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3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7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11.xml" ContentType="application/vnd.openxmlformats-officedocument.themeOverride+xml"/>
  <Override PartName="/xl/drawings/drawing28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12.xml" ContentType="application/vnd.openxmlformats-officedocument.themeOverride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13.xml" ContentType="application/vnd.openxmlformats-officedocument.themeOverride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14.xml" ContentType="application/vnd.openxmlformats-officedocument.themeOverride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15.xml" ContentType="application/vnd.openxmlformats-officedocument.themeOverride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16.xml" ContentType="application/vnd.openxmlformats-officedocument.themeOverride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17.xml" ContentType="application/vnd.openxmlformats-officedocument.themeOverride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18.xml" ContentType="application/vnd.openxmlformats-officedocument.themeOverride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19.xml" ContentType="application/vnd.openxmlformats-officedocument.themeOverride+xml"/>
  <Override PartName="/xl/drawings/drawing36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20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9.xml" ContentType="application/vnd.openxmlformats-officedocument.drawingml.chartshapes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21.xml" ContentType="application/vnd.openxmlformats-officedocument.themeOverride+xml"/>
  <Override PartName="/xl/drawings/drawing40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22.xml" ContentType="application/vnd.openxmlformats-officedocument.themeOverride+xml"/>
  <Override PartName="/xl/drawings/drawing41.xml" ContentType="application/vnd.openxmlformats-officedocument.drawingml.chartshapes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23.xml" ContentType="application/vnd.openxmlformats-officedocument.themeOverride+xml"/>
  <Override PartName="/xl/drawings/drawing42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24.xml" ContentType="application/vnd.openxmlformats-officedocument.themeOverride+xml"/>
  <Override PartName="/xl/drawings/drawing43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25.xml" ContentType="application/vnd.openxmlformats-officedocument.themeOverride+xml"/>
  <Override PartName="/xl/drawings/drawing44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26.xml" ContentType="application/vnd.openxmlformats-officedocument.themeOverride+xml"/>
  <Override PartName="/xl/drawings/drawing45.xml" ContentType="application/vnd.openxmlformats-officedocument.drawingml.chartshapes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27.xml" ContentType="application/vnd.openxmlformats-officedocument.themeOverride+xml"/>
  <Override PartName="/xl/drawings/drawing46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28.xml" ContentType="application/vnd.openxmlformats-officedocument.themeOverride+xml"/>
  <Override PartName="/xl/drawings/drawing47.xml" ContentType="application/vnd.openxmlformats-officedocument.drawingml.chartshapes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29.xml" ContentType="application/vnd.openxmlformats-officedocument.themeOverride+xml"/>
  <Override PartName="/xl/drawings/drawing48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30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51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31.xml" ContentType="application/vnd.openxmlformats-officedocument.themeOverride+xml"/>
  <Override PartName="/xl/drawings/drawing52.xml" ContentType="application/vnd.openxmlformats-officedocument.drawingml.chartshapes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32.xml" ContentType="application/vnd.openxmlformats-officedocument.themeOverride+xml"/>
  <Override PartName="/xl/drawings/drawing53.xml" ContentType="application/vnd.openxmlformats-officedocument.drawingml.chartshapes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33.xml" ContentType="application/vnd.openxmlformats-officedocument.themeOverride+xml"/>
  <Override PartName="/xl/drawings/drawing54.xml" ContentType="application/vnd.openxmlformats-officedocument.drawingml.chartshapes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34.xml" ContentType="application/vnd.openxmlformats-officedocument.themeOverride+xml"/>
  <Override PartName="/xl/drawings/drawing55.xml" ContentType="application/vnd.openxmlformats-officedocument.drawingml.chartshapes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35.xml" ContentType="application/vnd.openxmlformats-officedocument.themeOverride+xml"/>
  <Override PartName="/xl/drawings/drawing56.xml" ContentType="application/vnd.openxmlformats-officedocument.drawingml.chartshapes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36.xml" ContentType="application/vnd.openxmlformats-officedocument.themeOverride+xml"/>
  <Override PartName="/xl/drawings/drawing57.xml" ContentType="application/vnd.openxmlformats-officedocument.drawingml.chartshapes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37.xml" ContentType="application/vnd.openxmlformats-officedocument.themeOverride+xml"/>
  <Override PartName="/xl/drawings/drawing58.xml" ContentType="application/vnd.openxmlformats-officedocument.drawingml.chartshapes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38.xml" ContentType="application/vnd.openxmlformats-officedocument.themeOverride+xml"/>
  <Override PartName="/xl/drawings/drawing59.xml" ContentType="application/vnd.openxmlformats-officedocument.drawingml.chartshapes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39.xml" ContentType="application/vnd.openxmlformats-officedocument.themeOverride+xml"/>
  <Override PartName="/xl/drawings/drawing60.xml" ContentType="application/vnd.openxmlformats-officedocument.drawingml.chartshapes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40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41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42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43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44.xml" ContentType="application/vnd.openxmlformats-officedocument.themeOverrid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45.xml" ContentType="application/vnd.openxmlformats-officedocument.themeOverride+xml"/>
  <Override PartName="/xl/drawings/drawing80.xml" ContentType="application/vnd.openxmlformats-officedocument.drawingml.chartshapes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46.xml" ContentType="application/vnd.openxmlformats-officedocument.themeOverride+xml"/>
  <Override PartName="/xl/drawings/drawing81.xml" ContentType="application/vnd.openxmlformats-officedocument.drawingml.chartshapes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47.xml" ContentType="application/vnd.openxmlformats-officedocument.themeOverride+xml"/>
  <Override PartName="/xl/drawings/drawing82.xml" ContentType="application/vnd.openxmlformats-officedocument.drawingml.chartshapes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48.xml" ContentType="application/vnd.openxmlformats-officedocument.themeOverride+xml"/>
  <Override PartName="/xl/drawings/drawing83.xml" ContentType="application/vnd.openxmlformats-officedocument.drawingml.chartshapes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49.xml" ContentType="application/vnd.openxmlformats-officedocument.themeOverride+xml"/>
  <Override PartName="/xl/drawings/drawing86.xml" ContentType="application/vnd.openxmlformats-officedocument.drawingml.chartshapes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50.xml" ContentType="application/vnd.openxmlformats-officedocument.themeOverride+xml"/>
  <Override PartName="/xl/drawings/drawing87.xml" ContentType="application/vnd.openxmlformats-officedocument.drawingml.chartshapes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51.xml" ContentType="application/vnd.openxmlformats-officedocument.themeOverride+xml"/>
  <Override PartName="/xl/drawings/drawing88.xml" ContentType="application/vnd.openxmlformats-officedocument.drawingml.chartshapes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52.xml" ContentType="application/vnd.openxmlformats-officedocument.themeOverrid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53.xml" ContentType="application/vnd.openxmlformats-officedocument.themeOverride+xml"/>
  <Override PartName="/xl/drawings/drawing91.xml" ContentType="application/vnd.openxmlformats-officedocument.drawingml.chartshapes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54.xml" ContentType="application/vnd.openxmlformats-officedocument.themeOverride+xml"/>
  <Override PartName="/xl/drawings/drawing92.xml" ContentType="application/vnd.openxmlformats-officedocument.drawingml.chartshapes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7.xml" ContentType="application/vnd.openxmlformats-officedocument.drawingml.chart+xml"/>
  <Override PartName="/xl/theme/themeOverride61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FRONTUR/FRONTUR CANARIAS/2023/"/>
    </mc:Choice>
  </mc:AlternateContent>
  <xr:revisionPtr revIDLastSave="15" documentId="8_{467C891F-991A-4B38-B3E5-79A2872EECFF}" xr6:coauthVersionLast="47" xr6:coauthVersionMax="47" xr10:uidLastSave="{950FA99B-A572-41FA-B04D-43DB5F28D747}"/>
  <bookViews>
    <workbookView xWindow="-120" yWindow="-120" windowWidth="29040" windowHeight="15720" xr2:uid="{74173A48-2111-40D8-A2D7-2833936261C9}"/>
  </bookViews>
  <sheets>
    <sheet name="Indice" sheetId="1" r:id="rId1"/>
    <sheet name="Evolución mensual turistas TF" sheetId="2" r:id="rId2"/>
    <sheet name="Evolución anual turistas TF" sheetId="3" r:id="rId3"/>
    <sheet name="Evolución mensual turistas GC" sheetId="4" r:id="rId4"/>
    <sheet name="Evolución mensual turistas LZ" sheetId="5" r:id="rId5"/>
    <sheet name="Evolución mensual turistas FV" sheetId="6" r:id="rId6"/>
    <sheet name="Turistas entrados mes actual" sheetId="7" r:id="rId7"/>
    <sheet name="Turistas merc isla mes" sheetId="8" r:id="rId8"/>
    <sheet name="Turistas merc isla acumulado" sheetId="9" r:id="rId9"/>
    <sheet name="Turistas tipo aloj mes actua" sheetId="10" r:id="rId10"/>
    <sheet name="Turistas tipo aloj mes actu (2)" sheetId="11" r:id="rId11"/>
    <sheet name="Turistas tipo aloj canarias mer" sheetId="12" r:id="rId12"/>
    <sheet name="Turistas paquete mes actu" sheetId="13" r:id="rId13"/>
    <sheet name="Turistas paquete mes actu (2)" sheetId="14" r:id="rId14"/>
    <sheet name="Turistas noches mes actu" sheetId="15" r:id="rId15"/>
    <sheet name="Turistas noches mes actu (2)" sheetId="16" r:id="rId16"/>
    <sheet name="Turistas motivo mes actu" sheetId="17" r:id="rId17"/>
    <sheet name="Turistas motivo mes actu (2)" sheetId="18" r:id="rId18"/>
    <sheet name="Turistas entrados mes actua mer" sheetId="19" r:id="rId19"/>
    <sheet name="Turistas ent acum mes actua" sheetId="20" r:id="rId20"/>
    <sheet name="T princi ent acum mes actua me " sheetId="21" r:id="rId21"/>
    <sheet name="cuota sobre Canarias mercados" sheetId="22" r:id="rId22"/>
    <sheet name="Turistas entrados mercad año" sheetId="23" r:id="rId23"/>
    <sheet name="Turistas lugar residencia isla " sheetId="24" r:id="rId24"/>
    <sheet name="%Turistas lugar res isla" sheetId="25" r:id="rId25"/>
  </sheets>
  <definedNames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F19" i="25" l="1"/>
  <c r="EF18" i="25"/>
  <c r="EF17" i="25"/>
  <c r="EF16" i="25"/>
  <c r="EF15" i="25"/>
  <c r="EF14" i="25"/>
  <c r="EF13" i="25"/>
  <c r="EF12" i="25"/>
  <c r="EF11" i="25"/>
  <c r="EF10" i="25"/>
  <c r="EF9" i="25"/>
  <c r="EF8" i="25"/>
  <c r="B3" i="25"/>
  <c r="B3" i="24"/>
  <c r="AE21" i="23"/>
  <c r="AC21" i="23"/>
  <c r="AB21" i="23"/>
  <c r="AA21" i="23"/>
  <c r="Z21" i="23"/>
  <c r="Y21" i="23"/>
  <c r="X21" i="23"/>
  <c r="W21" i="23"/>
  <c r="AD21" i="23" s="1"/>
  <c r="T21" i="23"/>
  <c r="R21" i="23"/>
  <c r="P21" i="23"/>
  <c r="S21" i="23" s="1"/>
  <c r="O21" i="23"/>
  <c r="N21" i="23"/>
  <c r="M21" i="23"/>
  <c r="K21" i="23"/>
  <c r="J21" i="23"/>
  <c r="G21" i="23"/>
  <c r="F21" i="23"/>
  <c r="H21" i="23" s="1"/>
  <c r="E21" i="23"/>
  <c r="I21" i="23" s="1"/>
  <c r="D21" i="23"/>
  <c r="C21" i="23"/>
  <c r="AE7" i="23"/>
  <c r="AA7" i="23"/>
  <c r="Z7" i="23"/>
  <c r="Y7" i="23"/>
  <c r="X7" i="23"/>
  <c r="W7" i="23"/>
  <c r="U7" i="23"/>
  <c r="P7" i="23"/>
  <c r="O7" i="23"/>
  <c r="N7" i="23"/>
  <c r="M7" i="23"/>
  <c r="K7" i="23"/>
  <c r="J7" i="23"/>
  <c r="I7" i="23"/>
  <c r="H7" i="23"/>
  <c r="G7" i="23"/>
  <c r="B4" i="23"/>
  <c r="AG21" i="21"/>
  <c r="AD21" i="21"/>
  <c r="AE21" i="21"/>
  <c r="W21" i="21"/>
  <c r="T21" i="21"/>
  <c r="S21" i="21"/>
  <c r="V21" i="21"/>
  <c r="U21" i="21"/>
  <c r="K21" i="21"/>
  <c r="J21" i="21"/>
  <c r="H21" i="21"/>
  <c r="I21" i="21"/>
  <c r="AH7" i="21"/>
  <c r="AE7" i="21"/>
  <c r="L7" i="21"/>
  <c r="I7" i="21"/>
  <c r="H7" i="21"/>
  <c r="B4" i="21"/>
  <c r="AK21" i="20"/>
  <c r="AI21" i="20"/>
  <c r="AH21" i="20"/>
  <c r="AJ21" i="20"/>
  <c r="T21" i="20"/>
  <c r="S21" i="20"/>
  <c r="H21" i="20"/>
  <c r="J21" i="20"/>
  <c r="I21" i="20"/>
  <c r="AI7" i="20"/>
  <c r="AF7" i="20"/>
  <c r="I7" i="20"/>
  <c r="B4" i="20"/>
  <c r="AD21" i="19"/>
  <c r="AH21" i="19"/>
  <c r="U21" i="19"/>
  <c r="S21" i="19"/>
  <c r="T21" i="19"/>
  <c r="L21" i="19"/>
  <c r="J21" i="19"/>
  <c r="I21" i="19"/>
  <c r="K21" i="19"/>
  <c r="AF7" i="19"/>
  <c r="AD7" i="19"/>
  <c r="W7" i="19"/>
  <c r="U7" i="19"/>
  <c r="L7" i="19"/>
  <c r="B4" i="19"/>
  <c r="T6" i="18"/>
  <c r="R6" i="18"/>
  <c r="S6" i="18"/>
  <c r="L6" i="18"/>
  <c r="J6" i="18"/>
  <c r="I6" i="18"/>
  <c r="V6" i="17"/>
  <c r="H6" i="17"/>
  <c r="B4" i="17"/>
  <c r="T6" i="16"/>
  <c r="L6" i="16"/>
  <c r="B4" i="16"/>
  <c r="V6" i="15"/>
  <c r="U6" i="15"/>
  <c r="R6" i="15"/>
  <c r="R6" i="14"/>
  <c r="J6" i="14"/>
  <c r="I6" i="14"/>
  <c r="H6" i="14"/>
  <c r="B4" i="14"/>
  <c r="V6" i="13"/>
  <c r="S6" i="13"/>
  <c r="B4" i="13"/>
  <c r="AE6" i="12"/>
  <c r="AD6" i="12"/>
  <c r="W6" i="12"/>
  <c r="U6" i="12"/>
  <c r="R6" i="12"/>
  <c r="J6" i="12"/>
  <c r="H6" i="12"/>
  <c r="B4" i="12"/>
  <c r="V6" i="11"/>
  <c r="R6" i="11"/>
  <c r="J6" i="11"/>
  <c r="I6" i="11"/>
  <c r="H6" i="11"/>
  <c r="B4" i="11"/>
  <c r="H6" i="10"/>
  <c r="B4" i="10"/>
  <c r="J87" i="9"/>
  <c r="G87" i="9"/>
  <c r="H87" i="9"/>
  <c r="B86" i="9"/>
  <c r="K66" i="9"/>
  <c r="H66" i="9"/>
  <c r="I66" i="9"/>
  <c r="B65" i="9"/>
  <c r="I45" i="9"/>
  <c r="J45" i="9"/>
  <c r="B44" i="9"/>
  <c r="J24" i="9"/>
  <c r="K24" i="9"/>
  <c r="B23" i="9"/>
  <c r="K3" i="9"/>
  <c r="J3" i="9"/>
  <c r="K88" i="8"/>
  <c r="J88" i="8"/>
  <c r="B87" i="8"/>
  <c r="G67" i="8"/>
  <c r="K67" i="8"/>
  <c r="B66" i="8"/>
  <c r="H46" i="8"/>
  <c r="B45" i="8"/>
  <c r="B24" i="8"/>
  <c r="J4" i="8"/>
  <c r="G4" i="8"/>
  <c r="H4" i="8"/>
  <c r="R36" i="7"/>
  <c r="S36" i="7"/>
  <c r="U36" i="7"/>
  <c r="J36" i="7"/>
  <c r="I36" i="7"/>
  <c r="K36" i="7"/>
  <c r="B34" i="7"/>
  <c r="R6" i="7"/>
  <c r="B4" i="7"/>
  <c r="O229" i="6"/>
  <c r="N229" i="6"/>
  <c r="L229" i="6"/>
  <c r="J229" i="6"/>
  <c r="H229" i="6"/>
  <c r="F229" i="6"/>
  <c r="D229" i="6"/>
  <c r="O207" i="6"/>
  <c r="N207" i="6"/>
  <c r="L207" i="6"/>
  <c r="J207" i="6"/>
  <c r="H207" i="6"/>
  <c r="F207" i="6"/>
  <c r="D207" i="6"/>
  <c r="O185" i="6"/>
  <c r="N185" i="6"/>
  <c r="L185" i="6"/>
  <c r="J185" i="6"/>
  <c r="H185" i="6"/>
  <c r="F185" i="6"/>
  <c r="D185" i="6"/>
  <c r="O163" i="6"/>
  <c r="N163" i="6"/>
  <c r="L163" i="6"/>
  <c r="J163" i="6"/>
  <c r="H163" i="6"/>
  <c r="F163" i="6"/>
  <c r="D163" i="6"/>
  <c r="O141" i="6"/>
  <c r="N141" i="6"/>
  <c r="L141" i="6"/>
  <c r="J141" i="6"/>
  <c r="H141" i="6"/>
  <c r="F141" i="6"/>
  <c r="D141" i="6"/>
  <c r="O119" i="6"/>
  <c r="N119" i="6"/>
  <c r="L119" i="6"/>
  <c r="J119" i="6"/>
  <c r="H119" i="6"/>
  <c r="F119" i="6"/>
  <c r="D119" i="6"/>
  <c r="O97" i="6"/>
  <c r="N97" i="6"/>
  <c r="L97" i="6"/>
  <c r="J97" i="6"/>
  <c r="H97" i="6"/>
  <c r="F97" i="6"/>
  <c r="D97" i="6"/>
  <c r="O75" i="6"/>
  <c r="N75" i="6"/>
  <c r="L75" i="6"/>
  <c r="J75" i="6"/>
  <c r="H75" i="6"/>
  <c r="F75" i="6"/>
  <c r="D75" i="6"/>
  <c r="O52" i="6"/>
  <c r="N52" i="6"/>
  <c r="L52" i="6"/>
  <c r="J52" i="6"/>
  <c r="H52" i="6"/>
  <c r="F52" i="6"/>
  <c r="D52" i="6"/>
  <c r="O30" i="6"/>
  <c r="N30" i="6"/>
  <c r="L30" i="6"/>
  <c r="J30" i="6"/>
  <c r="H30" i="6"/>
  <c r="F30" i="6"/>
  <c r="D30" i="6"/>
  <c r="EF8" i="6"/>
  <c r="ED8" i="6"/>
  <c r="EB8" i="6"/>
  <c r="DZ8" i="6"/>
  <c r="DX8" i="6"/>
  <c r="DV8" i="6"/>
  <c r="DT8" i="6"/>
  <c r="DR8" i="6"/>
  <c r="DP8" i="6"/>
  <c r="DN8" i="6"/>
  <c r="DL8" i="6"/>
  <c r="DJ8" i="6"/>
  <c r="DH8" i="6"/>
  <c r="DF8" i="6"/>
  <c r="DD8" i="6"/>
  <c r="DB8" i="6"/>
  <c r="CZ8" i="6"/>
  <c r="CX8" i="6"/>
  <c r="CV8" i="6"/>
  <c r="CT8" i="6"/>
  <c r="CR8" i="6"/>
  <c r="CP8" i="6"/>
  <c r="CN8" i="6"/>
  <c r="CL8" i="6"/>
  <c r="CJ8" i="6"/>
  <c r="CH8" i="6"/>
  <c r="CF8" i="6"/>
  <c r="CD8" i="6"/>
  <c r="CB8" i="6"/>
  <c r="BZ8" i="6"/>
  <c r="BX8" i="6"/>
  <c r="BV8" i="6"/>
  <c r="BT8" i="6"/>
  <c r="BR8" i="6"/>
  <c r="BP8" i="6"/>
  <c r="BN8" i="6"/>
  <c r="BL8" i="6"/>
  <c r="BJ8" i="6"/>
  <c r="BH8" i="6"/>
  <c r="BF8" i="6"/>
  <c r="BD8" i="6"/>
  <c r="BB8" i="6"/>
  <c r="AZ8" i="6"/>
  <c r="AX8" i="6"/>
  <c r="AV8" i="6"/>
  <c r="AT8" i="6"/>
  <c r="AR8" i="6"/>
  <c r="AP8" i="6"/>
  <c r="AN8" i="6"/>
  <c r="AL8" i="6"/>
  <c r="AJ8" i="6"/>
  <c r="AH8" i="6"/>
  <c r="AF8" i="6"/>
  <c r="AD8" i="6"/>
  <c r="AB8" i="6"/>
  <c r="Z8" i="6"/>
  <c r="X8" i="6"/>
  <c r="T8" i="6"/>
  <c r="O8" i="6"/>
  <c r="N8" i="6"/>
  <c r="L8" i="6"/>
  <c r="J8" i="6"/>
  <c r="H8" i="6"/>
  <c r="F8" i="6"/>
  <c r="D8" i="6"/>
  <c r="O229" i="5"/>
  <c r="N229" i="5"/>
  <c r="L229" i="5"/>
  <c r="J229" i="5"/>
  <c r="H229" i="5"/>
  <c r="F229" i="5"/>
  <c r="D229" i="5"/>
  <c r="O207" i="5"/>
  <c r="N207" i="5"/>
  <c r="L207" i="5"/>
  <c r="J207" i="5"/>
  <c r="H207" i="5"/>
  <c r="F207" i="5"/>
  <c r="D207" i="5"/>
  <c r="O185" i="5"/>
  <c r="N185" i="5"/>
  <c r="L185" i="5"/>
  <c r="J185" i="5"/>
  <c r="H185" i="5"/>
  <c r="F185" i="5"/>
  <c r="D185" i="5"/>
  <c r="O163" i="5"/>
  <c r="N163" i="5"/>
  <c r="L163" i="5"/>
  <c r="J163" i="5"/>
  <c r="H163" i="5"/>
  <c r="F163" i="5"/>
  <c r="D163" i="5"/>
  <c r="O141" i="5"/>
  <c r="N141" i="5"/>
  <c r="L141" i="5"/>
  <c r="J141" i="5"/>
  <c r="H141" i="5"/>
  <c r="F141" i="5"/>
  <c r="D141" i="5"/>
  <c r="O119" i="5"/>
  <c r="N119" i="5"/>
  <c r="L119" i="5"/>
  <c r="J119" i="5"/>
  <c r="H119" i="5"/>
  <c r="F119" i="5"/>
  <c r="D119" i="5"/>
  <c r="O97" i="5"/>
  <c r="N97" i="5"/>
  <c r="L97" i="5"/>
  <c r="J97" i="5"/>
  <c r="H97" i="5"/>
  <c r="F97" i="5"/>
  <c r="D97" i="5"/>
  <c r="O75" i="5"/>
  <c r="N75" i="5"/>
  <c r="L75" i="5"/>
  <c r="J75" i="5"/>
  <c r="H75" i="5"/>
  <c r="F75" i="5"/>
  <c r="D75" i="5"/>
  <c r="O52" i="5"/>
  <c r="N52" i="5"/>
  <c r="L52" i="5"/>
  <c r="J52" i="5"/>
  <c r="H52" i="5"/>
  <c r="F52" i="5"/>
  <c r="D52" i="5"/>
  <c r="O30" i="5"/>
  <c r="N30" i="5"/>
  <c r="L30" i="5"/>
  <c r="J30" i="5"/>
  <c r="H30" i="5"/>
  <c r="F30" i="5"/>
  <c r="D30" i="5"/>
  <c r="EF8" i="5"/>
  <c r="ED8" i="5"/>
  <c r="EB8" i="5"/>
  <c r="DZ8" i="5"/>
  <c r="DX8" i="5"/>
  <c r="DV8" i="5"/>
  <c r="DT8" i="5"/>
  <c r="DR8" i="5"/>
  <c r="DP8" i="5"/>
  <c r="DN8" i="5"/>
  <c r="DL8" i="5"/>
  <c r="DJ8" i="5"/>
  <c r="DH8" i="5"/>
  <c r="DF8" i="5"/>
  <c r="DD8" i="5"/>
  <c r="DB8" i="5"/>
  <c r="CZ8" i="5"/>
  <c r="CX8" i="5"/>
  <c r="CV8" i="5"/>
  <c r="CT8" i="5"/>
  <c r="CR8" i="5"/>
  <c r="CP8" i="5"/>
  <c r="CN8" i="5"/>
  <c r="CL8" i="5"/>
  <c r="CJ8" i="5"/>
  <c r="CH8" i="5"/>
  <c r="CF8" i="5"/>
  <c r="CD8" i="5"/>
  <c r="CB8" i="5"/>
  <c r="BZ8" i="5"/>
  <c r="BX8" i="5"/>
  <c r="BV8" i="5"/>
  <c r="BT8" i="5"/>
  <c r="BR8" i="5"/>
  <c r="BP8" i="5"/>
  <c r="BN8" i="5"/>
  <c r="BL8" i="5"/>
  <c r="BJ8" i="5"/>
  <c r="BH8" i="5"/>
  <c r="BF8" i="5"/>
  <c r="BD8" i="5"/>
  <c r="BB8" i="5"/>
  <c r="AZ8" i="5"/>
  <c r="AX8" i="5"/>
  <c r="AV8" i="5"/>
  <c r="AT8" i="5"/>
  <c r="AR8" i="5"/>
  <c r="AP8" i="5"/>
  <c r="AN8" i="5"/>
  <c r="AL8" i="5"/>
  <c r="AJ8" i="5"/>
  <c r="AH8" i="5"/>
  <c r="AF8" i="5"/>
  <c r="AD8" i="5"/>
  <c r="AB8" i="5"/>
  <c r="Z8" i="5"/>
  <c r="X8" i="5"/>
  <c r="T8" i="5"/>
  <c r="O8" i="5"/>
  <c r="N8" i="5"/>
  <c r="L8" i="5"/>
  <c r="J8" i="5"/>
  <c r="H8" i="5"/>
  <c r="F8" i="5"/>
  <c r="D8" i="5"/>
  <c r="O229" i="4"/>
  <c r="N229" i="4"/>
  <c r="L229" i="4"/>
  <c r="J229" i="4"/>
  <c r="H229" i="4"/>
  <c r="F229" i="4"/>
  <c r="D229" i="4"/>
  <c r="O207" i="4"/>
  <c r="N207" i="4"/>
  <c r="L207" i="4"/>
  <c r="J207" i="4"/>
  <c r="H207" i="4"/>
  <c r="F207" i="4"/>
  <c r="D207" i="4"/>
  <c r="O185" i="4"/>
  <c r="N185" i="4"/>
  <c r="L185" i="4"/>
  <c r="J185" i="4"/>
  <c r="H185" i="4"/>
  <c r="F185" i="4"/>
  <c r="D185" i="4"/>
  <c r="O163" i="4"/>
  <c r="N163" i="4"/>
  <c r="L163" i="4"/>
  <c r="J163" i="4"/>
  <c r="H163" i="4"/>
  <c r="F163" i="4"/>
  <c r="D163" i="4"/>
  <c r="O141" i="4"/>
  <c r="N141" i="4"/>
  <c r="L141" i="4"/>
  <c r="J141" i="4"/>
  <c r="H141" i="4"/>
  <c r="F141" i="4"/>
  <c r="D141" i="4"/>
  <c r="O119" i="4"/>
  <c r="N119" i="4"/>
  <c r="L119" i="4"/>
  <c r="J119" i="4"/>
  <c r="H119" i="4"/>
  <c r="F119" i="4"/>
  <c r="D119" i="4"/>
  <c r="O97" i="4"/>
  <c r="N97" i="4"/>
  <c r="L97" i="4"/>
  <c r="J97" i="4"/>
  <c r="H97" i="4"/>
  <c r="F97" i="4"/>
  <c r="D97" i="4"/>
  <c r="O75" i="4"/>
  <c r="N75" i="4"/>
  <c r="L75" i="4"/>
  <c r="J75" i="4"/>
  <c r="H75" i="4"/>
  <c r="F75" i="4"/>
  <c r="D75" i="4"/>
  <c r="O52" i="4"/>
  <c r="N52" i="4"/>
  <c r="L52" i="4"/>
  <c r="J52" i="4"/>
  <c r="H52" i="4"/>
  <c r="F52" i="4"/>
  <c r="D52" i="4"/>
  <c r="O30" i="4"/>
  <c r="N30" i="4"/>
  <c r="L30" i="4"/>
  <c r="J30" i="4"/>
  <c r="H30" i="4"/>
  <c r="F30" i="4"/>
  <c r="D30" i="4"/>
  <c r="EF8" i="4"/>
  <c r="ED8" i="4"/>
  <c r="EB8" i="4"/>
  <c r="DZ8" i="4"/>
  <c r="DX8" i="4"/>
  <c r="DV8" i="4"/>
  <c r="DT8" i="4"/>
  <c r="DR8" i="4"/>
  <c r="DP8" i="4"/>
  <c r="DN8" i="4"/>
  <c r="DL8" i="4"/>
  <c r="DJ8" i="4"/>
  <c r="DH8" i="4"/>
  <c r="DF8" i="4"/>
  <c r="DD8" i="4"/>
  <c r="DB8" i="4"/>
  <c r="CZ8" i="4"/>
  <c r="CX8" i="4"/>
  <c r="CV8" i="4"/>
  <c r="CT8" i="4"/>
  <c r="CR8" i="4"/>
  <c r="CP8" i="4"/>
  <c r="CN8" i="4"/>
  <c r="CL8" i="4"/>
  <c r="CJ8" i="4"/>
  <c r="CH8" i="4"/>
  <c r="CF8" i="4"/>
  <c r="CD8" i="4"/>
  <c r="CB8" i="4"/>
  <c r="BZ8" i="4"/>
  <c r="BX8" i="4"/>
  <c r="BV8" i="4"/>
  <c r="BT8" i="4"/>
  <c r="BR8" i="4"/>
  <c r="BP8" i="4"/>
  <c r="BN8" i="4"/>
  <c r="BL8" i="4"/>
  <c r="BJ8" i="4"/>
  <c r="BH8" i="4"/>
  <c r="BF8" i="4"/>
  <c r="BD8" i="4"/>
  <c r="BB8" i="4"/>
  <c r="AZ8" i="4"/>
  <c r="AX8" i="4"/>
  <c r="AV8" i="4"/>
  <c r="AT8" i="4"/>
  <c r="AR8" i="4"/>
  <c r="AP8" i="4"/>
  <c r="AN8" i="4"/>
  <c r="AL8" i="4"/>
  <c r="AJ8" i="4"/>
  <c r="AH8" i="4"/>
  <c r="AF8" i="4"/>
  <c r="AD8" i="4"/>
  <c r="AB8" i="4"/>
  <c r="Z8" i="4"/>
  <c r="X8" i="4"/>
  <c r="T8" i="4"/>
  <c r="O8" i="4"/>
  <c r="N8" i="4"/>
  <c r="L8" i="4"/>
  <c r="J8" i="4"/>
  <c r="H8" i="4"/>
  <c r="F8" i="4"/>
  <c r="D8" i="4"/>
  <c r="EF8" i="3"/>
  <c r="ED8" i="3"/>
  <c r="EB8" i="3"/>
  <c r="DZ8" i="3"/>
  <c r="DX8" i="3"/>
  <c r="DV8" i="3"/>
  <c r="DT8" i="3"/>
  <c r="DR8" i="3"/>
  <c r="DP8" i="3"/>
  <c r="DN8" i="3"/>
  <c r="DL8" i="3"/>
  <c r="DJ8" i="3"/>
  <c r="DH8" i="3"/>
  <c r="DF8" i="3"/>
  <c r="DD8" i="3"/>
  <c r="DB8" i="3"/>
  <c r="CZ8" i="3"/>
  <c r="CX8" i="3"/>
  <c r="CV8" i="3"/>
  <c r="CT8" i="3"/>
  <c r="CR8" i="3"/>
  <c r="CP8" i="3"/>
  <c r="CN8" i="3"/>
  <c r="CL8" i="3"/>
  <c r="CJ8" i="3"/>
  <c r="CH8" i="3"/>
  <c r="CF8" i="3"/>
  <c r="CD8" i="3"/>
  <c r="CB8" i="3"/>
  <c r="BZ8" i="3"/>
  <c r="BX8" i="3"/>
  <c r="BV8" i="3"/>
  <c r="BT8" i="3"/>
  <c r="BR8" i="3"/>
  <c r="BP8" i="3"/>
  <c r="BN8" i="3"/>
  <c r="BL8" i="3"/>
  <c r="BJ8" i="3"/>
  <c r="BH8" i="3"/>
  <c r="BF8" i="3"/>
  <c r="BD8" i="3"/>
  <c r="BB8" i="3"/>
  <c r="AZ8" i="3"/>
  <c r="AX8" i="3"/>
  <c r="AV8" i="3"/>
  <c r="AT8" i="3"/>
  <c r="AR8" i="3"/>
  <c r="AP8" i="3"/>
  <c r="AN8" i="3"/>
  <c r="AL8" i="3"/>
  <c r="AJ8" i="3"/>
  <c r="AH8" i="3"/>
  <c r="AF8" i="3"/>
  <c r="AD8" i="3"/>
  <c r="AB8" i="3"/>
  <c r="Z8" i="3"/>
  <c r="X8" i="3"/>
  <c r="T8" i="3"/>
  <c r="P8" i="3"/>
  <c r="O229" i="2"/>
  <c r="N229" i="2"/>
  <c r="L229" i="2"/>
  <c r="J229" i="2"/>
  <c r="H229" i="2"/>
  <c r="F229" i="2"/>
  <c r="D229" i="2"/>
  <c r="O207" i="2"/>
  <c r="N207" i="2"/>
  <c r="L207" i="2"/>
  <c r="J207" i="2"/>
  <c r="H207" i="2"/>
  <c r="F207" i="2"/>
  <c r="D207" i="2"/>
  <c r="O185" i="2"/>
  <c r="N185" i="2"/>
  <c r="L185" i="2"/>
  <c r="J185" i="2"/>
  <c r="H185" i="2"/>
  <c r="F185" i="2"/>
  <c r="D185" i="2"/>
  <c r="O163" i="2"/>
  <c r="N163" i="2"/>
  <c r="L163" i="2"/>
  <c r="J163" i="2"/>
  <c r="H163" i="2"/>
  <c r="F163" i="2"/>
  <c r="D163" i="2"/>
  <c r="O141" i="2"/>
  <c r="N141" i="2"/>
  <c r="L141" i="2"/>
  <c r="J141" i="2"/>
  <c r="H141" i="2"/>
  <c r="F141" i="2"/>
  <c r="D141" i="2"/>
  <c r="O119" i="2"/>
  <c r="N119" i="2"/>
  <c r="L119" i="2"/>
  <c r="J119" i="2"/>
  <c r="H119" i="2"/>
  <c r="F119" i="2"/>
  <c r="D119" i="2"/>
  <c r="O97" i="2"/>
  <c r="N97" i="2"/>
  <c r="L97" i="2"/>
  <c r="J97" i="2"/>
  <c r="H97" i="2"/>
  <c r="F97" i="2"/>
  <c r="D97" i="2"/>
  <c r="O75" i="2"/>
  <c r="N75" i="2"/>
  <c r="L75" i="2"/>
  <c r="J75" i="2"/>
  <c r="H75" i="2"/>
  <c r="F75" i="2"/>
  <c r="D75" i="2"/>
  <c r="O52" i="2"/>
  <c r="N52" i="2"/>
  <c r="L52" i="2"/>
  <c r="J52" i="2"/>
  <c r="H52" i="2"/>
  <c r="F52" i="2"/>
  <c r="D52" i="2"/>
  <c r="O30" i="2"/>
  <c r="N30" i="2"/>
  <c r="L30" i="2"/>
  <c r="J30" i="2"/>
  <c r="H30" i="2"/>
  <c r="F30" i="2"/>
  <c r="D30" i="2"/>
  <c r="EF8" i="2"/>
  <c r="ED8" i="2"/>
  <c r="EB8" i="2"/>
  <c r="DZ8" i="2"/>
  <c r="DX8" i="2"/>
  <c r="DV8" i="2"/>
  <c r="DT8" i="2"/>
  <c r="DR8" i="2"/>
  <c r="DP8" i="2"/>
  <c r="DN8" i="2"/>
  <c r="DL8" i="2"/>
  <c r="DJ8" i="2"/>
  <c r="DH8" i="2"/>
  <c r="DF8" i="2"/>
  <c r="DD8" i="2"/>
  <c r="DB8" i="2"/>
  <c r="CZ8" i="2"/>
  <c r="CX8" i="2"/>
  <c r="CV8" i="2"/>
  <c r="CT8" i="2"/>
  <c r="CR8" i="2"/>
  <c r="CP8" i="2"/>
  <c r="CN8" i="2"/>
  <c r="CL8" i="2"/>
  <c r="CJ8" i="2"/>
  <c r="CH8" i="2"/>
  <c r="CF8" i="2"/>
  <c r="CD8" i="2"/>
  <c r="CB8" i="2"/>
  <c r="BZ8" i="2"/>
  <c r="BX8" i="2"/>
  <c r="BV8" i="2"/>
  <c r="BT8" i="2"/>
  <c r="BR8" i="2"/>
  <c r="BP8" i="2"/>
  <c r="BN8" i="2"/>
  <c r="BL8" i="2"/>
  <c r="BJ8" i="2"/>
  <c r="BH8" i="2"/>
  <c r="BF8" i="2"/>
  <c r="BD8" i="2"/>
  <c r="BB8" i="2"/>
  <c r="AZ8" i="2"/>
  <c r="AX8" i="2"/>
  <c r="AV8" i="2"/>
  <c r="AT8" i="2"/>
  <c r="AR8" i="2"/>
  <c r="AP8" i="2"/>
  <c r="AN8" i="2"/>
  <c r="AL8" i="2"/>
  <c r="AJ8" i="2"/>
  <c r="AH8" i="2"/>
  <c r="AF8" i="2"/>
  <c r="AD8" i="2"/>
  <c r="AB8" i="2"/>
  <c r="Z8" i="2"/>
  <c r="X8" i="2"/>
  <c r="T8" i="2"/>
  <c r="O8" i="2"/>
  <c r="N8" i="2"/>
  <c r="L8" i="2"/>
  <c r="J8" i="2"/>
  <c r="H8" i="2"/>
  <c r="F8" i="2"/>
  <c r="D8" i="2"/>
  <c r="C32" i="22"/>
  <c r="M31" i="22"/>
  <c r="J30" i="22"/>
  <c r="C12" i="22"/>
  <c r="M11" i="22"/>
  <c r="J10" i="22"/>
  <c r="N29" i="22"/>
  <c r="E9" i="22"/>
  <c r="O25" i="22"/>
  <c r="AI28" i="20"/>
  <c r="I29" i="22"/>
  <c r="N25" i="22"/>
  <c r="O19" i="20"/>
  <c r="AH25" i="20"/>
  <c r="E29" i="22"/>
  <c r="C11" i="22"/>
  <c r="AK31" i="20"/>
  <c r="X13" i="20"/>
  <c r="V28" i="12"/>
  <c r="V20" i="12"/>
  <c r="V12" i="12"/>
  <c r="N19" i="23"/>
  <c r="O28" i="22"/>
  <c r="K18" i="22"/>
  <c r="M10" i="22"/>
  <c r="AI9" i="20"/>
  <c r="M19" i="23"/>
  <c r="C31" i="22"/>
  <c r="J28" i="22"/>
  <c r="F18" i="22"/>
  <c r="H10" i="22"/>
  <c r="K25" i="22"/>
  <c r="F24" i="22"/>
  <c r="AH14" i="20"/>
  <c r="P19" i="19"/>
  <c r="M30" i="22"/>
  <c r="F28" i="22"/>
  <c r="D10" i="22"/>
  <c r="E23" i="22"/>
  <c r="Q33" i="20"/>
  <c r="I24" i="22"/>
  <c r="D23" i="22"/>
  <c r="V64" i="12"/>
  <c r="K27" i="22"/>
  <c r="H24" i="22"/>
  <c r="AK15" i="20"/>
  <c r="N33" i="19"/>
  <c r="V65" i="12"/>
  <c r="AI25" i="20"/>
  <c r="N9" i="22"/>
  <c r="H30" i="22"/>
  <c r="AH30" i="20"/>
  <c r="AK23" i="20"/>
  <c r="AI17" i="20"/>
  <c r="D30" i="22"/>
  <c r="V41" i="12"/>
  <c r="V9" i="12"/>
  <c r="V48" i="12"/>
  <c r="I9" i="22"/>
  <c r="V49" i="12"/>
  <c r="AK26" i="20"/>
  <c r="V24" i="12"/>
  <c r="V56" i="12"/>
  <c r="V25" i="12"/>
  <c r="V57" i="12"/>
  <c r="V33" i="12"/>
  <c r="V66" i="12"/>
  <c r="V40" i="12"/>
  <c r="V8" i="12"/>
  <c r="L241" i="6"/>
  <c r="F239" i="6"/>
  <c r="H237" i="6"/>
  <c r="J235" i="6"/>
  <c r="L233" i="6"/>
  <c r="F231" i="6"/>
  <c r="H220" i="6"/>
  <c r="J218" i="6"/>
  <c r="L216" i="6"/>
  <c r="F214" i="6"/>
  <c r="H212" i="6"/>
  <c r="J210" i="6"/>
  <c r="L208" i="6"/>
  <c r="F197" i="6"/>
  <c r="H195" i="6"/>
  <c r="J193" i="6"/>
  <c r="L191" i="6"/>
  <c r="F189" i="6"/>
  <c r="H187" i="6"/>
  <c r="J176" i="6"/>
  <c r="L174" i="6"/>
  <c r="F172" i="6"/>
  <c r="H170" i="6"/>
  <c r="J168" i="6"/>
  <c r="L166" i="6"/>
  <c r="F164" i="6"/>
  <c r="H153" i="6"/>
  <c r="J151" i="6"/>
  <c r="L149" i="6"/>
  <c r="F147" i="6"/>
  <c r="H145" i="6"/>
  <c r="J143" i="6"/>
  <c r="F130" i="6"/>
  <c r="H128" i="6"/>
  <c r="J126" i="6"/>
  <c r="L124" i="6"/>
  <c r="F122" i="6"/>
  <c r="H120" i="6"/>
  <c r="J109" i="6"/>
  <c r="L107" i="6"/>
  <c r="F105" i="6"/>
  <c r="H103" i="6"/>
  <c r="J101" i="6"/>
  <c r="L99" i="6"/>
  <c r="F88" i="6"/>
  <c r="H86" i="6"/>
  <c r="J84" i="6"/>
  <c r="L82" i="6"/>
  <c r="F80" i="6"/>
  <c r="H78" i="6"/>
  <c r="J76" i="6"/>
  <c r="L64" i="6"/>
  <c r="F62" i="6"/>
  <c r="H60" i="6"/>
  <c r="J241" i="6"/>
  <c r="L239" i="6"/>
  <c r="F237" i="6"/>
  <c r="H235" i="6"/>
  <c r="J233" i="6"/>
  <c r="L231" i="6"/>
  <c r="F220" i="6"/>
  <c r="H218" i="6"/>
  <c r="J216" i="6"/>
  <c r="L214" i="6"/>
  <c r="F212" i="6"/>
  <c r="H210" i="6"/>
  <c r="J208" i="6"/>
  <c r="L197" i="6"/>
  <c r="F195" i="6"/>
  <c r="H193" i="6"/>
  <c r="J191" i="6"/>
  <c r="L189" i="6"/>
  <c r="F187" i="6"/>
  <c r="H176" i="6"/>
  <c r="J174" i="6"/>
  <c r="L172" i="6"/>
  <c r="F170" i="6"/>
  <c r="H168" i="6"/>
  <c r="J166" i="6"/>
  <c r="L164" i="6"/>
  <c r="F153" i="6"/>
  <c r="H151" i="6"/>
  <c r="J149" i="6"/>
  <c r="L147" i="6"/>
  <c r="F145" i="6"/>
  <c r="H143" i="6"/>
  <c r="J132" i="6"/>
  <c r="L130" i="6"/>
  <c r="F128" i="6"/>
  <c r="H126" i="6"/>
  <c r="J124" i="6"/>
  <c r="L122" i="6"/>
  <c r="F120" i="6"/>
  <c r="H109" i="6"/>
  <c r="J107" i="6"/>
  <c r="L105" i="6"/>
  <c r="F103" i="6"/>
  <c r="H101" i="6"/>
  <c r="J99" i="6"/>
  <c r="F86" i="6"/>
  <c r="H84" i="6"/>
  <c r="J82" i="6"/>
  <c r="L80" i="6"/>
  <c r="F78" i="6"/>
  <c r="H76" i="6"/>
  <c r="J64" i="6"/>
  <c r="L62" i="6"/>
  <c r="F60" i="6"/>
  <c r="F240" i="6"/>
  <c r="H238" i="6"/>
  <c r="J236" i="6"/>
  <c r="L234" i="6"/>
  <c r="F232" i="6"/>
  <c r="H230" i="6"/>
  <c r="J219" i="6"/>
  <c r="L217" i="6"/>
  <c r="F215" i="6"/>
  <c r="H213" i="6"/>
  <c r="J211" i="6"/>
  <c r="L209" i="6"/>
  <c r="F198" i="6"/>
  <c r="H196" i="6"/>
  <c r="J194" i="6"/>
  <c r="L192" i="6"/>
  <c r="F190" i="6"/>
  <c r="H188" i="6"/>
  <c r="J186" i="6"/>
  <c r="L175" i="6"/>
  <c r="F173" i="6"/>
  <c r="H171" i="6"/>
  <c r="J169" i="6"/>
  <c r="L167" i="6"/>
  <c r="F165" i="6"/>
  <c r="H154" i="6"/>
  <c r="J152" i="6"/>
  <c r="L150" i="6"/>
  <c r="F148" i="6"/>
  <c r="H146" i="6"/>
  <c r="J144" i="6"/>
  <c r="L142" i="6"/>
  <c r="F131" i="6"/>
  <c r="H129" i="6"/>
  <c r="J127" i="6"/>
  <c r="L125" i="6"/>
  <c r="F123" i="6"/>
  <c r="H121" i="6"/>
  <c r="J110" i="6"/>
  <c r="L108" i="6"/>
  <c r="F106" i="6"/>
  <c r="H104" i="6"/>
  <c r="J102" i="6"/>
  <c r="L100" i="6"/>
  <c r="F98" i="6"/>
  <c r="H87" i="6"/>
  <c r="J85" i="6"/>
  <c r="L83" i="6"/>
  <c r="F81" i="6"/>
  <c r="H79" i="6"/>
  <c r="J77" i="6"/>
  <c r="F63" i="6"/>
  <c r="H61" i="6"/>
  <c r="J59" i="6"/>
  <c r="V32" i="12"/>
  <c r="H241" i="6"/>
  <c r="J239" i="6"/>
  <c r="L237" i="6"/>
  <c r="F235" i="6"/>
  <c r="H233" i="6"/>
  <c r="J231" i="6"/>
  <c r="F218" i="6"/>
  <c r="H216" i="6"/>
  <c r="J214" i="6"/>
  <c r="L212" i="6"/>
  <c r="F210" i="6"/>
  <c r="H208" i="6"/>
  <c r="J197" i="6"/>
  <c r="L195" i="6"/>
  <c r="F193" i="6"/>
  <c r="H191" i="6"/>
  <c r="J189" i="6"/>
  <c r="L187" i="6"/>
  <c r="F176" i="6"/>
  <c r="H174" i="6"/>
  <c r="J172" i="6"/>
  <c r="L170" i="6"/>
  <c r="F168" i="6"/>
  <c r="H166" i="6"/>
  <c r="J164" i="6"/>
  <c r="L153" i="6"/>
  <c r="F151" i="6"/>
  <c r="H149" i="6"/>
  <c r="J147" i="6"/>
  <c r="L145" i="6"/>
  <c r="F143" i="6"/>
  <c r="H132" i="6"/>
  <c r="J130" i="6"/>
  <c r="L128" i="6"/>
  <c r="F126" i="6"/>
  <c r="H124" i="6"/>
  <c r="J122" i="6"/>
  <c r="L120" i="6"/>
  <c r="F109" i="6"/>
  <c r="H107" i="6"/>
  <c r="J105" i="6"/>
  <c r="L103" i="6"/>
  <c r="F101" i="6"/>
  <c r="H99" i="6"/>
  <c r="J88" i="6"/>
  <c r="L86" i="6"/>
  <c r="F84" i="6"/>
  <c r="H82" i="6"/>
  <c r="J80" i="6"/>
  <c r="L78" i="6"/>
  <c r="F76" i="6"/>
  <c r="H64" i="6"/>
  <c r="J62" i="6"/>
  <c r="L60" i="6"/>
  <c r="J242" i="6"/>
  <c r="L240" i="6"/>
  <c r="F238" i="6"/>
  <c r="H236" i="6"/>
  <c r="J234" i="6"/>
  <c r="L232" i="6"/>
  <c r="F230" i="6"/>
  <c r="H219" i="6"/>
  <c r="J217" i="6"/>
  <c r="L215" i="6"/>
  <c r="F213" i="6"/>
  <c r="H211" i="6"/>
  <c r="J209" i="6"/>
  <c r="F196" i="6"/>
  <c r="H194" i="6"/>
  <c r="J192" i="6"/>
  <c r="L190" i="6"/>
  <c r="F188" i="6"/>
  <c r="H186" i="6"/>
  <c r="J175" i="6"/>
  <c r="L173" i="6"/>
  <c r="F171" i="6"/>
  <c r="H169" i="6"/>
  <c r="J167" i="6"/>
  <c r="L165" i="6"/>
  <c r="F154" i="6"/>
  <c r="H152" i="6"/>
  <c r="J150" i="6"/>
  <c r="L148" i="6"/>
  <c r="F146" i="6"/>
  <c r="H144" i="6"/>
  <c r="J142" i="6"/>
  <c r="L131" i="6"/>
  <c r="F129" i="6"/>
  <c r="H127" i="6"/>
  <c r="J125" i="6"/>
  <c r="L123" i="6"/>
  <c r="F121" i="6"/>
  <c r="H110" i="6"/>
  <c r="J108" i="6"/>
  <c r="L106" i="6"/>
  <c r="F104" i="6"/>
  <c r="H102" i="6"/>
  <c r="J100" i="6"/>
  <c r="L98" i="6"/>
  <c r="F87" i="6"/>
  <c r="H85" i="6"/>
  <c r="J83" i="6"/>
  <c r="L81" i="6"/>
  <c r="F79" i="6"/>
  <c r="H77" i="6"/>
  <c r="J65" i="6"/>
  <c r="L63" i="6"/>
  <c r="F61" i="6"/>
  <c r="H59" i="6"/>
  <c r="L30" i="10"/>
  <c r="L22" i="10"/>
  <c r="L14" i="10"/>
  <c r="F241" i="6"/>
  <c r="H239" i="6"/>
  <c r="H242" i="6"/>
  <c r="J240" i="6"/>
  <c r="L238" i="6"/>
  <c r="F236" i="6"/>
  <c r="H234" i="6"/>
  <c r="J232" i="6"/>
  <c r="L230" i="6"/>
  <c r="F219" i="6"/>
  <c r="H217" i="6"/>
  <c r="J215" i="6"/>
  <c r="L213" i="6"/>
  <c r="F211" i="6"/>
  <c r="H209" i="6"/>
  <c r="J198" i="6"/>
  <c r="L196" i="6"/>
  <c r="F194" i="6"/>
  <c r="H192" i="6"/>
  <c r="J190" i="6"/>
  <c r="L188" i="6"/>
  <c r="F186" i="6"/>
  <c r="H175" i="6"/>
  <c r="J173" i="6"/>
  <c r="L171" i="6"/>
  <c r="F169" i="6"/>
  <c r="H167" i="6"/>
  <c r="J165" i="6"/>
  <c r="F152" i="6"/>
  <c r="H150" i="6"/>
  <c r="J148" i="6"/>
  <c r="L146" i="6"/>
  <c r="F144" i="6"/>
  <c r="H142" i="6"/>
  <c r="J131" i="6"/>
  <c r="L129" i="6"/>
  <c r="F127" i="6"/>
  <c r="H125" i="6"/>
  <c r="J123" i="6"/>
  <c r="L121" i="6"/>
  <c r="F110" i="6"/>
  <c r="H108" i="6"/>
  <c r="J106" i="6"/>
  <c r="L104" i="6"/>
  <c r="F102" i="6"/>
  <c r="H100" i="6"/>
  <c r="J98" i="6"/>
  <c r="L87" i="6"/>
  <c r="F85" i="6"/>
  <c r="H83" i="6"/>
  <c r="J81" i="6"/>
  <c r="L79" i="6"/>
  <c r="F77" i="6"/>
  <c r="H65" i="6"/>
  <c r="J63" i="6"/>
  <c r="L61" i="6"/>
  <c r="L15" i="10"/>
  <c r="F242" i="6"/>
  <c r="L235" i="6"/>
  <c r="F233" i="6"/>
  <c r="L211" i="6"/>
  <c r="F209" i="6"/>
  <c r="H197" i="6"/>
  <c r="J187" i="6"/>
  <c r="L168" i="6"/>
  <c r="F166" i="6"/>
  <c r="J154" i="6"/>
  <c r="L144" i="6"/>
  <c r="F142" i="6"/>
  <c r="H130" i="6"/>
  <c r="J120" i="6"/>
  <c r="H106" i="6"/>
  <c r="L84" i="6"/>
  <c r="F82" i="6"/>
  <c r="H62" i="6"/>
  <c r="J57" i="6"/>
  <c r="L55" i="6"/>
  <c r="F53" i="6"/>
  <c r="H42" i="6"/>
  <c r="J40" i="6"/>
  <c r="L38" i="6"/>
  <c r="F36" i="6"/>
  <c r="H34" i="6"/>
  <c r="J32" i="6"/>
  <c r="H19" i="6"/>
  <c r="J17" i="6"/>
  <c r="L15" i="6"/>
  <c r="F13" i="6"/>
  <c r="H11" i="6"/>
  <c r="J9" i="6"/>
  <c r="H241" i="5"/>
  <c r="J239" i="5"/>
  <c r="L237" i="5"/>
  <c r="F235" i="5"/>
  <c r="H233" i="5"/>
  <c r="J231" i="5"/>
  <c r="F218" i="5"/>
  <c r="H216" i="5"/>
  <c r="J214" i="5"/>
  <c r="L212" i="5"/>
  <c r="F210" i="5"/>
  <c r="H208" i="5"/>
  <c r="J197" i="5"/>
  <c r="L195" i="5"/>
  <c r="F193" i="5"/>
  <c r="H191" i="5"/>
  <c r="J189" i="5"/>
  <c r="L187" i="5"/>
  <c r="F176" i="5"/>
  <c r="H174" i="5"/>
  <c r="J172" i="5"/>
  <c r="L170" i="5"/>
  <c r="F168" i="5"/>
  <c r="H166" i="5"/>
  <c r="J164" i="5"/>
  <c r="L153" i="5"/>
  <c r="F151" i="5"/>
  <c r="H149" i="5"/>
  <c r="J147" i="5"/>
  <c r="L145" i="5"/>
  <c r="F143" i="5"/>
  <c r="H132" i="5"/>
  <c r="J130" i="5"/>
  <c r="L128" i="5"/>
  <c r="F126" i="5"/>
  <c r="H124" i="5"/>
  <c r="J122" i="5"/>
  <c r="L120" i="5"/>
  <c r="F109" i="5"/>
  <c r="H107" i="5"/>
  <c r="J105" i="5"/>
  <c r="L103" i="5"/>
  <c r="F101" i="5"/>
  <c r="H99" i="5"/>
  <c r="J88" i="5"/>
  <c r="L86" i="5"/>
  <c r="F84" i="5"/>
  <c r="H82" i="5"/>
  <c r="J80" i="5"/>
  <c r="L78" i="5"/>
  <c r="F76" i="5"/>
  <c r="H64" i="5"/>
  <c r="J62" i="5"/>
  <c r="L60" i="5"/>
  <c r="F58" i="5"/>
  <c r="H56" i="5"/>
  <c r="J54" i="5"/>
  <c r="F41" i="5"/>
  <c r="H39" i="5"/>
  <c r="J37" i="5"/>
  <c r="L35" i="5"/>
  <c r="F33" i="5"/>
  <c r="H31" i="5"/>
  <c r="L20" i="5"/>
  <c r="F18" i="5"/>
  <c r="H16" i="5"/>
  <c r="J14" i="5"/>
  <c r="L12" i="5"/>
  <c r="F10" i="5"/>
  <c r="H241" i="4"/>
  <c r="J239" i="4"/>
  <c r="L237" i="4"/>
  <c r="F235" i="4"/>
  <c r="H233" i="4"/>
  <c r="J231" i="4"/>
  <c r="F218" i="4"/>
  <c r="H216" i="4"/>
  <c r="J214" i="4"/>
  <c r="L212" i="4"/>
  <c r="F210" i="4"/>
  <c r="H208" i="4"/>
  <c r="J197" i="4"/>
  <c r="L195" i="4"/>
  <c r="F193" i="4"/>
  <c r="H191" i="4"/>
  <c r="J189" i="4"/>
  <c r="L187" i="4"/>
  <c r="F176" i="4"/>
  <c r="H174" i="4"/>
  <c r="J172" i="4"/>
  <c r="L170" i="4"/>
  <c r="F168" i="4"/>
  <c r="H166" i="4"/>
  <c r="J164" i="4"/>
  <c r="L153" i="4"/>
  <c r="F151" i="4"/>
  <c r="H149" i="4"/>
  <c r="J147" i="4"/>
  <c r="L145" i="4"/>
  <c r="F143" i="4"/>
  <c r="H132" i="4"/>
  <c r="J130" i="4"/>
  <c r="L128" i="4"/>
  <c r="F126" i="4"/>
  <c r="H124" i="4"/>
  <c r="J122" i="4"/>
  <c r="L120" i="4"/>
  <c r="F109" i="4"/>
  <c r="H107" i="4"/>
  <c r="J105" i="4"/>
  <c r="L103" i="4"/>
  <c r="F101" i="4"/>
  <c r="H99" i="4"/>
  <c r="J88" i="4"/>
  <c r="L86" i="4"/>
  <c r="F84" i="4"/>
  <c r="H82" i="4"/>
  <c r="J80" i="4"/>
  <c r="L78" i="4"/>
  <c r="F76" i="4"/>
  <c r="H64" i="4"/>
  <c r="J62" i="4"/>
  <c r="L60" i="4"/>
  <c r="F58" i="4"/>
  <c r="H56" i="4"/>
  <c r="J54" i="4"/>
  <c r="F41" i="4"/>
  <c r="H39" i="4"/>
  <c r="J37" i="4"/>
  <c r="L35" i="4"/>
  <c r="F33" i="4"/>
  <c r="H31" i="4"/>
  <c r="L20" i="4"/>
  <c r="F18" i="4"/>
  <c r="H16" i="4"/>
  <c r="J14" i="4"/>
  <c r="L12" i="4"/>
  <c r="F10" i="4"/>
  <c r="D229" i="3"/>
  <c r="D225" i="3"/>
  <c r="D221" i="3"/>
  <c r="D188" i="3"/>
  <c r="D184" i="3"/>
  <c r="D180" i="3"/>
  <c r="D143" i="3"/>
  <c r="D139" i="3"/>
  <c r="D135" i="3"/>
  <c r="D102" i="3"/>
  <c r="D98" i="3"/>
  <c r="D94" i="3"/>
  <c r="D61" i="3"/>
  <c r="D57" i="3"/>
  <c r="D53" i="3"/>
  <c r="D17" i="3"/>
  <c r="D13" i="3"/>
  <c r="D9" i="3"/>
  <c r="F242" i="2"/>
  <c r="H240" i="2"/>
  <c r="J238" i="2"/>
  <c r="L236" i="2"/>
  <c r="F234" i="2"/>
  <c r="H232" i="2"/>
  <c r="J230" i="2"/>
  <c r="L219" i="2"/>
  <c r="F217" i="2"/>
  <c r="H215" i="2"/>
  <c r="J213" i="2"/>
  <c r="L211" i="2"/>
  <c r="F209" i="2"/>
  <c r="L196" i="2"/>
  <c r="F194" i="2"/>
  <c r="H192" i="2"/>
  <c r="J190" i="2"/>
  <c r="L188" i="2"/>
  <c r="F186" i="2"/>
  <c r="H175" i="2"/>
  <c r="J173" i="2"/>
  <c r="L171" i="2"/>
  <c r="F169" i="2"/>
  <c r="H167" i="2"/>
  <c r="J165" i="2"/>
  <c r="F152" i="2"/>
  <c r="H150" i="2"/>
  <c r="J148" i="2"/>
  <c r="L146" i="2"/>
  <c r="F144" i="2"/>
  <c r="H142" i="2"/>
  <c r="J131" i="2"/>
  <c r="L129" i="2"/>
  <c r="F127" i="2"/>
  <c r="H125" i="2"/>
  <c r="J123" i="2"/>
  <c r="L121" i="2"/>
  <c r="F110" i="2"/>
  <c r="H108" i="2"/>
  <c r="J106" i="2"/>
  <c r="L104" i="2"/>
  <c r="F102" i="2"/>
  <c r="H100" i="2"/>
  <c r="J98" i="2"/>
  <c r="L87" i="2"/>
  <c r="F85" i="2"/>
  <c r="H83" i="2"/>
  <c r="J81" i="2"/>
  <c r="L79" i="2"/>
  <c r="F77" i="2"/>
  <c r="H65" i="2"/>
  <c r="J63" i="2"/>
  <c r="L61" i="2"/>
  <c r="F59" i="2"/>
  <c r="H57" i="2"/>
  <c r="J55" i="2"/>
  <c r="L53" i="2"/>
  <c r="F42" i="2"/>
  <c r="H40" i="2"/>
  <c r="J38" i="2"/>
  <c r="L36" i="2"/>
  <c r="F34" i="2"/>
  <c r="H32" i="2"/>
  <c r="J21" i="2"/>
  <c r="F19" i="2"/>
  <c r="H17" i="2"/>
  <c r="J15" i="2"/>
  <c r="L13" i="2"/>
  <c r="F11" i="2"/>
  <c r="H9" i="2"/>
  <c r="J39" i="2"/>
  <c r="F35" i="2"/>
  <c r="L14" i="2"/>
  <c r="J171" i="6"/>
  <c r="J54" i="6"/>
  <c r="L12" i="6"/>
  <c r="H238" i="5"/>
  <c r="F232" i="5"/>
  <c r="L192" i="5"/>
  <c r="J186" i="5"/>
  <c r="L167" i="5"/>
  <c r="H129" i="5"/>
  <c r="H87" i="5"/>
  <c r="H79" i="5"/>
  <c r="H36" i="5"/>
  <c r="F21" i="5"/>
  <c r="L9" i="5"/>
  <c r="H238" i="4"/>
  <c r="H230" i="4"/>
  <c r="F215" i="4"/>
  <c r="L209" i="4"/>
  <c r="J186" i="4"/>
  <c r="H129" i="4"/>
  <c r="F123" i="4"/>
  <c r="H87" i="4"/>
  <c r="H79" i="4"/>
  <c r="H36" i="4"/>
  <c r="F21" i="4"/>
  <c r="D201" i="3"/>
  <c r="D123" i="3"/>
  <c r="L233" i="2"/>
  <c r="F174" i="2"/>
  <c r="H164" i="2"/>
  <c r="F124" i="2"/>
  <c r="L109" i="2"/>
  <c r="J103" i="2"/>
  <c r="F56" i="2"/>
  <c r="J43" i="2"/>
  <c r="F39" i="2"/>
  <c r="L10" i="2"/>
  <c r="L126" i="10"/>
  <c r="L39" i="10"/>
  <c r="J230" i="6"/>
  <c r="L218" i="6"/>
  <c r="F216" i="6"/>
  <c r="L194" i="6"/>
  <c r="F192" i="6"/>
  <c r="H173" i="6"/>
  <c r="L151" i="6"/>
  <c r="F149" i="6"/>
  <c r="L127" i="6"/>
  <c r="F125" i="6"/>
  <c r="J103" i="6"/>
  <c r="J79" i="6"/>
  <c r="L59" i="6"/>
  <c r="L58" i="6"/>
  <c r="F56" i="6"/>
  <c r="H54" i="6"/>
  <c r="J43" i="6"/>
  <c r="L41" i="6"/>
  <c r="F39" i="6"/>
  <c r="H37" i="6"/>
  <c r="J35" i="6"/>
  <c r="L33" i="6"/>
  <c r="F31" i="6"/>
  <c r="J20" i="6"/>
  <c r="L18" i="6"/>
  <c r="F16" i="6"/>
  <c r="H14" i="6"/>
  <c r="J12" i="6"/>
  <c r="L10" i="6"/>
  <c r="J242" i="5"/>
  <c r="L240" i="5"/>
  <c r="F238" i="5"/>
  <c r="H236" i="5"/>
  <c r="J234" i="5"/>
  <c r="L232" i="5"/>
  <c r="F230" i="5"/>
  <c r="H219" i="5"/>
  <c r="J217" i="5"/>
  <c r="L215" i="5"/>
  <c r="F213" i="5"/>
  <c r="H211" i="5"/>
  <c r="J209" i="5"/>
  <c r="F196" i="5"/>
  <c r="H194" i="5"/>
  <c r="J192" i="5"/>
  <c r="L190" i="5"/>
  <c r="F188" i="5"/>
  <c r="H186" i="5"/>
  <c r="J175" i="5"/>
  <c r="L173" i="5"/>
  <c r="F171" i="5"/>
  <c r="H169" i="5"/>
  <c r="J167" i="5"/>
  <c r="L165" i="5"/>
  <c r="F154" i="5"/>
  <c r="H152" i="5"/>
  <c r="J150" i="5"/>
  <c r="L148" i="5"/>
  <c r="F146" i="5"/>
  <c r="H144" i="5"/>
  <c r="J142" i="5"/>
  <c r="L131" i="5"/>
  <c r="F129" i="5"/>
  <c r="H127" i="5"/>
  <c r="J125" i="5"/>
  <c r="L123" i="5"/>
  <c r="F121" i="5"/>
  <c r="H110" i="5"/>
  <c r="J108" i="5"/>
  <c r="L106" i="5"/>
  <c r="F104" i="5"/>
  <c r="H102" i="5"/>
  <c r="J100" i="5"/>
  <c r="L98" i="5"/>
  <c r="F87" i="5"/>
  <c r="H85" i="5"/>
  <c r="J83" i="5"/>
  <c r="L81" i="5"/>
  <c r="F79" i="5"/>
  <c r="H77" i="5"/>
  <c r="J65" i="5"/>
  <c r="L63" i="5"/>
  <c r="F61" i="5"/>
  <c r="H59" i="5"/>
  <c r="J57" i="5"/>
  <c r="L55" i="5"/>
  <c r="F53" i="5"/>
  <c r="H42" i="5"/>
  <c r="J40" i="5"/>
  <c r="L38" i="5"/>
  <c r="F36" i="5"/>
  <c r="H34" i="5"/>
  <c r="J32" i="5"/>
  <c r="H19" i="5"/>
  <c r="J17" i="5"/>
  <c r="L15" i="5"/>
  <c r="F13" i="5"/>
  <c r="H11" i="5"/>
  <c r="J9" i="5"/>
  <c r="J242" i="4"/>
  <c r="L240" i="4"/>
  <c r="F238" i="4"/>
  <c r="H236" i="4"/>
  <c r="J234" i="4"/>
  <c r="L232" i="4"/>
  <c r="F230" i="4"/>
  <c r="H219" i="4"/>
  <c r="J217" i="4"/>
  <c r="L215" i="4"/>
  <c r="F213" i="4"/>
  <c r="H211" i="4"/>
  <c r="J209" i="4"/>
  <c r="F196" i="4"/>
  <c r="H194" i="4"/>
  <c r="J192" i="4"/>
  <c r="L190" i="4"/>
  <c r="F188" i="4"/>
  <c r="H186" i="4"/>
  <c r="J175" i="4"/>
  <c r="L173" i="4"/>
  <c r="F171" i="4"/>
  <c r="H169" i="4"/>
  <c r="J167" i="4"/>
  <c r="L165" i="4"/>
  <c r="F154" i="4"/>
  <c r="H152" i="4"/>
  <c r="J150" i="4"/>
  <c r="L148" i="4"/>
  <c r="F146" i="4"/>
  <c r="H144" i="4"/>
  <c r="J142" i="4"/>
  <c r="L131" i="4"/>
  <c r="F129" i="4"/>
  <c r="H127" i="4"/>
  <c r="J125" i="4"/>
  <c r="L123" i="4"/>
  <c r="F121" i="4"/>
  <c r="H110" i="4"/>
  <c r="J108" i="4"/>
  <c r="L106" i="4"/>
  <c r="F104" i="4"/>
  <c r="H102" i="4"/>
  <c r="J100" i="4"/>
  <c r="L98" i="4"/>
  <c r="F87" i="4"/>
  <c r="H85" i="4"/>
  <c r="J83" i="4"/>
  <c r="L81" i="4"/>
  <c r="F79" i="4"/>
  <c r="H77" i="4"/>
  <c r="J65" i="4"/>
  <c r="L63" i="4"/>
  <c r="F61" i="4"/>
  <c r="H59" i="4"/>
  <c r="J57" i="4"/>
  <c r="L55" i="4"/>
  <c r="F53" i="4"/>
  <c r="H42" i="4"/>
  <c r="J40" i="4"/>
  <c r="L38" i="4"/>
  <c r="F36" i="4"/>
  <c r="H34" i="4"/>
  <c r="J32" i="4"/>
  <c r="H19" i="4"/>
  <c r="J17" i="4"/>
  <c r="L15" i="4"/>
  <c r="F13" i="4"/>
  <c r="H11" i="4"/>
  <c r="J9" i="4"/>
  <c r="D208" i="3"/>
  <c r="D204" i="3"/>
  <c r="D200" i="3"/>
  <c r="D167" i="3"/>
  <c r="D163" i="3"/>
  <c r="D159" i="3"/>
  <c r="D122" i="3"/>
  <c r="D118" i="3"/>
  <c r="D114" i="3"/>
  <c r="D81" i="3"/>
  <c r="D77" i="3"/>
  <c r="D73" i="3"/>
  <c r="D40" i="3"/>
  <c r="D36" i="3"/>
  <c r="D32" i="3"/>
  <c r="J241" i="2"/>
  <c r="L239" i="2"/>
  <c r="F237" i="2"/>
  <c r="H235" i="2"/>
  <c r="J233" i="2"/>
  <c r="L231" i="2"/>
  <c r="F220" i="2"/>
  <c r="H218" i="2"/>
  <c r="J216" i="2"/>
  <c r="L214" i="2"/>
  <c r="F212" i="2"/>
  <c r="H210" i="2"/>
  <c r="J208" i="2"/>
  <c r="F197" i="2"/>
  <c r="H195" i="2"/>
  <c r="J193" i="2"/>
  <c r="L191" i="2"/>
  <c r="F189" i="2"/>
  <c r="H187" i="2"/>
  <c r="J176" i="2"/>
  <c r="L174" i="2"/>
  <c r="F172" i="2"/>
  <c r="H170" i="2"/>
  <c r="J168" i="2"/>
  <c r="L166" i="2"/>
  <c r="F164" i="2"/>
  <c r="H153" i="2"/>
  <c r="J151" i="2"/>
  <c r="L149" i="2"/>
  <c r="F147" i="2"/>
  <c r="H145" i="2"/>
  <c r="J143" i="2"/>
  <c r="F130" i="2"/>
  <c r="H128" i="2"/>
  <c r="J126" i="2"/>
  <c r="L124" i="2"/>
  <c r="F122" i="2"/>
  <c r="H120" i="2"/>
  <c r="J109" i="2"/>
  <c r="L107" i="2"/>
  <c r="F105" i="2"/>
  <c r="H103" i="2"/>
  <c r="J101" i="2"/>
  <c r="L99" i="2"/>
  <c r="F88" i="2"/>
  <c r="H86" i="2"/>
  <c r="J84" i="2"/>
  <c r="L82" i="2"/>
  <c r="F80" i="2"/>
  <c r="H78" i="2"/>
  <c r="J76" i="2"/>
  <c r="L64" i="2"/>
  <c r="F62" i="2"/>
  <c r="H60" i="2"/>
  <c r="J58" i="2"/>
  <c r="L56" i="2"/>
  <c r="F54" i="2"/>
  <c r="H43" i="2"/>
  <c r="J41" i="2"/>
  <c r="L39" i="2"/>
  <c r="F37" i="2"/>
  <c r="H35" i="2"/>
  <c r="J33" i="2"/>
  <c r="L31" i="2"/>
  <c r="H20" i="2"/>
  <c r="J18" i="2"/>
  <c r="L16" i="2"/>
  <c r="F14" i="2"/>
  <c r="H12" i="2"/>
  <c r="J10" i="2"/>
  <c r="H10" i="2"/>
  <c r="J238" i="6"/>
  <c r="H190" i="6"/>
  <c r="F99" i="6"/>
  <c r="F65" i="6"/>
  <c r="J37" i="6"/>
  <c r="H31" i="6"/>
  <c r="F240" i="5"/>
  <c r="J219" i="5"/>
  <c r="F173" i="5"/>
  <c r="F148" i="5"/>
  <c r="H121" i="5"/>
  <c r="L100" i="5"/>
  <c r="J59" i="5"/>
  <c r="L32" i="5"/>
  <c r="L234" i="4"/>
  <c r="F198" i="4"/>
  <c r="L192" i="4"/>
  <c r="J169" i="4"/>
  <c r="H154" i="4"/>
  <c r="F106" i="4"/>
  <c r="F98" i="4"/>
  <c r="L57" i="4"/>
  <c r="L40" i="4"/>
  <c r="D82" i="3"/>
  <c r="H220" i="2"/>
  <c r="H212" i="2"/>
  <c r="H197" i="2"/>
  <c r="L168" i="2"/>
  <c r="J128" i="2"/>
  <c r="H122" i="2"/>
  <c r="L109" i="10"/>
  <c r="L64" i="10"/>
  <c r="J237" i="6"/>
  <c r="J213" i="6"/>
  <c r="H189" i="6"/>
  <c r="J170" i="6"/>
  <c r="J146" i="6"/>
  <c r="F132" i="6"/>
  <c r="H122" i="6"/>
  <c r="F108" i="6"/>
  <c r="H98" i="6"/>
  <c r="J86" i="6"/>
  <c r="L76" i="6"/>
  <c r="F64" i="6"/>
  <c r="H57" i="6"/>
  <c r="J55" i="6"/>
  <c r="L53" i="6"/>
  <c r="F42" i="6"/>
  <c r="H40" i="6"/>
  <c r="J38" i="6"/>
  <c r="L36" i="6"/>
  <c r="F34" i="6"/>
  <c r="H32" i="6"/>
  <c r="J21" i="6"/>
  <c r="F19" i="6"/>
  <c r="H17" i="6"/>
  <c r="J15" i="6"/>
  <c r="L13" i="6"/>
  <c r="F11" i="6"/>
  <c r="H9" i="6"/>
  <c r="F241" i="5"/>
  <c r="H239" i="5"/>
  <c r="J237" i="5"/>
  <c r="L235" i="5"/>
  <c r="F233" i="5"/>
  <c r="H231" i="5"/>
  <c r="J220" i="5"/>
  <c r="L218" i="5"/>
  <c r="F216" i="5"/>
  <c r="H214" i="5"/>
  <c r="J212" i="5"/>
  <c r="L210" i="5"/>
  <c r="F208" i="5"/>
  <c r="H197" i="5"/>
  <c r="J195" i="5"/>
  <c r="L193" i="5"/>
  <c r="F191" i="5"/>
  <c r="H189" i="5"/>
  <c r="J187" i="5"/>
  <c r="F174" i="5"/>
  <c r="H172" i="5"/>
  <c r="J170" i="5"/>
  <c r="L168" i="5"/>
  <c r="F166" i="5"/>
  <c r="H164" i="5"/>
  <c r="J153" i="5"/>
  <c r="L151" i="5"/>
  <c r="F149" i="5"/>
  <c r="H147" i="5"/>
  <c r="J145" i="5"/>
  <c r="L143" i="5"/>
  <c r="F132" i="5"/>
  <c r="H130" i="5"/>
  <c r="J128" i="5"/>
  <c r="L126" i="5"/>
  <c r="F124" i="5"/>
  <c r="H122" i="5"/>
  <c r="J120" i="5"/>
  <c r="L109" i="5"/>
  <c r="F107" i="5"/>
  <c r="H105" i="5"/>
  <c r="J103" i="5"/>
  <c r="L101" i="5"/>
  <c r="F99" i="5"/>
  <c r="H88" i="5"/>
  <c r="J86" i="5"/>
  <c r="L84" i="5"/>
  <c r="F82" i="5"/>
  <c r="H80" i="5"/>
  <c r="J78" i="5"/>
  <c r="L76" i="5"/>
  <c r="F64" i="5"/>
  <c r="H62" i="5"/>
  <c r="J60" i="5"/>
  <c r="L58" i="5"/>
  <c r="F56" i="5"/>
  <c r="H54" i="5"/>
  <c r="J43" i="5"/>
  <c r="L41" i="5"/>
  <c r="F39" i="5"/>
  <c r="H37" i="5"/>
  <c r="J35" i="5"/>
  <c r="L33" i="5"/>
  <c r="F31" i="5"/>
  <c r="J20" i="5"/>
  <c r="L18" i="5"/>
  <c r="F16" i="5"/>
  <c r="H14" i="5"/>
  <c r="J12" i="5"/>
  <c r="L10" i="5"/>
  <c r="F241" i="4"/>
  <c r="H239" i="4"/>
  <c r="J237" i="4"/>
  <c r="L235" i="4"/>
  <c r="F233" i="4"/>
  <c r="H231" i="4"/>
  <c r="J220" i="4"/>
  <c r="L218" i="4"/>
  <c r="F216" i="4"/>
  <c r="H214" i="4"/>
  <c r="J212" i="4"/>
  <c r="L210" i="4"/>
  <c r="F208" i="4"/>
  <c r="H197" i="4"/>
  <c r="J195" i="4"/>
  <c r="L193" i="4"/>
  <c r="F191" i="4"/>
  <c r="H189" i="4"/>
  <c r="J187" i="4"/>
  <c r="F174" i="4"/>
  <c r="H172" i="4"/>
  <c r="J170" i="4"/>
  <c r="L168" i="4"/>
  <c r="F166" i="4"/>
  <c r="H164" i="4"/>
  <c r="J153" i="4"/>
  <c r="L151" i="4"/>
  <c r="F149" i="4"/>
  <c r="H147" i="4"/>
  <c r="J145" i="4"/>
  <c r="L143" i="4"/>
  <c r="F132" i="4"/>
  <c r="H130" i="4"/>
  <c r="J128" i="4"/>
  <c r="L126" i="4"/>
  <c r="F124" i="4"/>
  <c r="H122" i="4"/>
  <c r="J120" i="4"/>
  <c r="L109" i="4"/>
  <c r="F107" i="4"/>
  <c r="H105" i="4"/>
  <c r="J103" i="4"/>
  <c r="L101" i="4"/>
  <c r="F99" i="4"/>
  <c r="H88" i="4"/>
  <c r="J86" i="4"/>
  <c r="L84" i="4"/>
  <c r="F82" i="4"/>
  <c r="H80" i="4"/>
  <c r="J78" i="4"/>
  <c r="L76" i="4"/>
  <c r="F64" i="4"/>
  <c r="H62" i="4"/>
  <c r="J60" i="4"/>
  <c r="L58" i="4"/>
  <c r="F56" i="4"/>
  <c r="H54" i="4"/>
  <c r="J43" i="4"/>
  <c r="L41" i="4"/>
  <c r="F39" i="4"/>
  <c r="H37" i="4"/>
  <c r="J35" i="4"/>
  <c r="L33" i="4"/>
  <c r="F31" i="4"/>
  <c r="J20" i="4"/>
  <c r="L18" i="4"/>
  <c r="F16" i="4"/>
  <c r="H14" i="4"/>
  <c r="J12" i="4"/>
  <c r="L10" i="4"/>
  <c r="D228" i="3"/>
  <c r="D224" i="3"/>
  <c r="D220" i="3"/>
  <c r="D187" i="3"/>
  <c r="D183" i="3"/>
  <c r="D179" i="3"/>
  <c r="D146" i="3"/>
  <c r="D142" i="3"/>
  <c r="D138" i="3"/>
  <c r="D101" i="3"/>
  <c r="D97" i="3"/>
  <c r="D93" i="3"/>
  <c r="D60" i="3"/>
  <c r="D56" i="3"/>
  <c r="D52" i="3"/>
  <c r="D16" i="3"/>
  <c r="D12" i="3"/>
  <c r="F240" i="2"/>
  <c r="H238" i="2"/>
  <c r="J236" i="2"/>
  <c r="L234" i="2"/>
  <c r="F232" i="2"/>
  <c r="H230" i="2"/>
  <c r="J219" i="2"/>
  <c r="L217" i="2"/>
  <c r="F215" i="2"/>
  <c r="H213" i="2"/>
  <c r="J211" i="2"/>
  <c r="L209" i="2"/>
  <c r="H198" i="2"/>
  <c r="J196" i="2"/>
  <c r="L194" i="2"/>
  <c r="F192" i="2"/>
  <c r="H190" i="2"/>
  <c r="J188" i="2"/>
  <c r="L186" i="2"/>
  <c r="F175" i="2"/>
  <c r="H173" i="2"/>
  <c r="J171" i="2"/>
  <c r="L169" i="2"/>
  <c r="F167" i="2"/>
  <c r="H165" i="2"/>
  <c r="J154" i="2"/>
  <c r="L152" i="2"/>
  <c r="F150" i="2"/>
  <c r="H148" i="2"/>
  <c r="J146" i="2"/>
  <c r="L144" i="2"/>
  <c r="F142" i="2"/>
  <c r="H131" i="2"/>
  <c r="J129" i="2"/>
  <c r="L127" i="2"/>
  <c r="F125" i="2"/>
  <c r="H123" i="2"/>
  <c r="J121" i="2"/>
  <c r="F108" i="2"/>
  <c r="H106" i="2"/>
  <c r="J104" i="2"/>
  <c r="L102" i="2"/>
  <c r="F100" i="2"/>
  <c r="H98" i="2"/>
  <c r="J87" i="2"/>
  <c r="L85" i="2"/>
  <c r="F83" i="2"/>
  <c r="H81" i="2"/>
  <c r="J79" i="2"/>
  <c r="L77" i="2"/>
  <c r="F65" i="2"/>
  <c r="H63" i="2"/>
  <c r="J61" i="2"/>
  <c r="L59" i="2"/>
  <c r="F57" i="2"/>
  <c r="H55" i="2"/>
  <c r="J53" i="2"/>
  <c r="L42" i="2"/>
  <c r="F40" i="2"/>
  <c r="H38" i="2"/>
  <c r="J36" i="2"/>
  <c r="L34" i="2"/>
  <c r="F32" i="2"/>
  <c r="H21" i="2"/>
  <c r="L19" i="2"/>
  <c r="F17" i="2"/>
  <c r="H15" i="2"/>
  <c r="J13" i="2"/>
  <c r="L11" i="2"/>
  <c r="F9" i="2"/>
  <c r="H41" i="2"/>
  <c r="J31" i="2"/>
  <c r="H18" i="2"/>
  <c r="J87" i="6"/>
  <c r="H39" i="6"/>
  <c r="H16" i="6"/>
  <c r="L234" i="5"/>
  <c r="H213" i="5"/>
  <c r="F198" i="5"/>
  <c r="J194" i="5"/>
  <c r="H154" i="5"/>
  <c r="H146" i="5"/>
  <c r="L125" i="5"/>
  <c r="H104" i="5"/>
  <c r="L83" i="5"/>
  <c r="F240" i="4"/>
  <c r="F232" i="4"/>
  <c r="J194" i="4"/>
  <c r="H188" i="4"/>
  <c r="F173" i="4"/>
  <c r="L167" i="4"/>
  <c r="J152" i="4"/>
  <c r="H146" i="4"/>
  <c r="J127" i="4"/>
  <c r="H121" i="4"/>
  <c r="L83" i="4"/>
  <c r="H61" i="4"/>
  <c r="J34" i="4"/>
  <c r="D160" i="3"/>
  <c r="D115" i="3"/>
  <c r="D37" i="3"/>
  <c r="H237" i="2"/>
  <c r="F231" i="2"/>
  <c r="J210" i="2"/>
  <c r="J170" i="2"/>
  <c r="L151" i="2"/>
  <c r="F132" i="2"/>
  <c r="L101" i="2"/>
  <c r="H80" i="2"/>
  <c r="J35" i="2"/>
  <c r="L23" i="10"/>
  <c r="L122" i="10"/>
  <c r="H240" i="6"/>
  <c r="H232" i="6"/>
  <c r="J220" i="6"/>
  <c r="L210" i="6"/>
  <c r="F208" i="6"/>
  <c r="J196" i="6"/>
  <c r="L186" i="6"/>
  <c r="F175" i="6"/>
  <c r="H165" i="6"/>
  <c r="J153" i="6"/>
  <c r="L143" i="6"/>
  <c r="J129" i="6"/>
  <c r="H105" i="6"/>
  <c r="H81" i="6"/>
  <c r="J61" i="6"/>
  <c r="J58" i="6"/>
  <c r="L56" i="6"/>
  <c r="F54" i="6"/>
  <c r="H43" i="6"/>
  <c r="J41" i="6"/>
  <c r="L39" i="6"/>
  <c r="F37" i="6"/>
  <c r="H35" i="6"/>
  <c r="J33" i="6"/>
  <c r="L31" i="6"/>
  <c r="H20" i="6"/>
  <c r="J18" i="6"/>
  <c r="L16" i="6"/>
  <c r="F14" i="6"/>
  <c r="H12" i="6"/>
  <c r="J10" i="6"/>
  <c r="H242" i="5"/>
  <c r="J240" i="5"/>
  <c r="L238" i="5"/>
  <c r="F236" i="5"/>
  <c r="H234" i="5"/>
  <c r="J232" i="5"/>
  <c r="L230" i="5"/>
  <c r="F219" i="5"/>
  <c r="H217" i="5"/>
  <c r="J215" i="5"/>
  <c r="L213" i="5"/>
  <c r="F211" i="5"/>
  <c r="H209" i="5"/>
  <c r="J198" i="5"/>
  <c r="L196" i="5"/>
  <c r="F194" i="5"/>
  <c r="H192" i="5"/>
  <c r="J190" i="5"/>
  <c r="L188" i="5"/>
  <c r="F186" i="5"/>
  <c r="H175" i="5"/>
  <c r="J173" i="5"/>
  <c r="L171" i="5"/>
  <c r="F169" i="5"/>
  <c r="H167" i="5"/>
  <c r="J165" i="5"/>
  <c r="F152" i="5"/>
  <c r="H150" i="5"/>
  <c r="J148" i="5"/>
  <c r="L146" i="5"/>
  <c r="F144" i="5"/>
  <c r="H142" i="5"/>
  <c r="J131" i="5"/>
  <c r="L129" i="5"/>
  <c r="F127" i="5"/>
  <c r="H125" i="5"/>
  <c r="J123" i="5"/>
  <c r="L121" i="5"/>
  <c r="F110" i="5"/>
  <c r="H108" i="5"/>
  <c r="J106" i="5"/>
  <c r="L104" i="5"/>
  <c r="F102" i="5"/>
  <c r="H100" i="5"/>
  <c r="J98" i="5"/>
  <c r="L87" i="5"/>
  <c r="F85" i="5"/>
  <c r="H83" i="5"/>
  <c r="J81" i="5"/>
  <c r="L79" i="5"/>
  <c r="F77" i="5"/>
  <c r="H65" i="5"/>
  <c r="J63" i="5"/>
  <c r="L61" i="5"/>
  <c r="F59" i="5"/>
  <c r="H57" i="5"/>
  <c r="J55" i="5"/>
  <c r="L53" i="5"/>
  <c r="F42" i="5"/>
  <c r="H40" i="5"/>
  <c r="J38" i="5"/>
  <c r="L36" i="5"/>
  <c r="F34" i="5"/>
  <c r="H32" i="5"/>
  <c r="J21" i="5"/>
  <c r="F19" i="5"/>
  <c r="H17" i="5"/>
  <c r="J15" i="5"/>
  <c r="L13" i="5"/>
  <c r="F11" i="5"/>
  <c r="H9" i="5"/>
  <c r="H242" i="4"/>
  <c r="J240" i="4"/>
  <c r="L238" i="4"/>
  <c r="F236" i="4"/>
  <c r="H234" i="4"/>
  <c r="J232" i="4"/>
  <c r="L230" i="4"/>
  <c r="F219" i="4"/>
  <c r="H217" i="4"/>
  <c r="J215" i="4"/>
  <c r="L213" i="4"/>
  <c r="F211" i="4"/>
  <c r="H209" i="4"/>
  <c r="J198" i="4"/>
  <c r="L196" i="4"/>
  <c r="F194" i="4"/>
  <c r="H192" i="4"/>
  <c r="J190" i="4"/>
  <c r="L188" i="4"/>
  <c r="F186" i="4"/>
  <c r="H175" i="4"/>
  <c r="J173" i="4"/>
  <c r="L171" i="4"/>
  <c r="F169" i="4"/>
  <c r="H167" i="4"/>
  <c r="J165" i="4"/>
  <c r="F152" i="4"/>
  <c r="H150" i="4"/>
  <c r="J148" i="4"/>
  <c r="L146" i="4"/>
  <c r="F144" i="4"/>
  <c r="H142" i="4"/>
  <c r="J131" i="4"/>
  <c r="L129" i="4"/>
  <c r="F127" i="4"/>
  <c r="H125" i="4"/>
  <c r="J123" i="4"/>
  <c r="L121" i="4"/>
  <c r="F110" i="4"/>
  <c r="H108" i="4"/>
  <c r="J106" i="4"/>
  <c r="L104" i="4"/>
  <c r="F102" i="4"/>
  <c r="H100" i="4"/>
  <c r="J98" i="4"/>
  <c r="L87" i="4"/>
  <c r="F85" i="4"/>
  <c r="H83" i="4"/>
  <c r="J81" i="4"/>
  <c r="L79" i="4"/>
  <c r="F77" i="4"/>
  <c r="H65" i="4"/>
  <c r="J63" i="4"/>
  <c r="L61" i="4"/>
  <c r="F59" i="4"/>
  <c r="H57" i="4"/>
  <c r="J55" i="4"/>
  <c r="L53" i="4"/>
  <c r="F42" i="4"/>
  <c r="H40" i="4"/>
  <c r="J38" i="4"/>
  <c r="L36" i="4"/>
  <c r="F34" i="4"/>
  <c r="H32" i="4"/>
  <c r="J21" i="4"/>
  <c r="F19" i="4"/>
  <c r="H17" i="4"/>
  <c r="J15" i="4"/>
  <c r="L13" i="4"/>
  <c r="F11" i="4"/>
  <c r="H9" i="4"/>
  <c r="D207" i="3"/>
  <c r="D203" i="3"/>
  <c r="D199" i="3"/>
  <c r="D166" i="3"/>
  <c r="D162" i="3"/>
  <c r="D158" i="3"/>
  <c r="D125" i="3"/>
  <c r="D121" i="3"/>
  <c r="D117" i="3"/>
  <c r="D80" i="3"/>
  <c r="D76" i="3"/>
  <c r="D72" i="3"/>
  <c r="D39" i="3"/>
  <c r="D35" i="3"/>
  <c r="D31" i="3"/>
  <c r="H241" i="2"/>
  <c r="J239" i="2"/>
  <c r="L237" i="2"/>
  <c r="F235" i="2"/>
  <c r="H233" i="2"/>
  <c r="J231" i="2"/>
  <c r="F218" i="2"/>
  <c r="H216" i="2"/>
  <c r="J214" i="2"/>
  <c r="L212" i="2"/>
  <c r="F210" i="2"/>
  <c r="H208" i="2"/>
  <c r="L197" i="2"/>
  <c r="F195" i="2"/>
  <c r="H193" i="2"/>
  <c r="J191" i="2"/>
  <c r="L189" i="2"/>
  <c r="F187" i="2"/>
  <c r="H176" i="2"/>
  <c r="J174" i="2"/>
  <c r="L172" i="2"/>
  <c r="F170" i="2"/>
  <c r="H168" i="2"/>
  <c r="J166" i="2"/>
  <c r="L164" i="2"/>
  <c r="F153" i="2"/>
  <c r="H151" i="2"/>
  <c r="J149" i="2"/>
  <c r="L147" i="2"/>
  <c r="F145" i="2"/>
  <c r="H143" i="2"/>
  <c r="J132" i="2"/>
  <c r="L130" i="2"/>
  <c r="F128" i="2"/>
  <c r="H126" i="2"/>
  <c r="J124" i="2"/>
  <c r="L122" i="2"/>
  <c r="F120" i="2"/>
  <c r="H109" i="2"/>
  <c r="J107" i="2"/>
  <c r="L105" i="2"/>
  <c r="F103" i="2"/>
  <c r="H101" i="2"/>
  <c r="J99" i="2"/>
  <c r="F86" i="2"/>
  <c r="H84" i="2"/>
  <c r="J82" i="2"/>
  <c r="L80" i="2"/>
  <c r="F78" i="2"/>
  <c r="H76" i="2"/>
  <c r="J64" i="2"/>
  <c r="L62" i="2"/>
  <c r="F60" i="2"/>
  <c r="H58" i="2"/>
  <c r="J56" i="2"/>
  <c r="L54" i="2"/>
  <c r="F43" i="2"/>
  <c r="L37" i="2"/>
  <c r="H33" i="2"/>
  <c r="F20" i="2"/>
  <c r="J16" i="2"/>
  <c r="F12" i="2"/>
  <c r="L55" i="10"/>
  <c r="F33" i="6"/>
  <c r="F131" i="4"/>
  <c r="J102" i="4"/>
  <c r="J85" i="4"/>
  <c r="L9" i="4"/>
  <c r="D156" i="3"/>
  <c r="D119" i="3"/>
  <c r="D41" i="3"/>
  <c r="F239" i="2"/>
  <c r="L216" i="2"/>
  <c r="L193" i="2"/>
  <c r="H172" i="2"/>
  <c r="F149" i="2"/>
  <c r="K21" i="12"/>
  <c r="L97" i="10"/>
  <c r="L47" i="10"/>
  <c r="H215" i="6"/>
  <c r="L193" i="6"/>
  <c r="F191" i="6"/>
  <c r="H172" i="6"/>
  <c r="H148" i="6"/>
  <c r="L126" i="6"/>
  <c r="F124" i="6"/>
  <c r="L102" i="6"/>
  <c r="F100" i="6"/>
  <c r="H88" i="6"/>
  <c r="J78" i="6"/>
  <c r="F59" i="6"/>
  <c r="F57" i="6"/>
  <c r="H55" i="6"/>
  <c r="J53" i="6"/>
  <c r="L42" i="6"/>
  <c r="F40" i="6"/>
  <c r="H38" i="6"/>
  <c r="J36" i="6"/>
  <c r="L34" i="6"/>
  <c r="F32" i="6"/>
  <c r="H21" i="6"/>
  <c r="L19" i="6"/>
  <c r="F17" i="6"/>
  <c r="H15" i="6"/>
  <c r="J13" i="6"/>
  <c r="L11" i="6"/>
  <c r="F9" i="6"/>
  <c r="L241" i="5"/>
  <c r="F239" i="5"/>
  <c r="H237" i="5"/>
  <c r="J235" i="5"/>
  <c r="L233" i="5"/>
  <c r="F231" i="5"/>
  <c r="H220" i="5"/>
  <c r="J218" i="5"/>
  <c r="L216" i="5"/>
  <c r="F214" i="5"/>
  <c r="H212" i="5"/>
  <c r="J210" i="5"/>
  <c r="L208" i="5"/>
  <c r="F197" i="5"/>
  <c r="H195" i="5"/>
  <c r="J193" i="5"/>
  <c r="L191" i="5"/>
  <c r="F189" i="5"/>
  <c r="H187" i="5"/>
  <c r="J176" i="5"/>
  <c r="L174" i="5"/>
  <c r="F172" i="5"/>
  <c r="H170" i="5"/>
  <c r="J168" i="5"/>
  <c r="L166" i="5"/>
  <c r="F164" i="5"/>
  <c r="H153" i="5"/>
  <c r="J151" i="5"/>
  <c r="L149" i="5"/>
  <c r="F147" i="5"/>
  <c r="H145" i="5"/>
  <c r="J143" i="5"/>
  <c r="F130" i="5"/>
  <c r="H128" i="5"/>
  <c r="J126" i="5"/>
  <c r="L124" i="5"/>
  <c r="F122" i="5"/>
  <c r="H120" i="5"/>
  <c r="J109" i="5"/>
  <c r="L107" i="5"/>
  <c r="F105" i="5"/>
  <c r="H103" i="5"/>
  <c r="J101" i="5"/>
  <c r="L99" i="5"/>
  <c r="F88" i="5"/>
  <c r="H86" i="5"/>
  <c r="J84" i="5"/>
  <c r="L82" i="5"/>
  <c r="F80" i="5"/>
  <c r="H78" i="5"/>
  <c r="J76" i="5"/>
  <c r="L64" i="5"/>
  <c r="F62" i="5"/>
  <c r="H60" i="5"/>
  <c r="J58" i="5"/>
  <c r="L56" i="5"/>
  <c r="F54" i="5"/>
  <c r="H43" i="5"/>
  <c r="J41" i="5"/>
  <c r="L39" i="5"/>
  <c r="F37" i="5"/>
  <c r="H35" i="5"/>
  <c r="J33" i="5"/>
  <c r="L31" i="5"/>
  <c r="H20" i="5"/>
  <c r="J18" i="5"/>
  <c r="L16" i="5"/>
  <c r="F14" i="5"/>
  <c r="H12" i="5"/>
  <c r="J10" i="5"/>
  <c r="L241" i="4"/>
  <c r="F239" i="4"/>
  <c r="H237" i="4"/>
  <c r="J235" i="4"/>
  <c r="L233" i="4"/>
  <c r="F231" i="4"/>
  <c r="H220" i="4"/>
  <c r="J218" i="4"/>
  <c r="L216" i="4"/>
  <c r="F214" i="4"/>
  <c r="H212" i="4"/>
  <c r="J210" i="4"/>
  <c r="L208" i="4"/>
  <c r="F197" i="4"/>
  <c r="H195" i="4"/>
  <c r="J193" i="4"/>
  <c r="L191" i="4"/>
  <c r="F189" i="4"/>
  <c r="H187" i="4"/>
  <c r="J176" i="4"/>
  <c r="L174" i="4"/>
  <c r="F172" i="4"/>
  <c r="H170" i="4"/>
  <c r="J168" i="4"/>
  <c r="L166" i="4"/>
  <c r="F164" i="4"/>
  <c r="H153" i="4"/>
  <c r="J151" i="4"/>
  <c r="L149" i="4"/>
  <c r="F147" i="4"/>
  <c r="H145" i="4"/>
  <c r="J143" i="4"/>
  <c r="F130" i="4"/>
  <c r="H128" i="4"/>
  <c r="J126" i="4"/>
  <c r="L124" i="4"/>
  <c r="F122" i="4"/>
  <c r="H120" i="4"/>
  <c r="J109" i="4"/>
  <c r="L107" i="4"/>
  <c r="F105" i="4"/>
  <c r="H103" i="4"/>
  <c r="J101" i="4"/>
  <c r="L99" i="4"/>
  <c r="F88" i="4"/>
  <c r="H86" i="4"/>
  <c r="J84" i="4"/>
  <c r="L82" i="4"/>
  <c r="F80" i="4"/>
  <c r="H78" i="4"/>
  <c r="J76" i="4"/>
  <c r="L64" i="4"/>
  <c r="F62" i="4"/>
  <c r="H60" i="4"/>
  <c r="J58" i="4"/>
  <c r="L56" i="4"/>
  <c r="F54" i="4"/>
  <c r="H43" i="4"/>
  <c r="J41" i="4"/>
  <c r="L39" i="4"/>
  <c r="F37" i="4"/>
  <c r="H35" i="4"/>
  <c r="J33" i="4"/>
  <c r="L31" i="4"/>
  <c r="H20" i="4"/>
  <c r="J18" i="4"/>
  <c r="L16" i="4"/>
  <c r="F14" i="4"/>
  <c r="H12" i="4"/>
  <c r="J10" i="4"/>
  <c r="D227" i="3"/>
  <c r="D223" i="3"/>
  <c r="D219" i="3"/>
  <c r="D186" i="3"/>
  <c r="D182" i="3"/>
  <c r="D178" i="3"/>
  <c r="D145" i="3"/>
  <c r="D141" i="3"/>
  <c r="D137" i="3"/>
  <c r="D104" i="3"/>
  <c r="D100" i="3"/>
  <c r="D96" i="3"/>
  <c r="D59" i="3"/>
  <c r="D55" i="3"/>
  <c r="D51" i="3"/>
  <c r="D19" i="3"/>
  <c r="D15" i="3"/>
  <c r="D11" i="3"/>
  <c r="J242" i="2"/>
  <c r="L240" i="2"/>
  <c r="F238" i="2"/>
  <c r="H236" i="2"/>
  <c r="J234" i="2"/>
  <c r="L232" i="2"/>
  <c r="F230" i="2"/>
  <c r="H219" i="2"/>
  <c r="J217" i="2"/>
  <c r="L215" i="2"/>
  <c r="F213" i="2"/>
  <c r="H211" i="2"/>
  <c r="J209" i="2"/>
  <c r="F198" i="2"/>
  <c r="H196" i="2"/>
  <c r="J194" i="2"/>
  <c r="L192" i="2"/>
  <c r="F190" i="2"/>
  <c r="H188" i="2"/>
  <c r="J186" i="2"/>
  <c r="L175" i="2"/>
  <c r="F173" i="2"/>
  <c r="H171" i="2"/>
  <c r="J169" i="2"/>
  <c r="L167" i="2"/>
  <c r="F165" i="2"/>
  <c r="H154" i="2"/>
  <c r="J152" i="2"/>
  <c r="L150" i="2"/>
  <c r="F148" i="2"/>
  <c r="H146" i="2"/>
  <c r="J144" i="2"/>
  <c r="L142" i="2"/>
  <c r="F131" i="2"/>
  <c r="H129" i="2"/>
  <c r="J127" i="2"/>
  <c r="L125" i="2"/>
  <c r="F123" i="2"/>
  <c r="H121" i="2"/>
  <c r="J110" i="2"/>
  <c r="L108" i="2"/>
  <c r="F106" i="2"/>
  <c r="H104" i="2"/>
  <c r="J102" i="2"/>
  <c r="L100" i="2"/>
  <c r="F98" i="2"/>
  <c r="H87" i="2"/>
  <c r="J85" i="2"/>
  <c r="L83" i="2"/>
  <c r="F81" i="2"/>
  <c r="H79" i="2"/>
  <c r="J77" i="2"/>
  <c r="F63" i="2"/>
  <c r="H61" i="2"/>
  <c r="J59" i="2"/>
  <c r="L57" i="2"/>
  <c r="F55" i="2"/>
  <c r="H53" i="2"/>
  <c r="J42" i="2"/>
  <c r="L40" i="2"/>
  <c r="F38" i="2"/>
  <c r="H36" i="2"/>
  <c r="J34" i="2"/>
  <c r="L32" i="2"/>
  <c r="F21" i="2"/>
  <c r="J19" i="2"/>
  <c r="L17" i="2"/>
  <c r="F15" i="2"/>
  <c r="H13" i="2"/>
  <c r="J11" i="2"/>
  <c r="L9" i="2"/>
  <c r="F58" i="6"/>
  <c r="J14" i="6"/>
  <c r="H230" i="5"/>
  <c r="J211" i="5"/>
  <c r="F190" i="5"/>
  <c r="L175" i="5"/>
  <c r="H171" i="5"/>
  <c r="L150" i="5"/>
  <c r="F131" i="5"/>
  <c r="F123" i="5"/>
  <c r="L108" i="5"/>
  <c r="F98" i="5"/>
  <c r="F81" i="5"/>
  <c r="F63" i="5"/>
  <c r="F55" i="5"/>
  <c r="J42" i="5"/>
  <c r="J19" i="5"/>
  <c r="F15" i="5"/>
  <c r="L217" i="4"/>
  <c r="J211" i="4"/>
  <c r="F148" i="4"/>
  <c r="L125" i="4"/>
  <c r="H104" i="4"/>
  <c r="F81" i="4"/>
  <c r="J77" i="4"/>
  <c r="F55" i="4"/>
  <c r="J42" i="4"/>
  <c r="J19" i="4"/>
  <c r="H13" i="4"/>
  <c r="D209" i="3"/>
  <c r="D78" i="3"/>
  <c r="H189" i="2"/>
  <c r="J145" i="2"/>
  <c r="H130" i="2"/>
  <c r="H105" i="2"/>
  <c r="F99" i="2"/>
  <c r="J86" i="2"/>
  <c r="L76" i="2"/>
  <c r="J60" i="2"/>
  <c r="H54" i="2"/>
  <c r="L41" i="2"/>
  <c r="H37" i="2"/>
  <c r="L18" i="2"/>
  <c r="H14" i="2"/>
  <c r="L72" i="10"/>
  <c r="L236" i="6"/>
  <c r="F234" i="6"/>
  <c r="J212" i="6"/>
  <c r="H198" i="6"/>
  <c r="J188" i="6"/>
  <c r="L169" i="6"/>
  <c r="F167" i="6"/>
  <c r="J145" i="6"/>
  <c r="H131" i="6"/>
  <c r="J121" i="6"/>
  <c r="L109" i="6"/>
  <c r="F107" i="6"/>
  <c r="L85" i="6"/>
  <c r="F83" i="6"/>
  <c r="H63" i="6"/>
  <c r="H58" i="6"/>
  <c r="J56" i="6"/>
  <c r="L54" i="6"/>
  <c r="F43" i="6"/>
  <c r="H41" i="6"/>
  <c r="J39" i="6"/>
  <c r="L37" i="6"/>
  <c r="F35" i="6"/>
  <c r="H33" i="6"/>
  <c r="J31" i="6"/>
  <c r="F20" i="6"/>
  <c r="H18" i="6"/>
  <c r="J16" i="6"/>
  <c r="L14" i="6"/>
  <c r="F12" i="6"/>
  <c r="H10" i="6"/>
  <c r="F242" i="5"/>
  <c r="H240" i="5"/>
  <c r="J238" i="5"/>
  <c r="L236" i="5"/>
  <c r="F234" i="5"/>
  <c r="H232" i="5"/>
  <c r="J230" i="5"/>
  <c r="L219" i="5"/>
  <c r="F217" i="5"/>
  <c r="H215" i="5"/>
  <c r="J213" i="5"/>
  <c r="L211" i="5"/>
  <c r="F209" i="5"/>
  <c r="H198" i="5"/>
  <c r="J196" i="5"/>
  <c r="L194" i="5"/>
  <c r="F192" i="5"/>
  <c r="H190" i="5"/>
  <c r="J188" i="5"/>
  <c r="L186" i="5"/>
  <c r="F175" i="5"/>
  <c r="H173" i="5"/>
  <c r="J171" i="5"/>
  <c r="L169" i="5"/>
  <c r="F167" i="5"/>
  <c r="H165" i="5"/>
  <c r="J154" i="5"/>
  <c r="L152" i="5"/>
  <c r="F150" i="5"/>
  <c r="H148" i="5"/>
  <c r="J146" i="5"/>
  <c r="L144" i="5"/>
  <c r="F142" i="5"/>
  <c r="H131" i="5"/>
  <c r="J129" i="5"/>
  <c r="L127" i="5"/>
  <c r="F125" i="5"/>
  <c r="H123" i="5"/>
  <c r="J121" i="5"/>
  <c r="F108" i="5"/>
  <c r="H106" i="5"/>
  <c r="J104" i="5"/>
  <c r="L102" i="5"/>
  <c r="F100" i="5"/>
  <c r="H98" i="5"/>
  <c r="J87" i="5"/>
  <c r="L85" i="5"/>
  <c r="F83" i="5"/>
  <c r="H81" i="5"/>
  <c r="J79" i="5"/>
  <c r="L77" i="5"/>
  <c r="F65" i="5"/>
  <c r="H63" i="5"/>
  <c r="J61" i="5"/>
  <c r="L59" i="5"/>
  <c r="F57" i="5"/>
  <c r="H55" i="5"/>
  <c r="J53" i="5"/>
  <c r="L42" i="5"/>
  <c r="F40" i="5"/>
  <c r="H38" i="5"/>
  <c r="J36" i="5"/>
  <c r="L34" i="5"/>
  <c r="F32" i="5"/>
  <c r="H21" i="5"/>
  <c r="L19" i="5"/>
  <c r="F17" i="5"/>
  <c r="H15" i="5"/>
  <c r="J13" i="5"/>
  <c r="L11" i="5"/>
  <c r="F9" i="5"/>
  <c r="F242" i="4"/>
  <c r="H240" i="4"/>
  <c r="J238" i="4"/>
  <c r="L236" i="4"/>
  <c r="F234" i="4"/>
  <c r="H232" i="4"/>
  <c r="J230" i="4"/>
  <c r="L219" i="4"/>
  <c r="F217" i="4"/>
  <c r="H215" i="4"/>
  <c r="J213" i="4"/>
  <c r="L211" i="4"/>
  <c r="F209" i="4"/>
  <c r="H198" i="4"/>
  <c r="J196" i="4"/>
  <c r="L194" i="4"/>
  <c r="F192" i="4"/>
  <c r="H190" i="4"/>
  <c r="J188" i="4"/>
  <c r="L186" i="4"/>
  <c r="F175" i="4"/>
  <c r="H173" i="4"/>
  <c r="J171" i="4"/>
  <c r="L169" i="4"/>
  <c r="F167" i="4"/>
  <c r="H165" i="4"/>
  <c r="J154" i="4"/>
  <c r="L152" i="4"/>
  <c r="F150" i="4"/>
  <c r="H148" i="4"/>
  <c r="J146" i="4"/>
  <c r="L144" i="4"/>
  <c r="F142" i="4"/>
  <c r="H131" i="4"/>
  <c r="J129" i="4"/>
  <c r="L127" i="4"/>
  <c r="F125" i="4"/>
  <c r="H123" i="4"/>
  <c r="J121" i="4"/>
  <c r="F108" i="4"/>
  <c r="H106" i="4"/>
  <c r="J104" i="4"/>
  <c r="L102" i="4"/>
  <c r="F100" i="4"/>
  <c r="H98" i="4"/>
  <c r="J87" i="4"/>
  <c r="L85" i="4"/>
  <c r="F83" i="4"/>
  <c r="H81" i="4"/>
  <c r="J79" i="4"/>
  <c r="L77" i="4"/>
  <c r="F65" i="4"/>
  <c r="H63" i="4"/>
  <c r="J61" i="4"/>
  <c r="L59" i="4"/>
  <c r="F57" i="4"/>
  <c r="H55" i="4"/>
  <c r="J53" i="4"/>
  <c r="L42" i="4"/>
  <c r="F40" i="4"/>
  <c r="H38" i="4"/>
  <c r="J36" i="4"/>
  <c r="L34" i="4"/>
  <c r="F32" i="4"/>
  <c r="H21" i="4"/>
  <c r="L19" i="4"/>
  <c r="F17" i="4"/>
  <c r="H15" i="4"/>
  <c r="J13" i="4"/>
  <c r="L11" i="4"/>
  <c r="F9" i="4"/>
  <c r="D206" i="3"/>
  <c r="D202" i="3"/>
  <c r="D198" i="3"/>
  <c r="D165" i="3"/>
  <c r="D161" i="3"/>
  <c r="D157" i="3"/>
  <c r="D124" i="3"/>
  <c r="D120" i="3"/>
  <c r="D116" i="3"/>
  <c r="D83" i="3"/>
  <c r="D79" i="3"/>
  <c r="D75" i="3"/>
  <c r="D38" i="3"/>
  <c r="D34" i="3"/>
  <c r="D30" i="3"/>
  <c r="D8" i="3"/>
  <c r="F241" i="2"/>
  <c r="H239" i="2"/>
  <c r="J237" i="2"/>
  <c r="L235" i="2"/>
  <c r="F233" i="2"/>
  <c r="H231" i="2"/>
  <c r="J220" i="2"/>
  <c r="L218" i="2"/>
  <c r="F216" i="2"/>
  <c r="H214" i="2"/>
  <c r="J212" i="2"/>
  <c r="L210" i="2"/>
  <c r="F208" i="2"/>
  <c r="J197" i="2"/>
  <c r="L195" i="2"/>
  <c r="F193" i="2"/>
  <c r="H191" i="2"/>
  <c r="J189" i="2"/>
  <c r="L187" i="2"/>
  <c r="F176" i="2"/>
  <c r="H174" i="2"/>
  <c r="J172" i="2"/>
  <c r="L170" i="2"/>
  <c r="F168" i="2"/>
  <c r="H166" i="2"/>
  <c r="J164" i="2"/>
  <c r="L153" i="2"/>
  <c r="F151" i="2"/>
  <c r="H149" i="2"/>
  <c r="J147" i="2"/>
  <c r="L145" i="2"/>
  <c r="F143" i="2"/>
  <c r="H132" i="2"/>
  <c r="J130" i="2"/>
  <c r="L128" i="2"/>
  <c r="F126" i="2"/>
  <c r="H124" i="2"/>
  <c r="J122" i="2"/>
  <c r="L120" i="2"/>
  <c r="F109" i="2"/>
  <c r="H107" i="2"/>
  <c r="J105" i="2"/>
  <c r="L103" i="2"/>
  <c r="F101" i="2"/>
  <c r="H99" i="2"/>
  <c r="J88" i="2"/>
  <c r="L86" i="2"/>
  <c r="F84" i="2"/>
  <c r="H82" i="2"/>
  <c r="J80" i="2"/>
  <c r="L78" i="2"/>
  <c r="F76" i="2"/>
  <c r="H64" i="2"/>
  <c r="J62" i="2"/>
  <c r="L60" i="2"/>
  <c r="F58" i="2"/>
  <c r="H56" i="2"/>
  <c r="J54" i="2"/>
  <c r="F41" i="2"/>
  <c r="H39" i="2"/>
  <c r="J37" i="2"/>
  <c r="L35" i="2"/>
  <c r="F33" i="2"/>
  <c r="H31" i="2"/>
  <c r="L20" i="2"/>
  <c r="F18" i="2"/>
  <c r="H16" i="2"/>
  <c r="J14" i="2"/>
  <c r="L12" i="2"/>
  <c r="F10" i="2"/>
  <c r="H214" i="6"/>
  <c r="H123" i="6"/>
  <c r="L35" i="6"/>
  <c r="L20" i="6"/>
  <c r="F215" i="5"/>
  <c r="L209" i="5"/>
  <c r="F165" i="5"/>
  <c r="J144" i="5"/>
  <c r="J127" i="5"/>
  <c r="F106" i="5"/>
  <c r="J85" i="5"/>
  <c r="J77" i="5"/>
  <c r="L57" i="5"/>
  <c r="L40" i="5"/>
  <c r="J34" i="5"/>
  <c r="L17" i="5"/>
  <c r="J11" i="5"/>
  <c r="J236" i="4"/>
  <c r="H196" i="4"/>
  <c r="F190" i="4"/>
  <c r="L175" i="4"/>
  <c r="L150" i="4"/>
  <c r="L142" i="4"/>
  <c r="J110" i="4"/>
  <c r="F63" i="4"/>
  <c r="J59" i="4"/>
  <c r="H53" i="4"/>
  <c r="F38" i="4"/>
  <c r="L17" i="4"/>
  <c r="J11" i="4"/>
  <c r="D205" i="3"/>
  <c r="D74" i="3"/>
  <c r="J235" i="2"/>
  <c r="F214" i="2"/>
  <c r="J195" i="2"/>
  <c r="J187" i="2"/>
  <c r="F166" i="2"/>
  <c r="L143" i="2"/>
  <c r="L126" i="2"/>
  <c r="F107" i="2"/>
  <c r="H88" i="2"/>
  <c r="F82" i="2"/>
  <c r="J78" i="2"/>
  <c r="F64" i="2"/>
  <c r="F31" i="2"/>
  <c r="J20" i="2"/>
  <c r="F16" i="2"/>
  <c r="L31" i="10"/>
  <c r="H231" i="6"/>
  <c r="L219" i="6"/>
  <c r="F217" i="6"/>
  <c r="J195" i="6"/>
  <c r="F174" i="6"/>
  <c r="H164" i="6"/>
  <c r="L152" i="6"/>
  <c r="F150" i="6"/>
  <c r="J128" i="6"/>
  <c r="J104" i="6"/>
  <c r="H80" i="6"/>
  <c r="J60" i="6"/>
  <c r="L57" i="6"/>
  <c r="F55" i="6"/>
  <c r="H53" i="6"/>
  <c r="J42" i="6"/>
  <c r="L40" i="6"/>
  <c r="F38" i="6"/>
  <c r="H36" i="6"/>
  <c r="J34" i="6"/>
  <c r="L32" i="6"/>
  <c r="F21" i="6"/>
  <c r="J19" i="6"/>
  <c r="L17" i="6"/>
  <c r="F15" i="6"/>
  <c r="H13" i="6"/>
  <c r="J11" i="6"/>
  <c r="L9" i="6"/>
  <c r="J241" i="5"/>
  <c r="L239" i="5"/>
  <c r="F237" i="5"/>
  <c r="H235" i="5"/>
  <c r="J233" i="5"/>
  <c r="L231" i="5"/>
  <c r="F220" i="5"/>
  <c r="H218" i="5"/>
  <c r="J216" i="5"/>
  <c r="L214" i="5"/>
  <c r="F212" i="5"/>
  <c r="H210" i="5"/>
  <c r="J208" i="5"/>
  <c r="L197" i="5"/>
  <c r="F195" i="5"/>
  <c r="H193" i="5"/>
  <c r="J191" i="5"/>
  <c r="L189" i="5"/>
  <c r="F187" i="5"/>
  <c r="H176" i="5"/>
  <c r="J174" i="5"/>
  <c r="L172" i="5"/>
  <c r="F170" i="5"/>
  <c r="H168" i="5"/>
  <c r="J166" i="5"/>
  <c r="L164" i="5"/>
  <c r="F153" i="5"/>
  <c r="H151" i="5"/>
  <c r="J149" i="5"/>
  <c r="L147" i="5"/>
  <c r="F145" i="5"/>
  <c r="H143" i="5"/>
  <c r="J132" i="5"/>
  <c r="L130" i="5"/>
  <c r="F128" i="5"/>
  <c r="H126" i="5"/>
  <c r="J124" i="5"/>
  <c r="L122" i="5"/>
  <c r="F120" i="5"/>
  <c r="H109" i="5"/>
  <c r="J107" i="5"/>
  <c r="L105" i="5"/>
  <c r="F103" i="5"/>
  <c r="H101" i="5"/>
  <c r="J99" i="5"/>
  <c r="F86" i="5"/>
  <c r="H84" i="5"/>
  <c r="J82" i="5"/>
  <c r="L80" i="5"/>
  <c r="F78" i="5"/>
  <c r="H76" i="5"/>
  <c r="J64" i="5"/>
  <c r="L62" i="5"/>
  <c r="F60" i="5"/>
  <c r="H58" i="5"/>
  <c r="J56" i="5"/>
  <c r="L54" i="5"/>
  <c r="F43" i="5"/>
  <c r="H41" i="5"/>
  <c r="J39" i="5"/>
  <c r="L37" i="5"/>
  <c r="F35" i="5"/>
  <c r="H33" i="5"/>
  <c r="J31" i="5"/>
  <c r="F20" i="5"/>
  <c r="H18" i="5"/>
  <c r="J16" i="5"/>
  <c r="L14" i="5"/>
  <c r="F12" i="5"/>
  <c r="H10" i="5"/>
  <c r="J241" i="4"/>
  <c r="L239" i="4"/>
  <c r="F237" i="4"/>
  <c r="H235" i="4"/>
  <c r="J233" i="4"/>
  <c r="L231" i="4"/>
  <c r="F220" i="4"/>
  <c r="H218" i="4"/>
  <c r="J216" i="4"/>
  <c r="L214" i="4"/>
  <c r="F212" i="4"/>
  <c r="H210" i="4"/>
  <c r="J208" i="4"/>
  <c r="L197" i="4"/>
  <c r="F195" i="4"/>
  <c r="H193" i="4"/>
  <c r="J191" i="4"/>
  <c r="L189" i="4"/>
  <c r="F187" i="4"/>
  <c r="H176" i="4"/>
  <c r="J174" i="4"/>
  <c r="L172" i="4"/>
  <c r="F170" i="4"/>
  <c r="H168" i="4"/>
  <c r="J166" i="4"/>
  <c r="L164" i="4"/>
  <c r="F153" i="4"/>
  <c r="H151" i="4"/>
  <c r="J149" i="4"/>
  <c r="L147" i="4"/>
  <c r="F145" i="4"/>
  <c r="H143" i="4"/>
  <c r="J132" i="4"/>
  <c r="L130" i="4"/>
  <c r="F128" i="4"/>
  <c r="H126" i="4"/>
  <c r="J124" i="4"/>
  <c r="L122" i="4"/>
  <c r="F120" i="4"/>
  <c r="H109" i="4"/>
  <c r="J107" i="4"/>
  <c r="L105" i="4"/>
  <c r="F103" i="4"/>
  <c r="H101" i="4"/>
  <c r="J99" i="4"/>
  <c r="F86" i="4"/>
  <c r="H84" i="4"/>
  <c r="J82" i="4"/>
  <c r="L80" i="4"/>
  <c r="F78" i="4"/>
  <c r="H76" i="4"/>
  <c r="J64" i="4"/>
  <c r="L62" i="4"/>
  <c r="F60" i="4"/>
  <c r="H58" i="4"/>
  <c r="J56" i="4"/>
  <c r="L54" i="4"/>
  <c r="F43" i="4"/>
  <c r="H41" i="4"/>
  <c r="J39" i="4"/>
  <c r="L37" i="4"/>
  <c r="F35" i="4"/>
  <c r="H33" i="4"/>
  <c r="J31" i="4"/>
  <c r="F20" i="4"/>
  <c r="H18" i="4"/>
  <c r="J16" i="4"/>
  <c r="L14" i="4"/>
  <c r="F12" i="4"/>
  <c r="H10" i="4"/>
  <c r="D230" i="3"/>
  <c r="D226" i="3"/>
  <c r="D222" i="3"/>
  <c r="D185" i="3"/>
  <c r="D181" i="3"/>
  <c r="D177" i="3"/>
  <c r="D144" i="3"/>
  <c r="D140" i="3"/>
  <c r="D136" i="3"/>
  <c r="D103" i="3"/>
  <c r="D99" i="3"/>
  <c r="D95" i="3"/>
  <c r="D62" i="3"/>
  <c r="D58" i="3"/>
  <c r="D54" i="3"/>
  <c r="D18" i="3"/>
  <c r="D14" i="3"/>
  <c r="D10" i="3"/>
  <c r="H242" i="2"/>
  <c r="J240" i="2"/>
  <c r="L238" i="2"/>
  <c r="F236" i="2"/>
  <c r="H234" i="2"/>
  <c r="J232" i="2"/>
  <c r="L230" i="2"/>
  <c r="F219" i="2"/>
  <c r="H217" i="2"/>
  <c r="J215" i="2"/>
  <c r="L213" i="2"/>
  <c r="F211" i="2"/>
  <c r="H209" i="2"/>
  <c r="F196" i="2"/>
  <c r="H194" i="2"/>
  <c r="J192" i="2"/>
  <c r="L190" i="2"/>
  <c r="F188" i="2"/>
  <c r="H186" i="2"/>
  <c r="J175" i="2"/>
  <c r="L173" i="2"/>
  <c r="F171" i="2"/>
  <c r="H169" i="2"/>
  <c r="J167" i="2"/>
  <c r="L165" i="2"/>
  <c r="F154" i="2"/>
  <c r="H152" i="2"/>
  <c r="J150" i="2"/>
  <c r="L148" i="2"/>
  <c r="F146" i="2"/>
  <c r="H144" i="2"/>
  <c r="J142" i="2"/>
  <c r="L131" i="2"/>
  <c r="F129" i="2"/>
  <c r="H127" i="2"/>
  <c r="J125" i="2"/>
  <c r="L123" i="2"/>
  <c r="F121" i="2"/>
  <c r="H110" i="2"/>
  <c r="J108" i="2"/>
  <c r="L106" i="2"/>
  <c r="F104" i="2"/>
  <c r="H102" i="2"/>
  <c r="J100" i="2"/>
  <c r="L98" i="2"/>
  <c r="F87" i="2"/>
  <c r="H85" i="2"/>
  <c r="J83" i="2"/>
  <c r="L81" i="2"/>
  <c r="F79" i="2"/>
  <c r="H77" i="2"/>
  <c r="J65" i="2"/>
  <c r="L63" i="2"/>
  <c r="F61" i="2"/>
  <c r="H59" i="2"/>
  <c r="J57" i="2"/>
  <c r="L55" i="2"/>
  <c r="F53" i="2"/>
  <c r="H42" i="2"/>
  <c r="J40" i="2"/>
  <c r="L38" i="2"/>
  <c r="F36" i="2"/>
  <c r="H34" i="2"/>
  <c r="J32" i="2"/>
  <c r="H19" i="2"/>
  <c r="J17" i="2"/>
  <c r="L15" i="2"/>
  <c r="F13" i="2"/>
  <c r="H11" i="2"/>
  <c r="J9" i="2"/>
  <c r="H147" i="6"/>
  <c r="L101" i="6"/>
  <c r="L77" i="6"/>
  <c r="H56" i="6"/>
  <c r="F41" i="6"/>
  <c r="F18" i="6"/>
  <c r="F10" i="6"/>
  <c r="J236" i="5"/>
  <c r="L217" i="5"/>
  <c r="H196" i="5"/>
  <c r="H188" i="5"/>
  <c r="J169" i="5"/>
  <c r="J152" i="5"/>
  <c r="L142" i="5"/>
  <c r="J110" i="5"/>
  <c r="J102" i="5"/>
  <c r="H61" i="5"/>
  <c r="H53" i="5"/>
  <c r="F38" i="5"/>
  <c r="H13" i="5"/>
  <c r="J219" i="4"/>
  <c r="H213" i="4"/>
  <c r="H171" i="4"/>
  <c r="F165" i="4"/>
  <c r="J144" i="4"/>
  <c r="L108" i="4"/>
  <c r="L100" i="4"/>
  <c r="L32" i="4"/>
  <c r="F15" i="4"/>
  <c r="D164" i="3"/>
  <c r="D33" i="3"/>
  <c r="L241" i="2"/>
  <c r="J218" i="2"/>
  <c r="L208" i="2"/>
  <c r="F191" i="2"/>
  <c r="J153" i="2"/>
  <c r="H147" i="2"/>
  <c r="J120" i="2"/>
  <c r="L84" i="2"/>
  <c r="H62" i="2"/>
  <c r="L58" i="2"/>
  <c r="L33" i="2"/>
  <c r="J12" i="2"/>
  <c r="J11" i="22" l="1"/>
  <c r="C13" i="22"/>
  <c r="M13" i="22"/>
  <c r="C23" i="22"/>
  <c r="J31" i="22"/>
  <c r="C30" i="22"/>
  <c r="J12" i="22"/>
  <c r="M14" i="22"/>
  <c r="C15" i="22"/>
  <c r="M23" i="22"/>
  <c r="C24" i="22"/>
  <c r="J32" i="22"/>
  <c r="C33" i="23"/>
  <c r="J14" i="22"/>
  <c r="M15" i="22"/>
  <c r="C16" i="22"/>
  <c r="J23" i="22"/>
  <c r="C25" i="22"/>
  <c r="M25" i="22"/>
  <c r="D33" i="23"/>
  <c r="D19" i="20"/>
  <c r="M32" i="22"/>
  <c r="J15" i="22"/>
  <c r="C17" i="22"/>
  <c r="M17" i="22"/>
  <c r="J24" i="22"/>
  <c r="M26" i="22"/>
  <c r="C27" i="22"/>
  <c r="N19" i="19"/>
  <c r="AB33" i="19"/>
  <c r="E19" i="20"/>
  <c r="X11" i="20"/>
  <c r="AK13" i="20"/>
  <c r="AI15" i="20"/>
  <c r="J25" i="22"/>
  <c r="J16" i="22"/>
  <c r="M18" i="22"/>
  <c r="J26" i="22"/>
  <c r="M27" i="22"/>
  <c r="C28" i="22"/>
  <c r="C19" i="23"/>
  <c r="Y19" i="23"/>
  <c r="C9" i="22"/>
  <c r="M9" i="22"/>
  <c r="J18" i="22"/>
  <c r="J27" i="22"/>
  <c r="C29" i="22"/>
  <c r="M29" i="22"/>
  <c r="E19" i="23"/>
  <c r="D19" i="23"/>
  <c r="E33" i="23"/>
  <c r="H11" i="7"/>
  <c r="L11" i="7"/>
  <c r="K11" i="7"/>
  <c r="J11" i="7"/>
  <c r="I11" i="7"/>
  <c r="G32" i="8"/>
  <c r="K32" i="8"/>
  <c r="J32" i="8"/>
  <c r="I32" i="8"/>
  <c r="H32" i="8"/>
  <c r="O16" i="2"/>
  <c r="N16" i="2"/>
  <c r="O166" i="2"/>
  <c r="N166" i="2"/>
  <c r="R159" i="2"/>
  <c r="L176" i="2"/>
  <c r="O38" i="4"/>
  <c r="N38" i="4"/>
  <c r="O55" i="4"/>
  <c r="N55" i="4"/>
  <c r="O81" i="4"/>
  <c r="N81" i="4"/>
  <c r="O232" i="4"/>
  <c r="N232" i="4"/>
  <c r="L65" i="5"/>
  <c r="R48" i="5" s="1"/>
  <c r="O148" i="5"/>
  <c r="N148" i="5"/>
  <c r="G27" i="8"/>
  <c r="K27" i="8"/>
  <c r="J27" i="8"/>
  <c r="I27" i="8"/>
  <c r="H27" i="8"/>
  <c r="S27" i="10"/>
  <c r="W27" i="10"/>
  <c r="V27" i="10"/>
  <c r="U27" i="10"/>
  <c r="T27" i="10"/>
  <c r="O13" i="2"/>
  <c r="N13" i="2"/>
  <c r="R4" i="2"/>
  <c r="L21" i="2"/>
  <c r="O36" i="2"/>
  <c r="N36" i="2"/>
  <c r="O53" i="2"/>
  <c r="N53" i="2"/>
  <c r="O79" i="2"/>
  <c r="N79" i="2"/>
  <c r="O104" i="2"/>
  <c r="N104" i="2"/>
  <c r="O121" i="2"/>
  <c r="N121" i="2"/>
  <c r="O146" i="2"/>
  <c r="N146" i="2"/>
  <c r="O171" i="2"/>
  <c r="N171" i="2"/>
  <c r="O188" i="2"/>
  <c r="N188" i="2"/>
  <c r="L200" i="2"/>
  <c r="L198" i="2"/>
  <c r="R181" i="2" s="1"/>
  <c r="O211" i="2"/>
  <c r="N211" i="2"/>
  <c r="O236" i="2"/>
  <c r="N236" i="2"/>
  <c r="O12" i="4"/>
  <c r="N12" i="4"/>
  <c r="O35" i="4"/>
  <c r="N35" i="4"/>
  <c r="O60" i="4"/>
  <c r="N60" i="4"/>
  <c r="O78" i="4"/>
  <c r="N78" i="4"/>
  <c r="L88" i="4"/>
  <c r="R71" i="4" s="1"/>
  <c r="O103" i="4"/>
  <c r="N103" i="4"/>
  <c r="O120" i="4"/>
  <c r="N120" i="4"/>
  <c r="O145" i="4"/>
  <c r="N145" i="4"/>
  <c r="O170" i="4"/>
  <c r="N170" i="4"/>
  <c r="O187" i="4"/>
  <c r="N187" i="4"/>
  <c r="O212" i="4"/>
  <c r="N212" i="4"/>
  <c r="O237" i="4"/>
  <c r="N237" i="4"/>
  <c r="O12" i="5"/>
  <c r="N12" i="5"/>
  <c r="O35" i="5"/>
  <c r="N35" i="5"/>
  <c r="O60" i="5"/>
  <c r="N60" i="5"/>
  <c r="O78" i="5"/>
  <c r="N78" i="5"/>
  <c r="L88" i="5"/>
  <c r="R71" i="5" s="1"/>
  <c r="O103" i="5"/>
  <c r="N103" i="5"/>
  <c r="O120" i="5"/>
  <c r="N120" i="5"/>
  <c r="O145" i="5"/>
  <c r="N145" i="5"/>
  <c r="O170" i="5"/>
  <c r="N170" i="5"/>
  <c r="O187" i="5"/>
  <c r="N187" i="5"/>
  <c r="O212" i="5"/>
  <c r="N212" i="5"/>
  <c r="O237" i="5"/>
  <c r="N237" i="5"/>
  <c r="O15" i="6"/>
  <c r="N15" i="6"/>
  <c r="P8" i="6"/>
  <c r="O38" i="6"/>
  <c r="N38" i="6"/>
  <c r="O55" i="6"/>
  <c r="N55" i="6"/>
  <c r="O82" i="6"/>
  <c r="N82" i="6"/>
  <c r="N142" i="6"/>
  <c r="O142" i="6"/>
  <c r="O166" i="6"/>
  <c r="N166" i="6"/>
  <c r="R159" i="6"/>
  <c r="L176" i="6"/>
  <c r="N209" i="6"/>
  <c r="O209" i="6"/>
  <c r="O233" i="6"/>
  <c r="N233" i="6"/>
  <c r="H34" i="10"/>
  <c r="M34" i="10"/>
  <c r="K34" i="10"/>
  <c r="J34" i="10"/>
  <c r="I34" i="10"/>
  <c r="S68" i="10"/>
  <c r="W68" i="10"/>
  <c r="V68" i="10"/>
  <c r="U68" i="10"/>
  <c r="T68" i="10"/>
  <c r="W106" i="10"/>
  <c r="S106" i="10"/>
  <c r="T106" i="10"/>
  <c r="V106" i="10"/>
  <c r="U106" i="10"/>
  <c r="I138" i="10"/>
  <c r="H138" i="10"/>
  <c r="M138" i="10"/>
  <c r="J138" i="10"/>
  <c r="K138" i="10"/>
  <c r="O56" i="2"/>
  <c r="N56" i="2"/>
  <c r="O99" i="2"/>
  <c r="N99" i="2"/>
  <c r="O165" i="4"/>
  <c r="N165" i="4"/>
  <c r="O98" i="5"/>
  <c r="N98" i="5"/>
  <c r="O190" i="5"/>
  <c r="N190" i="5"/>
  <c r="O232" i="5"/>
  <c r="N232" i="5"/>
  <c r="H27" i="7"/>
  <c r="L27" i="7"/>
  <c r="K27" i="7"/>
  <c r="J27" i="7"/>
  <c r="I27" i="7"/>
  <c r="J100" i="10"/>
  <c r="H100" i="10"/>
  <c r="I100" i="10"/>
  <c r="M100" i="10"/>
  <c r="K100" i="10"/>
  <c r="O10" i="2"/>
  <c r="N10" i="2"/>
  <c r="O33" i="2"/>
  <c r="N33" i="2"/>
  <c r="R26" i="2"/>
  <c r="L43" i="2"/>
  <c r="O58" i="2"/>
  <c r="N58" i="2"/>
  <c r="O76" i="2"/>
  <c r="N76" i="2"/>
  <c r="O101" i="2"/>
  <c r="N101" i="2"/>
  <c r="O126" i="2"/>
  <c r="N126" i="2"/>
  <c r="O143" i="2"/>
  <c r="N143" i="2"/>
  <c r="O168" i="2"/>
  <c r="N168" i="2"/>
  <c r="O193" i="2"/>
  <c r="N193" i="2"/>
  <c r="O208" i="2"/>
  <c r="N208" i="2"/>
  <c r="O233" i="2"/>
  <c r="N233" i="2"/>
  <c r="O9" i="4"/>
  <c r="N9" i="4"/>
  <c r="O32" i="4"/>
  <c r="N32" i="4"/>
  <c r="O57" i="4"/>
  <c r="N57" i="4"/>
  <c r="O83" i="4"/>
  <c r="N83" i="4"/>
  <c r="O100" i="4"/>
  <c r="N100" i="4"/>
  <c r="R93" i="4"/>
  <c r="L110" i="4"/>
  <c r="O125" i="4"/>
  <c r="N125" i="4"/>
  <c r="O142" i="4"/>
  <c r="N142" i="4"/>
  <c r="O167" i="4"/>
  <c r="N167" i="4"/>
  <c r="O192" i="4"/>
  <c r="N192" i="4"/>
  <c r="O209" i="4"/>
  <c r="N209" i="4"/>
  <c r="O234" i="4"/>
  <c r="N234" i="4"/>
  <c r="O9" i="5"/>
  <c r="N9" i="5"/>
  <c r="O32" i="5"/>
  <c r="N32" i="5"/>
  <c r="O57" i="5"/>
  <c r="N57" i="5"/>
  <c r="O83" i="5"/>
  <c r="N83" i="5"/>
  <c r="O100" i="5"/>
  <c r="N100" i="5"/>
  <c r="R93" i="5"/>
  <c r="L110" i="5"/>
  <c r="O125" i="5"/>
  <c r="N125" i="5"/>
  <c r="O142" i="5"/>
  <c r="N142" i="5"/>
  <c r="O167" i="5"/>
  <c r="N167" i="5"/>
  <c r="O192" i="5"/>
  <c r="N192" i="5"/>
  <c r="O209" i="5"/>
  <c r="N209" i="5"/>
  <c r="O234" i="5"/>
  <c r="N234" i="5"/>
  <c r="O12" i="6"/>
  <c r="N12" i="6"/>
  <c r="O35" i="6"/>
  <c r="N35" i="6"/>
  <c r="O99" i="6"/>
  <c r="N99" i="6"/>
  <c r="H10" i="10"/>
  <c r="M10" i="10"/>
  <c r="K10" i="10"/>
  <c r="J10" i="10"/>
  <c r="I10" i="10"/>
  <c r="S43" i="10"/>
  <c r="W43" i="10"/>
  <c r="V43" i="10"/>
  <c r="U43" i="10"/>
  <c r="T43" i="10"/>
  <c r="H75" i="10"/>
  <c r="M75" i="10"/>
  <c r="K75" i="10"/>
  <c r="J75" i="10"/>
  <c r="I75" i="10"/>
  <c r="W91" i="10"/>
  <c r="U91" i="10"/>
  <c r="S91" i="10"/>
  <c r="V91" i="10"/>
  <c r="T91" i="10"/>
  <c r="K112" i="10"/>
  <c r="I112" i="10"/>
  <c r="M112" i="10"/>
  <c r="H112" i="10"/>
  <c r="J112" i="10"/>
  <c r="M129" i="10"/>
  <c r="H129" i="10"/>
  <c r="I129" i="10"/>
  <c r="K129" i="10"/>
  <c r="J129" i="10"/>
  <c r="O31" i="2"/>
  <c r="N31" i="2"/>
  <c r="O82" i="2"/>
  <c r="N82" i="2"/>
  <c r="O124" i="2"/>
  <c r="N124" i="2"/>
  <c r="O214" i="2"/>
  <c r="N214" i="2"/>
  <c r="O231" i="2"/>
  <c r="N231" i="2"/>
  <c r="O190" i="4"/>
  <c r="N190" i="4"/>
  <c r="R225" i="4"/>
  <c r="L242" i="4"/>
  <c r="R225" i="5"/>
  <c r="L242" i="5"/>
  <c r="H9" i="7"/>
  <c r="L9" i="7"/>
  <c r="K9" i="7"/>
  <c r="J9" i="7"/>
  <c r="I9" i="7"/>
  <c r="G35" i="8"/>
  <c r="K35" i="8"/>
  <c r="J35" i="8"/>
  <c r="I35" i="8"/>
  <c r="H35" i="8"/>
  <c r="N15" i="2"/>
  <c r="O15" i="2"/>
  <c r="P8" i="2"/>
  <c r="O38" i="2"/>
  <c r="N38" i="2"/>
  <c r="O55" i="2"/>
  <c r="N55" i="2"/>
  <c r="L65" i="2"/>
  <c r="R48" i="2" s="1"/>
  <c r="O81" i="2"/>
  <c r="N81" i="2"/>
  <c r="O98" i="2"/>
  <c r="N98" i="2"/>
  <c r="O123" i="2"/>
  <c r="N123" i="2"/>
  <c r="O148" i="2"/>
  <c r="N148" i="2"/>
  <c r="O165" i="2"/>
  <c r="N165" i="2"/>
  <c r="O190" i="2"/>
  <c r="N190" i="2"/>
  <c r="O213" i="2"/>
  <c r="N213" i="2"/>
  <c r="O230" i="2"/>
  <c r="N230" i="2"/>
  <c r="O14" i="4"/>
  <c r="N14" i="4"/>
  <c r="O37" i="4"/>
  <c r="N37" i="4"/>
  <c r="O54" i="4"/>
  <c r="N54" i="4"/>
  <c r="O80" i="4"/>
  <c r="N80" i="4"/>
  <c r="O105" i="4"/>
  <c r="N105" i="4"/>
  <c r="O122" i="4"/>
  <c r="N122" i="4"/>
  <c r="L132" i="4"/>
  <c r="R115" i="4" s="1"/>
  <c r="O147" i="4"/>
  <c r="N147" i="4"/>
  <c r="O164" i="4"/>
  <c r="N164" i="4"/>
  <c r="O189" i="4"/>
  <c r="N189" i="4"/>
  <c r="O214" i="4"/>
  <c r="N214" i="4"/>
  <c r="O231" i="4"/>
  <c r="N231" i="4"/>
  <c r="O14" i="5"/>
  <c r="N14" i="5"/>
  <c r="O37" i="5"/>
  <c r="N37" i="5"/>
  <c r="O54" i="5"/>
  <c r="N54" i="5"/>
  <c r="O80" i="5"/>
  <c r="N80" i="5"/>
  <c r="O105" i="5"/>
  <c r="N105" i="5"/>
  <c r="O122" i="5"/>
  <c r="N122" i="5"/>
  <c r="L132" i="5"/>
  <c r="R115" i="5" s="1"/>
  <c r="O147" i="5"/>
  <c r="N147" i="5"/>
  <c r="O164" i="5"/>
  <c r="N164" i="5"/>
  <c r="O189" i="5"/>
  <c r="N189" i="5"/>
  <c r="O214" i="5"/>
  <c r="N214" i="5"/>
  <c r="O231" i="5"/>
  <c r="N231" i="5"/>
  <c r="O9" i="6"/>
  <c r="N9" i="6"/>
  <c r="O32" i="6"/>
  <c r="N32" i="6"/>
  <c r="O57" i="6"/>
  <c r="N57" i="6"/>
  <c r="S60" i="7"/>
  <c r="V60" i="7"/>
  <c r="U60" i="7"/>
  <c r="T60" i="7"/>
  <c r="R60" i="7"/>
  <c r="V138" i="10"/>
  <c r="U138" i="10"/>
  <c r="T138" i="10"/>
  <c r="W138" i="10"/>
  <c r="S138" i="10"/>
  <c r="S19" i="10"/>
  <c r="W19" i="10"/>
  <c r="V19" i="10"/>
  <c r="U19" i="10"/>
  <c r="T19" i="10"/>
  <c r="H50" i="10"/>
  <c r="M50" i="10"/>
  <c r="K50" i="10"/>
  <c r="J50" i="10"/>
  <c r="I50" i="10"/>
  <c r="M142" i="10"/>
  <c r="J142" i="10"/>
  <c r="I142" i="10"/>
  <c r="H142" i="10"/>
  <c r="K142" i="10"/>
  <c r="O123" i="4"/>
  <c r="N123" i="4"/>
  <c r="O10" i="6"/>
  <c r="N10" i="6"/>
  <c r="O60" i="2"/>
  <c r="N60" i="2"/>
  <c r="O78" i="2"/>
  <c r="N78" i="2"/>
  <c r="L88" i="2"/>
  <c r="R71" i="2"/>
  <c r="O103" i="2"/>
  <c r="N103" i="2"/>
  <c r="O120" i="2"/>
  <c r="N120" i="2"/>
  <c r="O145" i="2"/>
  <c r="N145" i="2"/>
  <c r="O170" i="2"/>
  <c r="N170" i="2"/>
  <c r="O187" i="2"/>
  <c r="N187" i="2"/>
  <c r="O210" i="2"/>
  <c r="N210" i="2"/>
  <c r="L220" i="2"/>
  <c r="R203" i="2" s="1"/>
  <c r="O235" i="2"/>
  <c r="N235" i="2"/>
  <c r="O11" i="4"/>
  <c r="N11" i="4"/>
  <c r="O34" i="4"/>
  <c r="N34" i="4"/>
  <c r="O59" i="4"/>
  <c r="N59" i="4"/>
  <c r="O77" i="4"/>
  <c r="N77" i="4"/>
  <c r="O102" i="4"/>
  <c r="N102" i="4"/>
  <c r="O127" i="4"/>
  <c r="N127" i="4"/>
  <c r="O144" i="4"/>
  <c r="N144" i="4"/>
  <c r="L154" i="4"/>
  <c r="R137" i="4" s="1"/>
  <c r="O169" i="4"/>
  <c r="N169" i="4"/>
  <c r="O186" i="4"/>
  <c r="N186" i="4"/>
  <c r="O211" i="4"/>
  <c r="N211" i="4"/>
  <c r="O236" i="4"/>
  <c r="N236" i="4"/>
  <c r="O11" i="5"/>
  <c r="N11" i="5"/>
  <c r="O34" i="5"/>
  <c r="N34" i="5"/>
  <c r="O59" i="5"/>
  <c r="N59" i="5"/>
  <c r="O77" i="5"/>
  <c r="N77" i="5"/>
  <c r="O102" i="5"/>
  <c r="N102" i="5"/>
  <c r="O127" i="5"/>
  <c r="N127" i="5"/>
  <c r="O144" i="5"/>
  <c r="N144" i="5"/>
  <c r="L154" i="5"/>
  <c r="R137" i="5" s="1"/>
  <c r="O169" i="5"/>
  <c r="N169" i="5"/>
  <c r="O186" i="5"/>
  <c r="N186" i="5"/>
  <c r="O211" i="5"/>
  <c r="N211" i="5"/>
  <c r="O236" i="5"/>
  <c r="N236" i="5"/>
  <c r="O14" i="6"/>
  <c r="N14" i="6"/>
  <c r="O37" i="6"/>
  <c r="N37" i="6"/>
  <c r="O54" i="6"/>
  <c r="N54" i="6"/>
  <c r="N83" i="6"/>
  <c r="O83" i="6"/>
  <c r="N167" i="6"/>
  <c r="O167" i="6"/>
  <c r="N234" i="6"/>
  <c r="O234" i="6"/>
  <c r="H26" i="10"/>
  <c r="M26" i="10"/>
  <c r="K26" i="10"/>
  <c r="J26" i="10"/>
  <c r="I26" i="10"/>
  <c r="S60" i="10"/>
  <c r="W60" i="10"/>
  <c r="V60" i="10"/>
  <c r="U60" i="10"/>
  <c r="T60" i="10"/>
  <c r="W130" i="10"/>
  <c r="S130" i="10"/>
  <c r="T130" i="10"/>
  <c r="V130" i="10"/>
  <c r="U130" i="10"/>
  <c r="O191" i="2"/>
  <c r="N191" i="2"/>
  <c r="L65" i="4"/>
  <c r="R48" i="4" s="1"/>
  <c r="O98" i="4"/>
  <c r="N98" i="4"/>
  <c r="O215" i="4"/>
  <c r="N215" i="4"/>
  <c r="O55" i="5"/>
  <c r="N55" i="5"/>
  <c r="L43" i="6"/>
  <c r="R26" i="6" s="1"/>
  <c r="N192" i="6"/>
  <c r="O192" i="6"/>
  <c r="O12" i="2"/>
  <c r="N12" i="2"/>
  <c r="O35" i="2"/>
  <c r="N35" i="2"/>
  <c r="O9" i="2"/>
  <c r="N9" i="2"/>
  <c r="O32" i="2"/>
  <c r="N32" i="2"/>
  <c r="O57" i="2"/>
  <c r="N57" i="2"/>
  <c r="O83" i="2"/>
  <c r="N83" i="2"/>
  <c r="O100" i="2"/>
  <c r="N100" i="2"/>
  <c r="L110" i="2"/>
  <c r="R93" i="2"/>
  <c r="O125" i="2"/>
  <c r="N125" i="2"/>
  <c r="O142" i="2"/>
  <c r="N142" i="2"/>
  <c r="O167" i="2"/>
  <c r="N167" i="2"/>
  <c r="O192" i="2"/>
  <c r="N192" i="2"/>
  <c r="O215" i="2"/>
  <c r="N215" i="2"/>
  <c r="O232" i="2"/>
  <c r="N232" i="2"/>
  <c r="L242" i="2"/>
  <c r="R225" i="2"/>
  <c r="O16" i="4"/>
  <c r="N16" i="4"/>
  <c r="O31" i="4"/>
  <c r="N31" i="4"/>
  <c r="O56" i="4"/>
  <c r="N56" i="4"/>
  <c r="O82" i="4"/>
  <c r="N82" i="4"/>
  <c r="O99" i="4"/>
  <c r="N99" i="4"/>
  <c r="O124" i="4"/>
  <c r="N124" i="4"/>
  <c r="O166" i="4"/>
  <c r="N166" i="4"/>
  <c r="L176" i="4"/>
  <c r="R159" i="4"/>
  <c r="O191" i="4"/>
  <c r="N191" i="4"/>
  <c r="O208" i="4"/>
  <c r="N208" i="4"/>
  <c r="O233" i="4"/>
  <c r="N233" i="4"/>
  <c r="O16" i="5"/>
  <c r="N16" i="5"/>
  <c r="O31" i="5"/>
  <c r="N31" i="5"/>
  <c r="O56" i="5"/>
  <c r="N56" i="5"/>
  <c r="O82" i="5"/>
  <c r="N82" i="5"/>
  <c r="O99" i="5"/>
  <c r="N99" i="5"/>
  <c r="O124" i="5"/>
  <c r="N124" i="5"/>
  <c r="O166" i="5"/>
  <c r="N166" i="5"/>
  <c r="L176" i="5"/>
  <c r="R159" i="5"/>
  <c r="O191" i="5"/>
  <c r="N191" i="5"/>
  <c r="O208" i="5"/>
  <c r="N208" i="5"/>
  <c r="O233" i="5"/>
  <c r="N233" i="5"/>
  <c r="O11" i="6"/>
  <c r="N11" i="6"/>
  <c r="O34" i="6"/>
  <c r="N34" i="6"/>
  <c r="N100" i="6"/>
  <c r="O100" i="6"/>
  <c r="L110" i="6"/>
  <c r="R93" i="6"/>
  <c r="O124" i="6"/>
  <c r="N124" i="6"/>
  <c r="O191" i="6"/>
  <c r="N191" i="6"/>
  <c r="S35" i="10"/>
  <c r="W35" i="10"/>
  <c r="V35" i="10"/>
  <c r="U35" i="10"/>
  <c r="T35" i="10"/>
  <c r="H67" i="10"/>
  <c r="M67" i="10"/>
  <c r="K67" i="10"/>
  <c r="J67" i="10"/>
  <c r="I67" i="10"/>
  <c r="O38" i="5"/>
  <c r="N38" i="5"/>
  <c r="O81" i="5"/>
  <c r="N81" i="5"/>
  <c r="O165" i="5"/>
  <c r="N165" i="5"/>
  <c r="N14" i="2"/>
  <c r="O14" i="2"/>
  <c r="N37" i="2"/>
  <c r="O37" i="2"/>
  <c r="N54" i="2"/>
  <c r="O54" i="2"/>
  <c r="N80" i="2"/>
  <c r="O80" i="2"/>
  <c r="N105" i="2"/>
  <c r="O105" i="2"/>
  <c r="N122" i="2"/>
  <c r="O122" i="2"/>
  <c r="L132" i="2"/>
  <c r="R115" i="2"/>
  <c r="N147" i="2"/>
  <c r="O147" i="2"/>
  <c r="N164" i="2"/>
  <c r="O164" i="2"/>
  <c r="N189" i="2"/>
  <c r="O189" i="2"/>
  <c r="N212" i="2"/>
  <c r="O212" i="2"/>
  <c r="N237" i="2"/>
  <c r="O237" i="2"/>
  <c r="N13" i="4"/>
  <c r="O13" i="4"/>
  <c r="L21" i="4"/>
  <c r="R4" i="4"/>
  <c r="N36" i="4"/>
  <c r="O36" i="4"/>
  <c r="N53" i="4"/>
  <c r="O53" i="4"/>
  <c r="N79" i="4"/>
  <c r="O79" i="4"/>
  <c r="N104" i="4"/>
  <c r="O104" i="4"/>
  <c r="N121" i="4"/>
  <c r="O121" i="4"/>
  <c r="N146" i="4"/>
  <c r="O146" i="4"/>
  <c r="N171" i="4"/>
  <c r="O171" i="4"/>
  <c r="N188" i="4"/>
  <c r="O188" i="4"/>
  <c r="L198" i="4"/>
  <c r="R181" i="4"/>
  <c r="N213" i="4"/>
  <c r="O213" i="4"/>
  <c r="N230" i="4"/>
  <c r="O230" i="4"/>
  <c r="N13" i="5"/>
  <c r="O13" i="5"/>
  <c r="L21" i="5"/>
  <c r="R4" i="5"/>
  <c r="N36" i="5"/>
  <c r="O36" i="5"/>
  <c r="N53" i="5"/>
  <c r="O53" i="5"/>
  <c r="N79" i="5"/>
  <c r="O79" i="5"/>
  <c r="N104" i="5"/>
  <c r="O104" i="5"/>
  <c r="N121" i="5"/>
  <c r="O121" i="5"/>
  <c r="N146" i="5"/>
  <c r="O146" i="5"/>
  <c r="N171" i="5"/>
  <c r="O171" i="5"/>
  <c r="N188" i="5"/>
  <c r="O188" i="5"/>
  <c r="L198" i="5"/>
  <c r="R181" i="5"/>
  <c r="N213" i="5"/>
  <c r="O213" i="5"/>
  <c r="N230" i="5"/>
  <c r="O230" i="5"/>
  <c r="N16" i="6"/>
  <c r="O16" i="6"/>
  <c r="N31" i="6"/>
  <c r="O31" i="6"/>
  <c r="N56" i="6"/>
  <c r="O56" i="6"/>
  <c r="O208" i="6"/>
  <c r="N208" i="6"/>
  <c r="K63" i="8"/>
  <c r="J63" i="8"/>
  <c r="I63" i="8"/>
  <c r="H63" i="8"/>
  <c r="G63" i="8"/>
  <c r="S11" i="10"/>
  <c r="W11" i="10"/>
  <c r="V11" i="10"/>
  <c r="U11" i="10"/>
  <c r="T11" i="10"/>
  <c r="H42" i="10"/>
  <c r="M42" i="10"/>
  <c r="K42" i="10"/>
  <c r="J42" i="10"/>
  <c r="I42" i="10"/>
  <c r="O15" i="4"/>
  <c r="N15" i="4"/>
  <c r="O148" i="4"/>
  <c r="N148" i="4"/>
  <c r="O15" i="5"/>
  <c r="N15" i="5"/>
  <c r="O123" i="5"/>
  <c r="N123" i="5"/>
  <c r="O215" i="5"/>
  <c r="N215" i="5"/>
  <c r="O33" i="6"/>
  <c r="N33" i="6"/>
  <c r="N125" i="6"/>
  <c r="O125" i="6"/>
  <c r="H59" i="10"/>
  <c r="M59" i="10"/>
  <c r="K59" i="10"/>
  <c r="J59" i="10"/>
  <c r="I59" i="10"/>
  <c r="N11" i="2"/>
  <c r="O11" i="2"/>
  <c r="N34" i="2"/>
  <c r="O34" i="2"/>
  <c r="N59" i="2"/>
  <c r="O59" i="2"/>
  <c r="N77" i="2"/>
  <c r="O77" i="2"/>
  <c r="N102" i="2"/>
  <c r="O102" i="2"/>
  <c r="N127" i="2"/>
  <c r="O127" i="2"/>
  <c r="N144" i="2"/>
  <c r="O144" i="2"/>
  <c r="L154" i="2"/>
  <c r="R137" i="2"/>
  <c r="N169" i="2"/>
  <c r="O169" i="2"/>
  <c r="N186" i="2"/>
  <c r="O186" i="2"/>
  <c r="J198" i="2"/>
  <c r="I200" i="2"/>
  <c r="N209" i="2"/>
  <c r="O209" i="2"/>
  <c r="N234" i="2"/>
  <c r="O234" i="2"/>
  <c r="N10" i="4"/>
  <c r="O10" i="4"/>
  <c r="N33" i="4"/>
  <c r="O33" i="4"/>
  <c r="L43" i="4"/>
  <c r="R26" i="4"/>
  <c r="N58" i="4"/>
  <c r="O58" i="4"/>
  <c r="N76" i="4"/>
  <c r="O76" i="4"/>
  <c r="N101" i="4"/>
  <c r="O101" i="4"/>
  <c r="O126" i="4"/>
  <c r="N126" i="4"/>
  <c r="N143" i="4"/>
  <c r="O143" i="4"/>
  <c r="N168" i="4"/>
  <c r="O168" i="4"/>
  <c r="N193" i="4"/>
  <c r="O193" i="4"/>
  <c r="N210" i="4"/>
  <c r="O210" i="4"/>
  <c r="L220" i="4"/>
  <c r="R203" i="4"/>
  <c r="N235" i="4"/>
  <c r="O235" i="4"/>
  <c r="N10" i="5"/>
  <c r="O10" i="5"/>
  <c r="N33" i="5"/>
  <c r="O33" i="5"/>
  <c r="L43" i="5"/>
  <c r="R26" i="5" s="1"/>
  <c r="N58" i="5"/>
  <c r="O58" i="5"/>
  <c r="O76" i="5"/>
  <c r="N76" i="5"/>
  <c r="N101" i="5"/>
  <c r="O101" i="5"/>
  <c r="N126" i="5"/>
  <c r="O126" i="5"/>
  <c r="N143" i="5"/>
  <c r="O143" i="5"/>
  <c r="N168" i="5"/>
  <c r="O168" i="5"/>
  <c r="N193" i="5"/>
  <c r="O193" i="5"/>
  <c r="O210" i="5"/>
  <c r="N210" i="5"/>
  <c r="L220" i="5"/>
  <c r="R203" i="5" s="1"/>
  <c r="N235" i="5"/>
  <c r="O235" i="5"/>
  <c r="N13" i="6"/>
  <c r="O13" i="6"/>
  <c r="L21" i="6"/>
  <c r="R4" i="6" s="1"/>
  <c r="N36" i="6"/>
  <c r="O36" i="6"/>
  <c r="N53" i="6"/>
  <c r="O53" i="6"/>
  <c r="H18" i="10"/>
  <c r="M18" i="10"/>
  <c r="K18" i="10"/>
  <c r="J18" i="10"/>
  <c r="I18" i="10"/>
  <c r="S51" i="10"/>
  <c r="W51" i="10"/>
  <c r="V51" i="10"/>
  <c r="U51" i="10"/>
  <c r="T51" i="10"/>
  <c r="M134" i="10"/>
  <c r="J134" i="10"/>
  <c r="I134" i="10"/>
  <c r="H134" i="10"/>
  <c r="K134" i="10"/>
  <c r="V34" i="15"/>
  <c r="U34" i="15"/>
  <c r="T34" i="15"/>
  <c r="S34" i="15"/>
  <c r="R34" i="15"/>
  <c r="O59" i="6"/>
  <c r="N59" i="6"/>
  <c r="O77" i="6"/>
  <c r="N77" i="6"/>
  <c r="O102" i="6"/>
  <c r="N102" i="6"/>
  <c r="O127" i="6"/>
  <c r="N127" i="6"/>
  <c r="O144" i="6"/>
  <c r="N144" i="6"/>
  <c r="L154" i="6"/>
  <c r="R137" i="6" s="1"/>
  <c r="O169" i="6"/>
  <c r="N169" i="6"/>
  <c r="O186" i="6"/>
  <c r="N186" i="6"/>
  <c r="O211" i="6"/>
  <c r="N211" i="6"/>
  <c r="O236" i="6"/>
  <c r="N236" i="6"/>
  <c r="AG12" i="12"/>
  <c r="AF12" i="12"/>
  <c r="AE12" i="12"/>
  <c r="AD12" i="12"/>
  <c r="AC12" i="12"/>
  <c r="L54" i="12"/>
  <c r="J54" i="12"/>
  <c r="I54" i="12"/>
  <c r="H54" i="12"/>
  <c r="G54" i="12"/>
  <c r="U38" i="7"/>
  <c r="T38" i="7"/>
  <c r="S38" i="7"/>
  <c r="R38" i="7"/>
  <c r="V38" i="7"/>
  <c r="U40" i="7"/>
  <c r="T40" i="7"/>
  <c r="S40" i="7"/>
  <c r="R40" i="7"/>
  <c r="V40" i="7"/>
  <c r="U43" i="7"/>
  <c r="T43" i="7"/>
  <c r="S43" i="7"/>
  <c r="R43" i="7"/>
  <c r="V43" i="7"/>
  <c r="U46" i="7"/>
  <c r="T46" i="7"/>
  <c r="S46" i="7"/>
  <c r="R46" i="7"/>
  <c r="V46" i="7"/>
  <c r="U48" i="7"/>
  <c r="T48" i="7"/>
  <c r="S48" i="7"/>
  <c r="R48" i="7"/>
  <c r="V48" i="7"/>
  <c r="U51" i="7"/>
  <c r="T51" i="7"/>
  <c r="S51" i="7"/>
  <c r="R51" i="7"/>
  <c r="V51" i="7"/>
  <c r="U54" i="7"/>
  <c r="T54" i="7"/>
  <c r="S54" i="7"/>
  <c r="R54" i="7"/>
  <c r="V54" i="7"/>
  <c r="U56" i="7"/>
  <c r="T56" i="7"/>
  <c r="S56" i="7"/>
  <c r="R56" i="7"/>
  <c r="V56" i="7"/>
  <c r="U59" i="7"/>
  <c r="T59" i="7"/>
  <c r="S59" i="7"/>
  <c r="R59" i="7"/>
  <c r="V59" i="7"/>
  <c r="M9" i="10"/>
  <c r="K9" i="10"/>
  <c r="J9" i="10"/>
  <c r="I9" i="10"/>
  <c r="H9" i="10"/>
  <c r="V10" i="10"/>
  <c r="U10" i="10"/>
  <c r="T10" i="10"/>
  <c r="S10" i="10"/>
  <c r="W10" i="10"/>
  <c r="M17" i="10"/>
  <c r="K17" i="10"/>
  <c r="J17" i="10"/>
  <c r="I17" i="10"/>
  <c r="H17" i="10"/>
  <c r="V18" i="10"/>
  <c r="U18" i="10"/>
  <c r="T18" i="10"/>
  <c r="S18" i="10"/>
  <c r="W18" i="10"/>
  <c r="M25" i="10"/>
  <c r="K25" i="10"/>
  <c r="J25" i="10"/>
  <c r="I25" i="10"/>
  <c r="H25" i="10"/>
  <c r="V26" i="10"/>
  <c r="U26" i="10"/>
  <c r="T26" i="10"/>
  <c r="S26" i="10"/>
  <c r="W26" i="10"/>
  <c r="M33" i="10"/>
  <c r="K33" i="10"/>
  <c r="J33" i="10"/>
  <c r="I33" i="10"/>
  <c r="H33" i="10"/>
  <c r="V34" i="10"/>
  <c r="U34" i="10"/>
  <c r="T34" i="10"/>
  <c r="S34" i="10"/>
  <c r="W34" i="10"/>
  <c r="U23" i="11"/>
  <c r="T23" i="11"/>
  <c r="S23" i="11"/>
  <c r="V23" i="11"/>
  <c r="R23" i="11"/>
  <c r="W67" i="12"/>
  <c r="U67" i="12"/>
  <c r="T67" i="12"/>
  <c r="S67" i="12"/>
  <c r="R67" i="12"/>
  <c r="AG70" i="12"/>
  <c r="AF70" i="12"/>
  <c r="AE70" i="12"/>
  <c r="AC70" i="12"/>
  <c r="AD70" i="12"/>
  <c r="L22" i="12"/>
  <c r="J22" i="12"/>
  <c r="I22" i="12"/>
  <c r="H22" i="12"/>
  <c r="G22" i="12"/>
  <c r="L59" i="13"/>
  <c r="K59" i="13"/>
  <c r="J59" i="13"/>
  <c r="I59" i="13"/>
  <c r="H59" i="13"/>
  <c r="O79" i="6"/>
  <c r="N79" i="6"/>
  <c r="O104" i="6"/>
  <c r="N104" i="6"/>
  <c r="O121" i="6"/>
  <c r="N121" i="6"/>
  <c r="O146" i="6"/>
  <c r="N146" i="6"/>
  <c r="O171" i="6"/>
  <c r="N171" i="6"/>
  <c r="O188" i="6"/>
  <c r="N188" i="6"/>
  <c r="L198" i="6"/>
  <c r="R181" i="6"/>
  <c r="O213" i="6"/>
  <c r="N213" i="6"/>
  <c r="O230" i="6"/>
  <c r="N230" i="6"/>
  <c r="U10" i="11"/>
  <c r="T10" i="11"/>
  <c r="S10" i="11"/>
  <c r="R10" i="11"/>
  <c r="V10" i="11"/>
  <c r="AG68" i="12"/>
  <c r="AF68" i="12"/>
  <c r="AE68" i="12"/>
  <c r="AD68" i="12"/>
  <c r="AC68" i="12"/>
  <c r="N58" i="6"/>
  <c r="O58" i="6"/>
  <c r="O76" i="6"/>
  <c r="N76" i="6"/>
  <c r="O101" i="6"/>
  <c r="N101" i="6"/>
  <c r="O126" i="6"/>
  <c r="N126" i="6"/>
  <c r="O143" i="6"/>
  <c r="N143" i="6"/>
  <c r="O168" i="6"/>
  <c r="N168" i="6"/>
  <c r="O193" i="6"/>
  <c r="N193" i="6"/>
  <c r="O210" i="6"/>
  <c r="N210" i="6"/>
  <c r="L220" i="6"/>
  <c r="R203" i="6" s="1"/>
  <c r="O235" i="6"/>
  <c r="N235" i="6"/>
  <c r="W57" i="12"/>
  <c r="U57" i="12"/>
  <c r="T57" i="12"/>
  <c r="S57" i="12"/>
  <c r="R57" i="12"/>
  <c r="L71" i="12"/>
  <c r="J71" i="12"/>
  <c r="I71" i="12"/>
  <c r="H71" i="12"/>
  <c r="G71" i="12"/>
  <c r="L65" i="6"/>
  <c r="R48" i="6"/>
  <c r="N81" i="6"/>
  <c r="O81" i="6"/>
  <c r="N98" i="6"/>
  <c r="O98" i="6"/>
  <c r="N123" i="6"/>
  <c r="O123" i="6"/>
  <c r="N148" i="6"/>
  <c r="O148" i="6"/>
  <c r="N165" i="6"/>
  <c r="O165" i="6"/>
  <c r="N190" i="6"/>
  <c r="O190" i="6"/>
  <c r="N215" i="6"/>
  <c r="O215" i="6"/>
  <c r="N232" i="6"/>
  <c r="O232" i="6"/>
  <c r="L242" i="6"/>
  <c r="R225" i="6"/>
  <c r="U21" i="11"/>
  <c r="T21" i="11"/>
  <c r="S21" i="11"/>
  <c r="V21" i="11"/>
  <c r="R21" i="11"/>
  <c r="W33" i="12"/>
  <c r="U33" i="12"/>
  <c r="T33" i="12"/>
  <c r="S33" i="12"/>
  <c r="R33" i="12"/>
  <c r="L21" i="13"/>
  <c r="K21" i="13"/>
  <c r="J21" i="13"/>
  <c r="I21" i="13"/>
  <c r="H21" i="13"/>
  <c r="O60" i="6"/>
  <c r="N60" i="6"/>
  <c r="O78" i="6"/>
  <c r="N78" i="6"/>
  <c r="L88" i="6"/>
  <c r="R71" i="6" s="1"/>
  <c r="O103" i="6"/>
  <c r="N103" i="6"/>
  <c r="O120" i="6"/>
  <c r="N120" i="6"/>
  <c r="O145" i="6"/>
  <c r="N145" i="6"/>
  <c r="O170" i="6"/>
  <c r="N170" i="6"/>
  <c r="O187" i="6"/>
  <c r="N187" i="6"/>
  <c r="O212" i="6"/>
  <c r="N212" i="6"/>
  <c r="O237" i="6"/>
  <c r="N237" i="6"/>
  <c r="N80" i="6"/>
  <c r="O80" i="6"/>
  <c r="N105" i="6"/>
  <c r="O105" i="6"/>
  <c r="N122" i="6"/>
  <c r="O122" i="6"/>
  <c r="R115" i="6"/>
  <c r="L132" i="6"/>
  <c r="N147" i="6"/>
  <c r="O147" i="6"/>
  <c r="N164" i="6"/>
  <c r="O164" i="6"/>
  <c r="N189" i="6"/>
  <c r="O189" i="6"/>
  <c r="N214" i="6"/>
  <c r="O214" i="6"/>
  <c r="N231" i="6"/>
  <c r="O231" i="6"/>
  <c r="AG44" i="12"/>
  <c r="AF44" i="12"/>
  <c r="AE44" i="12"/>
  <c r="AD44" i="12"/>
  <c r="AC44" i="12"/>
  <c r="W9" i="12"/>
  <c r="U9" i="12"/>
  <c r="T9" i="12"/>
  <c r="S9" i="12"/>
  <c r="R9" i="12"/>
  <c r="AG20" i="12"/>
  <c r="AF20" i="12"/>
  <c r="AE20" i="12"/>
  <c r="AD20" i="12"/>
  <c r="AC20" i="12"/>
  <c r="L30" i="12"/>
  <c r="J30" i="12"/>
  <c r="I30" i="12"/>
  <c r="H30" i="12"/>
  <c r="G30" i="12"/>
  <c r="W41" i="12"/>
  <c r="U41" i="12"/>
  <c r="T41" i="12"/>
  <c r="S41" i="12"/>
  <c r="R41" i="12"/>
  <c r="AG52" i="12"/>
  <c r="AF52" i="12"/>
  <c r="AE52" i="12"/>
  <c r="AD52" i="12"/>
  <c r="AC52" i="12"/>
  <c r="W58" i="12"/>
  <c r="U58" i="12"/>
  <c r="T58" i="12"/>
  <c r="S58" i="12"/>
  <c r="R58" i="12"/>
  <c r="AG60" i="12"/>
  <c r="AF60" i="12"/>
  <c r="AE60" i="12"/>
  <c r="AD60" i="12"/>
  <c r="AC60" i="12"/>
  <c r="V18" i="15"/>
  <c r="U18" i="15"/>
  <c r="T18" i="15"/>
  <c r="S18" i="15"/>
  <c r="R18" i="15"/>
  <c r="V84" i="15"/>
  <c r="U84" i="15"/>
  <c r="T84" i="15"/>
  <c r="S84" i="15"/>
  <c r="R84" i="15"/>
  <c r="BE11" i="25"/>
  <c r="BF11" i="24"/>
  <c r="U26" i="11"/>
  <c r="T26" i="11"/>
  <c r="S26" i="11"/>
  <c r="R26" i="11"/>
  <c r="V26" i="11"/>
  <c r="V46" i="11"/>
  <c r="U46" i="11"/>
  <c r="T46" i="11"/>
  <c r="S46" i="11"/>
  <c r="R46" i="11"/>
  <c r="V56" i="11"/>
  <c r="U56" i="11"/>
  <c r="T56" i="11"/>
  <c r="S56" i="11"/>
  <c r="R56" i="11"/>
  <c r="V67" i="11"/>
  <c r="U67" i="11"/>
  <c r="T67" i="11"/>
  <c r="S67" i="11"/>
  <c r="R67" i="11"/>
  <c r="V79" i="11"/>
  <c r="U79" i="11"/>
  <c r="T79" i="11"/>
  <c r="S79" i="11"/>
  <c r="R79" i="11"/>
  <c r="V89" i="11"/>
  <c r="U89" i="11"/>
  <c r="T89" i="11"/>
  <c r="S89" i="11"/>
  <c r="R89" i="11"/>
  <c r="V100" i="11"/>
  <c r="U100" i="11"/>
  <c r="T100" i="11"/>
  <c r="S100" i="11"/>
  <c r="R100" i="11"/>
  <c r="V112" i="11"/>
  <c r="U112" i="11"/>
  <c r="T112" i="11"/>
  <c r="S112" i="11"/>
  <c r="R112" i="11"/>
  <c r="V122" i="11"/>
  <c r="U122" i="11"/>
  <c r="T122" i="11"/>
  <c r="S122" i="11"/>
  <c r="R122" i="11"/>
  <c r="AG13" i="12"/>
  <c r="AF13" i="12"/>
  <c r="AE13" i="12"/>
  <c r="AD13" i="12"/>
  <c r="AC13" i="12"/>
  <c r="L23" i="12"/>
  <c r="J23" i="12"/>
  <c r="I23" i="12"/>
  <c r="H23" i="12"/>
  <c r="G23" i="12"/>
  <c r="W34" i="12"/>
  <c r="U34" i="12"/>
  <c r="T34" i="12"/>
  <c r="S34" i="12"/>
  <c r="R34" i="12"/>
  <c r="AG45" i="12"/>
  <c r="AF45" i="12"/>
  <c r="AE45" i="12"/>
  <c r="AD45" i="12"/>
  <c r="AC45" i="12"/>
  <c r="L55" i="12"/>
  <c r="J55" i="12"/>
  <c r="I55" i="12"/>
  <c r="H55" i="12"/>
  <c r="G55" i="12"/>
  <c r="V59" i="15"/>
  <c r="U59" i="15"/>
  <c r="T59" i="15"/>
  <c r="S59" i="15"/>
  <c r="R59" i="15"/>
  <c r="H25" i="16"/>
  <c r="L25" i="16"/>
  <c r="K25" i="16"/>
  <c r="J25" i="16"/>
  <c r="I25" i="16"/>
  <c r="AI81" i="25"/>
  <c r="AJ81" i="24"/>
  <c r="U43" i="11"/>
  <c r="T43" i="11"/>
  <c r="S43" i="11"/>
  <c r="V43" i="11"/>
  <c r="R43" i="11"/>
  <c r="V48" i="11"/>
  <c r="U48" i="11"/>
  <c r="T48" i="11"/>
  <c r="S48" i="11"/>
  <c r="R48" i="11"/>
  <c r="V59" i="11"/>
  <c r="U59" i="11"/>
  <c r="T59" i="11"/>
  <c r="S59" i="11"/>
  <c r="R59" i="11"/>
  <c r="V70" i="11"/>
  <c r="U70" i="11"/>
  <c r="T70" i="11"/>
  <c r="S70" i="11"/>
  <c r="R70" i="11"/>
  <c r="V81" i="11"/>
  <c r="U81" i="11"/>
  <c r="T81" i="11"/>
  <c r="S81" i="11"/>
  <c r="R81" i="11"/>
  <c r="V92" i="11"/>
  <c r="U92" i="11"/>
  <c r="T92" i="11"/>
  <c r="S92" i="11"/>
  <c r="R92" i="11"/>
  <c r="V103" i="11"/>
  <c r="U103" i="11"/>
  <c r="T103" i="11"/>
  <c r="S103" i="11"/>
  <c r="R103" i="11"/>
  <c r="V114" i="11"/>
  <c r="U114" i="11"/>
  <c r="T114" i="11"/>
  <c r="S114" i="11"/>
  <c r="R114" i="11"/>
  <c r="V125" i="11"/>
  <c r="U125" i="11"/>
  <c r="T125" i="11"/>
  <c r="S125" i="11"/>
  <c r="R125" i="11"/>
  <c r="L64" i="12"/>
  <c r="J64" i="12"/>
  <c r="I64" i="12"/>
  <c r="H64" i="12"/>
  <c r="G64" i="12"/>
  <c r="L15" i="12"/>
  <c r="J15" i="12"/>
  <c r="I15" i="12"/>
  <c r="H15" i="12"/>
  <c r="G15" i="12"/>
  <c r="W26" i="12"/>
  <c r="U26" i="12"/>
  <c r="T26" i="12"/>
  <c r="S26" i="12"/>
  <c r="R26" i="12"/>
  <c r="AG37" i="12"/>
  <c r="AF37" i="12"/>
  <c r="AE37" i="12"/>
  <c r="AD37" i="12"/>
  <c r="AC37" i="12"/>
  <c r="L47" i="12"/>
  <c r="J47" i="12"/>
  <c r="I47" i="12"/>
  <c r="H47" i="12"/>
  <c r="G47" i="12"/>
  <c r="L13" i="13"/>
  <c r="K13" i="13"/>
  <c r="J13" i="13"/>
  <c r="I13" i="13"/>
  <c r="H13" i="13"/>
  <c r="V10" i="15"/>
  <c r="U10" i="15"/>
  <c r="T10" i="15"/>
  <c r="S10" i="15"/>
  <c r="R10" i="15"/>
  <c r="V76" i="15"/>
  <c r="U76" i="15"/>
  <c r="T76" i="15"/>
  <c r="S76" i="15"/>
  <c r="R76" i="15"/>
  <c r="H115" i="16"/>
  <c r="L115" i="16"/>
  <c r="K115" i="16"/>
  <c r="J115" i="16"/>
  <c r="I115" i="16"/>
  <c r="X25" i="19"/>
  <c r="W25" i="19"/>
  <c r="V25" i="19"/>
  <c r="U25" i="19"/>
  <c r="T25" i="19"/>
  <c r="S25" i="19"/>
  <c r="U18" i="11"/>
  <c r="T18" i="11"/>
  <c r="S18" i="11"/>
  <c r="V18" i="11"/>
  <c r="R18" i="11"/>
  <c r="U39" i="11"/>
  <c r="T39" i="11"/>
  <c r="S39" i="11"/>
  <c r="V39" i="11"/>
  <c r="R39" i="11"/>
  <c r="L14" i="12"/>
  <c r="J14" i="12"/>
  <c r="I14" i="12"/>
  <c r="H14" i="12"/>
  <c r="G14" i="12"/>
  <c r="W25" i="12"/>
  <c r="U25" i="12"/>
  <c r="T25" i="12"/>
  <c r="S25" i="12"/>
  <c r="R25" i="12"/>
  <c r="AG36" i="12"/>
  <c r="AF36" i="12"/>
  <c r="AE36" i="12"/>
  <c r="AD36" i="12"/>
  <c r="AC36" i="12"/>
  <c r="L46" i="12"/>
  <c r="J46" i="12"/>
  <c r="I46" i="12"/>
  <c r="H46" i="12"/>
  <c r="G46" i="12"/>
  <c r="L63" i="12"/>
  <c r="J63" i="12"/>
  <c r="I63" i="12"/>
  <c r="H63" i="12"/>
  <c r="G63" i="12"/>
  <c r="V51" i="15"/>
  <c r="U51" i="15"/>
  <c r="T51" i="15"/>
  <c r="S51" i="15"/>
  <c r="R51" i="15"/>
  <c r="BQ20" i="25"/>
  <c r="U15" i="11"/>
  <c r="T15" i="11"/>
  <c r="S15" i="11"/>
  <c r="V15" i="11"/>
  <c r="R15" i="11"/>
  <c r="U37" i="11"/>
  <c r="T37" i="11"/>
  <c r="S37" i="11"/>
  <c r="V37" i="11"/>
  <c r="R37" i="11"/>
  <c r="V51" i="11"/>
  <c r="U51" i="11"/>
  <c r="T51" i="11"/>
  <c r="S51" i="11"/>
  <c r="R51" i="11"/>
  <c r="V62" i="11"/>
  <c r="U62" i="11"/>
  <c r="T62" i="11"/>
  <c r="S62" i="11"/>
  <c r="R62" i="11"/>
  <c r="V72" i="11"/>
  <c r="U72" i="11"/>
  <c r="T72" i="11"/>
  <c r="S72" i="11"/>
  <c r="R72" i="11"/>
  <c r="V84" i="11"/>
  <c r="U84" i="11"/>
  <c r="T84" i="11"/>
  <c r="S84" i="11"/>
  <c r="R84" i="11"/>
  <c r="W18" i="12"/>
  <c r="U18" i="12"/>
  <c r="T18" i="12"/>
  <c r="S18" i="12"/>
  <c r="R18" i="12"/>
  <c r="AG29" i="12"/>
  <c r="AF29" i="12"/>
  <c r="AE29" i="12"/>
  <c r="AD29" i="12"/>
  <c r="AC29" i="12"/>
  <c r="L39" i="12"/>
  <c r="J39" i="12"/>
  <c r="I39" i="12"/>
  <c r="H39" i="12"/>
  <c r="G39" i="12"/>
  <c r="W50" i="12"/>
  <c r="U50" i="12"/>
  <c r="T50" i="12"/>
  <c r="S50" i="12"/>
  <c r="R50" i="12"/>
  <c r="AG61" i="12"/>
  <c r="AF61" i="12"/>
  <c r="AE61" i="12"/>
  <c r="AD61" i="12"/>
  <c r="AC61" i="12"/>
  <c r="V26" i="15"/>
  <c r="U26" i="15"/>
  <c r="T26" i="15"/>
  <c r="S26" i="15"/>
  <c r="R26" i="15"/>
  <c r="CE23" i="25"/>
  <c r="CF23" i="24"/>
  <c r="W17" i="12"/>
  <c r="U17" i="12"/>
  <c r="T17" i="12"/>
  <c r="S17" i="12"/>
  <c r="R17" i="12"/>
  <c r="AG28" i="12"/>
  <c r="AF28" i="12"/>
  <c r="AE28" i="12"/>
  <c r="AD28" i="12"/>
  <c r="AC28" i="12"/>
  <c r="L38" i="12"/>
  <c r="J38" i="12"/>
  <c r="I38" i="12"/>
  <c r="H38" i="12"/>
  <c r="G38" i="12"/>
  <c r="W49" i="12"/>
  <c r="U49" i="12"/>
  <c r="T49" i="12"/>
  <c r="S49" i="12"/>
  <c r="R49" i="12"/>
  <c r="V67" i="15"/>
  <c r="U67" i="15"/>
  <c r="T67" i="15"/>
  <c r="S67" i="15"/>
  <c r="R67" i="15"/>
  <c r="H69" i="16"/>
  <c r="L69" i="16"/>
  <c r="K69" i="16"/>
  <c r="J69" i="16"/>
  <c r="I69" i="16"/>
  <c r="CS26" i="25"/>
  <c r="CT26" i="24"/>
  <c r="U31" i="11"/>
  <c r="T31" i="11"/>
  <c r="S31" i="11"/>
  <c r="V31" i="11"/>
  <c r="R31" i="11"/>
  <c r="V54" i="11"/>
  <c r="U54" i="11"/>
  <c r="T54" i="11"/>
  <c r="S54" i="11"/>
  <c r="R54" i="11"/>
  <c r="V64" i="11"/>
  <c r="U64" i="11"/>
  <c r="T64" i="11"/>
  <c r="S64" i="11"/>
  <c r="R64" i="11"/>
  <c r="V76" i="11"/>
  <c r="U76" i="11"/>
  <c r="T76" i="11"/>
  <c r="S76" i="11"/>
  <c r="R76" i="11"/>
  <c r="V87" i="11"/>
  <c r="U87" i="11"/>
  <c r="T87" i="11"/>
  <c r="S87" i="11"/>
  <c r="R87" i="11"/>
  <c r="V97" i="11"/>
  <c r="U97" i="11"/>
  <c r="T97" i="11"/>
  <c r="S97" i="11"/>
  <c r="R97" i="11"/>
  <c r="V109" i="11"/>
  <c r="U109" i="11"/>
  <c r="T109" i="11"/>
  <c r="S109" i="11"/>
  <c r="R109" i="11"/>
  <c r="W10" i="12"/>
  <c r="U10" i="12"/>
  <c r="T10" i="12"/>
  <c r="S10" i="12"/>
  <c r="R10" i="12"/>
  <c r="AG21" i="12"/>
  <c r="AF21" i="12"/>
  <c r="AE21" i="12"/>
  <c r="AD21" i="12"/>
  <c r="AC21" i="12"/>
  <c r="L31" i="12"/>
  <c r="J31" i="12"/>
  <c r="I31" i="12"/>
  <c r="H31" i="12"/>
  <c r="G31" i="12"/>
  <c r="W42" i="12"/>
  <c r="U42" i="12"/>
  <c r="T42" i="12"/>
  <c r="S42" i="12"/>
  <c r="R42" i="12"/>
  <c r="AG53" i="12"/>
  <c r="AF53" i="12"/>
  <c r="AE53" i="12"/>
  <c r="AD53" i="12"/>
  <c r="AC53" i="12"/>
  <c r="V62" i="13"/>
  <c r="U62" i="13"/>
  <c r="T62" i="13"/>
  <c r="S62" i="13"/>
  <c r="R62" i="13"/>
  <c r="V43" i="15"/>
  <c r="U43" i="15"/>
  <c r="T43" i="15"/>
  <c r="S43" i="15"/>
  <c r="R43" i="15"/>
  <c r="AG69" i="12"/>
  <c r="AF69" i="12"/>
  <c r="AE69" i="12"/>
  <c r="AD69" i="12"/>
  <c r="AC69" i="12"/>
  <c r="V8" i="15"/>
  <c r="U8" i="15"/>
  <c r="T8" i="15"/>
  <c r="S8" i="15"/>
  <c r="R8" i="15"/>
  <c r="V16" i="15"/>
  <c r="U16" i="15"/>
  <c r="T16" i="15"/>
  <c r="S16" i="15"/>
  <c r="R16" i="15"/>
  <c r="V24" i="15"/>
  <c r="U24" i="15"/>
  <c r="T24" i="15"/>
  <c r="S24" i="15"/>
  <c r="R24" i="15"/>
  <c r="V32" i="15"/>
  <c r="U32" i="15"/>
  <c r="T32" i="15"/>
  <c r="S32" i="15"/>
  <c r="R32" i="15"/>
  <c r="V41" i="15"/>
  <c r="U41" i="15"/>
  <c r="T41" i="15"/>
  <c r="S41" i="15"/>
  <c r="R41" i="15"/>
  <c r="V49" i="15"/>
  <c r="U49" i="15"/>
  <c r="T49" i="15"/>
  <c r="S49" i="15"/>
  <c r="R49" i="15"/>
  <c r="V57" i="15"/>
  <c r="U57" i="15"/>
  <c r="T57" i="15"/>
  <c r="S57" i="15"/>
  <c r="R57" i="15"/>
  <c r="V65" i="15"/>
  <c r="U65" i="15"/>
  <c r="T65" i="15"/>
  <c r="S65" i="15"/>
  <c r="R65" i="15"/>
  <c r="V74" i="15"/>
  <c r="U74" i="15"/>
  <c r="T74" i="15"/>
  <c r="S74" i="15"/>
  <c r="R74" i="15"/>
  <c r="V82" i="15"/>
  <c r="U82" i="15"/>
  <c r="T82" i="15"/>
  <c r="S82" i="15"/>
  <c r="R82" i="15"/>
  <c r="H14" i="16"/>
  <c r="L14" i="16"/>
  <c r="K14" i="16"/>
  <c r="J14" i="16"/>
  <c r="I14" i="16"/>
  <c r="H59" i="16"/>
  <c r="L59" i="16"/>
  <c r="K59" i="16"/>
  <c r="J59" i="16"/>
  <c r="I59" i="16"/>
  <c r="H103" i="16"/>
  <c r="L103" i="16"/>
  <c r="K103" i="16"/>
  <c r="J103" i="16"/>
  <c r="I103" i="16"/>
  <c r="W17" i="20"/>
  <c r="V17" i="20"/>
  <c r="U17" i="20"/>
  <c r="T17" i="20"/>
  <c r="S17" i="20"/>
  <c r="L17" i="21"/>
  <c r="H17" i="21"/>
  <c r="M17" i="21"/>
  <c r="K17" i="21"/>
  <c r="G17" i="22"/>
  <c r="J17" i="21"/>
  <c r="I17" i="21"/>
  <c r="DI22" i="25"/>
  <c r="DJ22" i="24"/>
  <c r="DW25" i="25"/>
  <c r="DX25" i="24"/>
  <c r="BC51" i="25"/>
  <c r="BD51" i="24"/>
  <c r="I75" i="25"/>
  <c r="J75" i="24"/>
  <c r="DM99" i="25"/>
  <c r="DN99" i="24"/>
  <c r="DM111" i="24"/>
  <c r="L30" i="13"/>
  <c r="K30" i="13"/>
  <c r="J30" i="13"/>
  <c r="I30" i="13"/>
  <c r="H30" i="13"/>
  <c r="L38" i="13"/>
  <c r="K38" i="13"/>
  <c r="J38" i="13"/>
  <c r="I38" i="13"/>
  <c r="H38" i="13"/>
  <c r="V42" i="16"/>
  <c r="U42" i="16"/>
  <c r="T42" i="16"/>
  <c r="S42" i="16"/>
  <c r="R42" i="16"/>
  <c r="V86" i="16"/>
  <c r="U86" i="16"/>
  <c r="T86" i="16"/>
  <c r="S86" i="16"/>
  <c r="R86" i="16"/>
  <c r="V131" i="16"/>
  <c r="U131" i="16"/>
  <c r="T131" i="16"/>
  <c r="S131" i="16"/>
  <c r="R131" i="16"/>
  <c r="AG10" i="20"/>
  <c r="AF10" i="20"/>
  <c r="AM10" i="20"/>
  <c r="AE10" i="20"/>
  <c r="AL10" i="20"/>
  <c r="AD10" i="20"/>
  <c r="T17" i="21"/>
  <c r="X17" i="21"/>
  <c r="L17" i="22"/>
  <c r="W17" i="21"/>
  <c r="V17" i="21"/>
  <c r="U17" i="21"/>
  <c r="S17" i="21"/>
  <c r="DU22" i="25"/>
  <c r="DV22" i="24"/>
  <c r="G26" i="25"/>
  <c r="H26" i="24"/>
  <c r="DG75" i="25"/>
  <c r="DH75" i="24"/>
  <c r="CI100" i="25"/>
  <c r="CJ100" i="24"/>
  <c r="L70" i="12"/>
  <c r="J70" i="12"/>
  <c r="I70" i="12"/>
  <c r="H70" i="12"/>
  <c r="G70" i="12"/>
  <c r="L15" i="13"/>
  <c r="K15" i="13"/>
  <c r="J15" i="13"/>
  <c r="I15" i="13"/>
  <c r="H15" i="13"/>
  <c r="V9" i="16"/>
  <c r="U9" i="16"/>
  <c r="T9" i="16"/>
  <c r="S9" i="16"/>
  <c r="R9" i="16"/>
  <c r="V53" i="16"/>
  <c r="U53" i="16"/>
  <c r="T53" i="16"/>
  <c r="S53" i="16"/>
  <c r="R53" i="16"/>
  <c r="V98" i="16"/>
  <c r="U98" i="16"/>
  <c r="T98" i="16"/>
  <c r="S98" i="16"/>
  <c r="R98" i="16"/>
  <c r="X25" i="20"/>
  <c r="W25" i="20"/>
  <c r="V25" i="20"/>
  <c r="U25" i="20"/>
  <c r="T25" i="20"/>
  <c r="S25" i="20"/>
  <c r="EC8" i="25"/>
  <c r="ED8" i="24"/>
  <c r="CE20" i="25"/>
  <c r="DE26" i="25"/>
  <c r="DF26" i="24"/>
  <c r="AE57" i="25"/>
  <c r="AF57" i="24"/>
  <c r="V12" i="15"/>
  <c r="U12" i="15"/>
  <c r="T12" i="15"/>
  <c r="S12" i="15"/>
  <c r="R12" i="15"/>
  <c r="V20" i="15"/>
  <c r="U20" i="15"/>
  <c r="T20" i="15"/>
  <c r="S20" i="15"/>
  <c r="R20" i="15"/>
  <c r="V28" i="15"/>
  <c r="U28" i="15"/>
  <c r="T28" i="15"/>
  <c r="S28" i="15"/>
  <c r="R28" i="15"/>
  <c r="V36" i="15"/>
  <c r="U36" i="15"/>
  <c r="T36" i="15"/>
  <c r="S36" i="15"/>
  <c r="R36" i="15"/>
  <c r="V45" i="15"/>
  <c r="U45" i="15"/>
  <c r="T45" i="15"/>
  <c r="S45" i="15"/>
  <c r="R45" i="15"/>
  <c r="V53" i="15"/>
  <c r="U53" i="15"/>
  <c r="T53" i="15"/>
  <c r="S53" i="15"/>
  <c r="R53" i="15"/>
  <c r="V61" i="15"/>
  <c r="U61" i="15"/>
  <c r="T61" i="15"/>
  <c r="S61" i="15"/>
  <c r="R61" i="15"/>
  <c r="V70" i="15"/>
  <c r="U70" i="15"/>
  <c r="T70" i="15"/>
  <c r="S70" i="15"/>
  <c r="R70" i="15"/>
  <c r="V78" i="15"/>
  <c r="U78" i="15"/>
  <c r="T78" i="15"/>
  <c r="S78" i="15"/>
  <c r="R78" i="15"/>
  <c r="V86" i="15"/>
  <c r="U86" i="15"/>
  <c r="T86" i="15"/>
  <c r="S86" i="15"/>
  <c r="R86" i="15"/>
  <c r="H36" i="16"/>
  <c r="L36" i="16"/>
  <c r="K36" i="16"/>
  <c r="J36" i="16"/>
  <c r="I36" i="16"/>
  <c r="H81" i="16"/>
  <c r="L81" i="16"/>
  <c r="K81" i="16"/>
  <c r="J81" i="16"/>
  <c r="I81" i="16"/>
  <c r="H126" i="16"/>
  <c r="L126" i="16"/>
  <c r="K126" i="16"/>
  <c r="J126" i="16"/>
  <c r="I126" i="16"/>
  <c r="AO15" i="25"/>
  <c r="AP15" i="24"/>
  <c r="BA24" i="25"/>
  <c r="BB24" i="24"/>
  <c r="BK87" i="25"/>
  <c r="BL87" i="24"/>
  <c r="L62" i="12"/>
  <c r="J62" i="12"/>
  <c r="I62" i="12"/>
  <c r="H62" i="12"/>
  <c r="G62" i="12"/>
  <c r="V19" i="16"/>
  <c r="U19" i="16"/>
  <c r="T19" i="16"/>
  <c r="S19" i="16"/>
  <c r="R19" i="16"/>
  <c r="V64" i="16"/>
  <c r="U64" i="16"/>
  <c r="T64" i="16"/>
  <c r="S64" i="16"/>
  <c r="R64" i="16"/>
  <c r="V109" i="16"/>
  <c r="U109" i="16"/>
  <c r="T109" i="16"/>
  <c r="S109" i="16"/>
  <c r="R109" i="16"/>
  <c r="DM12" i="25"/>
  <c r="DN12" i="24"/>
  <c r="BA21" i="25"/>
  <c r="BB21" i="24"/>
  <c r="BA33" i="24"/>
  <c r="BO24" i="25"/>
  <c r="BP24" i="24"/>
  <c r="BE63" i="25"/>
  <c r="BF63" i="24"/>
  <c r="AG88" i="25"/>
  <c r="AH88" i="24"/>
  <c r="W66" i="12"/>
  <c r="U66" i="12"/>
  <c r="T66" i="12"/>
  <c r="S66" i="12"/>
  <c r="R66" i="12"/>
  <c r="V14" i="15"/>
  <c r="U14" i="15"/>
  <c r="T14" i="15"/>
  <c r="S14" i="15"/>
  <c r="R14" i="15"/>
  <c r="V22" i="15"/>
  <c r="U22" i="15"/>
  <c r="T22" i="15"/>
  <c r="S22" i="15"/>
  <c r="R22" i="15"/>
  <c r="V30" i="15"/>
  <c r="U30" i="15"/>
  <c r="T30" i="15"/>
  <c r="S30" i="15"/>
  <c r="R30" i="15"/>
  <c r="V39" i="15"/>
  <c r="U39" i="15"/>
  <c r="T39" i="15"/>
  <c r="S39" i="15"/>
  <c r="R39" i="15"/>
  <c r="V47" i="15"/>
  <c r="U47" i="15"/>
  <c r="T47" i="15"/>
  <c r="S47" i="15"/>
  <c r="R47" i="15"/>
  <c r="V55" i="15"/>
  <c r="U55" i="15"/>
  <c r="T55" i="15"/>
  <c r="S55" i="15"/>
  <c r="R55" i="15"/>
  <c r="V63" i="15"/>
  <c r="U63" i="15"/>
  <c r="T63" i="15"/>
  <c r="S63" i="15"/>
  <c r="R63" i="15"/>
  <c r="V72" i="15"/>
  <c r="U72" i="15"/>
  <c r="T72" i="15"/>
  <c r="S72" i="15"/>
  <c r="R72" i="15"/>
  <c r="V80" i="15"/>
  <c r="U80" i="15"/>
  <c r="T80" i="15"/>
  <c r="S80" i="15"/>
  <c r="R80" i="15"/>
  <c r="V88" i="15"/>
  <c r="U88" i="15"/>
  <c r="T88" i="15"/>
  <c r="S88" i="15"/>
  <c r="R88" i="15"/>
  <c r="H47" i="16"/>
  <c r="L47" i="16"/>
  <c r="K47" i="16"/>
  <c r="J47" i="16"/>
  <c r="I47" i="16"/>
  <c r="H93" i="16"/>
  <c r="L93" i="16"/>
  <c r="K93" i="16"/>
  <c r="J93" i="16"/>
  <c r="I93" i="16"/>
  <c r="W9" i="20"/>
  <c r="V9" i="20"/>
  <c r="U9" i="20"/>
  <c r="T9" i="20"/>
  <c r="S9" i="20"/>
  <c r="Y19" i="25"/>
  <c r="Z19" i="24"/>
  <c r="K22" i="25"/>
  <c r="L22" i="24"/>
  <c r="DI68" i="25"/>
  <c r="DJ68" i="24"/>
  <c r="W65" i="12"/>
  <c r="U65" i="12"/>
  <c r="T65" i="12"/>
  <c r="S65" i="12"/>
  <c r="R65" i="12"/>
  <c r="V31" i="16"/>
  <c r="U31" i="16"/>
  <c r="T31" i="16"/>
  <c r="S31" i="16"/>
  <c r="R31" i="16"/>
  <c r="V76" i="16"/>
  <c r="U76" i="16"/>
  <c r="T76" i="16"/>
  <c r="S76" i="16"/>
  <c r="R76" i="16"/>
  <c r="V120" i="16"/>
  <c r="U120" i="16"/>
  <c r="T120" i="16"/>
  <c r="S120" i="16"/>
  <c r="R120" i="16"/>
  <c r="AI11" i="19"/>
  <c r="AH11" i="19"/>
  <c r="AG11" i="19"/>
  <c r="AF11" i="19"/>
  <c r="AE11" i="19"/>
  <c r="AD11" i="19"/>
  <c r="AI31" i="19"/>
  <c r="AH31" i="19"/>
  <c r="AG31" i="19"/>
  <c r="AF31" i="19"/>
  <c r="AE31" i="19"/>
  <c r="AD31" i="19"/>
  <c r="Q32" i="23"/>
  <c r="U32" i="23"/>
  <c r="V32" i="23"/>
  <c r="T32" i="23"/>
  <c r="S32" i="23"/>
  <c r="R32" i="23"/>
  <c r="CW16" i="25"/>
  <c r="CX16" i="24"/>
  <c r="W22" i="25"/>
  <c r="X22" i="24"/>
  <c r="AK25" i="25"/>
  <c r="AL25" i="24"/>
  <c r="CE69" i="25"/>
  <c r="CF69" i="24"/>
  <c r="BI94" i="25"/>
  <c r="BJ94" i="24"/>
  <c r="V11" i="16"/>
  <c r="U11" i="16"/>
  <c r="T11" i="16"/>
  <c r="S11" i="16"/>
  <c r="R11" i="16"/>
  <c r="V22" i="16"/>
  <c r="U22" i="16"/>
  <c r="T22" i="16"/>
  <c r="S22" i="16"/>
  <c r="R22" i="16"/>
  <c r="V34" i="16"/>
  <c r="U34" i="16"/>
  <c r="T34" i="16"/>
  <c r="S34" i="16"/>
  <c r="R34" i="16"/>
  <c r="V44" i="16"/>
  <c r="U44" i="16"/>
  <c r="T44" i="16"/>
  <c r="S44" i="16"/>
  <c r="R44" i="16"/>
  <c r="V56" i="16"/>
  <c r="U56" i="16"/>
  <c r="T56" i="16"/>
  <c r="S56" i="16"/>
  <c r="R56" i="16"/>
  <c r="V67" i="16"/>
  <c r="U67" i="16"/>
  <c r="T67" i="16"/>
  <c r="S67" i="16"/>
  <c r="R67" i="16"/>
  <c r="V78" i="16"/>
  <c r="U78" i="16"/>
  <c r="T78" i="16"/>
  <c r="S78" i="16"/>
  <c r="R78" i="16"/>
  <c r="V89" i="16"/>
  <c r="U89" i="16"/>
  <c r="T89" i="16"/>
  <c r="S89" i="16"/>
  <c r="R89" i="16"/>
  <c r="V101" i="16"/>
  <c r="U101" i="16"/>
  <c r="T101" i="16"/>
  <c r="S101" i="16"/>
  <c r="R101" i="16"/>
  <c r="V111" i="16"/>
  <c r="U111" i="16"/>
  <c r="T111" i="16"/>
  <c r="S111" i="16"/>
  <c r="R111" i="16"/>
  <c r="V123" i="16"/>
  <c r="U123" i="16"/>
  <c r="T123" i="16"/>
  <c r="S123" i="16"/>
  <c r="R123" i="16"/>
  <c r="S98" i="17"/>
  <c r="V98" i="17"/>
  <c r="U98" i="17"/>
  <c r="R98" i="17"/>
  <c r="T98" i="17"/>
  <c r="L131" i="18"/>
  <c r="K131" i="18"/>
  <c r="J131" i="18"/>
  <c r="I131" i="18"/>
  <c r="H131" i="18"/>
  <c r="M28" i="19"/>
  <c r="L28" i="19"/>
  <c r="K28" i="19"/>
  <c r="J28" i="19"/>
  <c r="I28" i="19"/>
  <c r="H28" i="19"/>
  <c r="X26" i="19"/>
  <c r="W26" i="19"/>
  <c r="V26" i="19"/>
  <c r="U26" i="19"/>
  <c r="T26" i="19"/>
  <c r="S26" i="19"/>
  <c r="AG29" i="20"/>
  <c r="AF29" i="20"/>
  <c r="AM29" i="20"/>
  <c r="AE29" i="20"/>
  <c r="AL29" i="20"/>
  <c r="AD29" i="20"/>
  <c r="M16" i="20"/>
  <c r="L16" i="20"/>
  <c r="K16" i="20"/>
  <c r="J16" i="20"/>
  <c r="I16" i="20"/>
  <c r="H16" i="20"/>
  <c r="M24" i="20"/>
  <c r="L24" i="20"/>
  <c r="K24" i="20"/>
  <c r="J24" i="20"/>
  <c r="I24" i="20"/>
  <c r="H24" i="20"/>
  <c r="Q17" i="22"/>
  <c r="AF17" i="21"/>
  <c r="AI17" i="21"/>
  <c r="AH17" i="21"/>
  <c r="AG17" i="21"/>
  <c r="AE17" i="21"/>
  <c r="AD17" i="21"/>
  <c r="DY9" i="25"/>
  <c r="DZ9" i="24"/>
  <c r="DI13" i="25"/>
  <c r="DJ13" i="24"/>
  <c r="CS17" i="25"/>
  <c r="CT17" i="24"/>
  <c r="CQ20" i="25"/>
  <c r="BM21" i="25"/>
  <c r="BN21" i="24"/>
  <c r="BM33" i="24"/>
  <c r="G23" i="25"/>
  <c r="H23" i="24"/>
  <c r="DE23" i="25"/>
  <c r="DF23" i="24"/>
  <c r="CA24" i="25"/>
  <c r="CB24" i="24"/>
  <c r="AW25" i="25"/>
  <c r="AX25" i="24"/>
  <c r="DW26" i="25"/>
  <c r="DX26" i="24"/>
  <c r="EA57" i="25"/>
  <c r="EB57" i="24"/>
  <c r="AA64" i="25"/>
  <c r="AB64" i="24"/>
  <c r="CC76" i="25"/>
  <c r="CD76" i="24"/>
  <c r="DE82" i="25"/>
  <c r="DF82" i="24"/>
  <c r="C89" i="25"/>
  <c r="D89" i="24"/>
  <c r="AE95" i="25"/>
  <c r="AF95" i="24"/>
  <c r="H17" i="16"/>
  <c r="L17" i="16"/>
  <c r="K17" i="16"/>
  <c r="J17" i="16"/>
  <c r="I17" i="16"/>
  <c r="H27" i="16"/>
  <c r="L27" i="16"/>
  <c r="K27" i="16"/>
  <c r="J27" i="16"/>
  <c r="I27" i="16"/>
  <c r="H39" i="16"/>
  <c r="L39" i="16"/>
  <c r="K39" i="16"/>
  <c r="J39" i="16"/>
  <c r="I39" i="16"/>
  <c r="H51" i="16"/>
  <c r="L51" i="16"/>
  <c r="K51" i="16"/>
  <c r="J51" i="16"/>
  <c r="I51" i="16"/>
  <c r="H61" i="16"/>
  <c r="L61" i="16"/>
  <c r="K61" i="16"/>
  <c r="J61" i="16"/>
  <c r="I61" i="16"/>
  <c r="H73" i="16"/>
  <c r="L73" i="16"/>
  <c r="K73" i="16"/>
  <c r="J73" i="16"/>
  <c r="I73" i="16"/>
  <c r="H84" i="16"/>
  <c r="L84" i="16"/>
  <c r="K84" i="16"/>
  <c r="J84" i="16"/>
  <c r="I84" i="16"/>
  <c r="H95" i="16"/>
  <c r="L95" i="16"/>
  <c r="K95" i="16"/>
  <c r="J95" i="16"/>
  <c r="I95" i="16"/>
  <c r="H106" i="16"/>
  <c r="L106" i="16"/>
  <c r="K106" i="16"/>
  <c r="J106" i="16"/>
  <c r="I106" i="16"/>
  <c r="H118" i="16"/>
  <c r="L118" i="16"/>
  <c r="K118" i="16"/>
  <c r="J118" i="16"/>
  <c r="I118" i="16"/>
  <c r="H128" i="16"/>
  <c r="L128" i="16"/>
  <c r="K128" i="16"/>
  <c r="J128" i="16"/>
  <c r="I128" i="16"/>
  <c r="Y33" i="20"/>
  <c r="AH33" i="20" s="1"/>
  <c r="AH22" i="20"/>
  <c r="BQ8" i="25"/>
  <c r="BR8" i="24"/>
  <c r="BA12" i="25"/>
  <c r="BB12" i="24"/>
  <c r="AK16" i="25"/>
  <c r="AL16" i="24"/>
  <c r="E20" i="25"/>
  <c r="CA21" i="25"/>
  <c r="CA33" i="24"/>
  <c r="CB21" i="24"/>
  <c r="AW22" i="25"/>
  <c r="AX22" i="24"/>
  <c r="S23" i="25"/>
  <c r="T23" i="24"/>
  <c r="DQ23" i="25"/>
  <c r="DR23" i="24"/>
  <c r="BK25" i="25"/>
  <c r="BL25" i="24"/>
  <c r="AG26" i="25"/>
  <c r="AH26" i="24"/>
  <c r="AU53" i="25"/>
  <c r="AV53" i="24"/>
  <c r="DY64" i="25"/>
  <c r="DZ64" i="24"/>
  <c r="Y71" i="25"/>
  <c r="Z71" i="24"/>
  <c r="AY77" i="25"/>
  <c r="AZ77" i="24"/>
  <c r="CA83" i="25"/>
  <c r="CB83" i="24"/>
  <c r="EC95" i="25"/>
  <c r="ED95" i="24"/>
  <c r="V14" i="16"/>
  <c r="U14" i="16"/>
  <c r="T14" i="16"/>
  <c r="S14" i="16"/>
  <c r="R14" i="16"/>
  <c r="V25" i="16"/>
  <c r="U25" i="16"/>
  <c r="T25" i="16"/>
  <c r="S25" i="16"/>
  <c r="R25" i="16"/>
  <c r="V36" i="16"/>
  <c r="U36" i="16"/>
  <c r="T36" i="16"/>
  <c r="S36" i="16"/>
  <c r="R36" i="16"/>
  <c r="V47" i="16"/>
  <c r="U47" i="16"/>
  <c r="T47" i="16"/>
  <c r="S47" i="16"/>
  <c r="R47" i="16"/>
  <c r="V59" i="16"/>
  <c r="U59" i="16"/>
  <c r="T59" i="16"/>
  <c r="S59" i="16"/>
  <c r="R59" i="16"/>
  <c r="V69" i="16"/>
  <c r="U69" i="16"/>
  <c r="T69" i="16"/>
  <c r="S69" i="16"/>
  <c r="R69" i="16"/>
  <c r="V81" i="16"/>
  <c r="U81" i="16"/>
  <c r="T81" i="16"/>
  <c r="S81" i="16"/>
  <c r="R81" i="16"/>
  <c r="V93" i="16"/>
  <c r="U93" i="16"/>
  <c r="T93" i="16"/>
  <c r="S93" i="16"/>
  <c r="R93" i="16"/>
  <c r="V103" i="16"/>
  <c r="U103" i="16"/>
  <c r="T103" i="16"/>
  <c r="S103" i="16"/>
  <c r="R103" i="16"/>
  <c r="V115" i="16"/>
  <c r="U115" i="16"/>
  <c r="T115" i="16"/>
  <c r="S115" i="16"/>
  <c r="R115" i="16"/>
  <c r="V126" i="16"/>
  <c r="U126" i="16"/>
  <c r="T126" i="16"/>
  <c r="S126" i="16"/>
  <c r="R126" i="16"/>
  <c r="L99" i="17"/>
  <c r="K99" i="17"/>
  <c r="J99" i="17"/>
  <c r="I99" i="17"/>
  <c r="H99" i="17"/>
  <c r="X14" i="19"/>
  <c r="W14" i="19"/>
  <c r="V14" i="19"/>
  <c r="U14" i="19"/>
  <c r="T14" i="19"/>
  <c r="S14" i="19"/>
  <c r="F19" i="21"/>
  <c r="F19" i="22" s="1"/>
  <c r="F8" i="22"/>
  <c r="AB18" i="23"/>
  <c r="AF18" i="23"/>
  <c r="AE18" i="23"/>
  <c r="AD18" i="23"/>
  <c r="AC18" i="23"/>
  <c r="AA18" i="23"/>
  <c r="DU10" i="25"/>
  <c r="DV10" i="24"/>
  <c r="DE14" i="25"/>
  <c r="DF14" i="24"/>
  <c r="CO18" i="25"/>
  <c r="CP18" i="24"/>
  <c r="S20" i="25"/>
  <c r="DQ20" i="25"/>
  <c r="CM21" i="25"/>
  <c r="CN21" i="24"/>
  <c r="CM33" i="24"/>
  <c r="BI22" i="25"/>
  <c r="BJ22" i="24"/>
  <c r="C24" i="25"/>
  <c r="D24" i="24"/>
  <c r="DA24" i="25"/>
  <c r="DB24" i="24"/>
  <c r="BW25" i="25"/>
  <c r="BX25" i="24"/>
  <c r="AS26" i="25"/>
  <c r="AT26" i="24"/>
  <c r="CU65" i="25"/>
  <c r="CV65" i="24"/>
  <c r="DW71" i="25"/>
  <c r="DX71" i="24"/>
  <c r="AW84" i="25"/>
  <c r="AX84" i="24"/>
  <c r="BY90" i="25"/>
  <c r="BZ90" i="24"/>
  <c r="CY96" i="25"/>
  <c r="CZ96" i="24"/>
  <c r="AD8" i="12"/>
  <c r="AC8" i="12"/>
  <c r="AG8" i="12"/>
  <c r="AF8" i="12"/>
  <c r="AE8" i="12"/>
  <c r="H10" i="12"/>
  <c r="G10" i="12"/>
  <c r="L10" i="12"/>
  <c r="J10" i="12"/>
  <c r="I10" i="12"/>
  <c r="S13" i="12"/>
  <c r="R13" i="12"/>
  <c r="W13" i="12"/>
  <c r="T13" i="12"/>
  <c r="U13" i="12"/>
  <c r="AD16" i="12"/>
  <c r="AC16" i="12"/>
  <c r="AG16" i="12"/>
  <c r="AE16" i="12"/>
  <c r="AF16" i="12"/>
  <c r="H18" i="12"/>
  <c r="G18" i="12"/>
  <c r="L18" i="12"/>
  <c r="J18" i="12"/>
  <c r="I18" i="12"/>
  <c r="S21" i="12"/>
  <c r="R21" i="12"/>
  <c r="W21" i="12"/>
  <c r="U21" i="12"/>
  <c r="T21" i="12"/>
  <c r="AD24" i="12"/>
  <c r="AC24" i="12"/>
  <c r="AG24" i="12"/>
  <c r="AE24" i="12"/>
  <c r="AF24" i="12"/>
  <c r="H26" i="12"/>
  <c r="G26" i="12"/>
  <c r="L26" i="12"/>
  <c r="I26" i="12"/>
  <c r="J26" i="12"/>
  <c r="S29" i="12"/>
  <c r="R29" i="12"/>
  <c r="W29" i="12"/>
  <c r="U29" i="12"/>
  <c r="T29" i="12"/>
  <c r="H9" i="16"/>
  <c r="L9" i="16"/>
  <c r="K9" i="16"/>
  <c r="J9" i="16"/>
  <c r="I9" i="16"/>
  <c r="H19" i="16"/>
  <c r="L19" i="16"/>
  <c r="K19" i="16"/>
  <c r="J19" i="16"/>
  <c r="I19" i="16"/>
  <c r="H31" i="16"/>
  <c r="L31" i="16"/>
  <c r="K31" i="16"/>
  <c r="J31" i="16"/>
  <c r="I31" i="16"/>
  <c r="H42" i="16"/>
  <c r="L42" i="16"/>
  <c r="K42" i="16"/>
  <c r="J42" i="16"/>
  <c r="I42" i="16"/>
  <c r="H53" i="16"/>
  <c r="L53" i="16"/>
  <c r="K53" i="16"/>
  <c r="J53" i="16"/>
  <c r="I53" i="16"/>
  <c r="H64" i="16"/>
  <c r="L64" i="16"/>
  <c r="K64" i="16"/>
  <c r="J64" i="16"/>
  <c r="I64" i="16"/>
  <c r="H76" i="16"/>
  <c r="L76" i="16"/>
  <c r="K76" i="16"/>
  <c r="J76" i="16"/>
  <c r="I76" i="16"/>
  <c r="H86" i="16"/>
  <c r="L86" i="16"/>
  <c r="K86" i="16"/>
  <c r="J86" i="16"/>
  <c r="I86" i="16"/>
  <c r="H98" i="16"/>
  <c r="L98" i="16"/>
  <c r="K98" i="16"/>
  <c r="J98" i="16"/>
  <c r="I98" i="16"/>
  <c r="H109" i="16"/>
  <c r="L109" i="16"/>
  <c r="K109" i="16"/>
  <c r="J109" i="16"/>
  <c r="I109" i="16"/>
  <c r="H120" i="16"/>
  <c r="L120" i="16"/>
  <c r="K120" i="16"/>
  <c r="J120" i="16"/>
  <c r="I120" i="16"/>
  <c r="H131" i="16"/>
  <c r="L131" i="16"/>
  <c r="K131" i="16"/>
  <c r="J131" i="16"/>
  <c r="I131" i="16"/>
  <c r="M29" i="19"/>
  <c r="L29" i="19"/>
  <c r="K29" i="19"/>
  <c r="J29" i="19"/>
  <c r="I29" i="19"/>
  <c r="H29" i="19"/>
  <c r="G19" i="20"/>
  <c r="M8" i="20"/>
  <c r="L8" i="20"/>
  <c r="K8" i="20"/>
  <c r="J8" i="20"/>
  <c r="I8" i="20"/>
  <c r="H8" i="20"/>
  <c r="J8" i="22"/>
  <c r="P19" i="21"/>
  <c r="R13" i="23"/>
  <c r="V13" i="23"/>
  <c r="U13" i="23"/>
  <c r="T13" i="23"/>
  <c r="S13" i="23"/>
  <c r="Q13" i="23"/>
  <c r="AC30" i="23"/>
  <c r="AF30" i="23"/>
  <c r="AE30" i="23"/>
  <c r="AD30" i="23"/>
  <c r="AB30" i="23"/>
  <c r="AA30" i="23"/>
  <c r="BM9" i="25"/>
  <c r="BN9" i="24"/>
  <c r="AW13" i="25"/>
  <c r="AX13" i="24"/>
  <c r="AG17" i="25"/>
  <c r="AH17" i="24"/>
  <c r="AE20" i="25"/>
  <c r="EC20" i="25"/>
  <c r="BW22" i="25"/>
  <c r="BX22" i="24"/>
  <c r="AS23" i="25"/>
  <c r="AT23" i="24"/>
  <c r="O24" i="25"/>
  <c r="P24" i="24"/>
  <c r="DM24" i="25"/>
  <c r="DN24" i="24"/>
  <c r="BG26" i="25"/>
  <c r="BH26" i="24"/>
  <c r="AQ60" i="25"/>
  <c r="AR60" i="24"/>
  <c r="AQ72" i="24"/>
  <c r="DU78" i="25"/>
  <c r="DV78" i="24"/>
  <c r="AU91" i="25"/>
  <c r="AV91" i="24"/>
  <c r="V17" i="16"/>
  <c r="U17" i="16"/>
  <c r="T17" i="16"/>
  <c r="S17" i="16"/>
  <c r="R17" i="16"/>
  <c r="V27" i="16"/>
  <c r="U27" i="16"/>
  <c r="T27" i="16"/>
  <c r="S27" i="16"/>
  <c r="R27" i="16"/>
  <c r="V39" i="16"/>
  <c r="U39" i="16"/>
  <c r="T39" i="16"/>
  <c r="S39" i="16"/>
  <c r="R39" i="16"/>
  <c r="V51" i="16"/>
  <c r="U51" i="16"/>
  <c r="T51" i="16"/>
  <c r="S51" i="16"/>
  <c r="R51" i="16"/>
  <c r="V61" i="16"/>
  <c r="U61" i="16"/>
  <c r="T61" i="16"/>
  <c r="S61" i="16"/>
  <c r="R61" i="16"/>
  <c r="V73" i="16"/>
  <c r="U73" i="16"/>
  <c r="T73" i="16"/>
  <c r="S73" i="16"/>
  <c r="R73" i="16"/>
  <c r="V84" i="16"/>
  <c r="U84" i="16"/>
  <c r="T84" i="16"/>
  <c r="S84" i="16"/>
  <c r="R84" i="16"/>
  <c r="V95" i="16"/>
  <c r="U95" i="16"/>
  <c r="T95" i="16"/>
  <c r="S95" i="16"/>
  <c r="R95" i="16"/>
  <c r="V106" i="16"/>
  <c r="U106" i="16"/>
  <c r="T106" i="16"/>
  <c r="S106" i="16"/>
  <c r="R106" i="16"/>
  <c r="V118" i="16"/>
  <c r="U118" i="16"/>
  <c r="T118" i="16"/>
  <c r="S118" i="16"/>
  <c r="R118" i="16"/>
  <c r="V128" i="16"/>
  <c r="U128" i="16"/>
  <c r="T128" i="16"/>
  <c r="S128" i="16"/>
  <c r="R128" i="16"/>
  <c r="M9" i="19"/>
  <c r="L9" i="19"/>
  <c r="K9" i="19"/>
  <c r="J9" i="19"/>
  <c r="I9" i="19"/>
  <c r="H9" i="19"/>
  <c r="AG18" i="20"/>
  <c r="AF18" i="20"/>
  <c r="AM18" i="20"/>
  <c r="AE18" i="20"/>
  <c r="AL18" i="20"/>
  <c r="AD18" i="20"/>
  <c r="AG26" i="20"/>
  <c r="AF26" i="20"/>
  <c r="AM26" i="20"/>
  <c r="AE26" i="20"/>
  <c r="AL26" i="20"/>
  <c r="AD26" i="20"/>
  <c r="O8" i="22"/>
  <c r="AA19" i="21"/>
  <c r="Q26" i="22"/>
  <c r="AE26" i="21"/>
  <c r="AI26" i="21"/>
  <c r="AH26" i="21"/>
  <c r="AG26" i="21"/>
  <c r="AF26" i="21"/>
  <c r="AD26" i="21"/>
  <c r="F19" i="23"/>
  <c r="H8" i="23"/>
  <c r="L8" i="23"/>
  <c r="K8" i="23"/>
  <c r="J8" i="23"/>
  <c r="I8" i="23"/>
  <c r="G8" i="23"/>
  <c r="S25" i="23"/>
  <c r="V25" i="23"/>
  <c r="U25" i="23"/>
  <c r="T25" i="23"/>
  <c r="R25" i="23"/>
  <c r="Q25" i="23"/>
  <c r="E8" i="25"/>
  <c r="F8" i="24"/>
  <c r="DQ11" i="25"/>
  <c r="DR11" i="24"/>
  <c r="DA15" i="25"/>
  <c r="DB15" i="24"/>
  <c r="CK19" i="25"/>
  <c r="CL19" i="24"/>
  <c r="O21" i="25"/>
  <c r="O33" i="24"/>
  <c r="P21" i="24"/>
  <c r="DM21" i="25"/>
  <c r="DN21" i="24"/>
  <c r="DM33" i="24"/>
  <c r="CI22" i="25"/>
  <c r="CJ22" i="24"/>
  <c r="BE23" i="25"/>
  <c r="BF23" i="24"/>
  <c r="EA24" i="25"/>
  <c r="EB24" i="24"/>
  <c r="CW25" i="25"/>
  <c r="CX25" i="24"/>
  <c r="BS26" i="25"/>
  <c r="BT26" i="24"/>
  <c r="W50" i="25"/>
  <c r="X50" i="24"/>
  <c r="AM55" i="25"/>
  <c r="AN55" i="24"/>
  <c r="M61" i="25"/>
  <c r="N61" i="24"/>
  <c r="AO67" i="25"/>
  <c r="AP67" i="24"/>
  <c r="BO73" i="25"/>
  <c r="BP73" i="24"/>
  <c r="BO85" i="24"/>
  <c r="CQ79" i="25"/>
  <c r="CR79" i="24"/>
  <c r="Q92" i="25"/>
  <c r="R92" i="24"/>
  <c r="H11" i="16"/>
  <c r="L11" i="16"/>
  <c r="K11" i="16"/>
  <c r="J11" i="16"/>
  <c r="I11" i="16"/>
  <c r="H22" i="16"/>
  <c r="L22" i="16"/>
  <c r="K22" i="16"/>
  <c r="J22" i="16"/>
  <c r="I22" i="16"/>
  <c r="H34" i="16"/>
  <c r="L34" i="16"/>
  <c r="K34" i="16"/>
  <c r="J34" i="16"/>
  <c r="I34" i="16"/>
  <c r="H44" i="16"/>
  <c r="L44" i="16"/>
  <c r="K44" i="16"/>
  <c r="J44" i="16"/>
  <c r="I44" i="16"/>
  <c r="H56" i="16"/>
  <c r="L56" i="16"/>
  <c r="K56" i="16"/>
  <c r="J56" i="16"/>
  <c r="I56" i="16"/>
  <c r="H67" i="16"/>
  <c r="L67" i="16"/>
  <c r="K67" i="16"/>
  <c r="J67" i="16"/>
  <c r="I67" i="16"/>
  <c r="H78" i="16"/>
  <c r="L78" i="16"/>
  <c r="K78" i="16"/>
  <c r="J78" i="16"/>
  <c r="I78" i="16"/>
  <c r="H89" i="16"/>
  <c r="L89" i="16"/>
  <c r="K89" i="16"/>
  <c r="J89" i="16"/>
  <c r="I89" i="16"/>
  <c r="H101" i="16"/>
  <c r="L101" i="16"/>
  <c r="K101" i="16"/>
  <c r="J101" i="16"/>
  <c r="I101" i="16"/>
  <c r="H111" i="16"/>
  <c r="L111" i="16"/>
  <c r="K111" i="16"/>
  <c r="J111" i="16"/>
  <c r="I111" i="16"/>
  <c r="H123" i="16"/>
  <c r="L123" i="16"/>
  <c r="K123" i="16"/>
  <c r="J123" i="16"/>
  <c r="I123" i="16"/>
  <c r="AI30" i="19"/>
  <c r="AH30" i="19"/>
  <c r="AG30" i="19"/>
  <c r="AF30" i="19"/>
  <c r="AE30" i="19"/>
  <c r="AD30" i="19"/>
  <c r="M17" i="19"/>
  <c r="L17" i="19"/>
  <c r="K17" i="19"/>
  <c r="J17" i="19"/>
  <c r="I17" i="19"/>
  <c r="H17" i="19"/>
  <c r="AI23" i="19"/>
  <c r="AH23" i="19"/>
  <c r="AG23" i="19"/>
  <c r="AF23" i="19"/>
  <c r="AE23" i="19"/>
  <c r="AD23" i="19"/>
  <c r="M27" i="20"/>
  <c r="L27" i="20"/>
  <c r="K27" i="20"/>
  <c r="J27" i="20"/>
  <c r="I27" i="20"/>
  <c r="H27" i="20"/>
  <c r="M32" i="20"/>
  <c r="L32" i="20"/>
  <c r="K32" i="20"/>
  <c r="J32" i="20"/>
  <c r="I32" i="20"/>
  <c r="H32" i="20"/>
  <c r="J27" i="21"/>
  <c r="M27" i="21"/>
  <c r="L27" i="21"/>
  <c r="G27" i="22"/>
  <c r="K27" i="21"/>
  <c r="I27" i="21"/>
  <c r="H27" i="21"/>
  <c r="AA25" i="23"/>
  <c r="AE25" i="23"/>
  <c r="AF25" i="23"/>
  <c r="AD25" i="23"/>
  <c r="AC25" i="23"/>
  <c r="AB25" i="23"/>
  <c r="BI10" i="25"/>
  <c r="BJ10" i="24"/>
  <c r="AS14" i="25"/>
  <c r="AT14" i="24"/>
  <c r="AC18" i="25"/>
  <c r="AD18" i="24"/>
  <c r="BE20" i="25"/>
  <c r="AA21" i="25"/>
  <c r="AB21" i="24"/>
  <c r="AA33" i="24"/>
  <c r="DY21" i="25"/>
  <c r="DZ21" i="24"/>
  <c r="DY33" i="24"/>
  <c r="BS23" i="25"/>
  <c r="BT23" i="24"/>
  <c r="AO24" i="25"/>
  <c r="AP24" i="24"/>
  <c r="K25" i="25"/>
  <c r="L25" i="24"/>
  <c r="DI25" i="25"/>
  <c r="DJ25" i="24"/>
  <c r="DK61" i="25"/>
  <c r="DL61" i="24"/>
  <c r="K68" i="25"/>
  <c r="L68" i="24"/>
  <c r="BM80" i="25"/>
  <c r="BN80" i="24"/>
  <c r="CO86" i="25"/>
  <c r="CO98" i="24"/>
  <c r="CP86" i="24"/>
  <c r="DO92" i="25"/>
  <c r="DP92" i="24"/>
  <c r="O99" i="25"/>
  <c r="P99" i="24"/>
  <c r="O111" i="24"/>
  <c r="AG28" i="21"/>
  <c r="Q28" i="22"/>
  <c r="AI28" i="21"/>
  <c r="AH28" i="21"/>
  <c r="AF28" i="21"/>
  <c r="AE28" i="21"/>
  <c r="AD28" i="21"/>
  <c r="M8" i="21"/>
  <c r="I8" i="21"/>
  <c r="G8" i="22"/>
  <c r="L8" i="21"/>
  <c r="K8" i="21"/>
  <c r="J8" i="21"/>
  <c r="H8" i="21"/>
  <c r="G19" i="21"/>
  <c r="AI18" i="21"/>
  <c r="AE18" i="21"/>
  <c r="Q18" i="22"/>
  <c r="AH18" i="21"/>
  <c r="AG18" i="21"/>
  <c r="AF18" i="21"/>
  <c r="AD18" i="21"/>
  <c r="AD27" i="21"/>
  <c r="AH27" i="21"/>
  <c r="AI27" i="21"/>
  <c r="AG27" i="21"/>
  <c r="Q27" i="22"/>
  <c r="AF27" i="21"/>
  <c r="AE27" i="21"/>
  <c r="M28" i="21"/>
  <c r="G28" i="22"/>
  <c r="I28" i="21"/>
  <c r="L28" i="21"/>
  <c r="K28" i="21"/>
  <c r="J28" i="21"/>
  <c r="H28" i="21"/>
  <c r="T16" i="23"/>
  <c r="U16" i="23"/>
  <c r="S16" i="23"/>
  <c r="R16" i="23"/>
  <c r="Q16" i="23"/>
  <c r="V16" i="23"/>
  <c r="L18" i="23"/>
  <c r="H18" i="23"/>
  <c r="K18" i="23"/>
  <c r="J18" i="23"/>
  <c r="I18" i="23"/>
  <c r="G18" i="23"/>
  <c r="K25" i="23"/>
  <c r="G25" i="23"/>
  <c r="L25" i="23"/>
  <c r="J25" i="23"/>
  <c r="I25" i="23"/>
  <c r="H25" i="23"/>
  <c r="I30" i="23"/>
  <c r="L30" i="23"/>
  <c r="K30" i="23"/>
  <c r="J30" i="23"/>
  <c r="H30" i="23"/>
  <c r="G30" i="23"/>
  <c r="U30" i="23"/>
  <c r="Q30" i="23"/>
  <c r="V30" i="23"/>
  <c r="T30" i="23"/>
  <c r="S30" i="23"/>
  <c r="R30" i="23"/>
  <c r="AS8" i="25"/>
  <c r="AT8" i="24"/>
  <c r="DE8" i="25"/>
  <c r="DF8" i="24"/>
  <c r="AO9" i="25"/>
  <c r="AP9" i="24"/>
  <c r="DA9" i="25"/>
  <c r="DB9" i="24"/>
  <c r="AK10" i="25"/>
  <c r="AL10" i="24"/>
  <c r="CW10" i="25"/>
  <c r="CX10" i="24"/>
  <c r="AG11" i="25"/>
  <c r="AH11" i="24"/>
  <c r="CS11" i="25"/>
  <c r="CT11" i="24"/>
  <c r="AC12" i="25"/>
  <c r="AD12" i="24"/>
  <c r="CO12" i="25"/>
  <c r="CP12" i="24"/>
  <c r="Y13" i="25"/>
  <c r="Z13" i="24"/>
  <c r="CK13" i="25"/>
  <c r="CL13" i="24"/>
  <c r="U14" i="25"/>
  <c r="V14" i="24"/>
  <c r="CG14" i="25"/>
  <c r="CH14" i="24"/>
  <c r="Q15" i="25"/>
  <c r="R15" i="24"/>
  <c r="CC15" i="25"/>
  <c r="CD15" i="24"/>
  <c r="M16" i="25"/>
  <c r="N16" i="24"/>
  <c r="BY16" i="25"/>
  <c r="BZ16" i="24"/>
  <c r="I17" i="25"/>
  <c r="J17" i="24"/>
  <c r="BU17" i="25"/>
  <c r="BV17" i="24"/>
  <c r="E18" i="25"/>
  <c r="F18" i="24"/>
  <c r="BQ18" i="25"/>
  <c r="BR18" i="24"/>
  <c r="EC18" i="25"/>
  <c r="ED18" i="24"/>
  <c r="BM19" i="25"/>
  <c r="BN19" i="24"/>
  <c r="DY19" i="25"/>
  <c r="DZ19" i="24"/>
  <c r="G20" i="25"/>
  <c r="AG20" i="25"/>
  <c r="AS20" i="25"/>
  <c r="BG20" i="25"/>
  <c r="BS20" i="25"/>
  <c r="CS20" i="25"/>
  <c r="DE20" i="25"/>
  <c r="DS20" i="25"/>
  <c r="C21" i="25"/>
  <c r="D21" i="24"/>
  <c r="C33" i="24"/>
  <c r="AC21" i="25"/>
  <c r="AD21" i="24"/>
  <c r="AC33" i="24"/>
  <c r="AO21" i="25"/>
  <c r="AP21" i="24"/>
  <c r="AO33" i="24"/>
  <c r="BC21" i="25"/>
  <c r="BC33" i="24"/>
  <c r="BD21" i="24"/>
  <c r="BO21" i="25"/>
  <c r="BP21" i="24"/>
  <c r="BO33" i="24"/>
  <c r="CO21" i="25"/>
  <c r="CP21" i="24"/>
  <c r="CO33" i="24"/>
  <c r="DA21" i="25"/>
  <c r="DB21" i="24"/>
  <c r="DA33" i="24"/>
  <c r="DO21" i="25"/>
  <c r="DO33" i="24"/>
  <c r="DP21" i="24"/>
  <c r="EA21" i="25"/>
  <c r="EB21" i="24"/>
  <c r="EA33" i="24"/>
  <c r="Y22" i="25"/>
  <c r="Z22" i="24"/>
  <c r="AK22" i="25"/>
  <c r="AL22" i="24"/>
  <c r="AY22" i="25"/>
  <c r="AZ22" i="24"/>
  <c r="BK22" i="25"/>
  <c r="BL22" i="24"/>
  <c r="CK22" i="25"/>
  <c r="CL22" i="24"/>
  <c r="CW22" i="25"/>
  <c r="CX22" i="24"/>
  <c r="DK22" i="25"/>
  <c r="DL22" i="24"/>
  <c r="DW22" i="25"/>
  <c r="DX22" i="24"/>
  <c r="U23" i="25"/>
  <c r="V23" i="24"/>
  <c r="AG23" i="25"/>
  <c r="AH23" i="24"/>
  <c r="AU23" i="25"/>
  <c r="AV23" i="24"/>
  <c r="BG23" i="25"/>
  <c r="BH23" i="24"/>
  <c r="CG23" i="25"/>
  <c r="CH23" i="24"/>
  <c r="CS23" i="25"/>
  <c r="CT23" i="24"/>
  <c r="DG23" i="25"/>
  <c r="DH23" i="24"/>
  <c r="DS23" i="25"/>
  <c r="DT23" i="24"/>
  <c r="Q24" i="25"/>
  <c r="R24" i="24"/>
  <c r="AC24" i="25"/>
  <c r="AD24" i="24"/>
  <c r="AQ24" i="25"/>
  <c r="AR24" i="24"/>
  <c r="BC24" i="25"/>
  <c r="BD24" i="24"/>
  <c r="CC24" i="25"/>
  <c r="CD24" i="24"/>
  <c r="CO24" i="25"/>
  <c r="CP24" i="24"/>
  <c r="DC24" i="25"/>
  <c r="DD24" i="24"/>
  <c r="DO24" i="25"/>
  <c r="DP24" i="24"/>
  <c r="M25" i="25"/>
  <c r="N25" i="24"/>
  <c r="Y25" i="25"/>
  <c r="Z25" i="24"/>
  <c r="AM25" i="25"/>
  <c r="AN25" i="24"/>
  <c r="AY25" i="25"/>
  <c r="AZ25" i="24"/>
  <c r="BY25" i="25"/>
  <c r="BZ25" i="24"/>
  <c r="CK25" i="25"/>
  <c r="CL25" i="24"/>
  <c r="CY25" i="25"/>
  <c r="CZ25" i="24"/>
  <c r="DK25" i="25"/>
  <c r="DL25" i="24"/>
  <c r="I26" i="25"/>
  <c r="J26" i="24"/>
  <c r="U26" i="25"/>
  <c r="V26" i="24"/>
  <c r="AI26" i="25"/>
  <c r="AJ26" i="24"/>
  <c r="AU26" i="25"/>
  <c r="AV26" i="24"/>
  <c r="BU26" i="25"/>
  <c r="BV26" i="24"/>
  <c r="CG26" i="25"/>
  <c r="CH26" i="24"/>
  <c r="CU26" i="25"/>
  <c r="CV26" i="24"/>
  <c r="DG26" i="25"/>
  <c r="DH26" i="24"/>
  <c r="EA26" i="25"/>
  <c r="EB26" i="24"/>
  <c r="S27" i="25"/>
  <c r="T27" i="24"/>
  <c r="AU27" i="25"/>
  <c r="AV27" i="24"/>
  <c r="CA27" i="25"/>
  <c r="CB27" i="24"/>
  <c r="DG27" i="25"/>
  <c r="DH27" i="24"/>
  <c r="K28" i="25"/>
  <c r="L28" i="24"/>
  <c r="AQ28" i="25"/>
  <c r="AR28" i="24"/>
  <c r="BW28" i="25"/>
  <c r="BX28" i="24"/>
  <c r="CM49" i="25"/>
  <c r="CN49" i="24"/>
  <c r="S52" i="25"/>
  <c r="T52" i="24"/>
  <c r="K54" i="25"/>
  <c r="L54" i="24"/>
  <c r="C56" i="25"/>
  <c r="D56" i="24"/>
  <c r="M58" i="25"/>
  <c r="N58" i="24"/>
  <c r="DK58" i="25"/>
  <c r="DL58" i="24"/>
  <c r="BC60" i="25"/>
  <c r="BD60" i="24"/>
  <c r="BC72" i="24"/>
  <c r="DY61" i="25"/>
  <c r="DZ61" i="24"/>
  <c r="CU62" i="25"/>
  <c r="CV62" i="24"/>
  <c r="BQ63" i="25"/>
  <c r="BR63" i="24"/>
  <c r="AM64" i="25"/>
  <c r="AN64" i="24"/>
  <c r="DI65" i="25"/>
  <c r="DJ65" i="24"/>
  <c r="CE66" i="25"/>
  <c r="CF66" i="24"/>
  <c r="BA67" i="25"/>
  <c r="BB67" i="24"/>
  <c r="W68" i="25"/>
  <c r="X68" i="24"/>
  <c r="CS69" i="25"/>
  <c r="CT69" i="24"/>
  <c r="BO70" i="25"/>
  <c r="BP70" i="24"/>
  <c r="AK71" i="25"/>
  <c r="AL71" i="24"/>
  <c r="CC73" i="25"/>
  <c r="CC85" i="24"/>
  <c r="CD73" i="24"/>
  <c r="AY74" i="25"/>
  <c r="AZ74" i="24"/>
  <c r="U75" i="25"/>
  <c r="V75" i="24"/>
  <c r="DS75" i="25"/>
  <c r="DT75" i="24"/>
  <c r="BM77" i="25"/>
  <c r="BN77" i="24"/>
  <c r="AI78" i="25"/>
  <c r="AJ78" i="24"/>
  <c r="E79" i="25"/>
  <c r="F79" i="24"/>
  <c r="DC79" i="25"/>
  <c r="DD79" i="24"/>
  <c r="AW81" i="25"/>
  <c r="AX81" i="24"/>
  <c r="S82" i="25"/>
  <c r="T82" i="24"/>
  <c r="DQ82" i="25"/>
  <c r="DR82" i="24"/>
  <c r="CM83" i="25"/>
  <c r="CN83" i="24"/>
  <c r="C86" i="25"/>
  <c r="D86" i="24"/>
  <c r="C98" i="24"/>
  <c r="DA86" i="25"/>
  <c r="DB86" i="24"/>
  <c r="DA98" i="24"/>
  <c r="BW87" i="25"/>
  <c r="BX87" i="24"/>
  <c r="Q89" i="25"/>
  <c r="R89" i="24"/>
  <c r="DO89" i="25"/>
  <c r="DP89" i="24"/>
  <c r="CK90" i="25"/>
  <c r="CL90" i="24"/>
  <c r="BG91" i="25"/>
  <c r="BH91" i="24"/>
  <c r="EC92" i="25"/>
  <c r="ED92" i="24"/>
  <c r="CY93" i="25"/>
  <c r="CZ93" i="24"/>
  <c r="BU94" i="25"/>
  <c r="BV94" i="24"/>
  <c r="AQ95" i="25"/>
  <c r="AR95" i="24"/>
  <c r="DM96" i="25"/>
  <c r="DN96" i="24"/>
  <c r="CI97" i="25"/>
  <c r="CJ97" i="24"/>
  <c r="AA99" i="25"/>
  <c r="AB99" i="24"/>
  <c r="AA111" i="24"/>
  <c r="CW100" i="25"/>
  <c r="CX100" i="24"/>
  <c r="L9" i="21"/>
  <c r="H9" i="21"/>
  <c r="M9" i="21"/>
  <c r="K9" i="21"/>
  <c r="J9" i="21"/>
  <c r="I9" i="21"/>
  <c r="G9" i="22"/>
  <c r="Q9" i="22"/>
  <c r="AF9" i="21"/>
  <c r="AI9" i="21"/>
  <c r="AH9" i="21"/>
  <c r="AG9" i="21"/>
  <c r="AE9" i="21"/>
  <c r="AD9" i="21"/>
  <c r="M22" i="22"/>
  <c r="Y33" i="21"/>
  <c r="L29" i="21"/>
  <c r="H29" i="21"/>
  <c r="M29" i="21"/>
  <c r="K29" i="21"/>
  <c r="J29" i="21"/>
  <c r="I29" i="21"/>
  <c r="G29" i="22"/>
  <c r="AF29" i="21"/>
  <c r="AI29" i="21"/>
  <c r="AH29" i="21"/>
  <c r="AG29" i="21"/>
  <c r="AE29" i="21"/>
  <c r="AD29" i="21"/>
  <c r="Q29" i="22"/>
  <c r="H12" i="23"/>
  <c r="L12" i="23"/>
  <c r="K12" i="23"/>
  <c r="J12" i="23"/>
  <c r="I12" i="23"/>
  <c r="G12" i="23"/>
  <c r="R17" i="23"/>
  <c r="V17" i="23"/>
  <c r="U17" i="23"/>
  <c r="T17" i="23"/>
  <c r="S17" i="23"/>
  <c r="Q17" i="23"/>
  <c r="I24" i="23"/>
  <c r="L24" i="23"/>
  <c r="K24" i="23"/>
  <c r="J24" i="23"/>
  <c r="H24" i="23"/>
  <c r="G24" i="23"/>
  <c r="Q24" i="23"/>
  <c r="U24" i="23"/>
  <c r="V24" i="23"/>
  <c r="T24" i="23"/>
  <c r="S24" i="23"/>
  <c r="R24" i="23"/>
  <c r="S29" i="23"/>
  <c r="V29" i="23"/>
  <c r="U29" i="23"/>
  <c r="T29" i="23"/>
  <c r="R29" i="23"/>
  <c r="Q29" i="23"/>
  <c r="I32" i="23"/>
  <c r="G32" i="23"/>
  <c r="L32" i="23"/>
  <c r="K32" i="23"/>
  <c r="J32" i="23"/>
  <c r="H32" i="23"/>
  <c r="U8" i="25"/>
  <c r="V8" i="24"/>
  <c r="CG8" i="25"/>
  <c r="CH8" i="24"/>
  <c r="Q9" i="25"/>
  <c r="R9" i="24"/>
  <c r="CC9" i="25"/>
  <c r="CD9" i="24"/>
  <c r="M10" i="25"/>
  <c r="N10" i="24"/>
  <c r="BY10" i="25"/>
  <c r="BZ10" i="24"/>
  <c r="I11" i="25"/>
  <c r="J11" i="24"/>
  <c r="BU11" i="25"/>
  <c r="BV11" i="24"/>
  <c r="E12" i="25"/>
  <c r="F12" i="24"/>
  <c r="BQ12" i="25"/>
  <c r="BR12" i="24"/>
  <c r="EC12" i="25"/>
  <c r="ED12" i="24"/>
  <c r="BM13" i="25"/>
  <c r="BN13" i="24"/>
  <c r="DY13" i="25"/>
  <c r="DZ13" i="24"/>
  <c r="BI14" i="25"/>
  <c r="BJ14" i="24"/>
  <c r="DU14" i="25"/>
  <c r="DV14" i="24"/>
  <c r="BE15" i="25"/>
  <c r="BF15" i="24"/>
  <c r="DQ15" i="25"/>
  <c r="DR15" i="24"/>
  <c r="BA16" i="25"/>
  <c r="BB16" i="24"/>
  <c r="DM16" i="25"/>
  <c r="DN16" i="24"/>
  <c r="AW17" i="25"/>
  <c r="AX17" i="24"/>
  <c r="DI17" i="25"/>
  <c r="DJ17" i="24"/>
  <c r="AS18" i="25"/>
  <c r="AT18" i="24"/>
  <c r="DE18" i="25"/>
  <c r="DF18" i="24"/>
  <c r="AO19" i="25"/>
  <c r="AP19" i="24"/>
  <c r="DA19" i="25"/>
  <c r="DB19" i="24"/>
  <c r="I20" i="25"/>
  <c r="U20" i="25"/>
  <c r="AI20" i="25"/>
  <c r="AU20" i="25"/>
  <c r="BU20" i="25"/>
  <c r="CG20" i="25"/>
  <c r="CU20" i="25"/>
  <c r="DG20" i="25"/>
  <c r="E21" i="25"/>
  <c r="F21" i="24"/>
  <c r="E33" i="24"/>
  <c r="Q21" i="25"/>
  <c r="R21" i="24"/>
  <c r="Q33" i="24"/>
  <c r="AE21" i="25"/>
  <c r="AE33" i="24"/>
  <c r="AF21" i="24"/>
  <c r="AQ21" i="25"/>
  <c r="AR21" i="24"/>
  <c r="AQ33" i="24"/>
  <c r="BQ21" i="25"/>
  <c r="BR21" i="24"/>
  <c r="BQ33" i="24"/>
  <c r="CC21" i="25"/>
  <c r="CD21" i="24"/>
  <c r="CC33" i="24"/>
  <c r="CQ21" i="25"/>
  <c r="CQ33" i="24"/>
  <c r="CR21" i="24"/>
  <c r="DC21" i="25"/>
  <c r="DD21" i="24"/>
  <c r="DC33" i="24"/>
  <c r="EC21" i="25"/>
  <c r="ED21" i="24"/>
  <c r="EC33" i="24"/>
  <c r="M22" i="25"/>
  <c r="N22" i="24"/>
  <c r="AA22" i="25"/>
  <c r="AB22" i="24"/>
  <c r="AM22" i="25"/>
  <c r="AN22" i="24"/>
  <c r="BM22" i="25"/>
  <c r="BN22" i="24"/>
  <c r="BY22" i="25"/>
  <c r="BZ22" i="24"/>
  <c r="CM22" i="25"/>
  <c r="CN22" i="24"/>
  <c r="CY22" i="25"/>
  <c r="CZ22" i="24"/>
  <c r="DY22" i="25"/>
  <c r="DZ22" i="24"/>
  <c r="I23" i="25"/>
  <c r="J23" i="24"/>
  <c r="W23" i="25"/>
  <c r="X23" i="24"/>
  <c r="AI23" i="25"/>
  <c r="AJ23" i="24"/>
  <c r="BI23" i="25"/>
  <c r="BJ23" i="24"/>
  <c r="BU23" i="25"/>
  <c r="BV23" i="24"/>
  <c r="CI23" i="25"/>
  <c r="CJ23" i="24"/>
  <c r="CU23" i="25"/>
  <c r="CV23" i="24"/>
  <c r="DU23" i="25"/>
  <c r="DV23" i="24"/>
  <c r="E24" i="25"/>
  <c r="F24" i="24"/>
  <c r="S24" i="25"/>
  <c r="T24" i="24"/>
  <c r="AE24" i="25"/>
  <c r="AF24" i="24"/>
  <c r="BE24" i="25"/>
  <c r="BF24" i="24"/>
  <c r="BQ24" i="25"/>
  <c r="BR24" i="24"/>
  <c r="CE24" i="25"/>
  <c r="CF24" i="24"/>
  <c r="CQ24" i="25"/>
  <c r="CR24" i="24"/>
  <c r="DQ24" i="25"/>
  <c r="DR24" i="24"/>
  <c r="EC24" i="25"/>
  <c r="ED24" i="24"/>
  <c r="O25" i="25"/>
  <c r="P25" i="24"/>
  <c r="AA25" i="25"/>
  <c r="AB25" i="24"/>
  <c r="BA25" i="25"/>
  <c r="BB25" i="24"/>
  <c r="BM25" i="25"/>
  <c r="BN25" i="24"/>
  <c r="CA25" i="25"/>
  <c r="CB25" i="24"/>
  <c r="CM25" i="25"/>
  <c r="CN25" i="24"/>
  <c r="DM25" i="25"/>
  <c r="DN25" i="24"/>
  <c r="DY25" i="25"/>
  <c r="DZ25" i="24"/>
  <c r="K26" i="25"/>
  <c r="L26" i="24"/>
  <c r="W26" i="25"/>
  <c r="X26" i="24"/>
  <c r="AW26" i="25"/>
  <c r="AX26" i="24"/>
  <c r="BI26" i="25"/>
  <c r="BJ26" i="24"/>
  <c r="BW26" i="25"/>
  <c r="BX26" i="24"/>
  <c r="CI26" i="25"/>
  <c r="CJ26" i="24"/>
  <c r="DI26" i="25"/>
  <c r="DJ26" i="24"/>
  <c r="W27" i="25"/>
  <c r="X27" i="24"/>
  <c r="AO50" i="25"/>
  <c r="AP50" i="24"/>
  <c r="DS50" i="25"/>
  <c r="DT50" i="24"/>
  <c r="DK52" i="25"/>
  <c r="DL52" i="24"/>
  <c r="DC54" i="25"/>
  <c r="DD54" i="24"/>
  <c r="CU56" i="25"/>
  <c r="CV56" i="24"/>
  <c r="BC57" i="25"/>
  <c r="BD57" i="24"/>
  <c r="Y58" i="25"/>
  <c r="Z58" i="25" s="1"/>
  <c r="Z58" i="24"/>
  <c r="DW58" i="25"/>
  <c r="DX58" i="25" s="1"/>
  <c r="DX58" i="24"/>
  <c r="BQ60" i="25"/>
  <c r="BQ72" i="24"/>
  <c r="BR60" i="24"/>
  <c r="AM61" i="25"/>
  <c r="AN61" i="24"/>
  <c r="I62" i="25"/>
  <c r="J62" i="25" s="1"/>
  <c r="J62" i="24"/>
  <c r="DG62" i="25"/>
  <c r="DH62" i="25" s="1"/>
  <c r="DH62" i="24"/>
  <c r="BA64" i="25"/>
  <c r="BB64" i="24"/>
  <c r="W65" i="25"/>
  <c r="X65" i="24"/>
  <c r="DU65" i="25"/>
  <c r="DV65" i="25" s="1"/>
  <c r="DV65" i="24"/>
  <c r="CQ66" i="25"/>
  <c r="CR66" i="25" s="1"/>
  <c r="CR66" i="24"/>
  <c r="AK68" i="25"/>
  <c r="AL68" i="24"/>
  <c r="G69" i="25"/>
  <c r="H69" i="24"/>
  <c r="DE69" i="25"/>
  <c r="DF69" i="25" s="1"/>
  <c r="DF69" i="24"/>
  <c r="CA70" i="25"/>
  <c r="CB70" i="25" s="1"/>
  <c r="CB70" i="24"/>
  <c r="CO73" i="25"/>
  <c r="CP73" i="25" s="1"/>
  <c r="CP73" i="24"/>
  <c r="CO85" i="24"/>
  <c r="BK74" i="25"/>
  <c r="BL74" i="25" s="1"/>
  <c r="BL74" i="24"/>
  <c r="E76" i="25"/>
  <c r="F76" i="24"/>
  <c r="DC76" i="25"/>
  <c r="DD76" i="24"/>
  <c r="BY77" i="25"/>
  <c r="BZ77" i="25" s="1"/>
  <c r="BZ77" i="24"/>
  <c r="AU78" i="25"/>
  <c r="AV78" i="25" s="1"/>
  <c r="AV78" i="24"/>
  <c r="DQ79" i="25"/>
  <c r="DR79" i="24"/>
  <c r="CM80" i="25"/>
  <c r="CN80" i="24"/>
  <c r="BI81" i="25"/>
  <c r="BJ81" i="25" s="1"/>
  <c r="BJ81" i="24"/>
  <c r="AE82" i="25"/>
  <c r="AF82" i="25" s="1"/>
  <c r="AF82" i="24"/>
  <c r="DA83" i="25"/>
  <c r="DB83" i="24"/>
  <c r="BW84" i="25"/>
  <c r="BX84" i="24"/>
  <c r="O86" i="25"/>
  <c r="P86" i="25" s="1"/>
  <c r="P86" i="24"/>
  <c r="O98" i="24"/>
  <c r="CK87" i="25"/>
  <c r="CL87" i="24"/>
  <c r="BG88" i="25"/>
  <c r="BH88" i="24"/>
  <c r="AC89" i="25"/>
  <c r="AD89" i="24"/>
  <c r="EA89" i="25"/>
  <c r="EB89" i="24"/>
  <c r="BU91" i="25"/>
  <c r="BV91" i="24"/>
  <c r="AQ92" i="25"/>
  <c r="AR92" i="24"/>
  <c r="M93" i="25"/>
  <c r="N93" i="24"/>
  <c r="DK93" i="25"/>
  <c r="DL93" i="24"/>
  <c r="BE95" i="25"/>
  <c r="BF95" i="24"/>
  <c r="AA96" i="25"/>
  <c r="AB96" i="24"/>
  <c r="DY96" i="25"/>
  <c r="DZ96" i="24"/>
  <c r="CU97" i="25"/>
  <c r="CV97" i="24"/>
  <c r="AO99" i="25"/>
  <c r="AO111" i="24"/>
  <c r="AP99" i="24"/>
  <c r="K100" i="25"/>
  <c r="L100" i="24"/>
  <c r="AI10" i="21"/>
  <c r="AE10" i="21"/>
  <c r="AH10" i="21"/>
  <c r="AG10" i="21"/>
  <c r="AF10" i="21"/>
  <c r="AD10" i="21"/>
  <c r="Q10" i="22"/>
  <c r="J11" i="21"/>
  <c r="G11" i="22"/>
  <c r="L11" i="21"/>
  <c r="K11" i="21"/>
  <c r="I11" i="21"/>
  <c r="H11" i="21"/>
  <c r="M11" i="21"/>
  <c r="P33" i="21"/>
  <c r="J22" i="22"/>
  <c r="AI30" i="21"/>
  <c r="Q30" i="22"/>
  <c r="AE30" i="21"/>
  <c r="AH30" i="21"/>
  <c r="AG30" i="21"/>
  <c r="AF30" i="21"/>
  <c r="AD30" i="21"/>
  <c r="J31" i="21"/>
  <c r="L31" i="21"/>
  <c r="K31" i="21"/>
  <c r="I31" i="21"/>
  <c r="H31" i="21"/>
  <c r="M31" i="21"/>
  <c r="G31" i="22"/>
  <c r="V11" i="23"/>
  <c r="R11" i="23"/>
  <c r="U11" i="23"/>
  <c r="T11" i="23"/>
  <c r="S11" i="23"/>
  <c r="Q11" i="23"/>
  <c r="S23" i="23"/>
  <c r="U23" i="23"/>
  <c r="T23" i="23"/>
  <c r="R23" i="23"/>
  <c r="Q23" i="23"/>
  <c r="V23" i="23"/>
  <c r="K29" i="23"/>
  <c r="G29" i="23"/>
  <c r="L29" i="23"/>
  <c r="J29" i="23"/>
  <c r="I29" i="23"/>
  <c r="H29" i="23"/>
  <c r="BI8" i="25"/>
  <c r="BJ8" i="24"/>
  <c r="DU8" i="25"/>
  <c r="DV8" i="24"/>
  <c r="BE9" i="25"/>
  <c r="BF9" i="24"/>
  <c r="DQ9" i="25"/>
  <c r="DR9" i="24"/>
  <c r="BA10" i="25"/>
  <c r="BB10" i="24"/>
  <c r="DM10" i="25"/>
  <c r="DN10" i="24"/>
  <c r="AW11" i="25"/>
  <c r="AX11" i="24"/>
  <c r="DI11" i="25"/>
  <c r="DJ11" i="24"/>
  <c r="AS12" i="25"/>
  <c r="AT12" i="24"/>
  <c r="DE12" i="25"/>
  <c r="DF12" i="24"/>
  <c r="AO13" i="25"/>
  <c r="AP13" i="24"/>
  <c r="DA13" i="25"/>
  <c r="DB13" i="24"/>
  <c r="AK14" i="25"/>
  <c r="AL14" i="24"/>
  <c r="CW14" i="25"/>
  <c r="CX14" i="24"/>
  <c r="AG15" i="25"/>
  <c r="AH15" i="24"/>
  <c r="CS15" i="25"/>
  <c r="CT15" i="24"/>
  <c r="AC16" i="25"/>
  <c r="AD16" i="24"/>
  <c r="CO16" i="25"/>
  <c r="CP16" i="24"/>
  <c r="Y17" i="25"/>
  <c r="Z17" i="24"/>
  <c r="CK17" i="25"/>
  <c r="CL17" i="24"/>
  <c r="U18" i="25"/>
  <c r="V18" i="24"/>
  <c r="CG18" i="25"/>
  <c r="CH18" i="24"/>
  <c r="Q19" i="25"/>
  <c r="R19" i="24"/>
  <c r="CC19" i="25"/>
  <c r="CD19" i="24"/>
  <c r="K20" i="25"/>
  <c r="W20" i="25"/>
  <c r="AW20" i="25"/>
  <c r="BI20" i="25"/>
  <c r="BW20" i="25"/>
  <c r="CI20" i="25"/>
  <c r="DI20" i="25"/>
  <c r="DU20" i="25"/>
  <c r="G21" i="25"/>
  <c r="G33" i="24"/>
  <c r="H21" i="24"/>
  <c r="S21" i="25"/>
  <c r="T21" i="24"/>
  <c r="S33" i="24"/>
  <c r="AS21" i="25"/>
  <c r="AT21" i="24"/>
  <c r="AS33" i="24"/>
  <c r="BE21" i="25"/>
  <c r="BF21" i="24"/>
  <c r="BE33" i="24"/>
  <c r="BS21" i="25"/>
  <c r="BS33" i="24"/>
  <c r="BT21" i="24"/>
  <c r="CE21" i="25"/>
  <c r="CF21" i="24"/>
  <c r="CE33" i="24"/>
  <c r="DE21" i="25"/>
  <c r="DF21" i="24"/>
  <c r="DE33" i="24"/>
  <c r="DQ21" i="25"/>
  <c r="DR21" i="24"/>
  <c r="DQ33" i="24"/>
  <c r="C22" i="25"/>
  <c r="D22" i="24"/>
  <c r="O22" i="25"/>
  <c r="P22" i="24"/>
  <c r="AO22" i="25"/>
  <c r="AP22" i="24"/>
  <c r="BA22" i="25"/>
  <c r="BB22" i="24"/>
  <c r="BO22" i="25"/>
  <c r="BP22" i="24"/>
  <c r="CA22" i="25"/>
  <c r="CB22" i="24"/>
  <c r="DA22" i="25"/>
  <c r="DB22" i="24"/>
  <c r="DM22" i="25"/>
  <c r="DN22" i="24"/>
  <c r="EA22" i="25"/>
  <c r="EB22" i="24"/>
  <c r="K23" i="25"/>
  <c r="L23" i="24"/>
  <c r="AK23" i="25"/>
  <c r="AL23" i="24"/>
  <c r="AW23" i="25"/>
  <c r="AX23" i="24"/>
  <c r="BK23" i="25"/>
  <c r="BL23" i="24"/>
  <c r="BW23" i="25"/>
  <c r="BX23" i="24"/>
  <c r="CW23" i="25"/>
  <c r="CX23" i="24"/>
  <c r="DI23" i="25"/>
  <c r="DJ23" i="24"/>
  <c r="DW23" i="25"/>
  <c r="DX23" i="24"/>
  <c r="G24" i="25"/>
  <c r="H24" i="24"/>
  <c r="AG24" i="25"/>
  <c r="AH24" i="24"/>
  <c r="AS24" i="25"/>
  <c r="AT24" i="24"/>
  <c r="BG24" i="25"/>
  <c r="BH24" i="24"/>
  <c r="BS24" i="25"/>
  <c r="BT24" i="24"/>
  <c r="CS24" i="25"/>
  <c r="CT24" i="24"/>
  <c r="DE24" i="25"/>
  <c r="DF24" i="24"/>
  <c r="DS24" i="25"/>
  <c r="DT24" i="24"/>
  <c r="C25" i="25"/>
  <c r="D25" i="24"/>
  <c r="AC25" i="25"/>
  <c r="AD25" i="24"/>
  <c r="AO25" i="25"/>
  <c r="AP25" i="24"/>
  <c r="BC25" i="25"/>
  <c r="BD25" i="24"/>
  <c r="BO25" i="25"/>
  <c r="BP25" i="24"/>
  <c r="CO25" i="25"/>
  <c r="CP25" i="24"/>
  <c r="DA25" i="25"/>
  <c r="DB25" i="24"/>
  <c r="DO25" i="25"/>
  <c r="DP25" i="24"/>
  <c r="EA25" i="25"/>
  <c r="EB25" i="24"/>
  <c r="Y26" i="25"/>
  <c r="Z26" i="24"/>
  <c r="AK26" i="25"/>
  <c r="AL26" i="24"/>
  <c r="AY26" i="25"/>
  <c r="AZ26" i="24"/>
  <c r="BK26" i="25"/>
  <c r="BL26" i="24"/>
  <c r="CK26" i="25"/>
  <c r="CL26" i="24"/>
  <c r="CW26" i="25"/>
  <c r="CX26" i="24"/>
  <c r="DK26" i="25"/>
  <c r="DL26" i="24"/>
  <c r="C27" i="25"/>
  <c r="D27" i="24"/>
  <c r="BC27" i="25"/>
  <c r="BD27" i="24"/>
  <c r="CI27" i="25"/>
  <c r="CJ27" i="24"/>
  <c r="DO27" i="25"/>
  <c r="DP27" i="24"/>
  <c r="S28" i="25"/>
  <c r="T28" i="24"/>
  <c r="AY28" i="25"/>
  <c r="AZ28" i="24"/>
  <c r="CE28" i="25"/>
  <c r="CF28" i="24"/>
  <c r="DE49" i="25"/>
  <c r="DF49" i="24"/>
  <c r="CI51" i="25"/>
  <c r="CJ51" i="24"/>
  <c r="CA53" i="25"/>
  <c r="CB53" i="24"/>
  <c r="BS55" i="25"/>
  <c r="BT55" i="24"/>
  <c r="BO57" i="25"/>
  <c r="BP57" i="25" s="1"/>
  <c r="BP57" i="24"/>
  <c r="CC60" i="25"/>
  <c r="CD60" i="25" s="1"/>
  <c r="CD60" i="24"/>
  <c r="CC72" i="24"/>
  <c r="AY61" i="25"/>
  <c r="AZ61" i="25" s="1"/>
  <c r="AZ61" i="24"/>
  <c r="DU62" i="25"/>
  <c r="DV62" i="24"/>
  <c r="CQ63" i="25"/>
  <c r="CR63" i="24"/>
  <c r="BM64" i="25"/>
  <c r="BN64" i="25" s="1"/>
  <c r="BN64" i="24"/>
  <c r="AI65" i="25"/>
  <c r="AJ65" i="25" s="1"/>
  <c r="AJ65" i="24"/>
  <c r="DE66" i="25"/>
  <c r="DF66" i="24"/>
  <c r="CA67" i="25"/>
  <c r="CB67" i="24"/>
  <c r="AW68" i="25"/>
  <c r="AX68" i="25" s="1"/>
  <c r="AX68" i="24"/>
  <c r="S69" i="25"/>
  <c r="T69" i="25" s="1"/>
  <c r="T69" i="24"/>
  <c r="CO70" i="25"/>
  <c r="CP70" i="24"/>
  <c r="BK71" i="25"/>
  <c r="BL71" i="24"/>
  <c r="C73" i="25"/>
  <c r="D73" i="25" s="1"/>
  <c r="D73" i="24"/>
  <c r="C85" i="24"/>
  <c r="BY74" i="25"/>
  <c r="BZ74" i="24"/>
  <c r="AU75" i="25"/>
  <c r="AV75" i="24"/>
  <c r="Q76" i="25"/>
  <c r="R76" i="25" s="1"/>
  <c r="R76" i="24"/>
  <c r="DO76" i="25"/>
  <c r="DP76" i="25" s="1"/>
  <c r="DP76" i="24"/>
  <c r="BI78" i="25"/>
  <c r="BJ78" i="24"/>
  <c r="AE79" i="25"/>
  <c r="AF79" i="24"/>
  <c r="EC79" i="25"/>
  <c r="ED79" i="25" s="1"/>
  <c r="ED79" i="24"/>
  <c r="CY80" i="25"/>
  <c r="CZ80" i="25" s="1"/>
  <c r="CZ80" i="24"/>
  <c r="AS82" i="25"/>
  <c r="AT82" i="24"/>
  <c r="O83" i="25"/>
  <c r="P83" i="24"/>
  <c r="DM83" i="25"/>
  <c r="DN83" i="25" s="1"/>
  <c r="DN83" i="24"/>
  <c r="CI84" i="25"/>
  <c r="CJ84" i="25" s="1"/>
  <c r="CJ84" i="24"/>
  <c r="AC86" i="25"/>
  <c r="AC98" i="24"/>
  <c r="AD86" i="24"/>
  <c r="EA86" i="25"/>
  <c r="EB86" i="24"/>
  <c r="EA98" i="24"/>
  <c r="CW87" i="25"/>
  <c r="CX87" i="25" s="1"/>
  <c r="CX87" i="24"/>
  <c r="BS88" i="25"/>
  <c r="BT88" i="24"/>
  <c r="M90" i="25"/>
  <c r="N90" i="24"/>
  <c r="DK90" i="25"/>
  <c r="DL90" i="24"/>
  <c r="CG91" i="25"/>
  <c r="CH91" i="24"/>
  <c r="BC92" i="25"/>
  <c r="BD92" i="24"/>
  <c r="DY93" i="25"/>
  <c r="DZ93" i="24"/>
  <c r="CU94" i="25"/>
  <c r="CV94" i="24"/>
  <c r="BQ95" i="25"/>
  <c r="BR95" i="24"/>
  <c r="AM96" i="25"/>
  <c r="AN96" i="24"/>
  <c r="DI97" i="25"/>
  <c r="DJ97" i="24"/>
  <c r="BA99" i="25"/>
  <c r="BB99" i="24"/>
  <c r="BA111" i="24"/>
  <c r="W100" i="25"/>
  <c r="X100" i="24"/>
  <c r="AH11" i="21"/>
  <c r="AD11" i="21"/>
  <c r="AG11" i="21"/>
  <c r="Q11" i="22"/>
  <c r="AF11" i="21"/>
  <c r="AE11" i="21"/>
  <c r="AI11" i="21"/>
  <c r="I12" i="21"/>
  <c r="M12" i="21"/>
  <c r="K12" i="21"/>
  <c r="J12" i="21"/>
  <c r="H12" i="21"/>
  <c r="G12" i="22"/>
  <c r="L12" i="21"/>
  <c r="AH31" i="21"/>
  <c r="AD31" i="21"/>
  <c r="AG31" i="21"/>
  <c r="AF31" i="21"/>
  <c r="AE31" i="21"/>
  <c r="AI31" i="21"/>
  <c r="Q31" i="22"/>
  <c r="G32" i="22"/>
  <c r="I32" i="21"/>
  <c r="M32" i="21"/>
  <c r="K32" i="21"/>
  <c r="J32" i="21"/>
  <c r="H32" i="21"/>
  <c r="L32" i="21"/>
  <c r="H16" i="23"/>
  <c r="L16" i="23"/>
  <c r="J16" i="23"/>
  <c r="I16" i="23"/>
  <c r="G16" i="23"/>
  <c r="K16" i="23"/>
  <c r="G23" i="23"/>
  <c r="K23" i="23"/>
  <c r="J23" i="23"/>
  <c r="I23" i="23"/>
  <c r="H23" i="23"/>
  <c r="L23" i="23"/>
  <c r="I28" i="23"/>
  <c r="J28" i="23"/>
  <c r="H28" i="23"/>
  <c r="G28" i="23"/>
  <c r="L28" i="23"/>
  <c r="K28" i="23"/>
  <c r="Q28" i="23"/>
  <c r="U28" i="23"/>
  <c r="T28" i="23"/>
  <c r="S28" i="23"/>
  <c r="R28" i="23"/>
  <c r="V28" i="23"/>
  <c r="AK8" i="25"/>
  <c r="AL8" i="24"/>
  <c r="CW8" i="25"/>
  <c r="CX8" i="24"/>
  <c r="AG9" i="25"/>
  <c r="AH9" i="24"/>
  <c r="CS9" i="25"/>
  <c r="CT9" i="24"/>
  <c r="AC10" i="25"/>
  <c r="AD10" i="24"/>
  <c r="CO10" i="25"/>
  <c r="CP10" i="24"/>
  <c r="Y11" i="25"/>
  <c r="Z11" i="24"/>
  <c r="CK11" i="25"/>
  <c r="CL11" i="24"/>
  <c r="U12" i="25"/>
  <c r="V12" i="24"/>
  <c r="CG12" i="25"/>
  <c r="CH12" i="24"/>
  <c r="Q13" i="25"/>
  <c r="R13" i="24"/>
  <c r="CC13" i="25"/>
  <c r="CD13" i="24"/>
  <c r="M14" i="25"/>
  <c r="N14" i="24"/>
  <c r="BY14" i="25"/>
  <c r="BZ14" i="24"/>
  <c r="I15" i="25"/>
  <c r="J15" i="24"/>
  <c r="BU15" i="25"/>
  <c r="BV15" i="24"/>
  <c r="E16" i="25"/>
  <c r="F16" i="24"/>
  <c r="BQ16" i="25"/>
  <c r="BR16" i="24"/>
  <c r="EC16" i="25"/>
  <c r="ED16" i="24"/>
  <c r="BM17" i="25"/>
  <c r="BN17" i="24"/>
  <c r="DY17" i="25"/>
  <c r="DZ17" i="24"/>
  <c r="BI18" i="25"/>
  <c r="BJ18" i="24"/>
  <c r="DU18" i="25"/>
  <c r="DV18" i="24"/>
  <c r="BE19" i="25"/>
  <c r="BF19" i="24"/>
  <c r="DQ19" i="25"/>
  <c r="DR19" i="24"/>
  <c r="Y20" i="25"/>
  <c r="AK20" i="25"/>
  <c r="AY20" i="25"/>
  <c r="BK20" i="25"/>
  <c r="CK20" i="25"/>
  <c r="CW20" i="25"/>
  <c r="DK20" i="25"/>
  <c r="DW20" i="25"/>
  <c r="U21" i="25"/>
  <c r="V21" i="24"/>
  <c r="U33" i="24"/>
  <c r="AG21" i="25"/>
  <c r="AH21" i="24"/>
  <c r="AG33" i="24"/>
  <c r="AU21" i="25"/>
  <c r="AU33" i="24"/>
  <c r="AV21" i="24"/>
  <c r="BG21" i="25"/>
  <c r="BH21" i="24"/>
  <c r="BG33" i="24"/>
  <c r="CG21" i="25"/>
  <c r="CH21" i="24"/>
  <c r="CG33" i="24"/>
  <c r="CS21" i="25"/>
  <c r="CT21" i="24"/>
  <c r="CS33" i="24"/>
  <c r="DG21" i="25"/>
  <c r="DG33" i="24"/>
  <c r="DH21" i="24"/>
  <c r="DS21" i="25"/>
  <c r="DT21" i="24"/>
  <c r="DS33" i="24"/>
  <c r="Q22" i="25"/>
  <c r="R22" i="24"/>
  <c r="AC22" i="25"/>
  <c r="AD22" i="24"/>
  <c r="AQ22" i="25"/>
  <c r="AR22" i="24"/>
  <c r="BC22" i="25"/>
  <c r="BD22" i="24"/>
  <c r="CC22" i="25"/>
  <c r="CD22" i="24"/>
  <c r="CO22" i="25"/>
  <c r="CP22" i="24"/>
  <c r="DC22" i="25"/>
  <c r="DD22" i="24"/>
  <c r="DO22" i="25"/>
  <c r="DP22" i="24"/>
  <c r="M23" i="25"/>
  <c r="N23" i="24"/>
  <c r="Y23" i="25"/>
  <c r="Z23" i="24"/>
  <c r="AM23" i="25"/>
  <c r="AN23" i="24"/>
  <c r="AY23" i="25"/>
  <c r="AZ23" i="24"/>
  <c r="BY23" i="25"/>
  <c r="BZ23" i="24"/>
  <c r="CK23" i="25"/>
  <c r="CL23" i="24"/>
  <c r="CY23" i="25"/>
  <c r="CZ23" i="24"/>
  <c r="DK23" i="25"/>
  <c r="DL23" i="24"/>
  <c r="I24" i="25"/>
  <c r="J24" i="24"/>
  <c r="U24" i="25"/>
  <c r="V24" i="24"/>
  <c r="AI24" i="25"/>
  <c r="AJ24" i="24"/>
  <c r="AU24" i="25"/>
  <c r="AV24" i="24"/>
  <c r="BU24" i="25"/>
  <c r="BV24" i="24"/>
  <c r="CG24" i="25"/>
  <c r="CH24" i="24"/>
  <c r="CU24" i="25"/>
  <c r="CV24" i="24"/>
  <c r="DG24" i="25"/>
  <c r="DH24" i="24"/>
  <c r="E25" i="25"/>
  <c r="F25" i="24"/>
  <c r="Q25" i="25"/>
  <c r="R25" i="24"/>
  <c r="AE25" i="25"/>
  <c r="AF25" i="24"/>
  <c r="AQ25" i="25"/>
  <c r="AR25" i="24"/>
  <c r="BQ25" i="25"/>
  <c r="BR25" i="24"/>
  <c r="CC25" i="25"/>
  <c r="CD25" i="24"/>
  <c r="CQ25" i="25"/>
  <c r="CR25" i="24"/>
  <c r="DC25" i="25"/>
  <c r="DD25" i="24"/>
  <c r="EC25" i="25"/>
  <c r="ED25" i="24"/>
  <c r="M26" i="25"/>
  <c r="N26" i="24"/>
  <c r="AA26" i="25"/>
  <c r="AB26" i="24"/>
  <c r="AM26" i="25"/>
  <c r="AN26" i="24"/>
  <c r="BM26" i="25"/>
  <c r="BN26" i="24"/>
  <c r="BY26" i="25"/>
  <c r="BZ26" i="24"/>
  <c r="CM26" i="25"/>
  <c r="CN26" i="24"/>
  <c r="CY26" i="25"/>
  <c r="CZ26" i="24"/>
  <c r="G27" i="25"/>
  <c r="H27" i="24"/>
  <c r="AA27" i="25"/>
  <c r="AB27" i="24"/>
  <c r="BG50" i="25"/>
  <c r="BH50" i="24"/>
  <c r="AY52" i="25"/>
  <c r="AZ52" i="24"/>
  <c r="AQ54" i="25"/>
  <c r="AR54" i="24"/>
  <c r="AI56" i="25"/>
  <c r="AJ56" i="24"/>
  <c r="CC57" i="25"/>
  <c r="CD57" i="24"/>
  <c r="AY58" i="25"/>
  <c r="AZ58" i="24"/>
  <c r="BM61" i="25"/>
  <c r="BN61" i="24"/>
  <c r="AI62" i="25"/>
  <c r="AJ62" i="24"/>
  <c r="E63" i="25"/>
  <c r="F63" i="25" s="1"/>
  <c r="F63" i="24"/>
  <c r="DC63" i="25"/>
  <c r="DD63" i="25" s="1"/>
  <c r="DD63" i="24"/>
  <c r="AW65" i="25"/>
  <c r="AX65" i="24"/>
  <c r="S66" i="25"/>
  <c r="T66" i="24"/>
  <c r="DQ66" i="25"/>
  <c r="DR66" i="25" s="1"/>
  <c r="DR66" i="24"/>
  <c r="CM67" i="25"/>
  <c r="CN67" i="25" s="1"/>
  <c r="CN67" i="24"/>
  <c r="AG69" i="25"/>
  <c r="AH69" i="24"/>
  <c r="C70" i="25"/>
  <c r="D70" i="24"/>
  <c r="DA70" i="25"/>
  <c r="DB70" i="25" s="1"/>
  <c r="DB70" i="24"/>
  <c r="BW71" i="25"/>
  <c r="BX71" i="25" s="1"/>
  <c r="BX71" i="24"/>
  <c r="Q73" i="25"/>
  <c r="Q85" i="24"/>
  <c r="R73" i="24"/>
  <c r="DO73" i="25"/>
  <c r="DP73" i="24"/>
  <c r="DO85" i="24"/>
  <c r="CK74" i="25"/>
  <c r="CL74" i="25" s="1"/>
  <c r="CL74" i="24"/>
  <c r="BG75" i="25"/>
  <c r="BH75" i="25" s="1"/>
  <c r="BH75" i="24"/>
  <c r="EC76" i="25"/>
  <c r="ED76" i="24"/>
  <c r="CY77" i="25"/>
  <c r="CZ77" i="24"/>
  <c r="BU78" i="25"/>
  <c r="BV78" i="25" s="1"/>
  <c r="BV78" i="24"/>
  <c r="AQ79" i="25"/>
  <c r="AR79" i="25" s="1"/>
  <c r="AR79" i="24"/>
  <c r="DM80" i="25"/>
  <c r="DN80" i="24"/>
  <c r="CI81" i="25"/>
  <c r="CJ81" i="24"/>
  <c r="BE82" i="25"/>
  <c r="BF82" i="25" s="1"/>
  <c r="BF82" i="24"/>
  <c r="AA83" i="25"/>
  <c r="AB83" i="25" s="1"/>
  <c r="AB83" i="24"/>
  <c r="CW84" i="25"/>
  <c r="CX84" i="24"/>
  <c r="AO86" i="25"/>
  <c r="AP86" i="25" s="1"/>
  <c r="AP86" i="24"/>
  <c r="AO98" i="24"/>
  <c r="K87" i="25"/>
  <c r="L87" i="25" s="1"/>
  <c r="L87" i="24"/>
  <c r="CG88" i="25"/>
  <c r="CH88" i="24"/>
  <c r="BC89" i="25"/>
  <c r="BD89" i="24"/>
  <c r="Y90" i="25"/>
  <c r="Z90" i="24"/>
  <c r="DW90" i="25"/>
  <c r="DX90" i="24"/>
  <c r="BQ92" i="25"/>
  <c r="BR92" i="24"/>
  <c r="AM93" i="25"/>
  <c r="AN93" i="24"/>
  <c r="I94" i="25"/>
  <c r="J94" i="24"/>
  <c r="DG94" i="25"/>
  <c r="DH94" i="24"/>
  <c r="BA96" i="25"/>
  <c r="BB96" i="24"/>
  <c r="W97" i="25"/>
  <c r="X97" i="24"/>
  <c r="DU97" i="25"/>
  <c r="DV97" i="24"/>
  <c r="AK100" i="25"/>
  <c r="AL100" i="24"/>
  <c r="AK8" i="20"/>
  <c r="AB19" i="20"/>
  <c r="AK19" i="20" s="1"/>
  <c r="H13" i="21"/>
  <c r="L13" i="21"/>
  <c r="J13" i="21"/>
  <c r="I13" i="21"/>
  <c r="G13" i="22"/>
  <c r="M13" i="21"/>
  <c r="K13" i="21"/>
  <c r="AF13" i="21"/>
  <c r="Q13" i="22"/>
  <c r="AE13" i="21"/>
  <c r="AD13" i="21"/>
  <c r="AI13" i="21"/>
  <c r="AH13" i="21"/>
  <c r="AG13" i="21"/>
  <c r="AI22" i="21"/>
  <c r="Q22" i="22"/>
  <c r="AE22" i="21"/>
  <c r="AF22" i="21"/>
  <c r="AD22" i="21"/>
  <c r="AC33" i="21"/>
  <c r="AH22" i="21"/>
  <c r="AG22" i="21"/>
  <c r="J23" i="21"/>
  <c r="I23" i="21"/>
  <c r="G23" i="22"/>
  <c r="H23" i="21"/>
  <c r="M23" i="21"/>
  <c r="L23" i="21"/>
  <c r="K23" i="21"/>
  <c r="L10" i="23"/>
  <c r="H10" i="23"/>
  <c r="I10" i="23"/>
  <c r="G10" i="23"/>
  <c r="K10" i="23"/>
  <c r="J10" i="23"/>
  <c r="V15" i="23"/>
  <c r="R15" i="23"/>
  <c r="S15" i="23"/>
  <c r="Q15" i="23"/>
  <c r="U15" i="23"/>
  <c r="T15" i="23"/>
  <c r="I22" i="23"/>
  <c r="H22" i="23"/>
  <c r="G22" i="23"/>
  <c r="F33" i="23"/>
  <c r="L22" i="23"/>
  <c r="K22" i="23"/>
  <c r="J22" i="23"/>
  <c r="U22" i="23"/>
  <c r="Q22" i="23"/>
  <c r="S22" i="23"/>
  <c r="R22" i="23"/>
  <c r="P33" i="23"/>
  <c r="V22" i="23"/>
  <c r="T22" i="23"/>
  <c r="S27" i="23"/>
  <c r="R27" i="23"/>
  <c r="Q27" i="23"/>
  <c r="V27" i="23"/>
  <c r="U27" i="23"/>
  <c r="T27" i="23"/>
  <c r="U31" i="23"/>
  <c r="S31" i="23"/>
  <c r="R31" i="23"/>
  <c r="Q31" i="23"/>
  <c r="V31" i="23"/>
  <c r="T31" i="23"/>
  <c r="M8" i="25"/>
  <c r="N8" i="24"/>
  <c r="BY8" i="25"/>
  <c r="BZ8" i="24"/>
  <c r="I9" i="25"/>
  <c r="J9" i="24"/>
  <c r="BU9" i="25"/>
  <c r="BV9" i="24"/>
  <c r="E10" i="25"/>
  <c r="F10" i="24"/>
  <c r="BQ10" i="25"/>
  <c r="BR10" i="24"/>
  <c r="EC10" i="25"/>
  <c r="ED10" i="24"/>
  <c r="BM11" i="25"/>
  <c r="BN11" i="24"/>
  <c r="DY11" i="25"/>
  <c r="DZ11" i="24"/>
  <c r="BI12" i="25"/>
  <c r="BJ12" i="24"/>
  <c r="DU12" i="25"/>
  <c r="DV12" i="24"/>
  <c r="BE13" i="25"/>
  <c r="BF13" i="24"/>
  <c r="DQ13" i="25"/>
  <c r="DR13" i="24"/>
  <c r="BA14" i="25"/>
  <c r="BB14" i="24"/>
  <c r="DM14" i="25"/>
  <c r="DN14" i="24"/>
  <c r="AW15" i="25"/>
  <c r="AX15" i="24"/>
  <c r="DI15" i="25"/>
  <c r="DJ15" i="24"/>
  <c r="AS16" i="25"/>
  <c r="AT16" i="24"/>
  <c r="DE16" i="25"/>
  <c r="DF16" i="24"/>
  <c r="AO17" i="25"/>
  <c r="AP17" i="24"/>
  <c r="DA17" i="25"/>
  <c r="DB17" i="24"/>
  <c r="AK18" i="25"/>
  <c r="AL18" i="24"/>
  <c r="CW18" i="25"/>
  <c r="CX18" i="24"/>
  <c r="AG19" i="25"/>
  <c r="AH19" i="24"/>
  <c r="CS19" i="25"/>
  <c r="CT19" i="24"/>
  <c r="M20" i="25"/>
  <c r="AM20" i="25"/>
  <c r="BM20" i="25"/>
  <c r="BY20" i="25"/>
  <c r="CM20" i="25"/>
  <c r="CY20" i="25"/>
  <c r="DY20" i="25"/>
  <c r="I21" i="25"/>
  <c r="J21" i="24"/>
  <c r="I33" i="24"/>
  <c r="W21" i="25"/>
  <c r="W33" i="24"/>
  <c r="X21" i="24"/>
  <c r="AI21" i="25"/>
  <c r="AJ21" i="24"/>
  <c r="AI33" i="24"/>
  <c r="BI21" i="25"/>
  <c r="BJ21" i="24"/>
  <c r="BI33" i="24"/>
  <c r="BU21" i="25"/>
  <c r="BV21" i="24"/>
  <c r="BU33" i="24"/>
  <c r="CI21" i="25"/>
  <c r="CI33" i="24"/>
  <c r="CJ21" i="24"/>
  <c r="CU21" i="25"/>
  <c r="CV21" i="24"/>
  <c r="CU33" i="24"/>
  <c r="DU21" i="25"/>
  <c r="DV21" i="24"/>
  <c r="DU33" i="24"/>
  <c r="E22" i="25"/>
  <c r="F22" i="24"/>
  <c r="S22" i="25"/>
  <c r="T22" i="24"/>
  <c r="AE22" i="25"/>
  <c r="AF22" i="24"/>
  <c r="BE22" i="25"/>
  <c r="BF22" i="24"/>
  <c r="BQ22" i="25"/>
  <c r="BR22" i="24"/>
  <c r="CE22" i="25"/>
  <c r="CF22" i="24"/>
  <c r="CQ22" i="25"/>
  <c r="CR22" i="24"/>
  <c r="DQ22" i="25"/>
  <c r="DR22" i="24"/>
  <c r="EC22" i="25"/>
  <c r="ED22" i="24"/>
  <c r="O23" i="25"/>
  <c r="P23" i="24"/>
  <c r="AA23" i="25"/>
  <c r="AB23" i="24"/>
  <c r="BA23" i="25"/>
  <c r="BB23" i="24"/>
  <c r="BM23" i="25"/>
  <c r="BN23" i="24"/>
  <c r="CA23" i="25"/>
  <c r="CB23" i="24"/>
  <c r="CM23" i="25"/>
  <c r="CN23" i="24"/>
  <c r="DM23" i="25"/>
  <c r="DN23" i="24"/>
  <c r="DY23" i="25"/>
  <c r="DZ23" i="24"/>
  <c r="K24" i="25"/>
  <c r="L24" i="24"/>
  <c r="W24" i="25"/>
  <c r="X24" i="24"/>
  <c r="AW24" i="25"/>
  <c r="AX24" i="24"/>
  <c r="BI24" i="25"/>
  <c r="BJ24" i="24"/>
  <c r="BW24" i="25"/>
  <c r="BX24" i="24"/>
  <c r="CI24" i="25"/>
  <c r="CJ24" i="24"/>
  <c r="DI24" i="25"/>
  <c r="DJ24" i="24"/>
  <c r="DU24" i="25"/>
  <c r="DV24" i="24"/>
  <c r="G25" i="25"/>
  <c r="H25" i="24"/>
  <c r="S25" i="25"/>
  <c r="T25" i="24"/>
  <c r="AS25" i="25"/>
  <c r="AT25" i="24"/>
  <c r="BE25" i="25"/>
  <c r="BF25" i="24"/>
  <c r="BS25" i="25"/>
  <c r="BT25" i="24"/>
  <c r="CE25" i="25"/>
  <c r="CF25" i="24"/>
  <c r="DE25" i="25"/>
  <c r="DF25" i="24"/>
  <c r="DQ25" i="25"/>
  <c r="DR25" i="24"/>
  <c r="C26" i="25"/>
  <c r="D26" i="24"/>
  <c r="O26" i="25"/>
  <c r="P26" i="24"/>
  <c r="AO26" i="25"/>
  <c r="AP26" i="24"/>
  <c r="BA26" i="25"/>
  <c r="BB26" i="24"/>
  <c r="BO26" i="25"/>
  <c r="BP26" i="24"/>
  <c r="CA26" i="25"/>
  <c r="CB26" i="24"/>
  <c r="DA26" i="25"/>
  <c r="DB26" i="24"/>
  <c r="DO26" i="25"/>
  <c r="DP26" i="24"/>
  <c r="AE27" i="25"/>
  <c r="AF27" i="24"/>
  <c r="BK27" i="25"/>
  <c r="BL27" i="24"/>
  <c r="CQ27" i="25"/>
  <c r="CR27" i="24"/>
  <c r="DW27" i="25"/>
  <c r="DX27" i="24"/>
  <c r="AA28" i="25"/>
  <c r="AB28" i="24"/>
  <c r="BG28" i="25"/>
  <c r="BH28" i="24"/>
  <c r="CM28" i="25"/>
  <c r="CN28" i="24"/>
  <c r="DW49" i="25"/>
  <c r="DX49" i="24"/>
  <c r="W51" i="25"/>
  <c r="X51" i="24"/>
  <c r="O53" i="25"/>
  <c r="P53" i="24"/>
  <c r="G55" i="25"/>
  <c r="H55" i="24"/>
  <c r="EA56" i="25"/>
  <c r="EB56" i="24"/>
  <c r="CO57" i="25"/>
  <c r="CP57" i="25" s="1"/>
  <c r="CP57" i="24"/>
  <c r="BK58" i="25"/>
  <c r="BL58" i="25" s="1"/>
  <c r="BL58" i="24"/>
  <c r="E60" i="25"/>
  <c r="E72" i="24"/>
  <c r="F60" i="24"/>
  <c r="DC60" i="25"/>
  <c r="DD60" i="24"/>
  <c r="DC72" i="24"/>
  <c r="BY61" i="25"/>
  <c r="BZ61" i="25" s="1"/>
  <c r="BZ61" i="24"/>
  <c r="AU62" i="25"/>
  <c r="AV62" i="25" s="1"/>
  <c r="AV62" i="24"/>
  <c r="DQ63" i="25"/>
  <c r="DR63" i="24"/>
  <c r="CM64" i="25"/>
  <c r="CN64" i="24"/>
  <c r="BI65" i="25"/>
  <c r="BJ65" i="25" s="1"/>
  <c r="BJ65" i="24"/>
  <c r="AE66" i="25"/>
  <c r="AF66" i="25" s="1"/>
  <c r="AF66" i="24"/>
  <c r="DA67" i="25"/>
  <c r="DB67" i="24"/>
  <c r="BW68" i="25"/>
  <c r="BX68" i="24"/>
  <c r="AS69" i="25"/>
  <c r="AT69" i="25" s="1"/>
  <c r="AT69" i="24"/>
  <c r="O70" i="25"/>
  <c r="P70" i="25" s="1"/>
  <c r="P70" i="24"/>
  <c r="CK71" i="25"/>
  <c r="CL71" i="24"/>
  <c r="AC73" i="25"/>
  <c r="AD73" i="25" s="1"/>
  <c r="AD73" i="24"/>
  <c r="AC85" i="24"/>
  <c r="EA73" i="25"/>
  <c r="EB73" i="25" s="1"/>
  <c r="EB73" i="24"/>
  <c r="EA85" i="24"/>
  <c r="BU75" i="25"/>
  <c r="BV75" i="24"/>
  <c r="AQ76" i="25"/>
  <c r="AR76" i="24"/>
  <c r="M77" i="25"/>
  <c r="N77" i="25" s="1"/>
  <c r="N77" i="24"/>
  <c r="DK77" i="25"/>
  <c r="DL77" i="25" s="1"/>
  <c r="DL77" i="24"/>
  <c r="BE79" i="25"/>
  <c r="BF79" i="24"/>
  <c r="AA80" i="25"/>
  <c r="AB80" i="24"/>
  <c r="DY80" i="25"/>
  <c r="DZ80" i="25" s="1"/>
  <c r="DZ80" i="24"/>
  <c r="CU81" i="25"/>
  <c r="CV81" i="25" s="1"/>
  <c r="CV81" i="24"/>
  <c r="AO83" i="25"/>
  <c r="AP83" i="24"/>
  <c r="K84" i="25"/>
  <c r="L84" i="24"/>
  <c r="DI84" i="25"/>
  <c r="DJ84" i="25" s="1"/>
  <c r="DJ84" i="24"/>
  <c r="Y87" i="25"/>
  <c r="Z87" i="24"/>
  <c r="DW87" i="25"/>
  <c r="DX87" i="24"/>
  <c r="CS88" i="25"/>
  <c r="CT88" i="24"/>
  <c r="BO89" i="25"/>
  <c r="BP89" i="24"/>
  <c r="I91" i="25"/>
  <c r="J91" i="24"/>
  <c r="DG91" i="25"/>
  <c r="DH91" i="24"/>
  <c r="CC92" i="25"/>
  <c r="CD92" i="24"/>
  <c r="AY93" i="25"/>
  <c r="AZ93" i="24"/>
  <c r="DU94" i="25"/>
  <c r="DV94" i="24"/>
  <c r="CQ95" i="25"/>
  <c r="CR95" i="24"/>
  <c r="BM96" i="25"/>
  <c r="BN96" i="24"/>
  <c r="AI97" i="25"/>
  <c r="AJ97" i="24"/>
  <c r="CA99" i="25"/>
  <c r="CB99" i="24"/>
  <c r="CA111" i="24"/>
  <c r="AW100" i="25"/>
  <c r="AX100" i="24"/>
  <c r="AD9" i="19"/>
  <c r="AI9" i="19"/>
  <c r="AH9" i="19"/>
  <c r="AG9" i="19"/>
  <c r="AF9" i="19"/>
  <c r="AE9" i="19"/>
  <c r="S12" i="19"/>
  <c r="X12" i="19"/>
  <c r="W12" i="19"/>
  <c r="V12" i="19"/>
  <c r="U12" i="19"/>
  <c r="T12" i="19"/>
  <c r="H15" i="19"/>
  <c r="M15" i="19"/>
  <c r="L15" i="19"/>
  <c r="K15" i="19"/>
  <c r="J15" i="19"/>
  <c r="I15" i="19"/>
  <c r="AD17" i="19"/>
  <c r="AI17" i="19"/>
  <c r="AH17" i="19"/>
  <c r="AG17" i="19"/>
  <c r="AF17" i="19"/>
  <c r="AE17" i="19"/>
  <c r="S24" i="19"/>
  <c r="X24" i="19"/>
  <c r="W24" i="19"/>
  <c r="V24" i="19"/>
  <c r="U24" i="19"/>
  <c r="T24" i="19"/>
  <c r="H27" i="19"/>
  <c r="M27" i="19"/>
  <c r="L27" i="19"/>
  <c r="K27" i="19"/>
  <c r="J27" i="19"/>
  <c r="I27" i="19"/>
  <c r="AD29" i="19"/>
  <c r="AI29" i="19"/>
  <c r="AH29" i="19"/>
  <c r="AG29" i="19"/>
  <c r="AF29" i="19"/>
  <c r="AE29" i="19"/>
  <c r="S32" i="19"/>
  <c r="X32" i="19"/>
  <c r="W32" i="19"/>
  <c r="V32" i="19"/>
  <c r="U32" i="19"/>
  <c r="T32" i="19"/>
  <c r="AL8" i="20"/>
  <c r="AD8" i="20"/>
  <c r="AC19" i="20"/>
  <c r="AG8" i="20"/>
  <c r="AF8" i="20"/>
  <c r="AM8" i="20"/>
  <c r="AE8" i="20"/>
  <c r="AL16" i="20"/>
  <c r="AD16" i="20"/>
  <c r="AG16" i="20"/>
  <c r="AF16" i="20"/>
  <c r="AM16" i="20"/>
  <c r="AE16" i="20"/>
  <c r="C19" i="21"/>
  <c r="C19" i="22" s="1"/>
  <c r="C8" i="22"/>
  <c r="H8" i="22"/>
  <c r="N19" i="21"/>
  <c r="AE14" i="21"/>
  <c r="AI14" i="21"/>
  <c r="AD14" i="21"/>
  <c r="AH14" i="21"/>
  <c r="AG14" i="21"/>
  <c r="Q14" i="22"/>
  <c r="AF14" i="21"/>
  <c r="G15" i="22"/>
  <c r="J15" i="21"/>
  <c r="H15" i="21"/>
  <c r="M15" i="21"/>
  <c r="L15" i="21"/>
  <c r="K15" i="21"/>
  <c r="I15" i="21"/>
  <c r="AH23" i="21"/>
  <c r="AD23" i="21"/>
  <c r="AE23" i="21"/>
  <c r="Q23" i="22"/>
  <c r="AI23" i="21"/>
  <c r="AG23" i="21"/>
  <c r="AF23" i="21"/>
  <c r="G24" i="22"/>
  <c r="I24" i="21"/>
  <c r="M24" i="21"/>
  <c r="H24" i="21"/>
  <c r="L24" i="21"/>
  <c r="K24" i="21"/>
  <c r="J24" i="21"/>
  <c r="R9" i="23"/>
  <c r="V9" i="23"/>
  <c r="Q9" i="23"/>
  <c r="U9" i="23"/>
  <c r="T9" i="23"/>
  <c r="S9" i="23"/>
  <c r="G27" i="23"/>
  <c r="K27" i="23"/>
  <c r="H27" i="23"/>
  <c r="L27" i="23"/>
  <c r="J27" i="23"/>
  <c r="I27" i="23"/>
  <c r="BA8" i="25"/>
  <c r="BB8" i="25" s="1"/>
  <c r="BB8" i="24"/>
  <c r="DM8" i="25"/>
  <c r="DN8" i="25" s="1"/>
  <c r="DN8" i="24"/>
  <c r="AW9" i="25"/>
  <c r="AX9" i="25" s="1"/>
  <c r="AX9" i="24"/>
  <c r="DI9" i="25"/>
  <c r="DJ9" i="25" s="1"/>
  <c r="DJ9" i="24"/>
  <c r="AS10" i="25"/>
  <c r="AT10" i="25" s="1"/>
  <c r="AT10" i="24"/>
  <c r="DE10" i="25"/>
  <c r="DF10" i="25" s="1"/>
  <c r="DF10" i="24"/>
  <c r="AO11" i="25"/>
  <c r="AP11" i="25" s="1"/>
  <c r="AP11" i="24"/>
  <c r="DA11" i="25"/>
  <c r="DB11" i="25" s="1"/>
  <c r="DB11" i="24"/>
  <c r="AK12" i="25"/>
  <c r="AL12" i="25" s="1"/>
  <c r="AL12" i="24"/>
  <c r="CW12" i="25"/>
  <c r="CX12" i="25" s="1"/>
  <c r="CX12" i="24"/>
  <c r="AG13" i="25"/>
  <c r="AH13" i="25" s="1"/>
  <c r="AH13" i="24"/>
  <c r="CS13" i="25"/>
  <c r="CT13" i="25" s="1"/>
  <c r="CT13" i="24"/>
  <c r="AC14" i="25"/>
  <c r="AD14" i="24"/>
  <c r="CO14" i="25"/>
  <c r="CP14" i="24"/>
  <c r="Y15" i="25"/>
  <c r="Z15" i="24"/>
  <c r="CK15" i="25"/>
  <c r="CL15" i="24"/>
  <c r="U16" i="25"/>
  <c r="V16" i="24"/>
  <c r="CG16" i="25"/>
  <c r="CH16" i="24"/>
  <c r="Q17" i="25"/>
  <c r="R17" i="24"/>
  <c r="CC17" i="25"/>
  <c r="CD17" i="24"/>
  <c r="M18" i="25"/>
  <c r="N18" i="24"/>
  <c r="BY18" i="25"/>
  <c r="BZ18" i="24"/>
  <c r="I19" i="25"/>
  <c r="J19" i="24"/>
  <c r="BU19" i="25"/>
  <c r="BV19" i="24"/>
  <c r="C20" i="25"/>
  <c r="O20" i="25"/>
  <c r="AO20" i="25"/>
  <c r="BA20" i="25"/>
  <c r="BO20" i="25"/>
  <c r="CA20" i="25"/>
  <c r="DA20" i="25"/>
  <c r="DM20" i="25"/>
  <c r="EA20" i="25"/>
  <c r="K21" i="25"/>
  <c r="L21" i="24"/>
  <c r="K33" i="24"/>
  <c r="AK21" i="25"/>
  <c r="AL21" i="24"/>
  <c r="AK33" i="24"/>
  <c r="AW21" i="25"/>
  <c r="AX21" i="24"/>
  <c r="AW33" i="24"/>
  <c r="BK21" i="25"/>
  <c r="BK33" i="24"/>
  <c r="BL21" i="24"/>
  <c r="BW21" i="25"/>
  <c r="BX21" i="24"/>
  <c r="BW33" i="24"/>
  <c r="CW21" i="25"/>
  <c r="CX21" i="24"/>
  <c r="CW33" i="24"/>
  <c r="DI21" i="25"/>
  <c r="DJ21" i="24"/>
  <c r="DI33" i="24"/>
  <c r="DW21" i="25"/>
  <c r="DW33" i="24"/>
  <c r="DX21" i="24"/>
  <c r="G22" i="25"/>
  <c r="H22" i="24"/>
  <c r="AG22" i="25"/>
  <c r="AH22" i="24"/>
  <c r="AS22" i="25"/>
  <c r="AT22" i="24"/>
  <c r="BG22" i="25"/>
  <c r="BH22" i="24"/>
  <c r="BS22" i="25"/>
  <c r="BT22" i="24"/>
  <c r="CS22" i="25"/>
  <c r="CT22" i="24"/>
  <c r="DE22" i="25"/>
  <c r="DF22" i="24"/>
  <c r="DS22" i="25"/>
  <c r="DT22" i="24"/>
  <c r="C23" i="25"/>
  <c r="D23" i="24"/>
  <c r="AC23" i="25"/>
  <c r="AD23" i="24"/>
  <c r="AO23" i="25"/>
  <c r="AP23" i="24"/>
  <c r="BC23" i="25"/>
  <c r="BD23" i="24"/>
  <c r="BO23" i="25"/>
  <c r="BP23" i="24"/>
  <c r="CO23" i="25"/>
  <c r="CP23" i="24"/>
  <c r="DA23" i="25"/>
  <c r="DB23" i="24"/>
  <c r="DO23" i="25"/>
  <c r="DP23" i="24"/>
  <c r="EA23" i="25"/>
  <c r="EB23" i="24"/>
  <c r="Y24" i="25"/>
  <c r="Z24" i="24"/>
  <c r="AK24" i="25"/>
  <c r="AL24" i="24"/>
  <c r="AY24" i="25"/>
  <c r="AZ24" i="24"/>
  <c r="BK24" i="25"/>
  <c r="BL24" i="24"/>
  <c r="CK24" i="25"/>
  <c r="CL24" i="24"/>
  <c r="CW24" i="25"/>
  <c r="CX24" i="24"/>
  <c r="DK24" i="25"/>
  <c r="DL24" i="24"/>
  <c r="DW24" i="25"/>
  <c r="DX24" i="24"/>
  <c r="U25" i="25"/>
  <c r="V25" i="24"/>
  <c r="AG25" i="25"/>
  <c r="AH25" i="24"/>
  <c r="AU25" i="25"/>
  <c r="AV25" i="24"/>
  <c r="BG25" i="25"/>
  <c r="BH25" i="24"/>
  <c r="CG25" i="25"/>
  <c r="CH25" i="24"/>
  <c r="CS25" i="25"/>
  <c r="CT25" i="24"/>
  <c r="DG25" i="25"/>
  <c r="DH25" i="24"/>
  <c r="DS25" i="25"/>
  <c r="DT25" i="24"/>
  <c r="Q26" i="25"/>
  <c r="R26" i="24"/>
  <c r="AC26" i="25"/>
  <c r="AD26" i="24"/>
  <c r="AQ26" i="25"/>
  <c r="AR26" i="24"/>
  <c r="BC26" i="25"/>
  <c r="BD26" i="24"/>
  <c r="CC26" i="25"/>
  <c r="CD26" i="24"/>
  <c r="CO26" i="25"/>
  <c r="CP26" i="24"/>
  <c r="DC26" i="25"/>
  <c r="DD26" i="24"/>
  <c r="DS26" i="25"/>
  <c r="DT26" i="24"/>
  <c r="K27" i="25"/>
  <c r="L27" i="24"/>
  <c r="E50" i="25"/>
  <c r="F50" i="25" s="1"/>
  <c r="F50" i="24"/>
  <c r="DO51" i="25"/>
  <c r="DP51" i="24"/>
  <c r="DG53" i="25"/>
  <c r="DH53" i="24"/>
  <c r="CY55" i="25"/>
  <c r="CZ55" i="24"/>
  <c r="BY58" i="25"/>
  <c r="BZ58" i="24"/>
  <c r="Q60" i="25"/>
  <c r="R60" i="25" s="1"/>
  <c r="R60" i="24"/>
  <c r="Q72" i="24"/>
  <c r="DO60" i="25"/>
  <c r="DP60" i="25" s="1"/>
  <c r="DP60" i="24"/>
  <c r="DO72" i="24"/>
  <c r="BI62" i="25"/>
  <c r="BJ62" i="24"/>
  <c r="AE63" i="25"/>
  <c r="AF63" i="24"/>
  <c r="EC63" i="25"/>
  <c r="ED63" i="25" s="1"/>
  <c r="ED63" i="24"/>
  <c r="CY64" i="25"/>
  <c r="CZ64" i="25" s="1"/>
  <c r="CZ64" i="24"/>
  <c r="AS66" i="25"/>
  <c r="AT66" i="24"/>
  <c r="O67" i="25"/>
  <c r="P67" i="24"/>
  <c r="DM67" i="25"/>
  <c r="DN67" i="25" s="1"/>
  <c r="DN67" i="24"/>
  <c r="CI68" i="25"/>
  <c r="CJ68" i="25" s="1"/>
  <c r="CJ68" i="24"/>
  <c r="AC70" i="25"/>
  <c r="AD70" i="24"/>
  <c r="EA70" i="25"/>
  <c r="EB70" i="24"/>
  <c r="CW71" i="25"/>
  <c r="CX71" i="25" s="1"/>
  <c r="CX71" i="24"/>
  <c r="M74" i="25"/>
  <c r="N74" i="24"/>
  <c r="DK74" i="25"/>
  <c r="DL74" i="24"/>
  <c r="CG75" i="25"/>
  <c r="CH75" i="25" s="1"/>
  <c r="CH75" i="24"/>
  <c r="BC76" i="25"/>
  <c r="BD76" i="25" s="1"/>
  <c r="BD76" i="24"/>
  <c r="DY77" i="25"/>
  <c r="DZ77" i="24"/>
  <c r="CU78" i="25"/>
  <c r="CV78" i="24"/>
  <c r="BQ79" i="25"/>
  <c r="BR79" i="25" s="1"/>
  <c r="BR79" i="24"/>
  <c r="AM80" i="25"/>
  <c r="AN80" i="25" s="1"/>
  <c r="AN80" i="24"/>
  <c r="DI81" i="25"/>
  <c r="DJ81" i="24"/>
  <c r="CE82" i="25"/>
  <c r="CF82" i="24"/>
  <c r="BA83" i="25"/>
  <c r="BB83" i="25" s="1"/>
  <c r="BB83" i="24"/>
  <c r="W84" i="25"/>
  <c r="X84" i="25" s="1"/>
  <c r="X84" i="24"/>
  <c r="BO86" i="25"/>
  <c r="BP86" i="24"/>
  <c r="BO98" i="24"/>
  <c r="AK87" i="25"/>
  <c r="AL87" i="25" s="1"/>
  <c r="AL87" i="24"/>
  <c r="G88" i="25"/>
  <c r="H88" i="24"/>
  <c r="CC89" i="25"/>
  <c r="CD89" i="24"/>
  <c r="AY90" i="25"/>
  <c r="AZ90" i="24"/>
  <c r="U91" i="25"/>
  <c r="V91" i="24"/>
  <c r="DS91" i="25"/>
  <c r="DT91" i="24"/>
  <c r="BM93" i="25"/>
  <c r="BN93" i="24"/>
  <c r="AI94" i="25"/>
  <c r="AJ94" i="24"/>
  <c r="E95" i="25"/>
  <c r="F95" i="24"/>
  <c r="DC95" i="25"/>
  <c r="DD95" i="24"/>
  <c r="AW97" i="25"/>
  <c r="AX97" i="24"/>
  <c r="CM99" i="25"/>
  <c r="CN99" i="24"/>
  <c r="CM111" i="24"/>
  <c r="K26" i="21"/>
  <c r="M26" i="21"/>
  <c r="L26" i="21"/>
  <c r="J26" i="21"/>
  <c r="I26" i="21"/>
  <c r="H26" i="21"/>
  <c r="G26" i="22"/>
  <c r="AD15" i="21"/>
  <c r="AH15" i="21"/>
  <c r="Q15" i="22"/>
  <c r="AI15" i="21"/>
  <c r="AG15" i="21"/>
  <c r="AF15" i="21"/>
  <c r="AE15" i="21"/>
  <c r="M16" i="21"/>
  <c r="I16" i="21"/>
  <c r="G16" i="22"/>
  <c r="L16" i="21"/>
  <c r="K16" i="21"/>
  <c r="J16" i="21"/>
  <c r="H16" i="21"/>
  <c r="H25" i="21"/>
  <c r="L25" i="21"/>
  <c r="G25" i="22"/>
  <c r="M25" i="21"/>
  <c r="K25" i="21"/>
  <c r="J25" i="21"/>
  <c r="I25" i="21"/>
  <c r="AF25" i="21"/>
  <c r="Q25" i="22"/>
  <c r="AI25" i="21"/>
  <c r="AH25" i="21"/>
  <c r="AG25" i="21"/>
  <c r="AE25" i="21"/>
  <c r="AD25" i="21"/>
  <c r="L14" i="23"/>
  <c r="H14" i="23"/>
  <c r="K14" i="23"/>
  <c r="J14" i="23"/>
  <c r="I14" i="23"/>
  <c r="G14" i="23"/>
  <c r="I26" i="23"/>
  <c r="L26" i="23"/>
  <c r="K26" i="23"/>
  <c r="J26" i="23"/>
  <c r="H26" i="23"/>
  <c r="G26" i="23"/>
  <c r="U26" i="23"/>
  <c r="Q26" i="23"/>
  <c r="V26" i="23"/>
  <c r="T26" i="23"/>
  <c r="S26" i="23"/>
  <c r="R26" i="23"/>
  <c r="G31" i="23"/>
  <c r="K31" i="23"/>
  <c r="L31" i="23"/>
  <c r="J31" i="23"/>
  <c r="I31" i="23"/>
  <c r="H31" i="23"/>
  <c r="AC8" i="25"/>
  <c r="AD8" i="25" s="1"/>
  <c r="AD8" i="24"/>
  <c r="CO8" i="25"/>
  <c r="CP8" i="25" s="1"/>
  <c r="CP8" i="24"/>
  <c r="Y9" i="25"/>
  <c r="Z9" i="25" s="1"/>
  <c r="Z9" i="24"/>
  <c r="CK9" i="25"/>
  <c r="CL9" i="25" s="1"/>
  <c r="CL9" i="24"/>
  <c r="U10" i="25"/>
  <c r="V10" i="25" s="1"/>
  <c r="V10" i="24"/>
  <c r="CG10" i="25"/>
  <c r="CH10" i="25" s="1"/>
  <c r="CH10" i="24"/>
  <c r="Q11" i="25"/>
  <c r="R11" i="25" s="1"/>
  <c r="R11" i="24"/>
  <c r="CC11" i="25"/>
  <c r="CD11" i="25" s="1"/>
  <c r="CD11" i="24"/>
  <c r="M12" i="25"/>
  <c r="N12" i="25" s="1"/>
  <c r="N12" i="24"/>
  <c r="BY12" i="25"/>
  <c r="BZ12" i="25" s="1"/>
  <c r="BZ12" i="24"/>
  <c r="I13" i="25"/>
  <c r="J13" i="25" s="1"/>
  <c r="J13" i="24"/>
  <c r="BU13" i="25"/>
  <c r="BV13" i="25" s="1"/>
  <c r="BV13" i="24"/>
  <c r="E14" i="25"/>
  <c r="F14" i="24"/>
  <c r="BQ14" i="25"/>
  <c r="BR14" i="24"/>
  <c r="EC14" i="25"/>
  <c r="ED14" i="24"/>
  <c r="BM15" i="25"/>
  <c r="BN15" i="24"/>
  <c r="DY15" i="25"/>
  <c r="DZ15" i="24"/>
  <c r="BI16" i="25"/>
  <c r="BJ16" i="24"/>
  <c r="DU16" i="25"/>
  <c r="DV16" i="24"/>
  <c r="BE17" i="25"/>
  <c r="BF17" i="24"/>
  <c r="DQ17" i="25"/>
  <c r="DR17" i="24"/>
  <c r="BA18" i="25"/>
  <c r="BB18" i="24"/>
  <c r="DM18" i="25"/>
  <c r="DN18" i="24"/>
  <c r="AW19" i="25"/>
  <c r="AX19" i="24"/>
  <c r="DI19" i="25"/>
  <c r="DJ19" i="24"/>
  <c r="Q20" i="25"/>
  <c r="AC20" i="25"/>
  <c r="AQ20" i="25"/>
  <c r="BC20" i="25"/>
  <c r="CC20" i="25"/>
  <c r="CO20" i="25"/>
  <c r="DC20" i="25"/>
  <c r="DO20" i="25"/>
  <c r="M21" i="25"/>
  <c r="N21" i="24"/>
  <c r="M33" i="24"/>
  <c r="Y21" i="25"/>
  <c r="Z21" i="24"/>
  <c r="Y33" i="24"/>
  <c r="AM21" i="25"/>
  <c r="AM33" i="24"/>
  <c r="AN21" i="24"/>
  <c r="AY21" i="25"/>
  <c r="AZ21" i="24"/>
  <c r="AY33" i="24"/>
  <c r="BY21" i="25"/>
  <c r="BZ21" i="24"/>
  <c r="BY33" i="24"/>
  <c r="CK21" i="25"/>
  <c r="CL21" i="24"/>
  <c r="CK33" i="24"/>
  <c r="CY21" i="25"/>
  <c r="CY33" i="24"/>
  <c r="CZ21" i="24"/>
  <c r="DK21" i="25"/>
  <c r="DL21" i="24"/>
  <c r="DK33" i="24"/>
  <c r="I22" i="25"/>
  <c r="J22" i="24"/>
  <c r="U22" i="25"/>
  <c r="V22" i="24"/>
  <c r="AI22" i="25"/>
  <c r="AJ22" i="24"/>
  <c r="AU22" i="25"/>
  <c r="AV22" i="24"/>
  <c r="BU22" i="25"/>
  <c r="BV22" i="24"/>
  <c r="CG22" i="25"/>
  <c r="CH22" i="24"/>
  <c r="CU22" i="25"/>
  <c r="CV22" i="24"/>
  <c r="DG22" i="25"/>
  <c r="DH22" i="24"/>
  <c r="E23" i="25"/>
  <c r="F23" i="24"/>
  <c r="Q23" i="25"/>
  <c r="R23" i="24"/>
  <c r="AE23" i="25"/>
  <c r="AF23" i="24"/>
  <c r="AQ23" i="25"/>
  <c r="AR23" i="24"/>
  <c r="BQ23" i="25"/>
  <c r="BR23" i="24"/>
  <c r="CC23" i="25"/>
  <c r="CD23" i="24"/>
  <c r="CQ23" i="25"/>
  <c r="CR23" i="24"/>
  <c r="DC23" i="25"/>
  <c r="DD23" i="24"/>
  <c r="EC23" i="25"/>
  <c r="ED23" i="24"/>
  <c r="M24" i="25"/>
  <c r="N24" i="24"/>
  <c r="AA24" i="25"/>
  <c r="AB24" i="24"/>
  <c r="AM24" i="25"/>
  <c r="AN24" i="24"/>
  <c r="BM24" i="25"/>
  <c r="BN24" i="24"/>
  <c r="BY24" i="25"/>
  <c r="BZ24" i="24"/>
  <c r="CM24" i="25"/>
  <c r="CN24" i="24"/>
  <c r="CY24" i="25"/>
  <c r="CZ24" i="24"/>
  <c r="DY24" i="25"/>
  <c r="DZ24" i="24"/>
  <c r="I25" i="25"/>
  <c r="J25" i="24"/>
  <c r="W25" i="25"/>
  <c r="X25" i="24"/>
  <c r="AI25" i="25"/>
  <c r="AJ25" i="24"/>
  <c r="BI25" i="25"/>
  <c r="BJ25" i="24"/>
  <c r="BU25" i="25"/>
  <c r="BV25" i="24"/>
  <c r="CI25" i="25"/>
  <c r="CJ25" i="24"/>
  <c r="CU25" i="25"/>
  <c r="CV25" i="24"/>
  <c r="DU25" i="25"/>
  <c r="DV25" i="24"/>
  <c r="E26" i="25"/>
  <c r="F26" i="24"/>
  <c r="S26" i="25"/>
  <c r="T26" i="24"/>
  <c r="AE26" i="25"/>
  <c r="AF26" i="24"/>
  <c r="BE26" i="25"/>
  <c r="BF26" i="24"/>
  <c r="BQ26" i="25"/>
  <c r="BR26" i="24"/>
  <c r="CE26" i="25"/>
  <c r="CF26" i="24"/>
  <c r="CQ26" i="25"/>
  <c r="CR26" i="24"/>
  <c r="O27" i="25"/>
  <c r="P27" i="24"/>
  <c r="AM27" i="25"/>
  <c r="AN27" i="24"/>
  <c r="BS27" i="25"/>
  <c r="BT27" i="24"/>
  <c r="CY27" i="25"/>
  <c r="CZ27" i="24"/>
  <c r="C28" i="25"/>
  <c r="D28" i="24"/>
  <c r="AI28" i="25"/>
  <c r="AJ28" i="24"/>
  <c r="BO28" i="25"/>
  <c r="BP28" i="24"/>
  <c r="CU28" i="25"/>
  <c r="CV28" i="24"/>
  <c r="BU49" i="25"/>
  <c r="BV49" i="25" s="1"/>
  <c r="BV49" i="24"/>
  <c r="CM50" i="25"/>
  <c r="CN50" i="24"/>
  <c r="CE52" i="25"/>
  <c r="CF52" i="24"/>
  <c r="BW54" i="25"/>
  <c r="BX54" i="24"/>
  <c r="BO56" i="25"/>
  <c r="BP56" i="24"/>
  <c r="DO57" i="25"/>
  <c r="DP57" i="24"/>
  <c r="CK58" i="25"/>
  <c r="CL58" i="25" s="1"/>
  <c r="CL58" i="24"/>
  <c r="EC60" i="25"/>
  <c r="EC72" i="24"/>
  <c r="ED60" i="24"/>
  <c r="CY61" i="25"/>
  <c r="CZ61" i="24"/>
  <c r="BU62" i="25"/>
  <c r="BV62" i="25" s="1"/>
  <c r="BV62" i="24"/>
  <c r="AQ63" i="25"/>
  <c r="AR63" i="25" s="1"/>
  <c r="AR63" i="24"/>
  <c r="DM64" i="25"/>
  <c r="DN64" i="24"/>
  <c r="CI65" i="25"/>
  <c r="CJ65" i="24"/>
  <c r="BE66" i="25"/>
  <c r="BF66" i="25" s="1"/>
  <c r="BF66" i="24"/>
  <c r="AA67" i="25"/>
  <c r="AB67" i="25" s="1"/>
  <c r="AB67" i="24"/>
  <c r="CW68" i="25"/>
  <c r="CX68" i="24"/>
  <c r="BS69" i="25"/>
  <c r="BT69" i="24"/>
  <c r="AO70" i="25"/>
  <c r="AP70" i="25" s="1"/>
  <c r="AP70" i="24"/>
  <c r="K71" i="25"/>
  <c r="L71" i="25" s="1"/>
  <c r="L71" i="24"/>
  <c r="BC73" i="25"/>
  <c r="BD73" i="24"/>
  <c r="BC85" i="24"/>
  <c r="Y74" i="25"/>
  <c r="Z74" i="25" s="1"/>
  <c r="Z74" i="24"/>
  <c r="DW74" i="25"/>
  <c r="DX74" i="25" s="1"/>
  <c r="DX74" i="24"/>
  <c r="BQ76" i="25"/>
  <c r="BR76" i="24"/>
  <c r="AM77" i="25"/>
  <c r="AN77" i="24"/>
  <c r="I78" i="25"/>
  <c r="J78" i="25" s="1"/>
  <c r="J78" i="24"/>
  <c r="DG78" i="25"/>
  <c r="DH78" i="25" s="1"/>
  <c r="DH78" i="24"/>
  <c r="BA80" i="25"/>
  <c r="BB80" i="24"/>
  <c r="W81" i="25"/>
  <c r="X81" i="24"/>
  <c r="DU81" i="25"/>
  <c r="DV81" i="25" s="1"/>
  <c r="DV81" i="24"/>
  <c r="CQ82" i="25"/>
  <c r="CR82" i="25" s="1"/>
  <c r="CR82" i="24"/>
  <c r="AK84" i="25"/>
  <c r="AL84" i="24"/>
  <c r="CA86" i="25"/>
  <c r="CB86" i="25" s="1"/>
  <c r="CB86" i="24"/>
  <c r="CA98" i="24"/>
  <c r="U88" i="25"/>
  <c r="V88" i="24"/>
  <c r="DS88" i="25"/>
  <c r="DT88" i="24"/>
  <c r="CO89" i="25"/>
  <c r="CP89" i="24"/>
  <c r="BK90" i="25"/>
  <c r="BL90" i="24"/>
  <c r="E92" i="25"/>
  <c r="F92" i="24"/>
  <c r="DC92" i="25"/>
  <c r="DD92" i="24"/>
  <c r="BY93" i="25"/>
  <c r="BZ93" i="24"/>
  <c r="AU94" i="25"/>
  <c r="AV94" i="24"/>
  <c r="DQ95" i="25"/>
  <c r="DR95" i="24"/>
  <c r="CM96" i="25"/>
  <c r="CN96" i="24"/>
  <c r="BI97" i="25"/>
  <c r="BJ97" i="24"/>
  <c r="DA99" i="25"/>
  <c r="DA111" i="24"/>
  <c r="DB99" i="24"/>
  <c r="BW100" i="25"/>
  <c r="BX100" i="24"/>
  <c r="DI100" i="25"/>
  <c r="DJ100" i="24"/>
  <c r="G101" i="25"/>
  <c r="H101" i="24"/>
  <c r="S101" i="25"/>
  <c r="T101" i="24"/>
  <c r="AG101" i="25"/>
  <c r="AH101" i="24"/>
  <c r="AS101" i="25"/>
  <c r="AT101" i="24"/>
  <c r="BS101" i="25"/>
  <c r="BT101" i="24"/>
  <c r="CE101" i="25"/>
  <c r="CF101" i="24"/>
  <c r="CS101" i="25"/>
  <c r="CT101" i="24"/>
  <c r="DE101" i="25"/>
  <c r="DF101" i="24"/>
  <c r="C102" i="25"/>
  <c r="D102" i="24"/>
  <c r="O102" i="25"/>
  <c r="P102" i="24"/>
  <c r="AC102" i="25"/>
  <c r="AD102" i="24"/>
  <c r="AO102" i="25"/>
  <c r="AP102" i="24"/>
  <c r="BO102" i="25"/>
  <c r="BP102" i="24"/>
  <c r="CA102" i="25"/>
  <c r="CB102" i="24"/>
  <c r="CO102" i="25"/>
  <c r="CP102" i="24"/>
  <c r="DA102" i="25"/>
  <c r="DB102" i="24"/>
  <c r="EA102" i="25"/>
  <c r="EB102" i="24"/>
  <c r="K103" i="25"/>
  <c r="L103" i="24"/>
  <c r="Y103" i="25"/>
  <c r="Z103" i="24"/>
  <c r="AK103" i="25"/>
  <c r="AL103" i="24"/>
  <c r="BK103" i="25"/>
  <c r="BL103" i="24"/>
  <c r="BW103" i="25"/>
  <c r="BX103" i="24"/>
  <c r="DI103" i="25"/>
  <c r="DJ103" i="25" s="1"/>
  <c r="DJ103" i="24"/>
  <c r="DI116" i="25"/>
  <c r="DJ116" i="24"/>
  <c r="CE117" i="25"/>
  <c r="CF117" i="24"/>
  <c r="BA118" i="25"/>
  <c r="BB118" i="24"/>
  <c r="W119" i="25"/>
  <c r="X119" i="24"/>
  <c r="CS120" i="25"/>
  <c r="CT120" i="24"/>
  <c r="BO121" i="25"/>
  <c r="BP121" i="24"/>
  <c r="AK122" i="25"/>
  <c r="AL122" i="24"/>
  <c r="G123" i="25"/>
  <c r="H123" i="24"/>
  <c r="AY125" i="25"/>
  <c r="AZ125" i="24"/>
  <c r="AY137" i="24"/>
  <c r="U126" i="25"/>
  <c r="V126" i="24"/>
  <c r="DS126" i="25"/>
  <c r="DT126" i="24"/>
  <c r="BM128" i="25"/>
  <c r="BN128" i="24"/>
  <c r="AI129" i="25"/>
  <c r="AJ129" i="24"/>
  <c r="E130" i="25"/>
  <c r="F130" i="24"/>
  <c r="DC130" i="25"/>
  <c r="DD130" i="24"/>
  <c r="AW132" i="25"/>
  <c r="AX132" i="24"/>
  <c r="S133" i="25"/>
  <c r="T133" i="24"/>
  <c r="DQ133" i="25"/>
  <c r="DR133" i="24"/>
  <c r="CM134" i="25"/>
  <c r="CN134" i="24"/>
  <c r="AG136" i="25"/>
  <c r="AH136" i="24"/>
  <c r="BW138" i="25"/>
  <c r="BW150" i="24"/>
  <c r="BX138" i="24"/>
  <c r="Q140" i="25"/>
  <c r="R140" i="24"/>
  <c r="DO140" i="25"/>
  <c r="DP140" i="24"/>
  <c r="CK141" i="25"/>
  <c r="CL141" i="24"/>
  <c r="DQ147" i="25"/>
  <c r="DR147" i="24"/>
  <c r="C151" i="25"/>
  <c r="D151" i="24"/>
  <c r="C163" i="24"/>
  <c r="Q154" i="25"/>
  <c r="R154" i="24"/>
  <c r="AE157" i="25"/>
  <c r="AF157" i="24"/>
  <c r="BS166" i="25"/>
  <c r="BT166" i="24"/>
  <c r="AE172" i="25"/>
  <c r="AF172" i="24"/>
  <c r="DM26" i="25"/>
  <c r="DN26" i="24"/>
  <c r="DU26" i="25"/>
  <c r="DV26" i="24"/>
  <c r="EC26" i="25"/>
  <c r="ED26" i="24"/>
  <c r="I27" i="25"/>
  <c r="J27" i="24"/>
  <c r="Q27" i="25"/>
  <c r="R27" i="24"/>
  <c r="Y27" i="25"/>
  <c r="Z27" i="24"/>
  <c r="AG27" i="25"/>
  <c r="AH27" i="24"/>
  <c r="AO27" i="25"/>
  <c r="AP27" i="24"/>
  <c r="AW27" i="25"/>
  <c r="AX27" i="24"/>
  <c r="BE27" i="25"/>
  <c r="BF27" i="24"/>
  <c r="BM27" i="25"/>
  <c r="BN27" i="24"/>
  <c r="BU27" i="25"/>
  <c r="BV27" i="24"/>
  <c r="CC27" i="25"/>
  <c r="CD27" i="24"/>
  <c r="CK27" i="25"/>
  <c r="CL27" i="24"/>
  <c r="CS27" i="25"/>
  <c r="CT27" i="24"/>
  <c r="DA27" i="25"/>
  <c r="DB27" i="24"/>
  <c r="DI27" i="25"/>
  <c r="DJ27" i="24"/>
  <c r="DQ27" i="25"/>
  <c r="DR27" i="24"/>
  <c r="DY27" i="25"/>
  <c r="DZ27" i="24"/>
  <c r="E28" i="25"/>
  <c r="F28" i="24"/>
  <c r="M28" i="25"/>
  <c r="N28" i="24"/>
  <c r="U28" i="25"/>
  <c r="V28" i="24"/>
  <c r="AC28" i="25"/>
  <c r="AD28" i="24"/>
  <c r="AK28" i="25"/>
  <c r="AL28" i="24"/>
  <c r="AS28" i="25"/>
  <c r="AT28" i="24"/>
  <c r="BA28" i="25"/>
  <c r="BB28" i="24"/>
  <c r="BI28" i="25"/>
  <c r="BJ28" i="24"/>
  <c r="BQ28" i="25"/>
  <c r="BR28" i="24"/>
  <c r="BY28" i="25"/>
  <c r="BZ28" i="24"/>
  <c r="CG28" i="25"/>
  <c r="CH28" i="24"/>
  <c r="CO28" i="25"/>
  <c r="CP28" i="24"/>
  <c r="CW28" i="25"/>
  <c r="CX28" i="24"/>
  <c r="DE28" i="25"/>
  <c r="DF28" i="24"/>
  <c r="DM28" i="25"/>
  <c r="DN28" i="24"/>
  <c r="DU28" i="25"/>
  <c r="DV28" i="24"/>
  <c r="EC28" i="25"/>
  <c r="ED28" i="24"/>
  <c r="I29" i="25"/>
  <c r="J29" i="24"/>
  <c r="Q29" i="25"/>
  <c r="R29" i="24"/>
  <c r="Y29" i="25"/>
  <c r="Z29" i="24"/>
  <c r="AG29" i="25"/>
  <c r="AH29" i="24"/>
  <c r="AO29" i="25"/>
  <c r="AP29" i="24"/>
  <c r="AW29" i="25"/>
  <c r="AX29" i="24"/>
  <c r="BE29" i="25"/>
  <c r="BF29" i="24"/>
  <c r="BM29" i="25"/>
  <c r="BN29" i="24"/>
  <c r="BU29" i="25"/>
  <c r="BV29" i="24"/>
  <c r="CC29" i="25"/>
  <c r="CD29" i="24"/>
  <c r="CK29" i="25"/>
  <c r="CL29" i="24"/>
  <c r="CS29" i="25"/>
  <c r="CT29" i="24"/>
  <c r="DA29" i="25"/>
  <c r="DB29" i="24"/>
  <c r="DI29" i="25"/>
  <c r="DJ29" i="24"/>
  <c r="DQ29" i="25"/>
  <c r="DR29" i="24"/>
  <c r="DY29" i="25"/>
  <c r="DZ29" i="24"/>
  <c r="E30" i="25"/>
  <c r="F30" i="24"/>
  <c r="M30" i="25"/>
  <c r="N30" i="24"/>
  <c r="U30" i="25"/>
  <c r="V30" i="24"/>
  <c r="AC30" i="25"/>
  <c r="AD30" i="24"/>
  <c r="AK30" i="25"/>
  <c r="AL30" i="24"/>
  <c r="AS30" i="25"/>
  <c r="AT30" i="24"/>
  <c r="BA30" i="25"/>
  <c r="BB30" i="24"/>
  <c r="BI30" i="25"/>
  <c r="BJ30" i="24"/>
  <c r="BQ30" i="25"/>
  <c r="BR30" i="24"/>
  <c r="BY30" i="25"/>
  <c r="BZ30" i="24"/>
  <c r="CG30" i="25"/>
  <c r="CH30" i="24"/>
  <c r="CO30" i="25"/>
  <c r="CP30" i="24"/>
  <c r="CW30" i="25"/>
  <c r="CX30" i="24"/>
  <c r="DE30" i="25"/>
  <c r="DF30" i="24"/>
  <c r="DM30" i="25"/>
  <c r="DN30" i="24"/>
  <c r="DU30" i="25"/>
  <c r="DV30" i="24"/>
  <c r="EC30" i="25"/>
  <c r="ED30" i="24"/>
  <c r="I31" i="25"/>
  <c r="J31" i="24"/>
  <c r="Q31" i="25"/>
  <c r="R31" i="24"/>
  <c r="Y31" i="25"/>
  <c r="Z31" i="24"/>
  <c r="AG31" i="25"/>
  <c r="AH31" i="24"/>
  <c r="AO31" i="25"/>
  <c r="AP31" i="24"/>
  <c r="AW31" i="25"/>
  <c r="AX31" i="24"/>
  <c r="BE31" i="25"/>
  <c r="BF31" i="24"/>
  <c r="BM31" i="25"/>
  <c r="BN31" i="24"/>
  <c r="BU31" i="25"/>
  <c r="BV31" i="24"/>
  <c r="CC31" i="25"/>
  <c r="CD31" i="24"/>
  <c r="CK31" i="25"/>
  <c r="CL31" i="24"/>
  <c r="CS31" i="25"/>
  <c r="CT31" i="24"/>
  <c r="DA31" i="25"/>
  <c r="DB31" i="24"/>
  <c r="DI31" i="25"/>
  <c r="DJ31" i="24"/>
  <c r="DQ31" i="25"/>
  <c r="DR31" i="24"/>
  <c r="DY31" i="25"/>
  <c r="DZ31" i="24"/>
  <c r="E32" i="25"/>
  <c r="F32" i="24"/>
  <c r="M32" i="25"/>
  <c r="N32" i="24"/>
  <c r="U32" i="25"/>
  <c r="V32" i="24"/>
  <c r="AC32" i="25"/>
  <c r="AD32" i="24"/>
  <c r="AK32" i="25"/>
  <c r="AL32" i="24"/>
  <c r="AS32" i="25"/>
  <c r="AT32" i="24"/>
  <c r="BA32" i="25"/>
  <c r="BB32" i="24"/>
  <c r="BI32" i="25"/>
  <c r="BJ32" i="24"/>
  <c r="BQ32" i="25"/>
  <c r="BR32" i="24"/>
  <c r="BY32" i="25"/>
  <c r="BZ32" i="24"/>
  <c r="CG32" i="25"/>
  <c r="CH32" i="24"/>
  <c r="CO32" i="25"/>
  <c r="CP32" i="24"/>
  <c r="CW32" i="25"/>
  <c r="CX32" i="24"/>
  <c r="DE32" i="25"/>
  <c r="DF32" i="24"/>
  <c r="DM32" i="25"/>
  <c r="DN32" i="24"/>
  <c r="DU32" i="25"/>
  <c r="DV32" i="24"/>
  <c r="EC32" i="25"/>
  <c r="ED32" i="24"/>
  <c r="E34" i="25"/>
  <c r="F34" i="24"/>
  <c r="E46" i="24"/>
  <c r="M34" i="25"/>
  <c r="N34" i="24"/>
  <c r="M46" i="24"/>
  <c r="U34" i="25"/>
  <c r="V34" i="24"/>
  <c r="U46" i="24"/>
  <c r="AC34" i="25"/>
  <c r="AD34" i="24"/>
  <c r="AC46" i="24"/>
  <c r="AK34" i="25"/>
  <c r="AL34" i="24"/>
  <c r="AK46" i="24"/>
  <c r="AS34" i="25"/>
  <c r="AT34" i="24"/>
  <c r="AS46" i="24"/>
  <c r="BA34" i="25"/>
  <c r="BB34" i="24"/>
  <c r="BA46" i="24"/>
  <c r="BI34" i="25"/>
  <c r="BJ34" i="24"/>
  <c r="BI46" i="24"/>
  <c r="BQ34" i="25"/>
  <c r="BR34" i="24"/>
  <c r="BQ46" i="24"/>
  <c r="BY34" i="25"/>
  <c r="BZ34" i="24"/>
  <c r="BY46" i="24"/>
  <c r="CG34" i="25"/>
  <c r="CH34" i="24"/>
  <c r="CG46" i="24"/>
  <c r="CO34" i="25"/>
  <c r="CP34" i="24"/>
  <c r="CO46" i="24"/>
  <c r="CW34" i="25"/>
  <c r="CX34" i="24"/>
  <c r="CW46" i="24"/>
  <c r="DE34" i="25"/>
  <c r="DF34" i="24"/>
  <c r="DE46" i="24"/>
  <c r="DM34" i="25"/>
  <c r="DN34" i="24"/>
  <c r="DM46" i="24"/>
  <c r="DU34" i="25"/>
  <c r="DV34" i="24"/>
  <c r="DU46" i="24"/>
  <c r="EC34" i="25"/>
  <c r="ED34" i="24"/>
  <c r="EC46" i="24"/>
  <c r="I35" i="25"/>
  <c r="J35" i="24"/>
  <c r="Q35" i="25"/>
  <c r="R35" i="24"/>
  <c r="Y35" i="25"/>
  <c r="Z35" i="24"/>
  <c r="AG35" i="25"/>
  <c r="AH35" i="24"/>
  <c r="AO35" i="25"/>
  <c r="AP35" i="24"/>
  <c r="AW35" i="25"/>
  <c r="AX35" i="24"/>
  <c r="BE35" i="25"/>
  <c r="BF35" i="24"/>
  <c r="BM35" i="25"/>
  <c r="BN35" i="24"/>
  <c r="BU35" i="25"/>
  <c r="BV35" i="24"/>
  <c r="CC35" i="25"/>
  <c r="CD35" i="24"/>
  <c r="CK35" i="25"/>
  <c r="CL35" i="24"/>
  <c r="CS35" i="25"/>
  <c r="CT35" i="24"/>
  <c r="DA35" i="25"/>
  <c r="DB35" i="24"/>
  <c r="DI35" i="25"/>
  <c r="DJ35" i="24"/>
  <c r="DQ35" i="25"/>
  <c r="DR35" i="24"/>
  <c r="DY35" i="25"/>
  <c r="DZ35" i="24"/>
  <c r="E36" i="25"/>
  <c r="F36" i="24"/>
  <c r="M36" i="25"/>
  <c r="N36" i="24"/>
  <c r="U36" i="25"/>
  <c r="V36" i="24"/>
  <c r="AC36" i="25"/>
  <c r="AD36" i="24"/>
  <c r="AK36" i="25"/>
  <c r="AL36" i="24"/>
  <c r="AS36" i="25"/>
  <c r="AT36" i="24"/>
  <c r="BA36" i="25"/>
  <c r="BB36" i="24"/>
  <c r="BI36" i="25"/>
  <c r="BJ36" i="24"/>
  <c r="BQ36" i="25"/>
  <c r="BR36" i="24"/>
  <c r="BY36" i="25"/>
  <c r="BZ36" i="24"/>
  <c r="CG36" i="25"/>
  <c r="CH36" i="24"/>
  <c r="CO36" i="25"/>
  <c r="CP36" i="24"/>
  <c r="CW36" i="25"/>
  <c r="CX36" i="25" s="1"/>
  <c r="CX36" i="24"/>
  <c r="DE36" i="25"/>
  <c r="DF36" i="25" s="1"/>
  <c r="DF36" i="24"/>
  <c r="DM36" i="25"/>
  <c r="DN36" i="24"/>
  <c r="DU36" i="25"/>
  <c r="DV36" i="24"/>
  <c r="EC36" i="25"/>
  <c r="ED36" i="24"/>
  <c r="I37" i="25"/>
  <c r="J37" i="24"/>
  <c r="Q37" i="25"/>
  <c r="R37" i="24"/>
  <c r="Y37" i="25"/>
  <c r="Z37" i="24"/>
  <c r="AG37" i="25"/>
  <c r="AH37" i="25" s="1"/>
  <c r="AH37" i="24"/>
  <c r="AO37" i="25"/>
  <c r="AP37" i="25" s="1"/>
  <c r="AP37" i="24"/>
  <c r="AW37" i="25"/>
  <c r="AX37" i="24"/>
  <c r="BE37" i="25"/>
  <c r="BF37" i="24"/>
  <c r="BM37" i="25"/>
  <c r="BN37" i="24"/>
  <c r="BU37" i="25"/>
  <c r="BV37" i="24"/>
  <c r="CC37" i="25"/>
  <c r="CD37" i="24"/>
  <c r="CK37" i="25"/>
  <c r="CL37" i="24"/>
  <c r="CS37" i="25"/>
  <c r="CT37" i="24"/>
  <c r="DA37" i="25"/>
  <c r="DB37" i="24"/>
  <c r="DI37" i="25"/>
  <c r="DJ37" i="24"/>
  <c r="DQ37" i="25"/>
  <c r="DR37" i="24"/>
  <c r="DY37" i="25"/>
  <c r="DZ37" i="24"/>
  <c r="E38" i="25"/>
  <c r="F38" i="24"/>
  <c r="M38" i="25"/>
  <c r="N38" i="24"/>
  <c r="U38" i="25"/>
  <c r="V38" i="24"/>
  <c r="AC38" i="25"/>
  <c r="AD38" i="24"/>
  <c r="AK38" i="25"/>
  <c r="AL38" i="24"/>
  <c r="AS38" i="25"/>
  <c r="AT38" i="24"/>
  <c r="BA38" i="25"/>
  <c r="BB38" i="24"/>
  <c r="BI38" i="25"/>
  <c r="BJ38" i="24"/>
  <c r="BQ38" i="25"/>
  <c r="BR38" i="24"/>
  <c r="BY38" i="25"/>
  <c r="BZ38" i="24"/>
  <c r="CG38" i="25"/>
  <c r="CH38" i="24"/>
  <c r="CO38" i="25"/>
  <c r="CP38" i="24"/>
  <c r="CW38" i="25"/>
  <c r="CX38" i="24"/>
  <c r="DE38" i="25"/>
  <c r="DF38" i="24"/>
  <c r="DM38" i="25"/>
  <c r="DN38" i="24"/>
  <c r="DU38" i="25"/>
  <c r="DV38" i="24"/>
  <c r="EC38" i="25"/>
  <c r="ED38" i="24"/>
  <c r="I39" i="25"/>
  <c r="J39" i="24"/>
  <c r="Q39" i="25"/>
  <c r="R39" i="24"/>
  <c r="Y39" i="25"/>
  <c r="Z39" i="24"/>
  <c r="AG39" i="25"/>
  <c r="AH39" i="24"/>
  <c r="AO39" i="25"/>
  <c r="AP39" i="24"/>
  <c r="AW39" i="25"/>
  <c r="AX39" i="24"/>
  <c r="BE39" i="25"/>
  <c r="BF39" i="24"/>
  <c r="BM39" i="25"/>
  <c r="BN39" i="24"/>
  <c r="BU39" i="25"/>
  <c r="BV39" i="24"/>
  <c r="CC39" i="25"/>
  <c r="CD39" i="24"/>
  <c r="CK39" i="25"/>
  <c r="CL39" i="24"/>
  <c r="CS39" i="25"/>
  <c r="CT39" i="24"/>
  <c r="DA39" i="25"/>
  <c r="DB39" i="24"/>
  <c r="DI39" i="25"/>
  <c r="DJ39" i="24"/>
  <c r="DQ39" i="25"/>
  <c r="DR39" i="24"/>
  <c r="DY39" i="25"/>
  <c r="DZ39" i="24"/>
  <c r="E40" i="25"/>
  <c r="F40" i="24"/>
  <c r="M40" i="25"/>
  <c r="N40" i="24"/>
  <c r="U40" i="25"/>
  <c r="V40" i="24"/>
  <c r="AC40" i="25"/>
  <c r="AD40" i="24"/>
  <c r="AK40" i="25"/>
  <c r="AL40" i="24"/>
  <c r="AS40" i="25"/>
  <c r="AT40" i="24"/>
  <c r="BA40" i="25"/>
  <c r="BB40" i="24"/>
  <c r="BI40" i="25"/>
  <c r="BJ40" i="24"/>
  <c r="BQ40" i="25"/>
  <c r="BR40" i="24"/>
  <c r="BY40" i="25"/>
  <c r="BZ40" i="24"/>
  <c r="CG40" i="25"/>
  <c r="CH40" i="24"/>
  <c r="CO40" i="25"/>
  <c r="CP40" i="24"/>
  <c r="CW40" i="25"/>
  <c r="CX40" i="24"/>
  <c r="DE40" i="25"/>
  <c r="DF40" i="24"/>
  <c r="DM40" i="25"/>
  <c r="DN40" i="24"/>
  <c r="DU40" i="25"/>
  <c r="DV40" i="24"/>
  <c r="EC40" i="25"/>
  <c r="ED40" i="24"/>
  <c r="I41" i="25"/>
  <c r="J41" i="24"/>
  <c r="Q41" i="25"/>
  <c r="R41" i="24"/>
  <c r="Y41" i="25"/>
  <c r="Z41" i="24"/>
  <c r="AG41" i="25"/>
  <c r="AH41" i="24"/>
  <c r="AO41" i="25"/>
  <c r="AP41" i="24"/>
  <c r="AW41" i="25"/>
  <c r="AX41" i="24"/>
  <c r="BE41" i="25"/>
  <c r="BF41" i="24"/>
  <c r="BM41" i="25"/>
  <c r="BN41" i="24"/>
  <c r="BU41" i="25"/>
  <c r="BV41" i="24"/>
  <c r="CC41" i="25"/>
  <c r="CD41" i="24"/>
  <c r="CK41" i="25"/>
  <c r="CL41" i="24"/>
  <c r="CS41" i="25"/>
  <c r="CT41" i="24"/>
  <c r="DA41" i="25"/>
  <c r="DB41" i="24"/>
  <c r="DI41" i="25"/>
  <c r="DJ41" i="24"/>
  <c r="DQ41" i="25"/>
  <c r="DR41" i="24"/>
  <c r="DY41" i="25"/>
  <c r="DZ41" i="24"/>
  <c r="E42" i="25"/>
  <c r="F42" i="24"/>
  <c r="M42" i="25"/>
  <c r="N42" i="24"/>
  <c r="U42" i="25"/>
  <c r="V42" i="24"/>
  <c r="AC42" i="25"/>
  <c r="AD42" i="24"/>
  <c r="AK42" i="25"/>
  <c r="AL42" i="24"/>
  <c r="AS42" i="25"/>
  <c r="AT42" i="24"/>
  <c r="BA42" i="25"/>
  <c r="BB42" i="24"/>
  <c r="BI42" i="25"/>
  <c r="BJ42" i="24"/>
  <c r="BQ42" i="25"/>
  <c r="BR42" i="24"/>
  <c r="BY42" i="25"/>
  <c r="BZ42" i="24"/>
  <c r="CG42" i="25"/>
  <c r="CH42" i="24"/>
  <c r="CO42" i="25"/>
  <c r="CP42" i="24"/>
  <c r="CW42" i="25"/>
  <c r="CX42" i="24"/>
  <c r="DE42" i="25"/>
  <c r="DF42" i="24"/>
  <c r="DM42" i="25"/>
  <c r="DN42" i="24"/>
  <c r="DU42" i="25"/>
  <c r="DV42" i="24"/>
  <c r="EC42" i="25"/>
  <c r="ED42" i="24"/>
  <c r="I43" i="25"/>
  <c r="J43" i="24"/>
  <c r="Q43" i="25"/>
  <c r="R43" i="24"/>
  <c r="Y43" i="25"/>
  <c r="Z43" i="24"/>
  <c r="AG43" i="25"/>
  <c r="AH43" i="24"/>
  <c r="AO43" i="25"/>
  <c r="AP43" i="24"/>
  <c r="AW43" i="25"/>
  <c r="AX43" i="24"/>
  <c r="BE43" i="25"/>
  <c r="BF43" i="24"/>
  <c r="BM43" i="25"/>
  <c r="BN43" i="24"/>
  <c r="BU43" i="25"/>
  <c r="BV43" i="24"/>
  <c r="CC43" i="25"/>
  <c r="CD43" i="24"/>
  <c r="CK43" i="25"/>
  <c r="CL43" i="24"/>
  <c r="CS43" i="25"/>
  <c r="CT43" i="24"/>
  <c r="DA43" i="25"/>
  <c r="DB43" i="24"/>
  <c r="DI43" i="25"/>
  <c r="DJ43" i="24"/>
  <c r="DQ43" i="25"/>
  <c r="DR43" i="24"/>
  <c r="DY43" i="25"/>
  <c r="DZ43" i="24"/>
  <c r="E44" i="25"/>
  <c r="F44" i="24"/>
  <c r="M44" i="25"/>
  <c r="N44" i="24"/>
  <c r="U44" i="25"/>
  <c r="V44" i="24"/>
  <c r="AC44" i="25"/>
  <c r="AD44" i="24"/>
  <c r="AK44" i="25"/>
  <c r="AL44" i="24"/>
  <c r="AS44" i="25"/>
  <c r="AT44" i="24"/>
  <c r="BA44" i="25"/>
  <c r="BB44" i="24"/>
  <c r="BI44" i="25"/>
  <c r="BJ44" i="24"/>
  <c r="BQ44" i="25"/>
  <c r="BR44" i="24"/>
  <c r="BY44" i="25"/>
  <c r="BZ44" i="24"/>
  <c r="CG44" i="25"/>
  <c r="CH44" i="24"/>
  <c r="CO44" i="25"/>
  <c r="CP44" i="25" s="1"/>
  <c r="CP44" i="24"/>
  <c r="CW44" i="25"/>
  <c r="CX44" i="24"/>
  <c r="DE44" i="25"/>
  <c r="DF44" i="24"/>
  <c r="DM44" i="25"/>
  <c r="DN44" i="24"/>
  <c r="DU44" i="25"/>
  <c r="DV44" i="24"/>
  <c r="EC44" i="25"/>
  <c r="ED44" i="24"/>
  <c r="I45" i="25"/>
  <c r="J45" i="24"/>
  <c r="Q45" i="25"/>
  <c r="R45" i="24"/>
  <c r="Y45" i="25"/>
  <c r="Z45" i="25" s="1"/>
  <c r="Z45" i="24"/>
  <c r="AG45" i="25"/>
  <c r="AH45" i="24"/>
  <c r="AO45" i="25"/>
  <c r="AP45" i="24"/>
  <c r="AW45" i="25"/>
  <c r="AX45" i="24"/>
  <c r="BE45" i="25"/>
  <c r="BF45" i="24"/>
  <c r="BM45" i="25"/>
  <c r="BN45" i="24"/>
  <c r="BU45" i="25"/>
  <c r="BV45" i="24"/>
  <c r="CC45" i="25"/>
  <c r="CD45" i="24"/>
  <c r="CK45" i="25"/>
  <c r="CL45" i="25" s="1"/>
  <c r="CL45" i="24"/>
  <c r="CS45" i="25"/>
  <c r="CT45" i="24"/>
  <c r="DA45" i="25"/>
  <c r="DB45" i="24"/>
  <c r="DI45" i="25"/>
  <c r="DJ45" i="24"/>
  <c r="DQ45" i="25"/>
  <c r="DR45" i="24"/>
  <c r="DY45" i="25"/>
  <c r="DZ45" i="24"/>
  <c r="I47" i="25"/>
  <c r="J47" i="24"/>
  <c r="I59" i="24"/>
  <c r="Q47" i="25"/>
  <c r="R47" i="25" s="1"/>
  <c r="Q59" i="24"/>
  <c r="R47" i="24"/>
  <c r="Y47" i="25"/>
  <c r="Y59" i="24"/>
  <c r="Z47" i="24"/>
  <c r="AG47" i="25"/>
  <c r="AG59" i="24"/>
  <c r="AH47" i="24"/>
  <c r="AO47" i="25"/>
  <c r="AO59" i="24"/>
  <c r="AP47" i="24"/>
  <c r="AW47" i="25"/>
  <c r="AX47" i="24"/>
  <c r="AW59" i="24"/>
  <c r="BE47" i="25"/>
  <c r="BE59" i="24"/>
  <c r="BF47" i="24"/>
  <c r="BM47" i="25"/>
  <c r="BM59" i="24"/>
  <c r="BN47" i="24"/>
  <c r="BU47" i="25"/>
  <c r="BV47" i="24"/>
  <c r="BU59" i="24"/>
  <c r="CC47" i="25"/>
  <c r="CD47" i="25" s="1"/>
  <c r="CC59" i="24"/>
  <c r="CD47" i="24"/>
  <c r="CK47" i="25"/>
  <c r="CK59" i="24"/>
  <c r="CL47" i="24"/>
  <c r="CS47" i="25"/>
  <c r="CS59" i="24"/>
  <c r="CT47" i="24"/>
  <c r="DA47" i="25"/>
  <c r="DA59" i="24"/>
  <c r="DB47" i="24"/>
  <c r="DI47" i="25"/>
  <c r="DJ47" i="24"/>
  <c r="DI59" i="24"/>
  <c r="DQ47" i="25"/>
  <c r="DQ59" i="24"/>
  <c r="DR47" i="24"/>
  <c r="DY47" i="25"/>
  <c r="DY59" i="24"/>
  <c r="DZ47" i="24"/>
  <c r="E48" i="25"/>
  <c r="F48" i="24"/>
  <c r="M48" i="25"/>
  <c r="N48" i="25" s="1"/>
  <c r="N48" i="24"/>
  <c r="U48" i="25"/>
  <c r="V48" i="24"/>
  <c r="AC48" i="25"/>
  <c r="AD48" i="24"/>
  <c r="AK48" i="25"/>
  <c r="AL48" i="24"/>
  <c r="AS48" i="25"/>
  <c r="AT48" i="24"/>
  <c r="BA48" i="25"/>
  <c r="BB48" i="24"/>
  <c r="BI48" i="25"/>
  <c r="BJ48" i="24"/>
  <c r="BQ48" i="25"/>
  <c r="BR48" i="24"/>
  <c r="BY48" i="25"/>
  <c r="BZ48" i="25" s="1"/>
  <c r="BZ48" i="24"/>
  <c r="CG48" i="25"/>
  <c r="CH48" i="24"/>
  <c r="CO48" i="25"/>
  <c r="CP48" i="24"/>
  <c r="CW48" i="25"/>
  <c r="CX48" i="24"/>
  <c r="DE48" i="25"/>
  <c r="DF48" i="24"/>
  <c r="DM48" i="25"/>
  <c r="DN48" i="24"/>
  <c r="DU48" i="25"/>
  <c r="DV48" i="24"/>
  <c r="EC48" i="25"/>
  <c r="ED48" i="24"/>
  <c r="I49" i="25"/>
  <c r="J49" i="25" s="1"/>
  <c r="J49" i="24"/>
  <c r="Q49" i="25"/>
  <c r="R49" i="24"/>
  <c r="Y49" i="25"/>
  <c r="Z49" i="24"/>
  <c r="AG49" i="25"/>
  <c r="AH49" i="24"/>
  <c r="AO49" i="25"/>
  <c r="AP49" i="24"/>
  <c r="AW49" i="25"/>
  <c r="AX49" i="24"/>
  <c r="BE49" i="25"/>
  <c r="BF49" i="24"/>
  <c r="BM49" i="25"/>
  <c r="BN49" i="24"/>
  <c r="CE49" i="25"/>
  <c r="CF49" i="24"/>
  <c r="CW49" i="25"/>
  <c r="CX49" i="24"/>
  <c r="DO49" i="25"/>
  <c r="DP49" i="24"/>
  <c r="DY49" i="25"/>
  <c r="DZ49" i="24"/>
  <c r="O50" i="25"/>
  <c r="P50" i="24"/>
  <c r="AG50" i="25"/>
  <c r="AH50" i="24"/>
  <c r="AY50" i="25"/>
  <c r="AZ50" i="24"/>
  <c r="BI50" i="25"/>
  <c r="BJ50" i="24"/>
  <c r="BS50" i="25"/>
  <c r="BT50" i="24"/>
  <c r="CC50" i="25"/>
  <c r="CD50" i="24"/>
  <c r="CO50" i="25"/>
  <c r="CP50" i="24"/>
  <c r="CY50" i="25"/>
  <c r="CZ50" i="24"/>
  <c r="DI50" i="25"/>
  <c r="DJ50" i="24"/>
  <c r="DU50" i="25"/>
  <c r="DV50" i="24"/>
  <c r="C51" i="25"/>
  <c r="D51" i="25" s="1"/>
  <c r="D51" i="24"/>
  <c r="M51" i="25"/>
  <c r="N51" i="24"/>
  <c r="Y51" i="25"/>
  <c r="Z51" i="24"/>
  <c r="AI51" i="25"/>
  <c r="AJ51" i="24"/>
  <c r="AS51" i="25"/>
  <c r="AT51" i="24"/>
  <c r="BE51" i="25"/>
  <c r="BF51" i="24"/>
  <c r="BO51" i="25"/>
  <c r="BP51" i="24"/>
  <c r="BY51" i="25"/>
  <c r="BZ51" i="24"/>
  <c r="CK51" i="25"/>
  <c r="CL51" i="24"/>
  <c r="CU51" i="25"/>
  <c r="CV51" i="24"/>
  <c r="DE51" i="25"/>
  <c r="DF51" i="24"/>
  <c r="DQ51" i="25"/>
  <c r="DR51" i="24"/>
  <c r="EA51" i="25"/>
  <c r="EB51" i="25" s="1"/>
  <c r="EB51" i="24"/>
  <c r="I52" i="25"/>
  <c r="J52" i="24"/>
  <c r="U52" i="25"/>
  <c r="V52" i="24"/>
  <c r="AE52" i="25"/>
  <c r="AF52" i="24"/>
  <c r="AO52" i="25"/>
  <c r="AP52" i="24"/>
  <c r="BA52" i="25"/>
  <c r="BB52" i="24"/>
  <c r="BK52" i="25"/>
  <c r="BL52" i="25" s="1"/>
  <c r="BL52" i="24"/>
  <c r="BU52" i="25"/>
  <c r="BV52" i="24"/>
  <c r="CG52" i="25"/>
  <c r="CH52" i="24"/>
  <c r="CQ52" i="25"/>
  <c r="CR52" i="24"/>
  <c r="DA52" i="25"/>
  <c r="DB52" i="24"/>
  <c r="DM52" i="25"/>
  <c r="DN52" i="24"/>
  <c r="DW52" i="25"/>
  <c r="DX52" i="25" s="1"/>
  <c r="DX52" i="24"/>
  <c r="E53" i="25"/>
  <c r="F53" i="24"/>
  <c r="Q53" i="25"/>
  <c r="R53" i="24"/>
  <c r="AA53" i="25"/>
  <c r="AB53" i="24"/>
  <c r="AK53" i="25"/>
  <c r="AL53" i="24"/>
  <c r="AW53" i="25"/>
  <c r="AX53" i="24"/>
  <c r="BG53" i="25"/>
  <c r="BH53" i="25" s="1"/>
  <c r="BH53" i="24"/>
  <c r="BQ53" i="25"/>
  <c r="BR53" i="24"/>
  <c r="CC53" i="25"/>
  <c r="CD53" i="24"/>
  <c r="CM53" i="25"/>
  <c r="CN53" i="24"/>
  <c r="CW53" i="25"/>
  <c r="CX53" i="24"/>
  <c r="DI53" i="25"/>
  <c r="DJ53" i="24"/>
  <c r="DS53" i="25"/>
  <c r="DT53" i="25" s="1"/>
  <c r="DT53" i="24"/>
  <c r="EC53" i="25"/>
  <c r="ED53" i="24"/>
  <c r="M54" i="25"/>
  <c r="N54" i="24"/>
  <c r="W54" i="25"/>
  <c r="X54" i="24"/>
  <c r="AG54" i="25"/>
  <c r="AH54" i="24"/>
  <c r="AS54" i="25"/>
  <c r="AT54" i="24"/>
  <c r="BC54" i="25"/>
  <c r="BD54" i="25" s="1"/>
  <c r="BD54" i="24"/>
  <c r="BM54" i="25"/>
  <c r="BN54" i="24"/>
  <c r="BY54" i="25"/>
  <c r="BZ54" i="24"/>
  <c r="CI54" i="25"/>
  <c r="CJ54" i="24"/>
  <c r="CS54" i="25"/>
  <c r="CT54" i="24"/>
  <c r="DE54" i="25"/>
  <c r="DF54" i="24"/>
  <c r="DO54" i="25"/>
  <c r="DP54" i="25" s="1"/>
  <c r="DP54" i="24"/>
  <c r="DY54" i="25"/>
  <c r="DZ54" i="24"/>
  <c r="I55" i="25"/>
  <c r="J55" i="24"/>
  <c r="S55" i="25"/>
  <c r="T55" i="24"/>
  <c r="AC55" i="25"/>
  <c r="AD55" i="24"/>
  <c r="AO55" i="25"/>
  <c r="AP55" i="24"/>
  <c r="AY55" i="25"/>
  <c r="AZ55" i="25" s="1"/>
  <c r="AZ55" i="24"/>
  <c r="BI55" i="25"/>
  <c r="BJ55" i="24"/>
  <c r="BU55" i="25"/>
  <c r="BV55" i="24"/>
  <c r="CE55" i="25"/>
  <c r="CF55" i="24"/>
  <c r="CO55" i="25"/>
  <c r="CP55" i="24"/>
  <c r="DA55" i="25"/>
  <c r="DB55" i="24"/>
  <c r="DK55" i="25"/>
  <c r="DL55" i="25" s="1"/>
  <c r="DL55" i="24"/>
  <c r="DU55" i="25"/>
  <c r="DV55" i="24"/>
  <c r="E56" i="25"/>
  <c r="F56" i="24"/>
  <c r="O56" i="25"/>
  <c r="P56" i="24"/>
  <c r="Y56" i="25"/>
  <c r="Z56" i="24"/>
  <c r="AK56" i="25"/>
  <c r="AL56" i="24"/>
  <c r="AU56" i="25"/>
  <c r="AV56" i="25" s="1"/>
  <c r="AV56" i="24"/>
  <c r="BE56" i="25"/>
  <c r="BF56" i="24"/>
  <c r="BQ56" i="25"/>
  <c r="BR56" i="24"/>
  <c r="CA56" i="25"/>
  <c r="CB56" i="24"/>
  <c r="CK56" i="25"/>
  <c r="CL56" i="24"/>
  <c r="CW56" i="25"/>
  <c r="CX56" i="24"/>
  <c r="DG56" i="25"/>
  <c r="DH56" i="25" s="1"/>
  <c r="DH56" i="24"/>
  <c r="DQ56" i="25"/>
  <c r="DR56" i="24"/>
  <c r="EC56" i="25"/>
  <c r="ED56" i="24"/>
  <c r="K57" i="25"/>
  <c r="L57" i="24"/>
  <c r="U57" i="25"/>
  <c r="V57" i="24"/>
  <c r="AG57" i="25"/>
  <c r="AH57" i="24"/>
  <c r="AQ57" i="25"/>
  <c r="AR57" i="25" s="1"/>
  <c r="AR57" i="24"/>
  <c r="BE57" i="25"/>
  <c r="BF57" i="24"/>
  <c r="BQ57" i="25"/>
  <c r="BR57" i="25" s="1"/>
  <c r="BR57" i="24"/>
  <c r="CQ57" i="25"/>
  <c r="CR57" i="24"/>
  <c r="DC57" i="25"/>
  <c r="DD57" i="25" s="1"/>
  <c r="DD57" i="24"/>
  <c r="DQ57" i="25"/>
  <c r="DR57" i="24"/>
  <c r="EC57" i="25"/>
  <c r="ED57" i="25" s="1"/>
  <c r="ED57" i="24"/>
  <c r="AA58" i="25"/>
  <c r="AB58" i="24"/>
  <c r="AM58" i="25"/>
  <c r="AN58" i="25" s="1"/>
  <c r="AN58" i="24"/>
  <c r="BA58" i="25"/>
  <c r="BB58" i="24"/>
  <c r="BM58" i="25"/>
  <c r="BN58" i="25" s="1"/>
  <c r="BN58" i="24"/>
  <c r="CM58" i="25"/>
  <c r="CN58" i="24"/>
  <c r="CY58" i="25"/>
  <c r="CZ58" i="25" s="1"/>
  <c r="CZ58" i="24"/>
  <c r="DM58" i="25"/>
  <c r="DN58" i="24"/>
  <c r="DY58" i="25"/>
  <c r="DZ58" i="25" s="1"/>
  <c r="DZ58" i="24"/>
  <c r="S60" i="25"/>
  <c r="T60" i="24"/>
  <c r="S72" i="24"/>
  <c r="AE60" i="25"/>
  <c r="AF60" i="25" s="1"/>
  <c r="AF60" i="24"/>
  <c r="AE72" i="24"/>
  <c r="AS60" i="25"/>
  <c r="AS72" i="24"/>
  <c r="AT60" i="24"/>
  <c r="BE60" i="25"/>
  <c r="BF60" i="24"/>
  <c r="BE72" i="24"/>
  <c r="CE60" i="25"/>
  <c r="CF60" i="24"/>
  <c r="CE72" i="24"/>
  <c r="CQ60" i="25"/>
  <c r="CR60" i="24"/>
  <c r="CQ72" i="24"/>
  <c r="DE60" i="25"/>
  <c r="DE72" i="24"/>
  <c r="DF60" i="24"/>
  <c r="DQ60" i="25"/>
  <c r="DR60" i="24"/>
  <c r="DQ72" i="24"/>
  <c r="O61" i="25"/>
  <c r="P61" i="24"/>
  <c r="AA61" i="25"/>
  <c r="AB61" i="25" s="1"/>
  <c r="AB61" i="24"/>
  <c r="AO61" i="25"/>
  <c r="AP61" i="24"/>
  <c r="BA61" i="25"/>
  <c r="BB61" i="25" s="1"/>
  <c r="BB61" i="24"/>
  <c r="CA61" i="25"/>
  <c r="CB61" i="24"/>
  <c r="CM61" i="25"/>
  <c r="CN61" i="25" s="1"/>
  <c r="CN61" i="24"/>
  <c r="DA61" i="25"/>
  <c r="DB61" i="24"/>
  <c r="DM61" i="25"/>
  <c r="DN61" i="25" s="1"/>
  <c r="DN61" i="24"/>
  <c r="K62" i="25"/>
  <c r="L62" i="24"/>
  <c r="W62" i="25"/>
  <c r="X62" i="25" s="1"/>
  <c r="X62" i="24"/>
  <c r="AK62" i="25"/>
  <c r="AL62" i="24"/>
  <c r="AW62" i="25"/>
  <c r="AX62" i="25" s="1"/>
  <c r="AX62" i="24"/>
  <c r="BW62" i="25"/>
  <c r="BX62" i="24"/>
  <c r="CI62" i="25"/>
  <c r="CJ62" i="25" s="1"/>
  <c r="CJ62" i="24"/>
  <c r="CW62" i="25"/>
  <c r="CX62" i="24"/>
  <c r="DI62" i="25"/>
  <c r="DJ62" i="25" s="1"/>
  <c r="DJ62" i="24"/>
  <c r="G63" i="25"/>
  <c r="H63" i="24"/>
  <c r="S63" i="25"/>
  <c r="T63" i="25" s="1"/>
  <c r="T63" i="24"/>
  <c r="AG63" i="25"/>
  <c r="AH63" i="24"/>
  <c r="AS63" i="25"/>
  <c r="AT63" i="25" s="1"/>
  <c r="AT63" i="24"/>
  <c r="BS63" i="25"/>
  <c r="BT63" i="24"/>
  <c r="CE63" i="25"/>
  <c r="CF63" i="25" s="1"/>
  <c r="CF63" i="24"/>
  <c r="CS63" i="25"/>
  <c r="CT63" i="24"/>
  <c r="DE63" i="25"/>
  <c r="DF63" i="25" s="1"/>
  <c r="DF63" i="24"/>
  <c r="C64" i="25"/>
  <c r="D64" i="24"/>
  <c r="O64" i="25"/>
  <c r="P64" i="25" s="1"/>
  <c r="P64" i="24"/>
  <c r="AC64" i="25"/>
  <c r="AD64" i="24"/>
  <c r="AO64" i="25"/>
  <c r="AP64" i="25" s="1"/>
  <c r="AP64" i="24"/>
  <c r="BO64" i="25"/>
  <c r="BP64" i="24"/>
  <c r="CA64" i="25"/>
  <c r="CB64" i="25" s="1"/>
  <c r="CB64" i="24"/>
  <c r="CO64" i="25"/>
  <c r="CP64" i="24"/>
  <c r="DA64" i="25"/>
  <c r="DB64" i="25" s="1"/>
  <c r="DB64" i="24"/>
  <c r="EA64" i="25"/>
  <c r="EB64" i="24"/>
  <c r="K65" i="25"/>
  <c r="L65" i="25" s="1"/>
  <c r="L65" i="24"/>
  <c r="Y65" i="25"/>
  <c r="Z65" i="24"/>
  <c r="AK65" i="25"/>
  <c r="AL65" i="25" s="1"/>
  <c r="AL65" i="24"/>
  <c r="BK65" i="25"/>
  <c r="BL65" i="24"/>
  <c r="BW65" i="25"/>
  <c r="BX65" i="25" s="1"/>
  <c r="BX65" i="24"/>
  <c r="CK65" i="25"/>
  <c r="CL65" i="24"/>
  <c r="CW65" i="25"/>
  <c r="CX65" i="25" s="1"/>
  <c r="CX65" i="24"/>
  <c r="DW65" i="25"/>
  <c r="DX65" i="24"/>
  <c r="G66" i="25"/>
  <c r="H66" i="25" s="1"/>
  <c r="H66" i="24"/>
  <c r="U66" i="25"/>
  <c r="V66" i="24"/>
  <c r="AG66" i="25"/>
  <c r="AH66" i="25" s="1"/>
  <c r="AH66" i="24"/>
  <c r="BG66" i="25"/>
  <c r="BH66" i="24"/>
  <c r="BS66" i="25"/>
  <c r="BT66" i="25" s="1"/>
  <c r="BT66" i="24"/>
  <c r="CG66" i="25"/>
  <c r="CH66" i="24"/>
  <c r="CS66" i="25"/>
  <c r="CT66" i="25" s="1"/>
  <c r="CT66" i="24"/>
  <c r="DS66" i="25"/>
  <c r="DT66" i="24"/>
  <c r="C67" i="25"/>
  <c r="D67" i="25" s="1"/>
  <c r="D67" i="24"/>
  <c r="Q67" i="25"/>
  <c r="R67" i="24"/>
  <c r="AC67" i="25"/>
  <c r="AD67" i="25" s="1"/>
  <c r="AD67" i="24"/>
  <c r="BC67" i="25"/>
  <c r="BD67" i="24"/>
  <c r="BO67" i="25"/>
  <c r="BP67" i="25" s="1"/>
  <c r="BP67" i="24"/>
  <c r="CC67" i="25"/>
  <c r="CD67" i="24"/>
  <c r="CO67" i="25"/>
  <c r="CP67" i="25" s="1"/>
  <c r="CP67" i="24"/>
  <c r="DO67" i="25"/>
  <c r="DP67" i="24"/>
  <c r="EA67" i="25"/>
  <c r="EB67" i="25" s="1"/>
  <c r="EB67" i="24"/>
  <c r="M68" i="25"/>
  <c r="N68" i="24"/>
  <c r="Y68" i="25"/>
  <c r="Z68" i="25" s="1"/>
  <c r="Z68" i="24"/>
  <c r="AY68" i="25"/>
  <c r="AZ68" i="24"/>
  <c r="BK68" i="25"/>
  <c r="BL68" i="25" s="1"/>
  <c r="BL68" i="24"/>
  <c r="BY68" i="25"/>
  <c r="BZ68" i="24"/>
  <c r="CK68" i="25"/>
  <c r="CL68" i="25" s="1"/>
  <c r="CL68" i="24"/>
  <c r="DK68" i="25"/>
  <c r="DL68" i="24"/>
  <c r="DW68" i="25"/>
  <c r="DX68" i="25" s="1"/>
  <c r="DX68" i="24"/>
  <c r="I69" i="25"/>
  <c r="J69" i="24"/>
  <c r="U69" i="25"/>
  <c r="V69" i="25" s="1"/>
  <c r="V69" i="24"/>
  <c r="AU69" i="25"/>
  <c r="AV69" i="24"/>
  <c r="BG69" i="25"/>
  <c r="BH69" i="25" s="1"/>
  <c r="BH69" i="24"/>
  <c r="BU69" i="25"/>
  <c r="BV69" i="24"/>
  <c r="CG69" i="25"/>
  <c r="CH69" i="25" s="1"/>
  <c r="CH69" i="24"/>
  <c r="DG69" i="25"/>
  <c r="DH69" i="24"/>
  <c r="DS69" i="25"/>
  <c r="DT69" i="25" s="1"/>
  <c r="DT69" i="24"/>
  <c r="E70" i="25"/>
  <c r="F70" i="24"/>
  <c r="Q70" i="25"/>
  <c r="R70" i="25" s="1"/>
  <c r="R70" i="24"/>
  <c r="AQ70" i="25"/>
  <c r="AR70" i="24"/>
  <c r="BC70" i="25"/>
  <c r="BD70" i="25" s="1"/>
  <c r="BD70" i="24"/>
  <c r="BQ70" i="25"/>
  <c r="BR70" i="24"/>
  <c r="CC70" i="25"/>
  <c r="CD70" i="25" s="1"/>
  <c r="CD70" i="24"/>
  <c r="DC70" i="25"/>
  <c r="DD70" i="24"/>
  <c r="DO70" i="25"/>
  <c r="DP70" i="25" s="1"/>
  <c r="DP70" i="24"/>
  <c r="EC70" i="25"/>
  <c r="ED70" i="24"/>
  <c r="M71" i="25"/>
  <c r="N71" i="25" s="1"/>
  <c r="N71" i="24"/>
  <c r="AM71" i="25"/>
  <c r="AN71" i="24"/>
  <c r="AY71" i="25"/>
  <c r="AZ71" i="25" s="1"/>
  <c r="AZ71" i="24"/>
  <c r="BM71" i="25"/>
  <c r="BN71" i="24"/>
  <c r="BY71" i="25"/>
  <c r="BZ71" i="25" s="1"/>
  <c r="BZ71" i="24"/>
  <c r="CY71" i="25"/>
  <c r="CZ71" i="24"/>
  <c r="DK71" i="25"/>
  <c r="DL71" i="25" s="1"/>
  <c r="DL71" i="24"/>
  <c r="DY71" i="25"/>
  <c r="DZ71" i="24"/>
  <c r="E73" i="25"/>
  <c r="F73" i="25" s="1"/>
  <c r="F73" i="24"/>
  <c r="E85" i="24"/>
  <c r="AE73" i="25"/>
  <c r="AF73" i="24"/>
  <c r="AE85" i="24"/>
  <c r="AQ73" i="25"/>
  <c r="AR73" i="24"/>
  <c r="AQ85" i="24"/>
  <c r="BE73" i="25"/>
  <c r="BE85" i="24"/>
  <c r="BF73" i="24"/>
  <c r="BQ73" i="25"/>
  <c r="BR73" i="25" s="1"/>
  <c r="BR73" i="24"/>
  <c r="BQ85" i="24"/>
  <c r="CQ73" i="25"/>
  <c r="CR73" i="24"/>
  <c r="CQ85" i="24"/>
  <c r="DC73" i="25"/>
  <c r="DD73" i="24"/>
  <c r="DC85" i="24"/>
  <c r="DQ73" i="25"/>
  <c r="DQ85" i="24"/>
  <c r="DR73" i="24"/>
  <c r="EC73" i="25"/>
  <c r="ED73" i="25" s="1"/>
  <c r="ED73" i="24"/>
  <c r="EC85" i="24"/>
  <c r="AA74" i="25"/>
  <c r="AB74" i="24"/>
  <c r="AM74" i="25"/>
  <c r="AN74" i="24"/>
  <c r="BA74" i="25"/>
  <c r="BB74" i="24"/>
  <c r="BM74" i="25"/>
  <c r="BN74" i="24"/>
  <c r="CM74" i="25"/>
  <c r="CN74" i="24"/>
  <c r="CY74" i="25"/>
  <c r="CZ74" i="24"/>
  <c r="DM74" i="25"/>
  <c r="DN74" i="24"/>
  <c r="DY74" i="25"/>
  <c r="DZ74" i="24"/>
  <c r="W75" i="25"/>
  <c r="X75" i="24"/>
  <c r="AI75" i="25"/>
  <c r="AJ75" i="24"/>
  <c r="AW75" i="25"/>
  <c r="AX75" i="24"/>
  <c r="BI75" i="25"/>
  <c r="BJ75" i="24"/>
  <c r="CI75" i="25"/>
  <c r="CJ75" i="24"/>
  <c r="CU75" i="25"/>
  <c r="CV75" i="24"/>
  <c r="DI75" i="25"/>
  <c r="DJ75" i="24"/>
  <c r="DU75" i="25"/>
  <c r="DV75" i="24"/>
  <c r="S76" i="25"/>
  <c r="T76" i="24"/>
  <c r="AE76" i="25"/>
  <c r="AF76" i="24"/>
  <c r="AS76" i="25"/>
  <c r="AT76" i="24"/>
  <c r="BE76" i="25"/>
  <c r="BF76" i="24"/>
  <c r="CE76" i="25"/>
  <c r="CF76" i="24"/>
  <c r="CQ76" i="25"/>
  <c r="CR76" i="24"/>
  <c r="DE76" i="25"/>
  <c r="DF76" i="24"/>
  <c r="DQ76" i="25"/>
  <c r="DR76" i="24"/>
  <c r="O77" i="25"/>
  <c r="P77" i="24"/>
  <c r="AA77" i="25"/>
  <c r="AB77" i="24"/>
  <c r="AO77" i="25"/>
  <c r="AP77" i="24"/>
  <c r="BA77" i="25"/>
  <c r="BB77" i="24"/>
  <c r="CA77" i="25"/>
  <c r="CB77" i="24"/>
  <c r="CM77" i="25"/>
  <c r="CN77" i="24"/>
  <c r="DA77" i="25"/>
  <c r="DB77" i="24"/>
  <c r="DM77" i="25"/>
  <c r="DN77" i="24"/>
  <c r="K78" i="25"/>
  <c r="L78" i="24"/>
  <c r="W78" i="25"/>
  <c r="X78" i="24"/>
  <c r="AK78" i="25"/>
  <c r="AL78" i="24"/>
  <c r="AW78" i="25"/>
  <c r="AX78" i="24"/>
  <c r="BW78" i="25"/>
  <c r="BX78" i="24"/>
  <c r="CI78" i="25"/>
  <c r="CJ78" i="24"/>
  <c r="CW78" i="25"/>
  <c r="CX78" i="24"/>
  <c r="DI78" i="25"/>
  <c r="DJ78" i="24"/>
  <c r="G79" i="25"/>
  <c r="H79" i="24"/>
  <c r="S79" i="25"/>
  <c r="T79" i="24"/>
  <c r="AG79" i="25"/>
  <c r="AH79" i="24"/>
  <c r="AS79" i="25"/>
  <c r="AT79" i="24"/>
  <c r="BS79" i="25"/>
  <c r="BT79" i="24"/>
  <c r="CE79" i="25"/>
  <c r="CF79" i="24"/>
  <c r="CS79" i="25"/>
  <c r="CT79" i="24"/>
  <c r="DE79" i="25"/>
  <c r="DF79" i="24"/>
  <c r="C80" i="25"/>
  <c r="D80" i="24"/>
  <c r="O80" i="25"/>
  <c r="P80" i="24"/>
  <c r="AC80" i="25"/>
  <c r="AD80" i="24"/>
  <c r="AO80" i="25"/>
  <c r="AP80" i="24"/>
  <c r="BO80" i="25"/>
  <c r="BP80" i="24"/>
  <c r="CA80" i="25"/>
  <c r="CB80" i="24"/>
  <c r="CO80" i="25"/>
  <c r="CP80" i="24"/>
  <c r="DA80" i="25"/>
  <c r="DB80" i="24"/>
  <c r="EA80" i="25"/>
  <c r="EB80" i="24"/>
  <c r="K81" i="25"/>
  <c r="L81" i="24"/>
  <c r="Y81" i="25"/>
  <c r="Z81" i="24"/>
  <c r="AK81" i="25"/>
  <c r="AL81" i="24"/>
  <c r="BK81" i="25"/>
  <c r="BL81" i="24"/>
  <c r="BW81" i="25"/>
  <c r="BX81" i="24"/>
  <c r="CK81" i="25"/>
  <c r="CL81" i="24"/>
  <c r="CW81" i="25"/>
  <c r="CX81" i="24"/>
  <c r="DW81" i="25"/>
  <c r="DX81" i="24"/>
  <c r="G82" i="25"/>
  <c r="H82" i="24"/>
  <c r="U82" i="25"/>
  <c r="V82" i="24"/>
  <c r="AG82" i="25"/>
  <c r="AH82" i="24"/>
  <c r="BG82" i="25"/>
  <c r="BH82" i="24"/>
  <c r="BS82" i="25"/>
  <c r="BT82" i="24"/>
  <c r="CG82" i="25"/>
  <c r="CH82" i="24"/>
  <c r="CS82" i="25"/>
  <c r="CT82" i="24"/>
  <c r="DS82" i="25"/>
  <c r="DT82" i="24"/>
  <c r="C83" i="25"/>
  <c r="D83" i="24"/>
  <c r="Q83" i="25"/>
  <c r="R83" i="24"/>
  <c r="AC83" i="25"/>
  <c r="AD83" i="24"/>
  <c r="BC83" i="25"/>
  <c r="BD83" i="24"/>
  <c r="BO83" i="25"/>
  <c r="BP83" i="24"/>
  <c r="CC83" i="25"/>
  <c r="CD83" i="24"/>
  <c r="CO83" i="25"/>
  <c r="CP83" i="24"/>
  <c r="DO83" i="25"/>
  <c r="DP83" i="24"/>
  <c r="EA83" i="25"/>
  <c r="EB83" i="24"/>
  <c r="M84" i="25"/>
  <c r="N84" i="24"/>
  <c r="Y84" i="25"/>
  <c r="Z84" i="24"/>
  <c r="AY84" i="25"/>
  <c r="AZ84" i="24"/>
  <c r="BK84" i="25"/>
  <c r="BL84" i="24"/>
  <c r="BY84" i="25"/>
  <c r="BZ84" i="24"/>
  <c r="CK84" i="25"/>
  <c r="CL84" i="24"/>
  <c r="DK84" i="25"/>
  <c r="DL84" i="24"/>
  <c r="DW84" i="25"/>
  <c r="DX84" i="24"/>
  <c r="E86" i="25"/>
  <c r="E98" i="24"/>
  <c r="F86" i="24"/>
  <c r="Q86" i="25"/>
  <c r="R86" i="24"/>
  <c r="Q98" i="24"/>
  <c r="AQ86" i="25"/>
  <c r="AR86" i="24"/>
  <c r="AQ98" i="24"/>
  <c r="BC86" i="25"/>
  <c r="BD86" i="25" s="1"/>
  <c r="BD86" i="24"/>
  <c r="BC98" i="24"/>
  <c r="BQ86" i="25"/>
  <c r="BQ98" i="24"/>
  <c r="BR86" i="24"/>
  <c r="CC86" i="25"/>
  <c r="CD86" i="24"/>
  <c r="CC98" i="24"/>
  <c r="DC86" i="25"/>
  <c r="DD86" i="24"/>
  <c r="DC98" i="24"/>
  <c r="DO86" i="25"/>
  <c r="DP86" i="25" s="1"/>
  <c r="DP86" i="24"/>
  <c r="DO98" i="24"/>
  <c r="EC86" i="25"/>
  <c r="EC98" i="24"/>
  <c r="ED86" i="24"/>
  <c r="M87" i="25"/>
  <c r="N87" i="24"/>
  <c r="AM87" i="25"/>
  <c r="AN87" i="24"/>
  <c r="AY87" i="25"/>
  <c r="AZ87" i="24"/>
  <c r="BM87" i="25"/>
  <c r="BN87" i="24"/>
  <c r="BY87" i="25"/>
  <c r="BZ87" i="24"/>
  <c r="CY87" i="25"/>
  <c r="CZ87" i="24"/>
  <c r="DK87" i="25"/>
  <c r="DL87" i="24"/>
  <c r="DY87" i="25"/>
  <c r="DZ87" i="24"/>
  <c r="I88" i="25"/>
  <c r="J88" i="24"/>
  <c r="AI88" i="25"/>
  <c r="AJ88" i="24"/>
  <c r="AU88" i="25"/>
  <c r="AV88" i="24"/>
  <c r="BI88" i="25"/>
  <c r="BJ88" i="24"/>
  <c r="BU88" i="25"/>
  <c r="BV88" i="24"/>
  <c r="CU88" i="25"/>
  <c r="CV88" i="24"/>
  <c r="DG88" i="25"/>
  <c r="DH88" i="24"/>
  <c r="DU88" i="25"/>
  <c r="DV88" i="24"/>
  <c r="E89" i="25"/>
  <c r="F89" i="24"/>
  <c r="AE89" i="25"/>
  <c r="AF89" i="24"/>
  <c r="AQ89" i="25"/>
  <c r="AR89" i="24"/>
  <c r="BE89" i="25"/>
  <c r="BF89" i="24"/>
  <c r="BQ89" i="25"/>
  <c r="BR89" i="24"/>
  <c r="CQ89" i="25"/>
  <c r="CR89" i="24"/>
  <c r="DC89" i="25"/>
  <c r="DD89" i="24"/>
  <c r="DQ89" i="25"/>
  <c r="DR89" i="24"/>
  <c r="EC89" i="25"/>
  <c r="ED89" i="24"/>
  <c r="AA90" i="25"/>
  <c r="AB90" i="24"/>
  <c r="AM90" i="25"/>
  <c r="AN90" i="24"/>
  <c r="BA90" i="25"/>
  <c r="BB90" i="24"/>
  <c r="BM90" i="25"/>
  <c r="BN90" i="24"/>
  <c r="CM90" i="25"/>
  <c r="CN90" i="24"/>
  <c r="CY90" i="25"/>
  <c r="CZ90" i="24"/>
  <c r="DM90" i="25"/>
  <c r="DN90" i="24"/>
  <c r="DY90" i="25"/>
  <c r="DZ90" i="24"/>
  <c r="W91" i="25"/>
  <c r="X91" i="24"/>
  <c r="AI91" i="25"/>
  <c r="AJ91" i="24"/>
  <c r="AW91" i="25"/>
  <c r="AX91" i="24"/>
  <c r="BI91" i="25"/>
  <c r="BJ91" i="24"/>
  <c r="CI91" i="25"/>
  <c r="CJ91" i="24"/>
  <c r="CU91" i="25"/>
  <c r="CV91" i="24"/>
  <c r="DI91" i="25"/>
  <c r="DJ91" i="24"/>
  <c r="DU91" i="25"/>
  <c r="DV91" i="24"/>
  <c r="S92" i="25"/>
  <c r="T92" i="24"/>
  <c r="AE92" i="25"/>
  <c r="AF92" i="24"/>
  <c r="AS92" i="25"/>
  <c r="AT92" i="24"/>
  <c r="BE92" i="25"/>
  <c r="BF92" i="24"/>
  <c r="CE92" i="25"/>
  <c r="CF92" i="24"/>
  <c r="CQ92" i="25"/>
  <c r="CR92" i="24"/>
  <c r="DE92" i="25"/>
  <c r="DF92" i="24"/>
  <c r="DQ92" i="25"/>
  <c r="DR92" i="24"/>
  <c r="O93" i="25"/>
  <c r="P93" i="24"/>
  <c r="AA93" i="25"/>
  <c r="AB93" i="24"/>
  <c r="AO93" i="25"/>
  <c r="AP93" i="24"/>
  <c r="BA93" i="25"/>
  <c r="BB93" i="24"/>
  <c r="CA93" i="25"/>
  <c r="CB93" i="24"/>
  <c r="CM93" i="25"/>
  <c r="CN93" i="24"/>
  <c r="DA93" i="25"/>
  <c r="DB93" i="24"/>
  <c r="DM93" i="25"/>
  <c r="DN93" i="24"/>
  <c r="K94" i="25"/>
  <c r="L94" i="24"/>
  <c r="W94" i="25"/>
  <c r="X94" i="24"/>
  <c r="AK94" i="25"/>
  <c r="AL94" i="24"/>
  <c r="AW94" i="25"/>
  <c r="AX94" i="24"/>
  <c r="BW94" i="25"/>
  <c r="BX94" i="24"/>
  <c r="CI94" i="25"/>
  <c r="CJ94" i="24"/>
  <c r="CW94" i="25"/>
  <c r="CX94" i="24"/>
  <c r="DI94" i="25"/>
  <c r="DJ94" i="24"/>
  <c r="G95" i="25"/>
  <c r="H95" i="24"/>
  <c r="S95" i="25"/>
  <c r="T95" i="24"/>
  <c r="AG95" i="25"/>
  <c r="AH95" i="24"/>
  <c r="AS95" i="25"/>
  <c r="AT95" i="24"/>
  <c r="BS95" i="25"/>
  <c r="BT95" i="24"/>
  <c r="CE95" i="25"/>
  <c r="CF95" i="24"/>
  <c r="CS95" i="25"/>
  <c r="CT95" i="24"/>
  <c r="DE95" i="25"/>
  <c r="DF95" i="24"/>
  <c r="C96" i="25"/>
  <c r="D96" i="24"/>
  <c r="O96" i="25"/>
  <c r="P96" i="24"/>
  <c r="AC96" i="25"/>
  <c r="AD96" i="24"/>
  <c r="AO96" i="25"/>
  <c r="AP96" i="24"/>
  <c r="BO96" i="25"/>
  <c r="BP96" i="24"/>
  <c r="CA96" i="25"/>
  <c r="CB96" i="24"/>
  <c r="CO96" i="25"/>
  <c r="CP96" i="24"/>
  <c r="DA96" i="25"/>
  <c r="DB96" i="24"/>
  <c r="EA96" i="25"/>
  <c r="EB96" i="24"/>
  <c r="K97" i="25"/>
  <c r="L97" i="24"/>
  <c r="Y97" i="25"/>
  <c r="Z97" i="24"/>
  <c r="AK97" i="25"/>
  <c r="AL97" i="24"/>
  <c r="BK97" i="25"/>
  <c r="BL97" i="24"/>
  <c r="BW97" i="25"/>
  <c r="BX97" i="24"/>
  <c r="CK97" i="25"/>
  <c r="CL97" i="24"/>
  <c r="CW97" i="25"/>
  <c r="CX97" i="24"/>
  <c r="DW97" i="25"/>
  <c r="DX97" i="24"/>
  <c r="C99" i="25"/>
  <c r="D99" i="24"/>
  <c r="C111" i="24"/>
  <c r="Q99" i="25"/>
  <c r="Q111" i="24"/>
  <c r="R99" i="24"/>
  <c r="AC99" i="25"/>
  <c r="AD99" i="24"/>
  <c r="AC111" i="24"/>
  <c r="BC99" i="25"/>
  <c r="BD99" i="24"/>
  <c r="BC111" i="24"/>
  <c r="BO99" i="25"/>
  <c r="BP99" i="24"/>
  <c r="BO111" i="24"/>
  <c r="CC99" i="25"/>
  <c r="CC111" i="24"/>
  <c r="CD99" i="24"/>
  <c r="CO99" i="25"/>
  <c r="CP99" i="24"/>
  <c r="CO111" i="24"/>
  <c r="DO99" i="25"/>
  <c r="DP99" i="24"/>
  <c r="DO111" i="24"/>
  <c r="EA99" i="25"/>
  <c r="EB99" i="24"/>
  <c r="EA111" i="24"/>
  <c r="M100" i="25"/>
  <c r="N100" i="24"/>
  <c r="Y100" i="25"/>
  <c r="Z100" i="24"/>
  <c r="AY100" i="25"/>
  <c r="AZ100" i="24"/>
  <c r="BK100" i="25"/>
  <c r="BL100" i="24"/>
  <c r="BY100" i="25"/>
  <c r="BZ100" i="24"/>
  <c r="CK100" i="25"/>
  <c r="CL100" i="24"/>
  <c r="DK100" i="25"/>
  <c r="DL100" i="24"/>
  <c r="DW100" i="25"/>
  <c r="DX100" i="24"/>
  <c r="I101" i="25"/>
  <c r="J101" i="24"/>
  <c r="U101" i="25"/>
  <c r="V101" i="24"/>
  <c r="AU101" i="25"/>
  <c r="AV101" i="24"/>
  <c r="BG101" i="25"/>
  <c r="BH101" i="24"/>
  <c r="BU101" i="25"/>
  <c r="BV101" i="24"/>
  <c r="CG101" i="25"/>
  <c r="CH101" i="24"/>
  <c r="DG101" i="25"/>
  <c r="DH101" i="24"/>
  <c r="DS101" i="25"/>
  <c r="DT101" i="24"/>
  <c r="E102" i="25"/>
  <c r="F102" i="24"/>
  <c r="Q102" i="25"/>
  <c r="R102" i="24"/>
  <c r="AQ102" i="25"/>
  <c r="AR102" i="24"/>
  <c r="BC102" i="25"/>
  <c r="BD102" i="24"/>
  <c r="BQ102" i="25"/>
  <c r="BR102" i="24"/>
  <c r="CC102" i="25"/>
  <c r="CD102" i="24"/>
  <c r="DC102" i="25"/>
  <c r="DD102" i="24"/>
  <c r="DO102" i="25"/>
  <c r="DP102" i="24"/>
  <c r="EC102" i="25"/>
  <c r="ED102" i="24"/>
  <c r="M103" i="25"/>
  <c r="N103" i="24"/>
  <c r="AM103" i="25"/>
  <c r="AN103" i="24"/>
  <c r="AY103" i="25"/>
  <c r="AZ103" i="24"/>
  <c r="BM103" i="25"/>
  <c r="BN103" i="24"/>
  <c r="BY103" i="25"/>
  <c r="BZ103" i="24"/>
  <c r="CO103" i="25"/>
  <c r="CP103" i="24"/>
  <c r="I104" i="25"/>
  <c r="J104" i="24"/>
  <c r="W116" i="25"/>
  <c r="X116" i="24"/>
  <c r="DU116" i="25"/>
  <c r="DV116" i="24"/>
  <c r="CQ117" i="25"/>
  <c r="CR117" i="24"/>
  <c r="AK119" i="25"/>
  <c r="AL119" i="24"/>
  <c r="G120" i="25"/>
  <c r="H120" i="24"/>
  <c r="DE120" i="25"/>
  <c r="DF120" i="24"/>
  <c r="CA121" i="25"/>
  <c r="CB121" i="24"/>
  <c r="U123" i="25"/>
  <c r="V123" i="24"/>
  <c r="DS123" i="25"/>
  <c r="DT123" i="24"/>
  <c r="BK125" i="25"/>
  <c r="BL125" i="24"/>
  <c r="BK137" i="24"/>
  <c r="E127" i="25"/>
  <c r="F127" i="24"/>
  <c r="DC127" i="25"/>
  <c r="DD127" i="24"/>
  <c r="BY128" i="25"/>
  <c r="BZ128" i="24"/>
  <c r="AU129" i="25"/>
  <c r="AV129" i="24"/>
  <c r="DQ130" i="25"/>
  <c r="DR130" i="24"/>
  <c r="CM131" i="25"/>
  <c r="CN131" i="24"/>
  <c r="BI132" i="25"/>
  <c r="BJ132" i="24"/>
  <c r="AE133" i="25"/>
  <c r="AF133" i="24"/>
  <c r="DA134" i="25"/>
  <c r="DB134" i="24"/>
  <c r="BW135" i="25"/>
  <c r="BX135" i="24"/>
  <c r="AS136" i="25"/>
  <c r="AT136" i="24"/>
  <c r="CK138" i="25"/>
  <c r="CK150" i="24"/>
  <c r="CL138" i="24"/>
  <c r="BG139" i="25"/>
  <c r="BH139" i="24"/>
  <c r="AC140" i="25"/>
  <c r="AD140" i="24"/>
  <c r="EA140" i="25"/>
  <c r="EB140" i="24"/>
  <c r="AO148" i="25"/>
  <c r="AP148" i="24"/>
  <c r="BC151" i="25"/>
  <c r="BC163" i="24"/>
  <c r="BD151" i="24"/>
  <c r="CC157" i="25"/>
  <c r="CD157" i="24"/>
  <c r="CQ160" i="25"/>
  <c r="CR160" i="24"/>
  <c r="DS166" i="25"/>
  <c r="DT166" i="24"/>
  <c r="J9" i="23"/>
  <c r="G9" i="23"/>
  <c r="L9" i="23"/>
  <c r="K9" i="23"/>
  <c r="I9" i="23"/>
  <c r="H9" i="23"/>
  <c r="J13" i="23"/>
  <c r="L13" i="23"/>
  <c r="K13" i="23"/>
  <c r="I13" i="23"/>
  <c r="H13" i="23"/>
  <c r="G13" i="23"/>
  <c r="J17" i="23"/>
  <c r="L17" i="23"/>
  <c r="K17" i="23"/>
  <c r="I17" i="23"/>
  <c r="H17" i="23"/>
  <c r="G17" i="23"/>
  <c r="G8" i="25"/>
  <c r="H8" i="25" s="1"/>
  <c r="H8" i="24"/>
  <c r="O8" i="25"/>
  <c r="P8" i="25" s="1"/>
  <c r="P8" i="24"/>
  <c r="W8" i="25"/>
  <c r="X8" i="25" s="1"/>
  <c r="X8" i="24"/>
  <c r="AE8" i="25"/>
  <c r="AF8" i="25" s="1"/>
  <c r="AF8" i="24"/>
  <c r="AM8" i="25"/>
  <c r="AN8" i="25" s="1"/>
  <c r="AN8" i="24"/>
  <c r="AU8" i="25"/>
  <c r="AV8" i="25" s="1"/>
  <c r="AV8" i="24"/>
  <c r="BC8" i="25"/>
  <c r="BD8" i="25" s="1"/>
  <c r="BD8" i="24"/>
  <c r="BK8" i="25"/>
  <c r="BL8" i="25" s="1"/>
  <c r="BL8" i="24"/>
  <c r="BS8" i="25"/>
  <c r="BT8" i="25" s="1"/>
  <c r="BT8" i="24"/>
  <c r="CA8" i="25"/>
  <c r="CB8" i="25" s="1"/>
  <c r="CB8" i="24"/>
  <c r="CI8" i="25"/>
  <c r="CJ8" i="25" s="1"/>
  <c r="CJ8" i="24"/>
  <c r="CQ8" i="25"/>
  <c r="CR8" i="25" s="1"/>
  <c r="CR8" i="24"/>
  <c r="CY8" i="25"/>
  <c r="CZ8" i="25" s="1"/>
  <c r="CZ8" i="24"/>
  <c r="DG8" i="25"/>
  <c r="DH8" i="25" s="1"/>
  <c r="DH8" i="24"/>
  <c r="DO8" i="25"/>
  <c r="DP8" i="25" s="1"/>
  <c r="DP8" i="24"/>
  <c r="DW8" i="25"/>
  <c r="DX8" i="25" s="1"/>
  <c r="DX8" i="24"/>
  <c r="C9" i="25"/>
  <c r="D9" i="25" s="1"/>
  <c r="D9" i="24"/>
  <c r="K9" i="25"/>
  <c r="L9" i="25" s="1"/>
  <c r="L9" i="24"/>
  <c r="S9" i="25"/>
  <c r="T9" i="25" s="1"/>
  <c r="T9" i="24"/>
  <c r="AA9" i="25"/>
  <c r="AB9" i="25" s="1"/>
  <c r="AB9" i="24"/>
  <c r="AI9" i="25"/>
  <c r="AJ9" i="25" s="1"/>
  <c r="AJ9" i="24"/>
  <c r="AQ9" i="25"/>
  <c r="AR9" i="25" s="1"/>
  <c r="AR9" i="24"/>
  <c r="AY9" i="25"/>
  <c r="AZ9" i="25" s="1"/>
  <c r="AZ9" i="24"/>
  <c r="BG9" i="25"/>
  <c r="BH9" i="25" s="1"/>
  <c r="BH9" i="24"/>
  <c r="BO9" i="25"/>
  <c r="BP9" i="25" s="1"/>
  <c r="BP9" i="24"/>
  <c r="BW9" i="25"/>
  <c r="BX9" i="25" s="1"/>
  <c r="BX9" i="24"/>
  <c r="CE9" i="25"/>
  <c r="CF9" i="25" s="1"/>
  <c r="CF9" i="24"/>
  <c r="CM9" i="25"/>
  <c r="CN9" i="25" s="1"/>
  <c r="CN9" i="24"/>
  <c r="CU9" i="25"/>
  <c r="CV9" i="25" s="1"/>
  <c r="CV9" i="24"/>
  <c r="DC9" i="25"/>
  <c r="DD9" i="25" s="1"/>
  <c r="DD9" i="24"/>
  <c r="DK9" i="25"/>
  <c r="DL9" i="25" s="1"/>
  <c r="DL9" i="24"/>
  <c r="DS9" i="25"/>
  <c r="DT9" i="25" s="1"/>
  <c r="DT9" i="24"/>
  <c r="EA9" i="25"/>
  <c r="EB9" i="25" s="1"/>
  <c r="EB9" i="24"/>
  <c r="G10" i="25"/>
  <c r="H10" i="25" s="1"/>
  <c r="H10" i="24"/>
  <c r="O10" i="25"/>
  <c r="P10" i="25" s="1"/>
  <c r="P10" i="24"/>
  <c r="W10" i="25"/>
  <c r="X10" i="25" s="1"/>
  <c r="X10" i="24"/>
  <c r="AE10" i="25"/>
  <c r="AF10" i="25" s="1"/>
  <c r="AF10" i="24"/>
  <c r="AM10" i="25"/>
  <c r="AN10" i="25" s="1"/>
  <c r="AN10" i="24"/>
  <c r="AU10" i="25"/>
  <c r="AV10" i="25" s="1"/>
  <c r="AV10" i="24"/>
  <c r="BC10" i="25"/>
  <c r="BD10" i="25" s="1"/>
  <c r="BD10" i="24"/>
  <c r="BK10" i="25"/>
  <c r="BL10" i="25" s="1"/>
  <c r="BL10" i="24"/>
  <c r="BS10" i="25"/>
  <c r="BT10" i="25" s="1"/>
  <c r="BT10" i="24"/>
  <c r="CA10" i="25"/>
  <c r="CB10" i="25" s="1"/>
  <c r="CB10" i="24"/>
  <c r="CI10" i="25"/>
  <c r="CJ10" i="25" s="1"/>
  <c r="CJ10" i="24"/>
  <c r="CQ10" i="25"/>
  <c r="CR10" i="25" s="1"/>
  <c r="CR10" i="24"/>
  <c r="CY10" i="25"/>
  <c r="CZ10" i="25" s="1"/>
  <c r="CZ10" i="24"/>
  <c r="DG10" i="25"/>
  <c r="DH10" i="25" s="1"/>
  <c r="DH10" i="24"/>
  <c r="DO10" i="25"/>
  <c r="DP10" i="25" s="1"/>
  <c r="DP10" i="24"/>
  <c r="DW10" i="25"/>
  <c r="DX10" i="25" s="1"/>
  <c r="DX10" i="24"/>
  <c r="C11" i="25"/>
  <c r="D11" i="25" s="1"/>
  <c r="D11" i="24"/>
  <c r="K11" i="25"/>
  <c r="L11" i="25" s="1"/>
  <c r="L11" i="24"/>
  <c r="S11" i="25"/>
  <c r="T11" i="25" s="1"/>
  <c r="T11" i="24"/>
  <c r="AA11" i="25"/>
  <c r="AB11" i="25" s="1"/>
  <c r="AB11" i="24"/>
  <c r="AI11" i="25"/>
  <c r="AJ11" i="25" s="1"/>
  <c r="AJ11" i="24"/>
  <c r="AQ11" i="25"/>
  <c r="AR11" i="25" s="1"/>
  <c r="AR11" i="24"/>
  <c r="AY11" i="25"/>
  <c r="AZ11" i="25" s="1"/>
  <c r="AZ11" i="24"/>
  <c r="BG11" i="25"/>
  <c r="BH11" i="25" s="1"/>
  <c r="BH11" i="24"/>
  <c r="BO11" i="25"/>
  <c r="BP11" i="25" s="1"/>
  <c r="BP11" i="24"/>
  <c r="BW11" i="25"/>
  <c r="BX11" i="25" s="1"/>
  <c r="BX11" i="24"/>
  <c r="CE11" i="25"/>
  <c r="CF11" i="25" s="1"/>
  <c r="CF11" i="24"/>
  <c r="CM11" i="25"/>
  <c r="CN11" i="25" s="1"/>
  <c r="CN11" i="24"/>
  <c r="CU11" i="25"/>
  <c r="CV11" i="25" s="1"/>
  <c r="CV11" i="24"/>
  <c r="DC11" i="25"/>
  <c r="DD11" i="25" s="1"/>
  <c r="DD11" i="24"/>
  <c r="DK11" i="25"/>
  <c r="DL11" i="25" s="1"/>
  <c r="DL11" i="24"/>
  <c r="DS11" i="25"/>
  <c r="DT11" i="25" s="1"/>
  <c r="DT11" i="24"/>
  <c r="EA11" i="25"/>
  <c r="EB11" i="25" s="1"/>
  <c r="EB11" i="24"/>
  <c r="G12" i="25"/>
  <c r="H12" i="25" s="1"/>
  <c r="H12" i="24"/>
  <c r="O12" i="25"/>
  <c r="P12" i="25" s="1"/>
  <c r="P12" i="24"/>
  <c r="W12" i="25"/>
  <c r="X12" i="25" s="1"/>
  <c r="X12" i="24"/>
  <c r="AE12" i="25"/>
  <c r="AF12" i="25" s="1"/>
  <c r="AF12" i="24"/>
  <c r="AM12" i="25"/>
  <c r="AN12" i="25" s="1"/>
  <c r="AN12" i="24"/>
  <c r="AU12" i="25"/>
  <c r="AV12" i="25" s="1"/>
  <c r="AV12" i="24"/>
  <c r="BC12" i="25"/>
  <c r="BD12" i="25" s="1"/>
  <c r="BD12" i="24"/>
  <c r="BK12" i="25"/>
  <c r="BL12" i="25" s="1"/>
  <c r="BL12" i="24"/>
  <c r="BS12" i="25"/>
  <c r="BT12" i="25" s="1"/>
  <c r="BT12" i="24"/>
  <c r="CA12" i="25"/>
  <c r="CB12" i="25" s="1"/>
  <c r="CB12" i="24"/>
  <c r="CI12" i="25"/>
  <c r="CJ12" i="25" s="1"/>
  <c r="CJ12" i="24"/>
  <c r="CQ12" i="25"/>
  <c r="CR12" i="25" s="1"/>
  <c r="CR12" i="24"/>
  <c r="CY12" i="25"/>
  <c r="CZ12" i="25" s="1"/>
  <c r="CZ12" i="24"/>
  <c r="DG12" i="25"/>
  <c r="DH12" i="25" s="1"/>
  <c r="DH12" i="24"/>
  <c r="DO12" i="25"/>
  <c r="DP12" i="25" s="1"/>
  <c r="DP12" i="24"/>
  <c r="DW12" i="25"/>
  <c r="DX12" i="25" s="1"/>
  <c r="DX12" i="24"/>
  <c r="C13" i="25"/>
  <c r="D13" i="25" s="1"/>
  <c r="D13" i="24"/>
  <c r="K13" i="25"/>
  <c r="L13" i="25" s="1"/>
  <c r="L13" i="24"/>
  <c r="S13" i="25"/>
  <c r="T13" i="25" s="1"/>
  <c r="T13" i="24"/>
  <c r="AA13" i="25"/>
  <c r="AB13" i="25" s="1"/>
  <c r="AB13" i="24"/>
  <c r="AI13" i="25"/>
  <c r="AJ13" i="25" s="1"/>
  <c r="AJ13" i="24"/>
  <c r="AQ13" i="25"/>
  <c r="AR13" i="25" s="1"/>
  <c r="AR13" i="24"/>
  <c r="AY13" i="25"/>
  <c r="AZ13" i="25" s="1"/>
  <c r="AZ13" i="24"/>
  <c r="BG13" i="25"/>
  <c r="BH13" i="25" s="1"/>
  <c r="BH13" i="24"/>
  <c r="BO13" i="25"/>
  <c r="BP13" i="25" s="1"/>
  <c r="BP13" i="24"/>
  <c r="BW13" i="25"/>
  <c r="BX13" i="25" s="1"/>
  <c r="BX13" i="24"/>
  <c r="CE13" i="25"/>
  <c r="CF13" i="25" s="1"/>
  <c r="CF13" i="24"/>
  <c r="CM13" i="25"/>
  <c r="CN13" i="25" s="1"/>
  <c r="CN13" i="24"/>
  <c r="CU13" i="25"/>
  <c r="CV13" i="25" s="1"/>
  <c r="CV13" i="24"/>
  <c r="DC13" i="25"/>
  <c r="DD13" i="25" s="1"/>
  <c r="DD13" i="24"/>
  <c r="DK13" i="25"/>
  <c r="DL13" i="25" s="1"/>
  <c r="DL13" i="24"/>
  <c r="DS13" i="25"/>
  <c r="DT13" i="25" s="1"/>
  <c r="DT13" i="24"/>
  <c r="EA13" i="25"/>
  <c r="EB13" i="25" s="1"/>
  <c r="EB13" i="24"/>
  <c r="G14" i="25"/>
  <c r="H14" i="25" s="1"/>
  <c r="H14" i="24"/>
  <c r="O14" i="25"/>
  <c r="P14" i="25" s="1"/>
  <c r="P14" i="24"/>
  <c r="W14" i="25"/>
  <c r="X14" i="25" s="1"/>
  <c r="X14" i="24"/>
  <c r="AE14" i="25"/>
  <c r="AF14" i="25" s="1"/>
  <c r="AF14" i="24"/>
  <c r="AM14" i="25"/>
  <c r="AN14" i="25" s="1"/>
  <c r="AN14" i="24"/>
  <c r="AU14" i="25"/>
  <c r="AV14" i="25" s="1"/>
  <c r="AV14" i="24"/>
  <c r="BC14" i="25"/>
  <c r="BD14" i="25" s="1"/>
  <c r="BD14" i="24"/>
  <c r="BK14" i="25"/>
  <c r="BL14" i="25" s="1"/>
  <c r="BL14" i="24"/>
  <c r="BS14" i="25"/>
  <c r="BT14" i="25" s="1"/>
  <c r="BT14" i="24"/>
  <c r="CA14" i="25"/>
  <c r="CB14" i="25" s="1"/>
  <c r="CB14" i="24"/>
  <c r="CI14" i="25"/>
  <c r="CJ14" i="25" s="1"/>
  <c r="CJ14" i="24"/>
  <c r="CQ14" i="25"/>
  <c r="CR14" i="25" s="1"/>
  <c r="CR14" i="24"/>
  <c r="CY14" i="25"/>
  <c r="CZ14" i="25" s="1"/>
  <c r="CZ14" i="24"/>
  <c r="DG14" i="25"/>
  <c r="DH14" i="25" s="1"/>
  <c r="DH14" i="24"/>
  <c r="DO14" i="25"/>
  <c r="DP14" i="25" s="1"/>
  <c r="DP14" i="24"/>
  <c r="DW14" i="25"/>
  <c r="DX14" i="25" s="1"/>
  <c r="DX14" i="24"/>
  <c r="C15" i="25"/>
  <c r="D15" i="25" s="1"/>
  <c r="D15" i="24"/>
  <c r="K15" i="25"/>
  <c r="L15" i="25" s="1"/>
  <c r="L15" i="24"/>
  <c r="S15" i="25"/>
  <c r="T15" i="25" s="1"/>
  <c r="T15" i="24"/>
  <c r="AA15" i="25"/>
  <c r="AB15" i="25" s="1"/>
  <c r="AB15" i="24"/>
  <c r="AI15" i="25"/>
  <c r="AJ15" i="25" s="1"/>
  <c r="AJ15" i="24"/>
  <c r="AQ15" i="25"/>
  <c r="AR15" i="25" s="1"/>
  <c r="AR15" i="24"/>
  <c r="AY15" i="25"/>
  <c r="AZ15" i="25" s="1"/>
  <c r="AZ15" i="24"/>
  <c r="BG15" i="25"/>
  <c r="BH15" i="25" s="1"/>
  <c r="BH15" i="24"/>
  <c r="BO15" i="25"/>
  <c r="BP15" i="25" s="1"/>
  <c r="BP15" i="24"/>
  <c r="BW15" i="25"/>
  <c r="BX15" i="25" s="1"/>
  <c r="BX15" i="24"/>
  <c r="CE15" i="25"/>
  <c r="CF15" i="25" s="1"/>
  <c r="CF15" i="24"/>
  <c r="CM15" i="25"/>
  <c r="CN15" i="25" s="1"/>
  <c r="CN15" i="24"/>
  <c r="CU15" i="25"/>
  <c r="CV15" i="25" s="1"/>
  <c r="CV15" i="24"/>
  <c r="DC15" i="25"/>
  <c r="DD15" i="24"/>
  <c r="DK15" i="25"/>
  <c r="DL15" i="24"/>
  <c r="DS15" i="25"/>
  <c r="DT15" i="24"/>
  <c r="EA15" i="25"/>
  <c r="EB15" i="24"/>
  <c r="G16" i="25"/>
  <c r="H16" i="24"/>
  <c r="O16" i="25"/>
  <c r="P16" i="24"/>
  <c r="W16" i="25"/>
  <c r="X16" i="24"/>
  <c r="AE16" i="25"/>
  <c r="AF16" i="24"/>
  <c r="AM16" i="25"/>
  <c r="AN16" i="24"/>
  <c r="AU16" i="25"/>
  <c r="AV16" i="24"/>
  <c r="BC16" i="25"/>
  <c r="BD16" i="24"/>
  <c r="BK16" i="25"/>
  <c r="BL16" i="24"/>
  <c r="BS16" i="25"/>
  <c r="BT16" i="24"/>
  <c r="CA16" i="25"/>
  <c r="CB16" i="24"/>
  <c r="CI16" i="25"/>
  <c r="CJ16" i="24"/>
  <c r="CQ16" i="25"/>
  <c r="CR16" i="24"/>
  <c r="CY16" i="25"/>
  <c r="CZ16" i="24"/>
  <c r="DG16" i="25"/>
  <c r="DH16" i="24"/>
  <c r="DO16" i="25"/>
  <c r="DP16" i="24"/>
  <c r="DW16" i="25"/>
  <c r="DX16" i="24"/>
  <c r="C17" i="25"/>
  <c r="D17" i="24"/>
  <c r="K17" i="25"/>
  <c r="L17" i="24"/>
  <c r="S17" i="25"/>
  <c r="T17" i="24"/>
  <c r="AA17" i="25"/>
  <c r="AB17" i="24"/>
  <c r="AI17" i="25"/>
  <c r="AJ17" i="24"/>
  <c r="AQ17" i="25"/>
  <c r="AR17" i="24"/>
  <c r="AY17" i="25"/>
  <c r="AZ17" i="24"/>
  <c r="BG17" i="25"/>
  <c r="BH17" i="24"/>
  <c r="BO17" i="25"/>
  <c r="BP17" i="24"/>
  <c r="BW17" i="25"/>
  <c r="BX17" i="24"/>
  <c r="CE17" i="25"/>
  <c r="CF17" i="24"/>
  <c r="CM17" i="25"/>
  <c r="CN17" i="24"/>
  <c r="CU17" i="25"/>
  <c r="CV17" i="24"/>
  <c r="DC17" i="25"/>
  <c r="DD17" i="24"/>
  <c r="DK17" i="25"/>
  <c r="DL17" i="24"/>
  <c r="DS17" i="25"/>
  <c r="DT17" i="24"/>
  <c r="EA17" i="25"/>
  <c r="EB17" i="24"/>
  <c r="G18" i="25"/>
  <c r="H18" i="24"/>
  <c r="O18" i="25"/>
  <c r="P18" i="24"/>
  <c r="W18" i="25"/>
  <c r="X18" i="24"/>
  <c r="AE18" i="25"/>
  <c r="AF18" i="24"/>
  <c r="AM18" i="25"/>
  <c r="AN18" i="24"/>
  <c r="AU18" i="25"/>
  <c r="AV18" i="24"/>
  <c r="BC18" i="25"/>
  <c r="BD18" i="24"/>
  <c r="BK18" i="25"/>
  <c r="BL18" i="24"/>
  <c r="BS18" i="25"/>
  <c r="BT18" i="24"/>
  <c r="CA18" i="25"/>
  <c r="CB18" i="24"/>
  <c r="CI18" i="25"/>
  <c r="CJ18" i="24"/>
  <c r="CQ18" i="25"/>
  <c r="CR18" i="24"/>
  <c r="CY18" i="25"/>
  <c r="CZ18" i="24"/>
  <c r="DG18" i="25"/>
  <c r="DH18" i="24"/>
  <c r="DO18" i="25"/>
  <c r="DP18" i="24"/>
  <c r="DW18" i="25"/>
  <c r="DX18" i="24"/>
  <c r="C19" i="25"/>
  <c r="D19" i="24"/>
  <c r="K19" i="25"/>
  <c r="L19" i="24"/>
  <c r="S19" i="25"/>
  <c r="T19" i="24"/>
  <c r="AA19" i="25"/>
  <c r="AB19" i="24"/>
  <c r="AI19" i="25"/>
  <c r="AJ19" i="24"/>
  <c r="AQ19" i="25"/>
  <c r="AR19" i="24"/>
  <c r="AY19" i="25"/>
  <c r="AZ19" i="24"/>
  <c r="BG19" i="25"/>
  <c r="BH19" i="24"/>
  <c r="BO19" i="25"/>
  <c r="BP19" i="24"/>
  <c r="BW19" i="25"/>
  <c r="BX19" i="24"/>
  <c r="CE19" i="25"/>
  <c r="CF19" i="24"/>
  <c r="CM19" i="25"/>
  <c r="CN19" i="24"/>
  <c r="CU19" i="25"/>
  <c r="CV19" i="24"/>
  <c r="DC19" i="25"/>
  <c r="DD19" i="24"/>
  <c r="DK19" i="25"/>
  <c r="DL19" i="24"/>
  <c r="DS19" i="25"/>
  <c r="DT19" i="24"/>
  <c r="EA19" i="25"/>
  <c r="EB19" i="24"/>
  <c r="BW49" i="25"/>
  <c r="BX49" i="25" s="1"/>
  <c r="BX49" i="24"/>
  <c r="CO49" i="25"/>
  <c r="CP49" i="24"/>
  <c r="DG49" i="25"/>
  <c r="DH49" i="25" s="1"/>
  <c r="DH49" i="24"/>
  <c r="DQ49" i="25"/>
  <c r="DR49" i="24"/>
  <c r="G50" i="25"/>
  <c r="H50" i="25" s="1"/>
  <c r="H50" i="24"/>
  <c r="Y50" i="25"/>
  <c r="Z50" i="24"/>
  <c r="AQ50" i="25"/>
  <c r="AR50" i="25" s="1"/>
  <c r="AR50" i="24"/>
  <c r="BA50" i="25"/>
  <c r="BB50" i="24"/>
  <c r="CE50" i="25"/>
  <c r="CF50" i="25" s="1"/>
  <c r="CF50" i="24"/>
  <c r="DK50" i="25"/>
  <c r="DL50" i="24"/>
  <c r="O51" i="25"/>
  <c r="P51" i="25" s="1"/>
  <c r="P51" i="24"/>
  <c r="AU51" i="25"/>
  <c r="AV51" i="24"/>
  <c r="CA51" i="25"/>
  <c r="CB51" i="25" s="1"/>
  <c r="CB51" i="24"/>
  <c r="DG51" i="25"/>
  <c r="DH51" i="24"/>
  <c r="K52" i="25"/>
  <c r="L52" i="25" s="1"/>
  <c r="L52" i="24"/>
  <c r="AQ52" i="25"/>
  <c r="AR52" i="24"/>
  <c r="BW52" i="25"/>
  <c r="BX52" i="25" s="1"/>
  <c r="BX52" i="24"/>
  <c r="DC52" i="25"/>
  <c r="DD52" i="24"/>
  <c r="G53" i="25"/>
  <c r="H53" i="25" s="1"/>
  <c r="H53" i="24"/>
  <c r="AM53" i="25"/>
  <c r="AN53" i="24"/>
  <c r="BS53" i="25"/>
  <c r="BT53" i="25" s="1"/>
  <c r="BT53" i="24"/>
  <c r="CY53" i="25"/>
  <c r="CZ53" i="24"/>
  <c r="C54" i="25"/>
  <c r="D54" i="25" s="1"/>
  <c r="D54" i="24"/>
  <c r="AI54" i="25"/>
  <c r="AJ54" i="24"/>
  <c r="BO54" i="25"/>
  <c r="BP54" i="25" s="1"/>
  <c r="BP54" i="24"/>
  <c r="CU54" i="25"/>
  <c r="CV54" i="24"/>
  <c r="EA54" i="25"/>
  <c r="EB54" i="25" s="1"/>
  <c r="EB54" i="24"/>
  <c r="AE55" i="25"/>
  <c r="AF55" i="24"/>
  <c r="BK55" i="25"/>
  <c r="BL55" i="25" s="1"/>
  <c r="BL55" i="24"/>
  <c r="CQ55" i="25"/>
  <c r="CR55" i="24"/>
  <c r="DW55" i="25"/>
  <c r="DX55" i="25" s="1"/>
  <c r="DX55" i="24"/>
  <c r="AA56" i="25"/>
  <c r="AB56" i="24"/>
  <c r="BG56" i="25"/>
  <c r="BH56" i="25" s="1"/>
  <c r="BH56" i="24"/>
  <c r="CM56" i="25"/>
  <c r="CN56" i="24"/>
  <c r="DS56" i="25"/>
  <c r="DT56" i="25" s="1"/>
  <c r="DT56" i="24"/>
  <c r="W57" i="25"/>
  <c r="X57" i="24"/>
  <c r="AS57" i="25"/>
  <c r="AT57" i="24"/>
  <c r="BS57" i="25"/>
  <c r="BT57" i="24"/>
  <c r="CE57" i="25"/>
  <c r="CF57" i="24"/>
  <c r="CS57" i="25"/>
  <c r="CT57" i="24"/>
  <c r="DE57" i="25"/>
  <c r="DF57" i="24"/>
  <c r="C58" i="25"/>
  <c r="D58" i="24"/>
  <c r="O58" i="25"/>
  <c r="P58" i="24"/>
  <c r="AC58" i="25"/>
  <c r="AD58" i="24"/>
  <c r="AO58" i="25"/>
  <c r="AP58" i="24"/>
  <c r="BO58" i="25"/>
  <c r="BP58" i="24"/>
  <c r="CA58" i="25"/>
  <c r="CB58" i="24"/>
  <c r="CO58" i="25"/>
  <c r="CP58" i="24"/>
  <c r="DA58" i="25"/>
  <c r="DB58" i="24"/>
  <c r="EA58" i="25"/>
  <c r="EB58" i="24"/>
  <c r="G60" i="25"/>
  <c r="H60" i="24"/>
  <c r="G72" i="24"/>
  <c r="U60" i="25"/>
  <c r="V60" i="24"/>
  <c r="U72" i="24"/>
  <c r="AG60" i="25"/>
  <c r="AH60" i="25" s="1"/>
  <c r="AH60" i="24"/>
  <c r="AG72" i="24"/>
  <c r="BG60" i="25"/>
  <c r="BH60" i="24"/>
  <c r="BG72" i="24"/>
  <c r="BS60" i="25"/>
  <c r="BT60" i="24"/>
  <c r="BS72" i="24"/>
  <c r="CG60" i="25"/>
  <c r="CH60" i="24"/>
  <c r="CG72" i="24"/>
  <c r="CS60" i="25"/>
  <c r="CT60" i="25" s="1"/>
  <c r="CT60" i="24"/>
  <c r="CS72" i="24"/>
  <c r="DS60" i="25"/>
  <c r="DT60" i="24"/>
  <c r="DS72" i="24"/>
  <c r="C61" i="25"/>
  <c r="D61" i="24"/>
  <c r="Q61" i="25"/>
  <c r="R61" i="24"/>
  <c r="AC61" i="25"/>
  <c r="AD61" i="24"/>
  <c r="BC61" i="25"/>
  <c r="BD61" i="24"/>
  <c r="BO61" i="25"/>
  <c r="BP61" i="24"/>
  <c r="CC61" i="25"/>
  <c r="CD61" i="24"/>
  <c r="CO61" i="25"/>
  <c r="CP61" i="24"/>
  <c r="DO61" i="25"/>
  <c r="DP61" i="24"/>
  <c r="EA61" i="25"/>
  <c r="EB61" i="24"/>
  <c r="M62" i="25"/>
  <c r="N62" i="24"/>
  <c r="Y62" i="25"/>
  <c r="Z62" i="24"/>
  <c r="AY62" i="25"/>
  <c r="AZ62" i="24"/>
  <c r="BK62" i="25"/>
  <c r="BL62" i="24"/>
  <c r="BY62" i="25"/>
  <c r="BZ62" i="24"/>
  <c r="CK62" i="25"/>
  <c r="CL62" i="24"/>
  <c r="DK62" i="25"/>
  <c r="DL62" i="24"/>
  <c r="DW62" i="25"/>
  <c r="DX62" i="24"/>
  <c r="I63" i="25"/>
  <c r="J63" i="24"/>
  <c r="U63" i="25"/>
  <c r="V63" i="24"/>
  <c r="AU63" i="25"/>
  <c r="AV63" i="24"/>
  <c r="BG63" i="25"/>
  <c r="BH63" i="24"/>
  <c r="BU63" i="25"/>
  <c r="BV63" i="24"/>
  <c r="CG63" i="25"/>
  <c r="CH63" i="24"/>
  <c r="DG63" i="25"/>
  <c r="DH63" i="24"/>
  <c r="DS63" i="25"/>
  <c r="DT63" i="24"/>
  <c r="E64" i="25"/>
  <c r="F64" i="24"/>
  <c r="Q64" i="25"/>
  <c r="R64" i="24"/>
  <c r="AQ64" i="25"/>
  <c r="AR64" i="24"/>
  <c r="BC64" i="25"/>
  <c r="BD64" i="24"/>
  <c r="BQ64" i="25"/>
  <c r="BR64" i="24"/>
  <c r="CC64" i="25"/>
  <c r="CD64" i="24"/>
  <c r="DC64" i="25"/>
  <c r="DD64" i="24"/>
  <c r="DO64" i="25"/>
  <c r="DP64" i="24"/>
  <c r="EC64" i="25"/>
  <c r="ED64" i="24"/>
  <c r="M65" i="25"/>
  <c r="N65" i="24"/>
  <c r="AM65" i="25"/>
  <c r="AN65" i="24"/>
  <c r="AY65" i="25"/>
  <c r="AZ65" i="24"/>
  <c r="BM65" i="25"/>
  <c r="BN65" i="24"/>
  <c r="BY65" i="25"/>
  <c r="BZ65" i="24"/>
  <c r="CY65" i="25"/>
  <c r="CZ65" i="24"/>
  <c r="DK65" i="25"/>
  <c r="DL65" i="24"/>
  <c r="DY65" i="25"/>
  <c r="DZ65" i="24"/>
  <c r="I66" i="25"/>
  <c r="J66" i="24"/>
  <c r="AI66" i="25"/>
  <c r="AJ66" i="24"/>
  <c r="AU66" i="25"/>
  <c r="AV66" i="24"/>
  <c r="BI66" i="25"/>
  <c r="BJ66" i="24"/>
  <c r="BU66" i="25"/>
  <c r="BV66" i="24"/>
  <c r="CU66" i="25"/>
  <c r="CV66" i="24"/>
  <c r="DG66" i="25"/>
  <c r="DH66" i="24"/>
  <c r="DU66" i="25"/>
  <c r="DV66" i="24"/>
  <c r="E67" i="25"/>
  <c r="F67" i="24"/>
  <c r="AE67" i="25"/>
  <c r="AF67" i="24"/>
  <c r="AQ67" i="25"/>
  <c r="AR67" i="24"/>
  <c r="BE67" i="25"/>
  <c r="BF67" i="24"/>
  <c r="BQ67" i="25"/>
  <c r="BR67" i="24"/>
  <c r="CQ67" i="25"/>
  <c r="CR67" i="24"/>
  <c r="DC67" i="25"/>
  <c r="DD67" i="24"/>
  <c r="DQ67" i="25"/>
  <c r="DR67" i="24"/>
  <c r="EC67" i="25"/>
  <c r="ED67" i="24"/>
  <c r="AA68" i="25"/>
  <c r="AB68" i="24"/>
  <c r="AM68" i="25"/>
  <c r="AN68" i="24"/>
  <c r="BA68" i="25"/>
  <c r="BB68" i="24"/>
  <c r="BM68" i="25"/>
  <c r="BN68" i="24"/>
  <c r="CM68" i="25"/>
  <c r="CN68" i="24"/>
  <c r="CY68" i="25"/>
  <c r="CZ68" i="24"/>
  <c r="DM68" i="25"/>
  <c r="DN68" i="24"/>
  <c r="DY68" i="25"/>
  <c r="DZ68" i="24"/>
  <c r="W69" i="25"/>
  <c r="X69" i="24"/>
  <c r="AI69" i="25"/>
  <c r="AJ69" i="24"/>
  <c r="AW69" i="25"/>
  <c r="AX69" i="24"/>
  <c r="BI69" i="25"/>
  <c r="BJ69" i="24"/>
  <c r="CI69" i="25"/>
  <c r="CJ69" i="24"/>
  <c r="CU69" i="25"/>
  <c r="CV69" i="24"/>
  <c r="DI69" i="25"/>
  <c r="DJ69" i="24"/>
  <c r="DU69" i="25"/>
  <c r="DV69" i="24"/>
  <c r="S70" i="25"/>
  <c r="T70" i="24"/>
  <c r="AE70" i="25"/>
  <c r="AF70" i="24"/>
  <c r="AS70" i="25"/>
  <c r="AT70" i="24"/>
  <c r="BE70" i="25"/>
  <c r="BF70" i="24"/>
  <c r="CE70" i="25"/>
  <c r="CF70" i="24"/>
  <c r="CQ70" i="25"/>
  <c r="CR70" i="24"/>
  <c r="DE70" i="25"/>
  <c r="DF70" i="24"/>
  <c r="DQ70" i="25"/>
  <c r="DR70" i="24"/>
  <c r="O71" i="25"/>
  <c r="P71" i="24"/>
  <c r="AA71" i="25"/>
  <c r="AB71" i="24"/>
  <c r="AO71" i="25"/>
  <c r="AP71" i="24"/>
  <c r="BA71" i="25"/>
  <c r="BB71" i="24"/>
  <c r="CA71" i="25"/>
  <c r="CB71" i="24"/>
  <c r="CM71" i="25"/>
  <c r="CN71" i="24"/>
  <c r="DA71" i="25"/>
  <c r="DB71" i="24"/>
  <c r="DM71" i="25"/>
  <c r="DN71" i="24"/>
  <c r="G73" i="25"/>
  <c r="H73" i="24"/>
  <c r="G85" i="24"/>
  <c r="S73" i="25"/>
  <c r="T73" i="24"/>
  <c r="S85" i="24"/>
  <c r="AG73" i="25"/>
  <c r="AH73" i="24"/>
  <c r="AG85" i="24"/>
  <c r="AS73" i="25"/>
  <c r="AT73" i="24"/>
  <c r="AS85" i="24"/>
  <c r="BS73" i="25"/>
  <c r="BT73" i="24"/>
  <c r="BS85" i="24"/>
  <c r="CE73" i="25"/>
  <c r="CF73" i="24"/>
  <c r="CE85" i="24"/>
  <c r="CS73" i="25"/>
  <c r="CT73" i="24"/>
  <c r="CS85" i="24"/>
  <c r="DE73" i="25"/>
  <c r="DF73" i="24"/>
  <c r="DE85" i="24"/>
  <c r="C74" i="25"/>
  <c r="D74" i="24"/>
  <c r="O74" i="25"/>
  <c r="P74" i="24"/>
  <c r="AC74" i="25"/>
  <c r="AD74" i="24"/>
  <c r="AO74" i="25"/>
  <c r="AP74" i="24"/>
  <c r="BO74" i="25"/>
  <c r="BP74" i="24"/>
  <c r="CA74" i="25"/>
  <c r="CB74" i="24"/>
  <c r="CO74" i="25"/>
  <c r="CP74" i="24"/>
  <c r="DA74" i="25"/>
  <c r="DB74" i="24"/>
  <c r="EA74" i="25"/>
  <c r="EB74" i="24"/>
  <c r="K75" i="25"/>
  <c r="L75" i="24"/>
  <c r="Y75" i="25"/>
  <c r="Z75" i="24"/>
  <c r="AK75" i="25"/>
  <c r="AL75" i="24"/>
  <c r="BK75" i="25"/>
  <c r="BL75" i="24"/>
  <c r="BW75" i="25"/>
  <c r="BX75" i="24"/>
  <c r="CK75" i="25"/>
  <c r="CL75" i="24"/>
  <c r="CW75" i="25"/>
  <c r="CX75" i="24"/>
  <c r="DW75" i="25"/>
  <c r="DX75" i="24"/>
  <c r="G76" i="25"/>
  <c r="H76" i="24"/>
  <c r="U76" i="25"/>
  <c r="V76" i="24"/>
  <c r="AG76" i="25"/>
  <c r="AH76" i="24"/>
  <c r="BG76" i="25"/>
  <c r="BH76" i="24"/>
  <c r="BS76" i="25"/>
  <c r="BT76" i="24"/>
  <c r="CG76" i="25"/>
  <c r="CH76" i="24"/>
  <c r="CS76" i="25"/>
  <c r="CT76" i="24"/>
  <c r="DS76" i="25"/>
  <c r="DT76" i="24"/>
  <c r="C77" i="25"/>
  <c r="D77" i="24"/>
  <c r="Q77" i="25"/>
  <c r="R77" i="24"/>
  <c r="AC77" i="25"/>
  <c r="AD77" i="24"/>
  <c r="BC77" i="25"/>
  <c r="BD77" i="24"/>
  <c r="BO77" i="25"/>
  <c r="BP77" i="24"/>
  <c r="CC77" i="25"/>
  <c r="CD77" i="24"/>
  <c r="CO77" i="25"/>
  <c r="CP77" i="24"/>
  <c r="DO77" i="25"/>
  <c r="DP77" i="24"/>
  <c r="EA77" i="25"/>
  <c r="EB77" i="24"/>
  <c r="M78" i="25"/>
  <c r="N78" i="24"/>
  <c r="Y78" i="25"/>
  <c r="Z78" i="24"/>
  <c r="AY78" i="25"/>
  <c r="AZ78" i="24"/>
  <c r="BK78" i="25"/>
  <c r="BL78" i="24"/>
  <c r="BY78" i="25"/>
  <c r="BZ78" i="24"/>
  <c r="CK78" i="25"/>
  <c r="CL78" i="24"/>
  <c r="DK78" i="25"/>
  <c r="DL78" i="24"/>
  <c r="DW78" i="25"/>
  <c r="DX78" i="24"/>
  <c r="I79" i="25"/>
  <c r="J79" i="24"/>
  <c r="U79" i="25"/>
  <c r="V79" i="24"/>
  <c r="AU79" i="25"/>
  <c r="AV79" i="24"/>
  <c r="BG79" i="25"/>
  <c r="BH79" i="24"/>
  <c r="BU79" i="25"/>
  <c r="BV79" i="24"/>
  <c r="CG79" i="25"/>
  <c r="CH79" i="24"/>
  <c r="DG79" i="25"/>
  <c r="DH79" i="24"/>
  <c r="DS79" i="25"/>
  <c r="DT79" i="24"/>
  <c r="E80" i="25"/>
  <c r="F80" i="24"/>
  <c r="Q80" i="25"/>
  <c r="R80" i="24"/>
  <c r="AQ80" i="25"/>
  <c r="AR80" i="24"/>
  <c r="BC80" i="25"/>
  <c r="BD80" i="24"/>
  <c r="BQ80" i="25"/>
  <c r="BR80" i="24"/>
  <c r="CC80" i="25"/>
  <c r="CD80" i="24"/>
  <c r="DC80" i="25"/>
  <c r="DD80" i="24"/>
  <c r="DO80" i="25"/>
  <c r="DP80" i="24"/>
  <c r="EC80" i="25"/>
  <c r="ED80" i="24"/>
  <c r="M81" i="25"/>
  <c r="N81" i="24"/>
  <c r="AM81" i="25"/>
  <c r="AN81" i="24"/>
  <c r="AY81" i="25"/>
  <c r="AZ81" i="24"/>
  <c r="BM81" i="25"/>
  <c r="BN81" i="24"/>
  <c r="BY81" i="25"/>
  <c r="BZ81" i="24"/>
  <c r="CY81" i="25"/>
  <c r="CZ81" i="24"/>
  <c r="DK81" i="25"/>
  <c r="DL81" i="24"/>
  <c r="DY81" i="25"/>
  <c r="DZ81" i="24"/>
  <c r="I82" i="25"/>
  <c r="J82" i="24"/>
  <c r="AI82" i="25"/>
  <c r="AJ82" i="24"/>
  <c r="AU82" i="25"/>
  <c r="AV82" i="24"/>
  <c r="BI82" i="25"/>
  <c r="BJ82" i="24"/>
  <c r="BU82" i="25"/>
  <c r="BV82" i="24"/>
  <c r="CU82" i="25"/>
  <c r="CV82" i="24"/>
  <c r="DG82" i="25"/>
  <c r="DH82" i="24"/>
  <c r="DU82" i="25"/>
  <c r="DV82" i="24"/>
  <c r="E83" i="25"/>
  <c r="F83" i="24"/>
  <c r="AE83" i="25"/>
  <c r="AF83" i="24"/>
  <c r="AQ83" i="25"/>
  <c r="AR83" i="24"/>
  <c r="BE83" i="25"/>
  <c r="BF83" i="24"/>
  <c r="BQ83" i="25"/>
  <c r="BR83" i="24"/>
  <c r="CQ83" i="25"/>
  <c r="CR83" i="24"/>
  <c r="DC83" i="25"/>
  <c r="DD83" i="24"/>
  <c r="DQ83" i="25"/>
  <c r="DR83" i="24"/>
  <c r="EC83" i="25"/>
  <c r="ED83" i="24"/>
  <c r="AA84" i="25"/>
  <c r="AB84" i="24"/>
  <c r="AM84" i="25"/>
  <c r="AN84" i="24"/>
  <c r="BA84" i="25"/>
  <c r="BB84" i="24"/>
  <c r="BM84" i="25"/>
  <c r="BN84" i="24"/>
  <c r="CM84" i="25"/>
  <c r="CN84" i="24"/>
  <c r="CY84" i="25"/>
  <c r="CZ84" i="24"/>
  <c r="DM84" i="25"/>
  <c r="DN84" i="24"/>
  <c r="DY84" i="25"/>
  <c r="DZ84" i="24"/>
  <c r="S86" i="25"/>
  <c r="T86" i="24"/>
  <c r="S98" i="24"/>
  <c r="AE86" i="25"/>
  <c r="AF86" i="24"/>
  <c r="AE98" i="24"/>
  <c r="AS86" i="25"/>
  <c r="AT86" i="24"/>
  <c r="AS98" i="24"/>
  <c r="BE86" i="25"/>
  <c r="BF86" i="24"/>
  <c r="BE98" i="24"/>
  <c r="CE86" i="25"/>
  <c r="CF86" i="24"/>
  <c r="CE98" i="24"/>
  <c r="CQ86" i="25"/>
  <c r="CR86" i="24"/>
  <c r="CQ98" i="24"/>
  <c r="DE86" i="25"/>
  <c r="DF86" i="24"/>
  <c r="DE98" i="24"/>
  <c r="DQ86" i="25"/>
  <c r="DR86" i="24"/>
  <c r="DQ98" i="24"/>
  <c r="O87" i="25"/>
  <c r="P87" i="24"/>
  <c r="AA87" i="25"/>
  <c r="AB87" i="25" s="1"/>
  <c r="AB87" i="24"/>
  <c r="AO87" i="25"/>
  <c r="AP87" i="24"/>
  <c r="BA87" i="25"/>
  <c r="BB87" i="25" s="1"/>
  <c r="BB87" i="24"/>
  <c r="CA87" i="25"/>
  <c r="CB87" i="24"/>
  <c r="CM87" i="25"/>
  <c r="CN87" i="25" s="1"/>
  <c r="CN87" i="24"/>
  <c r="DA87" i="25"/>
  <c r="DB87" i="24"/>
  <c r="DM87" i="25"/>
  <c r="DN87" i="25" s="1"/>
  <c r="DN87" i="24"/>
  <c r="K88" i="25"/>
  <c r="L88" i="24"/>
  <c r="W88" i="25"/>
  <c r="X88" i="25" s="1"/>
  <c r="X88" i="24"/>
  <c r="AK88" i="25"/>
  <c r="AL88" i="24"/>
  <c r="AW88" i="25"/>
  <c r="AX88" i="25" s="1"/>
  <c r="AX88" i="24"/>
  <c r="BW88" i="25"/>
  <c r="BX88" i="24"/>
  <c r="CI88" i="25"/>
  <c r="CJ88" i="25" s="1"/>
  <c r="CJ88" i="24"/>
  <c r="CW88" i="25"/>
  <c r="CX88" i="24"/>
  <c r="DI88" i="25"/>
  <c r="DJ88" i="25" s="1"/>
  <c r="DJ88" i="24"/>
  <c r="G89" i="25"/>
  <c r="H89" i="24"/>
  <c r="S89" i="25"/>
  <c r="T89" i="25" s="1"/>
  <c r="T89" i="24"/>
  <c r="AG89" i="25"/>
  <c r="AH89" i="24"/>
  <c r="AS89" i="25"/>
  <c r="AT89" i="25" s="1"/>
  <c r="AT89" i="24"/>
  <c r="BS89" i="25"/>
  <c r="BT89" i="24"/>
  <c r="CE89" i="25"/>
  <c r="CF89" i="25" s="1"/>
  <c r="CF89" i="24"/>
  <c r="CS89" i="25"/>
  <c r="CT89" i="24"/>
  <c r="DE89" i="25"/>
  <c r="DF89" i="25" s="1"/>
  <c r="DF89" i="24"/>
  <c r="C90" i="25"/>
  <c r="D90" i="24"/>
  <c r="O90" i="25"/>
  <c r="P90" i="25" s="1"/>
  <c r="P90" i="24"/>
  <c r="AC90" i="25"/>
  <c r="AD90" i="24"/>
  <c r="AO90" i="25"/>
  <c r="AP90" i="25" s="1"/>
  <c r="AP90" i="24"/>
  <c r="BO90" i="25"/>
  <c r="BP90" i="24"/>
  <c r="CA90" i="25"/>
  <c r="CB90" i="25" s="1"/>
  <c r="CB90" i="24"/>
  <c r="CO90" i="25"/>
  <c r="CP90" i="25" s="1"/>
  <c r="CP90" i="24"/>
  <c r="DA90" i="25"/>
  <c r="DB90" i="24"/>
  <c r="EA90" i="25"/>
  <c r="EB90" i="24"/>
  <c r="K91" i="25"/>
  <c r="L91" i="24"/>
  <c r="Y91" i="25"/>
  <c r="Z91" i="24"/>
  <c r="AK91" i="25"/>
  <c r="AL91" i="24"/>
  <c r="BK91" i="25"/>
  <c r="BL91" i="24"/>
  <c r="BW91" i="25"/>
  <c r="BX91" i="24"/>
  <c r="CK91" i="25"/>
  <c r="CL91" i="24"/>
  <c r="CW91" i="25"/>
  <c r="CX91" i="24"/>
  <c r="DW91" i="25"/>
  <c r="DX91" i="24"/>
  <c r="G92" i="25"/>
  <c r="H92" i="24"/>
  <c r="U92" i="25"/>
  <c r="V92" i="24"/>
  <c r="AG92" i="25"/>
  <c r="AH92" i="24"/>
  <c r="BG92" i="25"/>
  <c r="BH92" i="24"/>
  <c r="BS92" i="25"/>
  <c r="BT92" i="24"/>
  <c r="CG92" i="25"/>
  <c r="CH92" i="24"/>
  <c r="CS92" i="25"/>
  <c r="CT92" i="24"/>
  <c r="DS92" i="25"/>
  <c r="DT92" i="24"/>
  <c r="C93" i="25"/>
  <c r="D93" i="24"/>
  <c r="Q93" i="25"/>
  <c r="R93" i="24"/>
  <c r="AC93" i="25"/>
  <c r="AD93" i="24"/>
  <c r="BC93" i="25"/>
  <c r="BD93" i="24"/>
  <c r="BO93" i="25"/>
  <c r="BP93" i="24"/>
  <c r="CC93" i="25"/>
  <c r="CD93" i="24"/>
  <c r="CO93" i="25"/>
  <c r="CP93" i="24"/>
  <c r="DO93" i="25"/>
  <c r="DP93" i="24"/>
  <c r="EA93" i="25"/>
  <c r="EB93" i="24"/>
  <c r="M94" i="25"/>
  <c r="N94" i="24"/>
  <c r="Y94" i="25"/>
  <c r="Z94" i="24"/>
  <c r="AY94" i="25"/>
  <c r="AZ94" i="24"/>
  <c r="BK94" i="25"/>
  <c r="BL94" i="24"/>
  <c r="BY94" i="25"/>
  <c r="BZ94" i="24"/>
  <c r="CK94" i="25"/>
  <c r="CL94" i="24"/>
  <c r="DK94" i="25"/>
  <c r="DL94" i="24"/>
  <c r="DW94" i="25"/>
  <c r="DX94" i="24"/>
  <c r="I95" i="25"/>
  <c r="J95" i="24"/>
  <c r="U95" i="25"/>
  <c r="V95" i="24"/>
  <c r="AU95" i="25"/>
  <c r="AV95" i="24"/>
  <c r="BG95" i="25"/>
  <c r="BH95" i="24"/>
  <c r="BU95" i="25"/>
  <c r="BV95" i="24"/>
  <c r="CG95" i="25"/>
  <c r="CH95" i="24"/>
  <c r="DG95" i="25"/>
  <c r="DH95" i="24"/>
  <c r="DS95" i="25"/>
  <c r="DT95" i="24"/>
  <c r="E96" i="25"/>
  <c r="F96" i="24"/>
  <c r="Q96" i="25"/>
  <c r="R96" i="24"/>
  <c r="AQ96" i="25"/>
  <c r="AR96" i="24"/>
  <c r="BC96" i="25"/>
  <c r="BD96" i="24"/>
  <c r="BQ96" i="25"/>
  <c r="BR96" i="24"/>
  <c r="CC96" i="25"/>
  <c r="CD96" i="24"/>
  <c r="DC96" i="25"/>
  <c r="DD96" i="24"/>
  <c r="DO96" i="25"/>
  <c r="DP96" i="24"/>
  <c r="EC96" i="25"/>
  <c r="ED96" i="24"/>
  <c r="M97" i="25"/>
  <c r="N97" i="24"/>
  <c r="AM97" i="25"/>
  <c r="AN97" i="24"/>
  <c r="AY97" i="25"/>
  <c r="AZ97" i="24"/>
  <c r="BM97" i="25"/>
  <c r="BN97" i="24"/>
  <c r="BY97" i="25"/>
  <c r="BZ97" i="24"/>
  <c r="CY97" i="25"/>
  <c r="CZ97" i="24"/>
  <c r="DK97" i="25"/>
  <c r="DL97" i="24"/>
  <c r="DY97" i="25"/>
  <c r="DZ97" i="24"/>
  <c r="E99" i="25"/>
  <c r="F99" i="24"/>
  <c r="E111" i="24"/>
  <c r="AE99" i="25"/>
  <c r="AF99" i="24"/>
  <c r="AE111" i="24"/>
  <c r="AQ99" i="25"/>
  <c r="AR99" i="24"/>
  <c r="AQ111" i="24"/>
  <c r="BE99" i="25"/>
  <c r="BE111" i="24"/>
  <c r="BF99" i="24"/>
  <c r="BQ99" i="25"/>
  <c r="BR99" i="24"/>
  <c r="BQ111" i="24"/>
  <c r="CQ99" i="25"/>
  <c r="CR99" i="24"/>
  <c r="CQ111" i="24"/>
  <c r="DC99" i="25"/>
  <c r="DD99" i="24"/>
  <c r="DC111" i="24"/>
  <c r="DQ99" i="25"/>
  <c r="DQ111" i="24"/>
  <c r="DR99" i="24"/>
  <c r="EC99" i="25"/>
  <c r="ED99" i="24"/>
  <c r="EC111" i="24"/>
  <c r="AA100" i="25"/>
  <c r="AB100" i="24"/>
  <c r="AM100" i="25"/>
  <c r="AN100" i="24"/>
  <c r="BA100" i="25"/>
  <c r="BB100" i="24"/>
  <c r="BM100" i="25"/>
  <c r="BN100" i="24"/>
  <c r="CM100" i="25"/>
  <c r="CN100" i="24"/>
  <c r="CY100" i="25"/>
  <c r="CZ100" i="24"/>
  <c r="DM100" i="25"/>
  <c r="DN100" i="24"/>
  <c r="DY100" i="25"/>
  <c r="DZ100" i="24"/>
  <c r="W101" i="25"/>
  <c r="X101" i="24"/>
  <c r="AI101" i="25"/>
  <c r="AJ101" i="24"/>
  <c r="AW101" i="25"/>
  <c r="AX101" i="24"/>
  <c r="BI101" i="25"/>
  <c r="BJ101" i="24"/>
  <c r="CI101" i="25"/>
  <c r="CJ101" i="24"/>
  <c r="CU101" i="25"/>
  <c r="CV101" i="24"/>
  <c r="DI101" i="25"/>
  <c r="DJ101" i="24"/>
  <c r="DU101" i="25"/>
  <c r="DV101" i="24"/>
  <c r="S102" i="25"/>
  <c r="T102" i="24"/>
  <c r="AE102" i="25"/>
  <c r="AF102" i="24"/>
  <c r="AS102" i="25"/>
  <c r="AT102" i="24"/>
  <c r="BE102" i="25"/>
  <c r="BF102" i="24"/>
  <c r="CE102" i="25"/>
  <c r="CF102" i="24"/>
  <c r="CQ102" i="25"/>
  <c r="CR102" i="24"/>
  <c r="DE102" i="25"/>
  <c r="DF102" i="24"/>
  <c r="DQ102" i="25"/>
  <c r="DR102" i="24"/>
  <c r="O103" i="25"/>
  <c r="P103" i="24"/>
  <c r="AA103" i="25"/>
  <c r="AB103" i="24"/>
  <c r="AO103" i="25"/>
  <c r="AP103" i="24"/>
  <c r="BA103" i="25"/>
  <c r="BB103" i="24"/>
  <c r="CA103" i="25"/>
  <c r="CB103" i="24"/>
  <c r="CS103" i="25"/>
  <c r="CT103" i="24"/>
  <c r="DM103" i="25"/>
  <c r="DN103" i="24"/>
  <c r="AI116" i="25"/>
  <c r="AJ116" i="25" s="1"/>
  <c r="AJ116" i="24"/>
  <c r="DE117" i="25"/>
  <c r="DF117" i="24"/>
  <c r="CA118" i="25"/>
  <c r="CB118" i="24"/>
  <c r="AW119" i="25"/>
  <c r="AX119" i="25" s="1"/>
  <c r="AX119" i="24"/>
  <c r="S120" i="25"/>
  <c r="T120" i="25" s="1"/>
  <c r="T120" i="24"/>
  <c r="CO121" i="25"/>
  <c r="CP121" i="24"/>
  <c r="BK122" i="25"/>
  <c r="BL122" i="24"/>
  <c r="AG123" i="25"/>
  <c r="AH123" i="25" s="1"/>
  <c r="AH123" i="24"/>
  <c r="BY125" i="25"/>
  <c r="BY137" i="24"/>
  <c r="BZ125" i="24"/>
  <c r="AU126" i="25"/>
  <c r="AV126" i="24"/>
  <c r="Q127" i="25"/>
  <c r="R127" i="25" s="1"/>
  <c r="R127" i="24"/>
  <c r="DO127" i="25"/>
  <c r="DP127" i="25" s="1"/>
  <c r="DP127" i="24"/>
  <c r="BI129" i="25"/>
  <c r="BJ129" i="24"/>
  <c r="AE130" i="25"/>
  <c r="AF130" i="24"/>
  <c r="EC130" i="25"/>
  <c r="ED130" i="24"/>
  <c r="CY131" i="25"/>
  <c r="CZ131" i="24"/>
  <c r="AS133" i="25"/>
  <c r="AT133" i="24"/>
  <c r="O134" i="25"/>
  <c r="P134" i="24"/>
  <c r="DM134" i="25"/>
  <c r="DN134" i="24"/>
  <c r="CI135" i="25"/>
  <c r="CJ135" i="24"/>
  <c r="CW138" i="25"/>
  <c r="CX138" i="24"/>
  <c r="CW150" i="24"/>
  <c r="BS139" i="25"/>
  <c r="BT139" i="24"/>
  <c r="M141" i="25"/>
  <c r="N141" i="24"/>
  <c r="DK141" i="25"/>
  <c r="DL141" i="24"/>
  <c r="DA151" i="25"/>
  <c r="DB151" i="24"/>
  <c r="DA163" i="24"/>
  <c r="DO154" i="25"/>
  <c r="DP154" i="24"/>
  <c r="EC157" i="25"/>
  <c r="ED157" i="24"/>
  <c r="O161" i="25"/>
  <c r="P161" i="24"/>
  <c r="AO167" i="25"/>
  <c r="AP167" i="24"/>
  <c r="AI27" i="25"/>
  <c r="AJ27" i="24"/>
  <c r="AQ27" i="25"/>
  <c r="AR27" i="24"/>
  <c r="AY27" i="25"/>
  <c r="AZ27" i="24"/>
  <c r="BG27" i="25"/>
  <c r="BH27" i="24"/>
  <c r="BO27" i="25"/>
  <c r="BP27" i="24"/>
  <c r="BW27" i="25"/>
  <c r="BX27" i="24"/>
  <c r="CE27" i="25"/>
  <c r="CF27" i="24"/>
  <c r="CM27" i="25"/>
  <c r="CN27" i="24"/>
  <c r="CU27" i="25"/>
  <c r="CV27" i="24"/>
  <c r="DC27" i="25"/>
  <c r="DD27" i="24"/>
  <c r="DK27" i="25"/>
  <c r="DL27" i="24"/>
  <c r="DS27" i="25"/>
  <c r="DT27" i="24"/>
  <c r="EA27" i="25"/>
  <c r="EB27" i="24"/>
  <c r="G28" i="25"/>
  <c r="H28" i="24"/>
  <c r="O28" i="25"/>
  <c r="P28" i="24"/>
  <c r="W28" i="25"/>
  <c r="X28" i="24"/>
  <c r="AE28" i="25"/>
  <c r="AF28" i="24"/>
  <c r="AM28" i="25"/>
  <c r="AN28" i="24"/>
  <c r="AU28" i="25"/>
  <c r="AV28" i="24"/>
  <c r="BC28" i="25"/>
  <c r="BD28" i="24"/>
  <c r="BK28" i="25"/>
  <c r="BL28" i="24"/>
  <c r="BS28" i="25"/>
  <c r="BT28" i="24"/>
  <c r="CA28" i="25"/>
  <c r="CB28" i="24"/>
  <c r="CI28" i="25"/>
  <c r="CJ28" i="24"/>
  <c r="CQ28" i="25"/>
  <c r="CR28" i="24"/>
  <c r="CY28" i="25"/>
  <c r="CZ28" i="24"/>
  <c r="DG28" i="25"/>
  <c r="DH28" i="24"/>
  <c r="DO28" i="25"/>
  <c r="DP28" i="24"/>
  <c r="DW28" i="25"/>
  <c r="DX28" i="24"/>
  <c r="C29" i="25"/>
  <c r="D29" i="24"/>
  <c r="K29" i="25"/>
  <c r="L29" i="24"/>
  <c r="S29" i="25"/>
  <c r="T29" i="24"/>
  <c r="AA29" i="25"/>
  <c r="AB29" i="24"/>
  <c r="AI29" i="25"/>
  <c r="AJ29" i="24"/>
  <c r="AQ29" i="25"/>
  <c r="AR29" i="24"/>
  <c r="AY29" i="25"/>
  <c r="AZ29" i="24"/>
  <c r="BG29" i="25"/>
  <c r="BH29" i="24"/>
  <c r="BO29" i="25"/>
  <c r="BP29" i="24"/>
  <c r="BW29" i="25"/>
  <c r="BX29" i="24"/>
  <c r="CE29" i="25"/>
  <c r="CF29" i="24"/>
  <c r="CM29" i="25"/>
  <c r="CN29" i="24"/>
  <c r="CU29" i="25"/>
  <c r="CV29" i="24"/>
  <c r="DC29" i="25"/>
  <c r="DD29" i="24"/>
  <c r="DK29" i="25"/>
  <c r="DL29" i="24"/>
  <c r="DS29" i="25"/>
  <c r="DT29" i="24"/>
  <c r="EA29" i="25"/>
  <c r="EB29" i="24"/>
  <c r="G30" i="25"/>
  <c r="H30" i="24"/>
  <c r="O30" i="25"/>
  <c r="P30" i="24"/>
  <c r="W30" i="25"/>
  <c r="X30" i="24"/>
  <c r="AE30" i="25"/>
  <c r="AF30" i="24"/>
  <c r="AM30" i="25"/>
  <c r="AN30" i="24"/>
  <c r="AU30" i="25"/>
  <c r="AV30" i="24"/>
  <c r="BC30" i="25"/>
  <c r="BD30" i="24"/>
  <c r="BK30" i="25"/>
  <c r="BL30" i="24"/>
  <c r="BS30" i="25"/>
  <c r="BT30" i="24"/>
  <c r="CA30" i="25"/>
  <c r="CB30" i="24"/>
  <c r="CI30" i="25"/>
  <c r="CJ30" i="24"/>
  <c r="CQ30" i="25"/>
  <c r="CR30" i="24"/>
  <c r="CY30" i="25"/>
  <c r="CZ30" i="24"/>
  <c r="DG30" i="25"/>
  <c r="DH30" i="24"/>
  <c r="DO30" i="25"/>
  <c r="DP30" i="24"/>
  <c r="DW30" i="25"/>
  <c r="DX30" i="24"/>
  <c r="C31" i="25"/>
  <c r="D31" i="24"/>
  <c r="K31" i="25"/>
  <c r="L31" i="24"/>
  <c r="S31" i="25"/>
  <c r="T31" i="24"/>
  <c r="AA31" i="25"/>
  <c r="AB31" i="24"/>
  <c r="AI31" i="25"/>
  <c r="AJ31" i="24"/>
  <c r="AQ31" i="25"/>
  <c r="AR31" i="24"/>
  <c r="AY31" i="25"/>
  <c r="AZ31" i="24"/>
  <c r="BG31" i="25"/>
  <c r="BH31" i="24"/>
  <c r="BO31" i="25"/>
  <c r="BP31" i="24"/>
  <c r="BW31" i="25"/>
  <c r="BX31" i="24"/>
  <c r="CE31" i="25"/>
  <c r="CF31" i="24"/>
  <c r="CM31" i="25"/>
  <c r="CN31" i="24"/>
  <c r="CU31" i="25"/>
  <c r="CV31" i="24"/>
  <c r="DC31" i="25"/>
  <c r="DD31" i="24"/>
  <c r="DK31" i="25"/>
  <c r="DL31" i="24"/>
  <c r="DS31" i="25"/>
  <c r="DT31" i="24"/>
  <c r="EA31" i="25"/>
  <c r="EB31" i="24"/>
  <c r="G32" i="25"/>
  <c r="H32" i="24"/>
  <c r="O32" i="25"/>
  <c r="P32" i="24"/>
  <c r="W32" i="25"/>
  <c r="X32" i="24"/>
  <c r="AE32" i="25"/>
  <c r="AF32" i="24"/>
  <c r="AM32" i="25"/>
  <c r="AN32" i="24"/>
  <c r="AU32" i="25"/>
  <c r="AV32" i="24"/>
  <c r="BC32" i="25"/>
  <c r="BD32" i="24"/>
  <c r="BK32" i="25"/>
  <c r="BL32" i="24"/>
  <c r="BS32" i="25"/>
  <c r="BT32" i="24"/>
  <c r="CA32" i="25"/>
  <c r="CB32" i="24"/>
  <c r="CI32" i="25"/>
  <c r="CJ32" i="24"/>
  <c r="CQ32" i="25"/>
  <c r="CR32" i="24"/>
  <c r="CY32" i="25"/>
  <c r="CZ32" i="24"/>
  <c r="DG32" i="25"/>
  <c r="DH32" i="24"/>
  <c r="DO32" i="25"/>
  <c r="DP32" i="24"/>
  <c r="DW32" i="25"/>
  <c r="DX32" i="24"/>
  <c r="G34" i="25"/>
  <c r="H34" i="24"/>
  <c r="G46" i="24"/>
  <c r="O34" i="25"/>
  <c r="P34" i="24"/>
  <c r="O46" i="24"/>
  <c r="W34" i="25"/>
  <c r="X34" i="24"/>
  <c r="W46" i="24"/>
  <c r="AE34" i="25"/>
  <c r="AF34" i="24"/>
  <c r="AE46" i="24"/>
  <c r="AM34" i="25"/>
  <c r="AN34" i="24"/>
  <c r="AM46" i="24"/>
  <c r="AU34" i="25"/>
  <c r="AV34" i="24"/>
  <c r="AU46" i="24"/>
  <c r="BC34" i="25"/>
  <c r="BD34" i="24"/>
  <c r="BC46" i="24"/>
  <c r="BK34" i="25"/>
  <c r="BL34" i="24"/>
  <c r="BK46" i="24"/>
  <c r="BS34" i="25"/>
  <c r="BT34" i="24"/>
  <c r="BS46" i="24"/>
  <c r="CA34" i="25"/>
  <c r="CB34" i="24"/>
  <c r="CA46" i="24"/>
  <c r="CI34" i="25"/>
  <c r="CJ34" i="24"/>
  <c r="CI46" i="24"/>
  <c r="CQ34" i="25"/>
  <c r="CR34" i="24"/>
  <c r="CQ46" i="24"/>
  <c r="CY34" i="25"/>
  <c r="CZ34" i="24"/>
  <c r="CY46" i="24"/>
  <c r="DG34" i="25"/>
  <c r="DH34" i="24"/>
  <c r="DG46" i="24"/>
  <c r="DO34" i="25"/>
  <c r="DP34" i="24"/>
  <c r="DO46" i="24"/>
  <c r="DW34" i="25"/>
  <c r="DX34" i="24"/>
  <c r="DW46" i="24"/>
  <c r="C35" i="25"/>
  <c r="D35" i="24"/>
  <c r="K35" i="25"/>
  <c r="L35" i="24"/>
  <c r="S35" i="25"/>
  <c r="T35" i="24"/>
  <c r="AA35" i="25"/>
  <c r="AB35" i="24"/>
  <c r="AI35" i="25"/>
  <c r="AJ35" i="24"/>
  <c r="AQ35" i="25"/>
  <c r="AR35" i="24"/>
  <c r="AY35" i="25"/>
  <c r="AZ35" i="24"/>
  <c r="BG35" i="25"/>
  <c r="BH35" i="24"/>
  <c r="BO35" i="25"/>
  <c r="BP35" i="24"/>
  <c r="BW35" i="25"/>
  <c r="BX35" i="24"/>
  <c r="CE35" i="25"/>
  <c r="CF35" i="24"/>
  <c r="CM35" i="25"/>
  <c r="CN35" i="24"/>
  <c r="CU35" i="25"/>
  <c r="CV35" i="24"/>
  <c r="DC35" i="25"/>
  <c r="DD35" i="24"/>
  <c r="DK35" i="25"/>
  <c r="DL35" i="24"/>
  <c r="DS35" i="25"/>
  <c r="DT35" i="24"/>
  <c r="EA35" i="25"/>
  <c r="EB35" i="24"/>
  <c r="G36" i="25"/>
  <c r="H36" i="24"/>
  <c r="O36" i="25"/>
  <c r="P36" i="24"/>
  <c r="W36" i="25"/>
  <c r="X36" i="24"/>
  <c r="AE36" i="25"/>
  <c r="AF36" i="24"/>
  <c r="AM36" i="25"/>
  <c r="AN36" i="24"/>
  <c r="AU36" i="25"/>
  <c r="AV36" i="24"/>
  <c r="BC36" i="25"/>
  <c r="BD36" i="24"/>
  <c r="BK36" i="25"/>
  <c r="BL36" i="24"/>
  <c r="BS36" i="25"/>
  <c r="BT36" i="24"/>
  <c r="CA36" i="25"/>
  <c r="CB36" i="24"/>
  <c r="CI36" i="25"/>
  <c r="CJ36" i="24"/>
  <c r="CQ36" i="25"/>
  <c r="CR36" i="24"/>
  <c r="CY36" i="25"/>
  <c r="CZ36" i="25" s="1"/>
  <c r="CZ36" i="24"/>
  <c r="DG36" i="25"/>
  <c r="DH36" i="25" s="1"/>
  <c r="DH36" i="24"/>
  <c r="DO36" i="25"/>
  <c r="DP36" i="25" s="1"/>
  <c r="DP36" i="24"/>
  <c r="DW36" i="25"/>
  <c r="DX36" i="25" s="1"/>
  <c r="DX36" i="24"/>
  <c r="C37" i="25"/>
  <c r="D37" i="24"/>
  <c r="K37" i="25"/>
  <c r="L37" i="24"/>
  <c r="S37" i="25"/>
  <c r="T37" i="24"/>
  <c r="AA37" i="25"/>
  <c r="AB37" i="24"/>
  <c r="AI37" i="25"/>
  <c r="AJ37" i="25" s="1"/>
  <c r="AJ37" i="24"/>
  <c r="AQ37" i="25"/>
  <c r="AR37" i="25" s="1"/>
  <c r="AR37" i="24"/>
  <c r="AY37" i="25"/>
  <c r="AZ37" i="25" s="1"/>
  <c r="AZ37" i="24"/>
  <c r="BG37" i="25"/>
  <c r="BH37" i="25" s="1"/>
  <c r="BH37" i="24"/>
  <c r="BO37" i="25"/>
  <c r="BP37" i="24"/>
  <c r="BW37" i="25"/>
  <c r="BX37" i="24"/>
  <c r="CE37" i="25"/>
  <c r="CF37" i="25" s="1"/>
  <c r="CF37" i="24"/>
  <c r="CM37" i="25"/>
  <c r="CN37" i="25" s="1"/>
  <c r="CN37" i="24"/>
  <c r="CU37" i="25"/>
  <c r="CV37" i="24"/>
  <c r="DC37" i="25"/>
  <c r="DD37" i="24"/>
  <c r="DK37" i="25"/>
  <c r="DL37" i="25" s="1"/>
  <c r="DL37" i="24"/>
  <c r="DS37" i="25"/>
  <c r="DT37" i="25" s="1"/>
  <c r="DT37" i="24"/>
  <c r="EA37" i="25"/>
  <c r="EB37" i="24"/>
  <c r="G38" i="25"/>
  <c r="H38" i="24"/>
  <c r="O38" i="25"/>
  <c r="P38" i="25" s="1"/>
  <c r="P38" i="24"/>
  <c r="W38" i="25"/>
  <c r="X38" i="25" s="1"/>
  <c r="X38" i="24"/>
  <c r="AE38" i="25"/>
  <c r="AF38" i="24"/>
  <c r="AM38" i="25"/>
  <c r="AN38" i="24"/>
  <c r="AU38" i="25"/>
  <c r="AV38" i="25" s="1"/>
  <c r="AV38" i="24"/>
  <c r="BC38" i="25"/>
  <c r="BD38" i="25" s="1"/>
  <c r="BD38" i="24"/>
  <c r="BK38" i="25"/>
  <c r="BL38" i="24"/>
  <c r="BS38" i="25"/>
  <c r="BT38" i="24"/>
  <c r="CA38" i="25"/>
  <c r="CB38" i="25" s="1"/>
  <c r="CB38" i="24"/>
  <c r="CI38" i="25"/>
  <c r="CJ38" i="25" s="1"/>
  <c r="CJ38" i="24"/>
  <c r="CQ38" i="25"/>
  <c r="CR38" i="24"/>
  <c r="CY38" i="25"/>
  <c r="CZ38" i="24"/>
  <c r="DG38" i="25"/>
  <c r="DH38" i="25" s="1"/>
  <c r="DH38" i="24"/>
  <c r="DO38" i="25"/>
  <c r="DP38" i="25" s="1"/>
  <c r="DP38" i="24"/>
  <c r="DW38" i="25"/>
  <c r="DX38" i="24"/>
  <c r="C39" i="25"/>
  <c r="D39" i="24"/>
  <c r="K39" i="25"/>
  <c r="L39" i="25" s="1"/>
  <c r="L39" i="24"/>
  <c r="S39" i="25"/>
  <c r="T39" i="25" s="1"/>
  <c r="T39" i="24"/>
  <c r="AA39" i="25"/>
  <c r="AB39" i="24"/>
  <c r="AI39" i="25"/>
  <c r="AJ39" i="24"/>
  <c r="AQ39" i="25"/>
  <c r="AR39" i="25" s="1"/>
  <c r="AR39" i="24"/>
  <c r="AY39" i="25"/>
  <c r="AZ39" i="25" s="1"/>
  <c r="AZ39" i="24"/>
  <c r="BG39" i="25"/>
  <c r="BH39" i="24"/>
  <c r="BO39" i="25"/>
  <c r="BP39" i="24"/>
  <c r="BW39" i="25"/>
  <c r="BX39" i="25" s="1"/>
  <c r="BX39" i="24"/>
  <c r="CE39" i="25"/>
  <c r="CF39" i="25" s="1"/>
  <c r="CF39" i="24"/>
  <c r="CM39" i="25"/>
  <c r="CN39" i="24"/>
  <c r="CU39" i="25"/>
  <c r="CV39" i="24"/>
  <c r="DC39" i="25"/>
  <c r="DD39" i="25" s="1"/>
  <c r="DD39" i="24"/>
  <c r="DK39" i="25"/>
  <c r="DL39" i="25" s="1"/>
  <c r="DL39" i="24"/>
  <c r="DS39" i="25"/>
  <c r="DT39" i="24"/>
  <c r="EA39" i="25"/>
  <c r="EB39" i="24"/>
  <c r="G40" i="25"/>
  <c r="H40" i="25" s="1"/>
  <c r="H40" i="24"/>
  <c r="O40" i="25"/>
  <c r="P40" i="25" s="1"/>
  <c r="P40" i="24"/>
  <c r="W40" i="25"/>
  <c r="X40" i="24"/>
  <c r="AE40" i="25"/>
  <c r="AF40" i="24"/>
  <c r="AM40" i="25"/>
  <c r="AN40" i="25" s="1"/>
  <c r="AN40" i="24"/>
  <c r="AU40" i="25"/>
  <c r="AV40" i="25" s="1"/>
  <c r="AV40" i="24"/>
  <c r="BC40" i="25"/>
  <c r="BD40" i="24"/>
  <c r="BK40" i="25"/>
  <c r="BL40" i="24"/>
  <c r="BS40" i="25"/>
  <c r="BT40" i="25" s="1"/>
  <c r="BT40" i="24"/>
  <c r="CA40" i="25"/>
  <c r="CB40" i="25" s="1"/>
  <c r="CB40" i="24"/>
  <c r="CI40" i="25"/>
  <c r="CJ40" i="24"/>
  <c r="CQ40" i="25"/>
  <c r="CR40" i="24"/>
  <c r="CY40" i="25"/>
  <c r="CZ40" i="25" s="1"/>
  <c r="CZ40" i="24"/>
  <c r="DG40" i="25"/>
  <c r="DH40" i="25" s="1"/>
  <c r="DH40" i="24"/>
  <c r="DO40" i="25"/>
  <c r="DP40" i="24"/>
  <c r="DW40" i="25"/>
  <c r="DX40" i="24"/>
  <c r="C41" i="25"/>
  <c r="D41" i="25" s="1"/>
  <c r="D41" i="24"/>
  <c r="K41" i="25"/>
  <c r="L41" i="25" s="1"/>
  <c r="L41" i="24"/>
  <c r="S41" i="25"/>
  <c r="T41" i="24"/>
  <c r="AA41" i="25"/>
  <c r="AB41" i="24"/>
  <c r="AI41" i="25"/>
  <c r="AJ41" i="25" s="1"/>
  <c r="AJ41" i="24"/>
  <c r="AQ41" i="25"/>
  <c r="AR41" i="25" s="1"/>
  <c r="AR41" i="24"/>
  <c r="AY41" i="25"/>
  <c r="AZ41" i="24"/>
  <c r="BG41" i="25"/>
  <c r="BH41" i="24"/>
  <c r="BO41" i="25"/>
  <c r="BP41" i="25" s="1"/>
  <c r="BP41" i="24"/>
  <c r="BW41" i="25"/>
  <c r="BX41" i="25" s="1"/>
  <c r="BX41" i="24"/>
  <c r="CE41" i="25"/>
  <c r="CF41" i="24"/>
  <c r="CM41" i="25"/>
  <c r="CN41" i="24"/>
  <c r="CU41" i="25"/>
  <c r="CV41" i="25" s="1"/>
  <c r="CV41" i="24"/>
  <c r="DC41" i="25"/>
  <c r="DD41" i="25" s="1"/>
  <c r="DD41" i="24"/>
  <c r="DK41" i="25"/>
  <c r="DL41" i="24"/>
  <c r="DS41" i="25"/>
  <c r="DT41" i="24"/>
  <c r="EA41" i="25"/>
  <c r="EB41" i="25" s="1"/>
  <c r="EB41" i="24"/>
  <c r="G42" i="25"/>
  <c r="H42" i="25" s="1"/>
  <c r="H42" i="24"/>
  <c r="O42" i="25"/>
  <c r="P42" i="24"/>
  <c r="W42" i="25"/>
  <c r="X42" i="24"/>
  <c r="AE42" i="25"/>
  <c r="AF42" i="25" s="1"/>
  <c r="AF42" i="24"/>
  <c r="AM42" i="25"/>
  <c r="AN42" i="25" s="1"/>
  <c r="AN42" i="24"/>
  <c r="AU42" i="25"/>
  <c r="AV42" i="24"/>
  <c r="BC42" i="25"/>
  <c r="BD42" i="24"/>
  <c r="BK42" i="25"/>
  <c r="BL42" i="25" s="1"/>
  <c r="BL42" i="24"/>
  <c r="BS42" i="25"/>
  <c r="BT42" i="25" s="1"/>
  <c r="BT42" i="24"/>
  <c r="CA42" i="25"/>
  <c r="CB42" i="24"/>
  <c r="CI42" i="25"/>
  <c r="CJ42" i="24"/>
  <c r="CQ42" i="25"/>
  <c r="CR42" i="25" s="1"/>
  <c r="CR42" i="24"/>
  <c r="CY42" i="25"/>
  <c r="CZ42" i="25" s="1"/>
  <c r="CZ42" i="24"/>
  <c r="DG42" i="25"/>
  <c r="DH42" i="24"/>
  <c r="DO42" i="25"/>
  <c r="DP42" i="24"/>
  <c r="DW42" i="25"/>
  <c r="DX42" i="25" s="1"/>
  <c r="DX42" i="24"/>
  <c r="C43" i="25"/>
  <c r="D43" i="25" s="1"/>
  <c r="D43" i="24"/>
  <c r="K43" i="25"/>
  <c r="L43" i="24"/>
  <c r="S43" i="25"/>
  <c r="T43" i="24"/>
  <c r="AA43" i="25"/>
  <c r="AB43" i="25" s="1"/>
  <c r="AB43" i="24"/>
  <c r="AI43" i="25"/>
  <c r="AJ43" i="25" s="1"/>
  <c r="AJ43" i="24"/>
  <c r="AQ43" i="25"/>
  <c r="AR43" i="24"/>
  <c r="AY43" i="25"/>
  <c r="AZ43" i="24"/>
  <c r="BG43" i="25"/>
  <c r="BH43" i="25" s="1"/>
  <c r="BH43" i="24"/>
  <c r="BO43" i="25"/>
  <c r="BP43" i="25" s="1"/>
  <c r="BP43" i="24"/>
  <c r="BW43" i="25"/>
  <c r="BX43" i="24"/>
  <c r="CE43" i="25"/>
  <c r="CF43" i="24"/>
  <c r="CM43" i="25"/>
  <c r="CN43" i="25" s="1"/>
  <c r="CN43" i="24"/>
  <c r="CU43" i="25"/>
  <c r="CV43" i="25" s="1"/>
  <c r="CV43" i="24"/>
  <c r="DC43" i="25"/>
  <c r="DD43" i="24"/>
  <c r="DK43" i="25"/>
  <c r="DL43" i="24"/>
  <c r="DS43" i="25"/>
  <c r="DT43" i="25" s="1"/>
  <c r="DT43" i="24"/>
  <c r="EA43" i="25"/>
  <c r="EB43" i="25" s="1"/>
  <c r="EB43" i="24"/>
  <c r="G44" i="25"/>
  <c r="H44" i="24"/>
  <c r="O44" i="25"/>
  <c r="P44" i="24"/>
  <c r="W44" i="25"/>
  <c r="X44" i="25" s="1"/>
  <c r="X44" i="24"/>
  <c r="AE44" i="25"/>
  <c r="AF44" i="25" s="1"/>
  <c r="AF44" i="24"/>
  <c r="AM44" i="25"/>
  <c r="AN44" i="24"/>
  <c r="AU44" i="25"/>
  <c r="AV44" i="25" s="1"/>
  <c r="AV44" i="24"/>
  <c r="BC44" i="25"/>
  <c r="BD44" i="25" s="1"/>
  <c r="BD44" i="24"/>
  <c r="BK44" i="25"/>
  <c r="BL44" i="24"/>
  <c r="BS44" i="25"/>
  <c r="BT44" i="25" s="1"/>
  <c r="BT44" i="24"/>
  <c r="CA44" i="25"/>
  <c r="CB44" i="24"/>
  <c r="CI44" i="25"/>
  <c r="CJ44" i="24"/>
  <c r="CQ44" i="25"/>
  <c r="CR44" i="25" s="1"/>
  <c r="CR44" i="24"/>
  <c r="CY44" i="25"/>
  <c r="CZ44" i="24"/>
  <c r="DG44" i="25"/>
  <c r="DH44" i="25" s="1"/>
  <c r="DH44" i="24"/>
  <c r="DO44" i="25"/>
  <c r="DP44" i="25" s="1"/>
  <c r="DP44" i="24"/>
  <c r="DW44" i="25"/>
  <c r="DX44" i="24"/>
  <c r="C45" i="25"/>
  <c r="D45" i="25" s="1"/>
  <c r="D45" i="24"/>
  <c r="K45" i="25"/>
  <c r="L45" i="24"/>
  <c r="S45" i="25"/>
  <c r="T45" i="24"/>
  <c r="AA45" i="25"/>
  <c r="AB45" i="25" s="1"/>
  <c r="AB45" i="24"/>
  <c r="AI45" i="25"/>
  <c r="AJ45" i="24"/>
  <c r="AQ45" i="25"/>
  <c r="AR45" i="25" s="1"/>
  <c r="AR45" i="24"/>
  <c r="AY45" i="25"/>
  <c r="AZ45" i="25" s="1"/>
  <c r="AZ45" i="24"/>
  <c r="BG45" i="25"/>
  <c r="BH45" i="24"/>
  <c r="BO45" i="25"/>
  <c r="BP45" i="25" s="1"/>
  <c r="BP45" i="24"/>
  <c r="BW45" i="25"/>
  <c r="BX45" i="24"/>
  <c r="CE45" i="25"/>
  <c r="CF45" i="24"/>
  <c r="CM45" i="25"/>
  <c r="CN45" i="25" s="1"/>
  <c r="CN45" i="24"/>
  <c r="CU45" i="25"/>
  <c r="CV45" i="24"/>
  <c r="DC45" i="25"/>
  <c r="DD45" i="25" s="1"/>
  <c r="DD45" i="24"/>
  <c r="DK45" i="25"/>
  <c r="DL45" i="25" s="1"/>
  <c r="DL45" i="24"/>
  <c r="DS45" i="25"/>
  <c r="DT45" i="24"/>
  <c r="EA45" i="25"/>
  <c r="EB45" i="25" s="1"/>
  <c r="EB45" i="24"/>
  <c r="C47" i="25"/>
  <c r="C59" i="24"/>
  <c r="D47" i="24"/>
  <c r="K47" i="25"/>
  <c r="L47" i="24"/>
  <c r="K59" i="24"/>
  <c r="S47" i="25"/>
  <c r="T47" i="25" s="1"/>
  <c r="S59" i="24"/>
  <c r="T47" i="24"/>
  <c r="AA47" i="25"/>
  <c r="AA59" i="24"/>
  <c r="AB47" i="24"/>
  <c r="AI47" i="25"/>
  <c r="AJ47" i="24"/>
  <c r="AI59" i="24"/>
  <c r="AQ47" i="25"/>
  <c r="AR47" i="25" s="1"/>
  <c r="AQ59" i="24"/>
  <c r="AR47" i="24"/>
  <c r="AY47" i="25"/>
  <c r="AZ47" i="24"/>
  <c r="AY59" i="24"/>
  <c r="BG47" i="25"/>
  <c r="BH47" i="25" s="1"/>
  <c r="BH47" i="24"/>
  <c r="BG59" i="24"/>
  <c r="BO47" i="25"/>
  <c r="BO59" i="24"/>
  <c r="BP47" i="24"/>
  <c r="BW47" i="25"/>
  <c r="BX47" i="24"/>
  <c r="BW59" i="24"/>
  <c r="CE47" i="25"/>
  <c r="CF47" i="25" s="1"/>
  <c r="CE59" i="24"/>
  <c r="CF47" i="24"/>
  <c r="CM47" i="25"/>
  <c r="CM59" i="24"/>
  <c r="CN47" i="24"/>
  <c r="CU47" i="25"/>
  <c r="CV47" i="24"/>
  <c r="CU59" i="24"/>
  <c r="DC47" i="25"/>
  <c r="DD47" i="25" s="1"/>
  <c r="DC59" i="24"/>
  <c r="DD47" i="24"/>
  <c r="DK47" i="25"/>
  <c r="DL47" i="24"/>
  <c r="DK59" i="24"/>
  <c r="DS47" i="25"/>
  <c r="DT47" i="25" s="1"/>
  <c r="DT47" i="24"/>
  <c r="DS59" i="24"/>
  <c r="EA47" i="25"/>
  <c r="EA59" i="24"/>
  <c r="EB47" i="24"/>
  <c r="G48" i="25"/>
  <c r="H48" i="24"/>
  <c r="O48" i="25"/>
  <c r="P48" i="25" s="1"/>
  <c r="P48" i="24"/>
  <c r="W48" i="25"/>
  <c r="X48" i="24"/>
  <c r="AE48" i="25"/>
  <c r="AF48" i="24"/>
  <c r="AM48" i="25"/>
  <c r="AN48" i="25" s="1"/>
  <c r="AN48" i="24"/>
  <c r="AU48" i="25"/>
  <c r="AV48" i="24"/>
  <c r="BC48" i="25"/>
  <c r="BD48" i="25" s="1"/>
  <c r="BD48" i="24"/>
  <c r="BK48" i="25"/>
  <c r="BL48" i="24"/>
  <c r="BS48" i="25"/>
  <c r="BT48" i="24"/>
  <c r="CA48" i="25"/>
  <c r="CB48" i="25" s="1"/>
  <c r="CB48" i="24"/>
  <c r="CI48" i="25"/>
  <c r="CJ48" i="24"/>
  <c r="CQ48" i="25"/>
  <c r="CR48" i="24"/>
  <c r="CY48" i="25"/>
  <c r="CZ48" i="25" s="1"/>
  <c r="CZ48" i="24"/>
  <c r="DG48" i="25"/>
  <c r="DH48" i="24"/>
  <c r="DO48" i="25"/>
  <c r="DP48" i="25" s="1"/>
  <c r="DP48" i="24"/>
  <c r="DW48" i="25"/>
  <c r="DX48" i="24"/>
  <c r="C49" i="25"/>
  <c r="D49" i="24"/>
  <c r="K49" i="25"/>
  <c r="L49" i="25" s="1"/>
  <c r="L49" i="24"/>
  <c r="S49" i="25"/>
  <c r="T49" i="24"/>
  <c r="AA49" i="25"/>
  <c r="AB49" i="24"/>
  <c r="AI49" i="25"/>
  <c r="AJ49" i="25" s="1"/>
  <c r="AJ49" i="24"/>
  <c r="AQ49" i="25"/>
  <c r="AR49" i="24"/>
  <c r="AY49" i="25"/>
  <c r="AZ49" i="25" s="1"/>
  <c r="AZ49" i="24"/>
  <c r="BG49" i="25"/>
  <c r="BH49" i="24"/>
  <c r="BO49" i="25"/>
  <c r="BP49" i="24"/>
  <c r="CG49" i="25"/>
  <c r="CH49" i="24"/>
  <c r="CY49" i="25"/>
  <c r="CZ49" i="24"/>
  <c r="DI49" i="25"/>
  <c r="DJ49" i="25" s="1"/>
  <c r="DJ49" i="24"/>
  <c r="EA49" i="25"/>
  <c r="EB49" i="24"/>
  <c r="Q50" i="25"/>
  <c r="R50" i="24"/>
  <c r="AI50" i="25"/>
  <c r="AJ50" i="24"/>
  <c r="AS50" i="25"/>
  <c r="AT50" i="25" s="1"/>
  <c r="AT50" i="24"/>
  <c r="BK50" i="25"/>
  <c r="BL50" i="24"/>
  <c r="BU50" i="25"/>
  <c r="BV50" i="25" s="1"/>
  <c r="BV50" i="24"/>
  <c r="CG50" i="25"/>
  <c r="CH50" i="25" s="1"/>
  <c r="CH50" i="24"/>
  <c r="CQ50" i="25"/>
  <c r="CR50" i="25" s="1"/>
  <c r="CR50" i="24"/>
  <c r="DA50" i="25"/>
  <c r="DB50" i="24"/>
  <c r="DM50" i="25"/>
  <c r="DN50" i="24"/>
  <c r="DW50" i="25"/>
  <c r="DX50" i="24"/>
  <c r="E51" i="25"/>
  <c r="F51" i="25" s="1"/>
  <c r="F51" i="24"/>
  <c r="Q51" i="25"/>
  <c r="R51" i="25" s="1"/>
  <c r="R51" i="24"/>
  <c r="AA51" i="25"/>
  <c r="AB51" i="25" s="1"/>
  <c r="AB51" i="24"/>
  <c r="AK51" i="25"/>
  <c r="AL51" i="24"/>
  <c r="AW51" i="25"/>
  <c r="AX51" i="24"/>
  <c r="BG51" i="25"/>
  <c r="BH51" i="24"/>
  <c r="BQ51" i="25"/>
  <c r="BR51" i="25" s="1"/>
  <c r="BR51" i="24"/>
  <c r="CC51" i="25"/>
  <c r="CD51" i="25" s="1"/>
  <c r="CD51" i="24"/>
  <c r="CM51" i="25"/>
  <c r="CN51" i="25" s="1"/>
  <c r="CN51" i="24"/>
  <c r="CW51" i="25"/>
  <c r="CX51" i="24"/>
  <c r="DI51" i="25"/>
  <c r="DJ51" i="24"/>
  <c r="DS51" i="25"/>
  <c r="DT51" i="24"/>
  <c r="EC51" i="25"/>
  <c r="ED51" i="25" s="1"/>
  <c r="ED51" i="24"/>
  <c r="M52" i="25"/>
  <c r="N52" i="25" s="1"/>
  <c r="N52" i="24"/>
  <c r="W52" i="25"/>
  <c r="X52" i="25" s="1"/>
  <c r="X52" i="24"/>
  <c r="AG52" i="25"/>
  <c r="AH52" i="24"/>
  <c r="AS52" i="25"/>
  <c r="AT52" i="24"/>
  <c r="BC52" i="25"/>
  <c r="BD52" i="24"/>
  <c r="BM52" i="25"/>
  <c r="BN52" i="25" s="1"/>
  <c r="BN52" i="24"/>
  <c r="BY52" i="25"/>
  <c r="BZ52" i="25" s="1"/>
  <c r="BZ52" i="24"/>
  <c r="CI52" i="25"/>
  <c r="CJ52" i="25" s="1"/>
  <c r="CJ52" i="24"/>
  <c r="CS52" i="25"/>
  <c r="CT52" i="24"/>
  <c r="DE52" i="25"/>
  <c r="DF52" i="24"/>
  <c r="DO52" i="25"/>
  <c r="DP52" i="24"/>
  <c r="DY52" i="25"/>
  <c r="DZ52" i="25" s="1"/>
  <c r="DZ52" i="24"/>
  <c r="I53" i="25"/>
  <c r="J53" i="25" s="1"/>
  <c r="J53" i="24"/>
  <c r="S53" i="25"/>
  <c r="T53" i="25" s="1"/>
  <c r="T53" i="24"/>
  <c r="AC53" i="25"/>
  <c r="AD53" i="24"/>
  <c r="AO53" i="25"/>
  <c r="AP53" i="24"/>
  <c r="AY53" i="25"/>
  <c r="AZ53" i="24"/>
  <c r="BI53" i="25"/>
  <c r="BJ53" i="25" s="1"/>
  <c r="BJ53" i="24"/>
  <c r="BU53" i="25"/>
  <c r="BV53" i="25" s="1"/>
  <c r="BV53" i="24"/>
  <c r="CE53" i="25"/>
  <c r="CF53" i="25" s="1"/>
  <c r="CF53" i="24"/>
  <c r="CO53" i="25"/>
  <c r="CP53" i="24"/>
  <c r="DA53" i="25"/>
  <c r="DB53" i="24"/>
  <c r="DK53" i="25"/>
  <c r="DL53" i="24"/>
  <c r="DU53" i="25"/>
  <c r="DV53" i="25" s="1"/>
  <c r="DV53" i="24"/>
  <c r="E54" i="25"/>
  <c r="F54" i="25" s="1"/>
  <c r="F54" i="24"/>
  <c r="O54" i="25"/>
  <c r="P54" i="25" s="1"/>
  <c r="P54" i="24"/>
  <c r="Y54" i="25"/>
  <c r="Z54" i="24"/>
  <c r="AK54" i="25"/>
  <c r="AL54" i="24"/>
  <c r="AU54" i="25"/>
  <c r="AV54" i="24"/>
  <c r="BE54" i="25"/>
  <c r="BF54" i="25" s="1"/>
  <c r="BF54" i="24"/>
  <c r="BQ54" i="25"/>
  <c r="BR54" i="25" s="1"/>
  <c r="BR54" i="24"/>
  <c r="CA54" i="25"/>
  <c r="CB54" i="25" s="1"/>
  <c r="CB54" i="24"/>
  <c r="CK54" i="25"/>
  <c r="CL54" i="24"/>
  <c r="CW54" i="25"/>
  <c r="CX54" i="24"/>
  <c r="DG54" i="25"/>
  <c r="DH54" i="24"/>
  <c r="DQ54" i="25"/>
  <c r="DR54" i="25" s="1"/>
  <c r="DR54" i="24"/>
  <c r="EC54" i="25"/>
  <c r="ED54" i="25" s="1"/>
  <c r="ED54" i="24"/>
  <c r="K55" i="25"/>
  <c r="L55" i="25" s="1"/>
  <c r="L55" i="24"/>
  <c r="U55" i="25"/>
  <c r="V55" i="24"/>
  <c r="AG55" i="25"/>
  <c r="AH55" i="24"/>
  <c r="AQ55" i="25"/>
  <c r="AR55" i="24"/>
  <c r="BA55" i="25"/>
  <c r="BB55" i="25" s="1"/>
  <c r="BB55" i="24"/>
  <c r="BM55" i="25"/>
  <c r="BN55" i="25" s="1"/>
  <c r="BN55" i="24"/>
  <c r="BW55" i="25"/>
  <c r="BX55" i="25" s="1"/>
  <c r="BX55" i="24"/>
  <c r="CG55" i="25"/>
  <c r="CH55" i="24"/>
  <c r="CS55" i="25"/>
  <c r="CT55" i="24"/>
  <c r="DC55" i="25"/>
  <c r="DD55" i="24"/>
  <c r="DM55" i="25"/>
  <c r="DN55" i="25" s="1"/>
  <c r="DN55" i="24"/>
  <c r="DY55" i="25"/>
  <c r="DZ55" i="25" s="1"/>
  <c r="DZ55" i="24"/>
  <c r="G56" i="25"/>
  <c r="H56" i="25" s="1"/>
  <c r="H56" i="24"/>
  <c r="Q56" i="25"/>
  <c r="R56" i="24"/>
  <c r="AC56" i="25"/>
  <c r="AD56" i="24"/>
  <c r="AM56" i="25"/>
  <c r="AN56" i="24"/>
  <c r="AW56" i="25"/>
  <c r="AX56" i="25" s="1"/>
  <c r="AX56" i="24"/>
  <c r="BI56" i="25"/>
  <c r="BJ56" i="25" s="1"/>
  <c r="BJ56" i="24"/>
  <c r="BS56" i="25"/>
  <c r="BT56" i="25" s="1"/>
  <c r="BT56" i="24"/>
  <c r="CC56" i="25"/>
  <c r="CD56" i="24"/>
  <c r="CO56" i="25"/>
  <c r="CP56" i="24"/>
  <c r="CY56" i="25"/>
  <c r="CZ56" i="24"/>
  <c r="DI56" i="25"/>
  <c r="DJ56" i="25" s="1"/>
  <c r="DJ56" i="24"/>
  <c r="DU56" i="25"/>
  <c r="DV56" i="25" s="1"/>
  <c r="DV56" i="24"/>
  <c r="C57" i="25"/>
  <c r="D57" i="25" s="1"/>
  <c r="D57" i="24"/>
  <c r="M57" i="25"/>
  <c r="N57" i="24"/>
  <c r="Y57" i="25"/>
  <c r="Z57" i="24"/>
  <c r="AI57" i="25"/>
  <c r="AJ57" i="24"/>
  <c r="AU57" i="25"/>
  <c r="AV57" i="24"/>
  <c r="BG57" i="25"/>
  <c r="BH57" i="25" s="1"/>
  <c r="BH57" i="24"/>
  <c r="BU57" i="25"/>
  <c r="BV57" i="24"/>
  <c r="CG57" i="25"/>
  <c r="CH57" i="25" s="1"/>
  <c r="CH57" i="24"/>
  <c r="DG57" i="25"/>
  <c r="DH57" i="24"/>
  <c r="DS57" i="25"/>
  <c r="DT57" i="25" s="1"/>
  <c r="DT57" i="24"/>
  <c r="E58" i="25"/>
  <c r="F58" i="24"/>
  <c r="Q58" i="25"/>
  <c r="R58" i="25" s="1"/>
  <c r="R58" i="24"/>
  <c r="AQ58" i="25"/>
  <c r="AR58" i="24"/>
  <c r="BC58" i="25"/>
  <c r="BD58" i="25" s="1"/>
  <c r="BD58" i="24"/>
  <c r="BQ58" i="25"/>
  <c r="BR58" i="24"/>
  <c r="CC58" i="25"/>
  <c r="CD58" i="25" s="1"/>
  <c r="CD58" i="24"/>
  <c r="DC58" i="25"/>
  <c r="DD58" i="24"/>
  <c r="DO58" i="25"/>
  <c r="DP58" i="25" s="1"/>
  <c r="DP58" i="24"/>
  <c r="EC58" i="25"/>
  <c r="ED58" i="24"/>
  <c r="I60" i="25"/>
  <c r="J60" i="25" s="1"/>
  <c r="J60" i="24"/>
  <c r="I72" i="24"/>
  <c r="AI60" i="25"/>
  <c r="AJ60" i="24"/>
  <c r="AI72" i="24"/>
  <c r="AU60" i="25"/>
  <c r="AV60" i="24"/>
  <c r="AU72" i="24"/>
  <c r="BI60" i="25"/>
  <c r="BJ60" i="24"/>
  <c r="BI72" i="24"/>
  <c r="BU60" i="25"/>
  <c r="BV60" i="25" s="1"/>
  <c r="BV60" i="24"/>
  <c r="BU72" i="24"/>
  <c r="CU60" i="25"/>
  <c r="CV60" i="24"/>
  <c r="CU72" i="24"/>
  <c r="DG60" i="25"/>
  <c r="DH60" i="24"/>
  <c r="DG72" i="24"/>
  <c r="DU60" i="25"/>
  <c r="DV60" i="24"/>
  <c r="DU72" i="24"/>
  <c r="E61" i="25"/>
  <c r="F61" i="25" s="1"/>
  <c r="F61" i="24"/>
  <c r="AE61" i="25"/>
  <c r="AF61" i="24"/>
  <c r="AQ61" i="25"/>
  <c r="AR61" i="25" s="1"/>
  <c r="AR61" i="24"/>
  <c r="BE61" i="25"/>
  <c r="BF61" i="24"/>
  <c r="BQ61" i="25"/>
  <c r="BR61" i="25" s="1"/>
  <c r="BR61" i="24"/>
  <c r="CQ61" i="25"/>
  <c r="CR61" i="24"/>
  <c r="DC61" i="25"/>
  <c r="DD61" i="25" s="1"/>
  <c r="DD61" i="24"/>
  <c r="DQ61" i="25"/>
  <c r="DR61" i="24"/>
  <c r="EC61" i="25"/>
  <c r="ED61" i="25" s="1"/>
  <c r="ED61" i="24"/>
  <c r="AA62" i="25"/>
  <c r="AB62" i="24"/>
  <c r="AM62" i="25"/>
  <c r="AN62" i="25" s="1"/>
  <c r="AN62" i="24"/>
  <c r="BA62" i="25"/>
  <c r="BB62" i="24"/>
  <c r="BM62" i="25"/>
  <c r="BN62" i="25" s="1"/>
  <c r="BN62" i="24"/>
  <c r="CM62" i="25"/>
  <c r="CN62" i="24"/>
  <c r="CY62" i="25"/>
  <c r="CZ62" i="25" s="1"/>
  <c r="CZ62" i="24"/>
  <c r="DM62" i="25"/>
  <c r="DN62" i="24"/>
  <c r="DY62" i="25"/>
  <c r="DZ62" i="25" s="1"/>
  <c r="DZ62" i="24"/>
  <c r="W63" i="25"/>
  <c r="X63" i="24"/>
  <c r="AI63" i="25"/>
  <c r="AJ63" i="25" s="1"/>
  <c r="AJ63" i="24"/>
  <c r="AW63" i="25"/>
  <c r="AX63" i="24"/>
  <c r="BI63" i="25"/>
  <c r="BJ63" i="25" s="1"/>
  <c r="BJ63" i="24"/>
  <c r="CI63" i="25"/>
  <c r="CJ63" i="24"/>
  <c r="CU63" i="25"/>
  <c r="CV63" i="25" s="1"/>
  <c r="CV63" i="24"/>
  <c r="DI63" i="25"/>
  <c r="DJ63" i="24"/>
  <c r="DU63" i="25"/>
  <c r="DV63" i="25" s="1"/>
  <c r="DV63" i="24"/>
  <c r="S64" i="25"/>
  <c r="T64" i="24"/>
  <c r="AE64" i="25"/>
  <c r="AF64" i="25" s="1"/>
  <c r="AF64" i="24"/>
  <c r="AS64" i="25"/>
  <c r="AT64" i="24"/>
  <c r="BE64" i="25"/>
  <c r="BF64" i="25" s="1"/>
  <c r="BF64" i="24"/>
  <c r="CE64" i="25"/>
  <c r="CF64" i="24"/>
  <c r="CQ64" i="25"/>
  <c r="CR64" i="25" s="1"/>
  <c r="CR64" i="24"/>
  <c r="DE64" i="25"/>
  <c r="DF64" i="24"/>
  <c r="DQ64" i="25"/>
  <c r="DR64" i="25" s="1"/>
  <c r="DR64" i="24"/>
  <c r="O65" i="25"/>
  <c r="P65" i="24"/>
  <c r="AA65" i="25"/>
  <c r="AB65" i="25" s="1"/>
  <c r="AB65" i="24"/>
  <c r="AO65" i="25"/>
  <c r="AP65" i="24"/>
  <c r="BA65" i="25"/>
  <c r="BB65" i="25" s="1"/>
  <c r="BB65" i="24"/>
  <c r="CA65" i="25"/>
  <c r="CB65" i="24"/>
  <c r="CM65" i="25"/>
  <c r="CN65" i="25" s="1"/>
  <c r="CN65" i="24"/>
  <c r="DA65" i="25"/>
  <c r="DB65" i="24"/>
  <c r="DM65" i="25"/>
  <c r="DN65" i="25" s="1"/>
  <c r="DN65" i="24"/>
  <c r="K66" i="25"/>
  <c r="L66" i="24"/>
  <c r="W66" i="25"/>
  <c r="X66" i="25" s="1"/>
  <c r="X66" i="24"/>
  <c r="AK66" i="25"/>
  <c r="AL66" i="24"/>
  <c r="AW66" i="25"/>
  <c r="AX66" i="25" s="1"/>
  <c r="AX66" i="24"/>
  <c r="BW66" i="25"/>
  <c r="BX66" i="24"/>
  <c r="CI66" i="25"/>
  <c r="CJ66" i="25" s="1"/>
  <c r="CJ66" i="24"/>
  <c r="CW66" i="25"/>
  <c r="CX66" i="24"/>
  <c r="DI66" i="25"/>
  <c r="DJ66" i="25" s="1"/>
  <c r="DJ66" i="24"/>
  <c r="G67" i="25"/>
  <c r="H67" i="24"/>
  <c r="S67" i="25"/>
  <c r="T67" i="25" s="1"/>
  <c r="T67" i="24"/>
  <c r="AG67" i="25"/>
  <c r="AH67" i="24"/>
  <c r="AS67" i="25"/>
  <c r="AT67" i="25" s="1"/>
  <c r="AT67" i="24"/>
  <c r="BS67" i="25"/>
  <c r="BT67" i="24"/>
  <c r="CE67" i="25"/>
  <c r="CF67" i="25" s="1"/>
  <c r="CF67" i="24"/>
  <c r="CS67" i="25"/>
  <c r="CT67" i="24"/>
  <c r="DE67" i="25"/>
  <c r="DF67" i="25" s="1"/>
  <c r="DF67" i="24"/>
  <c r="C68" i="25"/>
  <c r="D68" i="24"/>
  <c r="O68" i="25"/>
  <c r="P68" i="25" s="1"/>
  <c r="P68" i="24"/>
  <c r="AC68" i="25"/>
  <c r="AD68" i="24"/>
  <c r="AO68" i="25"/>
  <c r="AP68" i="25" s="1"/>
  <c r="AP68" i="24"/>
  <c r="BO68" i="25"/>
  <c r="BP68" i="24"/>
  <c r="CA68" i="25"/>
  <c r="CB68" i="25" s="1"/>
  <c r="CB68" i="24"/>
  <c r="CO68" i="25"/>
  <c r="CP68" i="24"/>
  <c r="DA68" i="25"/>
  <c r="DB68" i="25" s="1"/>
  <c r="DB68" i="24"/>
  <c r="EA68" i="25"/>
  <c r="EB68" i="24"/>
  <c r="K69" i="25"/>
  <c r="L69" i="25" s="1"/>
  <c r="L69" i="24"/>
  <c r="Y69" i="25"/>
  <c r="Z69" i="24"/>
  <c r="AK69" i="25"/>
  <c r="AL69" i="25" s="1"/>
  <c r="AL69" i="24"/>
  <c r="BK69" i="25"/>
  <c r="BL69" i="24"/>
  <c r="BW69" i="25"/>
  <c r="BX69" i="25" s="1"/>
  <c r="BX69" i="24"/>
  <c r="CK69" i="25"/>
  <c r="CL69" i="24"/>
  <c r="CW69" i="25"/>
  <c r="CX69" i="25" s="1"/>
  <c r="CX69" i="24"/>
  <c r="DW69" i="25"/>
  <c r="DX69" i="24"/>
  <c r="G70" i="25"/>
  <c r="H70" i="25" s="1"/>
  <c r="H70" i="24"/>
  <c r="U70" i="25"/>
  <c r="V70" i="24"/>
  <c r="AG70" i="25"/>
  <c r="AH70" i="25" s="1"/>
  <c r="AH70" i="24"/>
  <c r="BG70" i="25"/>
  <c r="BH70" i="24"/>
  <c r="BS70" i="25"/>
  <c r="BT70" i="25" s="1"/>
  <c r="BT70" i="24"/>
  <c r="CG70" i="25"/>
  <c r="CH70" i="24"/>
  <c r="CS70" i="25"/>
  <c r="CT70" i="25" s="1"/>
  <c r="CT70" i="24"/>
  <c r="DS70" i="25"/>
  <c r="DT70" i="24"/>
  <c r="C71" i="25"/>
  <c r="D71" i="25" s="1"/>
  <c r="D71" i="24"/>
  <c r="Q71" i="25"/>
  <c r="R71" i="24"/>
  <c r="AC71" i="25"/>
  <c r="AD71" i="25" s="1"/>
  <c r="AD71" i="24"/>
  <c r="BC71" i="25"/>
  <c r="BD71" i="24"/>
  <c r="BO71" i="25"/>
  <c r="BP71" i="25" s="1"/>
  <c r="BP71" i="24"/>
  <c r="CC71" i="25"/>
  <c r="CD71" i="24"/>
  <c r="CO71" i="25"/>
  <c r="CP71" i="25" s="1"/>
  <c r="CP71" i="24"/>
  <c r="DO71" i="25"/>
  <c r="DP71" i="24"/>
  <c r="EA71" i="25"/>
  <c r="EB71" i="25" s="1"/>
  <c r="EB71" i="24"/>
  <c r="I73" i="25"/>
  <c r="J73" i="24"/>
  <c r="I85" i="24"/>
  <c r="U73" i="25"/>
  <c r="V73" i="24"/>
  <c r="U85" i="24"/>
  <c r="AU73" i="25"/>
  <c r="AV73" i="24"/>
  <c r="AU85" i="24"/>
  <c r="BG73" i="25"/>
  <c r="BH73" i="25" s="1"/>
  <c r="BH73" i="24"/>
  <c r="BG85" i="24"/>
  <c r="BU73" i="25"/>
  <c r="BV73" i="24"/>
  <c r="BU85" i="24"/>
  <c r="CG73" i="25"/>
  <c r="CH73" i="24"/>
  <c r="CG85" i="24"/>
  <c r="DG73" i="25"/>
  <c r="DH73" i="24"/>
  <c r="DG85" i="24"/>
  <c r="DS73" i="25"/>
  <c r="DT73" i="25" s="1"/>
  <c r="DT73" i="24"/>
  <c r="DS85" i="24"/>
  <c r="E74" i="25"/>
  <c r="F74" i="24"/>
  <c r="Q74" i="25"/>
  <c r="R74" i="25" s="1"/>
  <c r="R74" i="24"/>
  <c r="AQ74" i="25"/>
  <c r="AR74" i="24"/>
  <c r="BC74" i="25"/>
  <c r="BD74" i="25" s="1"/>
  <c r="BD74" i="24"/>
  <c r="BQ74" i="25"/>
  <c r="BR74" i="24"/>
  <c r="CC74" i="25"/>
  <c r="CD74" i="25" s="1"/>
  <c r="CD74" i="24"/>
  <c r="DC74" i="25"/>
  <c r="DD74" i="24"/>
  <c r="DO74" i="25"/>
  <c r="DP74" i="25" s="1"/>
  <c r="DP74" i="24"/>
  <c r="EC74" i="25"/>
  <c r="ED74" i="24"/>
  <c r="M75" i="25"/>
  <c r="N75" i="25" s="1"/>
  <c r="N75" i="24"/>
  <c r="AM75" i="25"/>
  <c r="AN75" i="24"/>
  <c r="AY75" i="25"/>
  <c r="AZ75" i="25" s="1"/>
  <c r="AZ75" i="24"/>
  <c r="BM75" i="25"/>
  <c r="BN75" i="24"/>
  <c r="BY75" i="25"/>
  <c r="BZ75" i="25" s="1"/>
  <c r="BZ75" i="24"/>
  <c r="CY75" i="25"/>
  <c r="CZ75" i="24"/>
  <c r="DK75" i="25"/>
  <c r="DL75" i="25" s="1"/>
  <c r="DL75" i="24"/>
  <c r="DY75" i="25"/>
  <c r="DZ75" i="24"/>
  <c r="I76" i="25"/>
  <c r="J76" i="25" s="1"/>
  <c r="J76" i="24"/>
  <c r="AI76" i="25"/>
  <c r="AJ76" i="24"/>
  <c r="AU76" i="25"/>
  <c r="AV76" i="25" s="1"/>
  <c r="AV76" i="24"/>
  <c r="BI76" i="25"/>
  <c r="BJ76" i="24"/>
  <c r="BU76" i="25"/>
  <c r="BV76" i="25" s="1"/>
  <c r="BV76" i="24"/>
  <c r="CU76" i="25"/>
  <c r="CV76" i="24"/>
  <c r="DG76" i="25"/>
  <c r="DH76" i="25" s="1"/>
  <c r="DH76" i="24"/>
  <c r="DU76" i="25"/>
  <c r="DV76" i="24"/>
  <c r="E77" i="25"/>
  <c r="F77" i="25" s="1"/>
  <c r="F77" i="24"/>
  <c r="AE77" i="25"/>
  <c r="AF77" i="24"/>
  <c r="AQ77" i="25"/>
  <c r="AR77" i="25" s="1"/>
  <c r="AR77" i="24"/>
  <c r="BE77" i="25"/>
  <c r="BF77" i="24"/>
  <c r="BQ77" i="25"/>
  <c r="BR77" i="25" s="1"/>
  <c r="BR77" i="24"/>
  <c r="CQ77" i="25"/>
  <c r="CR77" i="24"/>
  <c r="DC77" i="25"/>
  <c r="DD77" i="25" s="1"/>
  <c r="DD77" i="24"/>
  <c r="DQ77" i="25"/>
  <c r="DR77" i="24"/>
  <c r="EC77" i="25"/>
  <c r="ED77" i="25" s="1"/>
  <c r="ED77" i="24"/>
  <c r="AA78" i="25"/>
  <c r="AB78" i="24"/>
  <c r="AM78" i="25"/>
  <c r="AN78" i="25" s="1"/>
  <c r="AN78" i="24"/>
  <c r="BA78" i="25"/>
  <c r="BB78" i="24"/>
  <c r="BM78" i="25"/>
  <c r="BN78" i="25" s="1"/>
  <c r="BN78" i="24"/>
  <c r="CM78" i="25"/>
  <c r="CN78" i="24"/>
  <c r="CY78" i="25"/>
  <c r="CZ78" i="25" s="1"/>
  <c r="CZ78" i="24"/>
  <c r="DM78" i="25"/>
  <c r="DN78" i="24"/>
  <c r="DY78" i="25"/>
  <c r="DZ78" i="25" s="1"/>
  <c r="DZ78" i="24"/>
  <c r="W79" i="25"/>
  <c r="X79" i="24"/>
  <c r="AI79" i="25"/>
  <c r="AJ79" i="25" s="1"/>
  <c r="AJ79" i="24"/>
  <c r="AW79" i="25"/>
  <c r="AX79" i="24"/>
  <c r="BI79" i="25"/>
  <c r="BJ79" i="25" s="1"/>
  <c r="BJ79" i="24"/>
  <c r="CI79" i="25"/>
  <c r="CJ79" i="24"/>
  <c r="CU79" i="25"/>
  <c r="CV79" i="25" s="1"/>
  <c r="CV79" i="24"/>
  <c r="DI79" i="25"/>
  <c r="DJ79" i="24"/>
  <c r="DU79" i="25"/>
  <c r="DV79" i="25" s="1"/>
  <c r="DV79" i="24"/>
  <c r="S80" i="25"/>
  <c r="T80" i="24"/>
  <c r="AE80" i="25"/>
  <c r="AF80" i="25" s="1"/>
  <c r="AF80" i="24"/>
  <c r="AS80" i="25"/>
  <c r="AT80" i="24"/>
  <c r="BE80" i="25"/>
  <c r="BF80" i="25" s="1"/>
  <c r="BF80" i="24"/>
  <c r="CE80" i="25"/>
  <c r="CF80" i="24"/>
  <c r="CQ80" i="25"/>
  <c r="CR80" i="25" s="1"/>
  <c r="CR80" i="24"/>
  <c r="DE80" i="25"/>
  <c r="DF80" i="24"/>
  <c r="DQ80" i="25"/>
  <c r="DR80" i="25" s="1"/>
  <c r="DR80" i="24"/>
  <c r="O81" i="25"/>
  <c r="P81" i="24"/>
  <c r="AA81" i="25"/>
  <c r="AB81" i="25" s="1"/>
  <c r="AB81" i="24"/>
  <c r="AO81" i="25"/>
  <c r="AP81" i="24"/>
  <c r="BA81" i="25"/>
  <c r="BB81" i="25" s="1"/>
  <c r="BB81" i="24"/>
  <c r="CA81" i="25"/>
  <c r="CB81" i="24"/>
  <c r="CM81" i="25"/>
  <c r="CN81" i="25" s="1"/>
  <c r="CN81" i="24"/>
  <c r="DA81" i="25"/>
  <c r="DB81" i="24"/>
  <c r="DM81" i="25"/>
  <c r="DN81" i="25" s="1"/>
  <c r="DN81" i="24"/>
  <c r="K82" i="25"/>
  <c r="L82" i="24"/>
  <c r="W82" i="25"/>
  <c r="X82" i="25" s="1"/>
  <c r="X82" i="24"/>
  <c r="AK82" i="25"/>
  <c r="AL82" i="24"/>
  <c r="AW82" i="25"/>
  <c r="AX82" i="25" s="1"/>
  <c r="AX82" i="24"/>
  <c r="BW82" i="25"/>
  <c r="BX82" i="24"/>
  <c r="CI82" i="25"/>
  <c r="CJ82" i="25" s="1"/>
  <c r="CJ82" i="24"/>
  <c r="CW82" i="25"/>
  <c r="CX82" i="24"/>
  <c r="DI82" i="25"/>
  <c r="DJ82" i="25" s="1"/>
  <c r="DJ82" i="24"/>
  <c r="G83" i="25"/>
  <c r="H83" i="24"/>
  <c r="S83" i="25"/>
  <c r="T83" i="25" s="1"/>
  <c r="T83" i="24"/>
  <c r="AG83" i="25"/>
  <c r="AH83" i="24"/>
  <c r="AS83" i="25"/>
  <c r="AT83" i="25" s="1"/>
  <c r="AT83" i="24"/>
  <c r="BS83" i="25"/>
  <c r="BT83" i="24"/>
  <c r="CE83" i="25"/>
  <c r="CF83" i="25" s="1"/>
  <c r="CF83" i="24"/>
  <c r="CS83" i="25"/>
  <c r="CT83" i="24"/>
  <c r="DE83" i="25"/>
  <c r="DF83" i="25" s="1"/>
  <c r="DF83" i="24"/>
  <c r="C84" i="25"/>
  <c r="D84" i="24"/>
  <c r="O84" i="25"/>
  <c r="P84" i="25" s="1"/>
  <c r="P84" i="24"/>
  <c r="AC84" i="25"/>
  <c r="AD84" i="24"/>
  <c r="AO84" i="25"/>
  <c r="AP84" i="25" s="1"/>
  <c r="AP84" i="24"/>
  <c r="BO84" i="25"/>
  <c r="BP84" i="24"/>
  <c r="CA84" i="25"/>
  <c r="CB84" i="25" s="1"/>
  <c r="CB84" i="24"/>
  <c r="CO84" i="25"/>
  <c r="CP84" i="24"/>
  <c r="DA84" i="25"/>
  <c r="DB84" i="25" s="1"/>
  <c r="DB84" i="24"/>
  <c r="EA84" i="25"/>
  <c r="EB84" i="24"/>
  <c r="G86" i="25"/>
  <c r="H86" i="25" s="1"/>
  <c r="H86" i="24"/>
  <c r="G98" i="24"/>
  <c r="U86" i="25"/>
  <c r="V86" i="24"/>
  <c r="U98" i="24"/>
  <c r="AG86" i="25"/>
  <c r="AH86" i="24"/>
  <c r="AG98" i="24"/>
  <c r="BG86" i="25"/>
  <c r="BH86" i="24"/>
  <c r="BG98" i="24"/>
  <c r="BS86" i="25"/>
  <c r="BT86" i="25" s="1"/>
  <c r="BT86" i="24"/>
  <c r="BS98" i="24"/>
  <c r="CG86" i="25"/>
  <c r="CH86" i="24"/>
  <c r="CG98" i="24"/>
  <c r="CS86" i="25"/>
  <c r="CT86" i="24"/>
  <c r="CS98" i="24"/>
  <c r="DS86" i="25"/>
  <c r="DT86" i="24"/>
  <c r="DS98" i="24"/>
  <c r="C87" i="25"/>
  <c r="D87" i="25" s="1"/>
  <c r="D87" i="24"/>
  <c r="Q87" i="25"/>
  <c r="R87" i="24"/>
  <c r="AC87" i="25"/>
  <c r="AD87" i="25" s="1"/>
  <c r="AD87" i="24"/>
  <c r="BC87" i="25"/>
  <c r="BD87" i="24"/>
  <c r="BO87" i="25"/>
  <c r="BP87" i="25" s="1"/>
  <c r="BP87" i="24"/>
  <c r="CC87" i="25"/>
  <c r="CD87" i="24"/>
  <c r="CO87" i="25"/>
  <c r="CP87" i="25" s="1"/>
  <c r="CP87" i="24"/>
  <c r="DO87" i="25"/>
  <c r="DP87" i="24"/>
  <c r="EA87" i="25"/>
  <c r="EB87" i="25" s="1"/>
  <c r="EB87" i="24"/>
  <c r="M88" i="25"/>
  <c r="N88" i="24"/>
  <c r="Y88" i="25"/>
  <c r="Z88" i="25" s="1"/>
  <c r="Z88" i="24"/>
  <c r="AY88" i="25"/>
  <c r="AZ88" i="24"/>
  <c r="BK88" i="25"/>
  <c r="BL88" i="25" s="1"/>
  <c r="BL88" i="24"/>
  <c r="BY88" i="25"/>
  <c r="BZ88" i="24"/>
  <c r="CK88" i="25"/>
  <c r="CL88" i="25" s="1"/>
  <c r="CL88" i="24"/>
  <c r="DK88" i="25"/>
  <c r="DL88" i="24"/>
  <c r="DW88" i="25"/>
  <c r="DX88" i="25" s="1"/>
  <c r="DX88" i="24"/>
  <c r="I89" i="25"/>
  <c r="J89" i="24"/>
  <c r="U89" i="25"/>
  <c r="V89" i="25" s="1"/>
  <c r="V89" i="24"/>
  <c r="AU89" i="25"/>
  <c r="AV89" i="24"/>
  <c r="BG89" i="25"/>
  <c r="BH89" i="25" s="1"/>
  <c r="BH89" i="24"/>
  <c r="BU89" i="25"/>
  <c r="BV89" i="24"/>
  <c r="CG89" i="25"/>
  <c r="CH89" i="25" s="1"/>
  <c r="CH89" i="24"/>
  <c r="DG89" i="25"/>
  <c r="DH89" i="24"/>
  <c r="DS89" i="25"/>
  <c r="DT89" i="25" s="1"/>
  <c r="DT89" i="24"/>
  <c r="E90" i="25"/>
  <c r="F90" i="24"/>
  <c r="Q90" i="25"/>
  <c r="R90" i="25" s="1"/>
  <c r="R90" i="24"/>
  <c r="AQ90" i="25"/>
  <c r="AR90" i="24"/>
  <c r="BC90" i="25"/>
  <c r="BD90" i="25" s="1"/>
  <c r="BD90" i="24"/>
  <c r="BQ90" i="25"/>
  <c r="BR90" i="24"/>
  <c r="CC90" i="25"/>
  <c r="CD90" i="25" s="1"/>
  <c r="CD90" i="24"/>
  <c r="DC90" i="25"/>
  <c r="DD90" i="24"/>
  <c r="DO90" i="25"/>
  <c r="DP90" i="24"/>
  <c r="EC90" i="25"/>
  <c r="ED90" i="24"/>
  <c r="M91" i="25"/>
  <c r="N91" i="24"/>
  <c r="AM91" i="25"/>
  <c r="AN91" i="24"/>
  <c r="AY91" i="25"/>
  <c r="AZ91" i="24"/>
  <c r="BM91" i="25"/>
  <c r="BN91" i="24"/>
  <c r="BY91" i="25"/>
  <c r="BZ91" i="24"/>
  <c r="CY91" i="25"/>
  <c r="CZ91" i="24"/>
  <c r="DK91" i="25"/>
  <c r="DL91" i="24"/>
  <c r="DY91" i="25"/>
  <c r="DZ91" i="24"/>
  <c r="I92" i="25"/>
  <c r="J92" i="24"/>
  <c r="AI92" i="25"/>
  <c r="AJ92" i="24"/>
  <c r="AU92" i="25"/>
  <c r="AV92" i="24"/>
  <c r="BI92" i="25"/>
  <c r="BJ92" i="24"/>
  <c r="BU92" i="25"/>
  <c r="BV92" i="24"/>
  <c r="CU92" i="25"/>
  <c r="CV92" i="24"/>
  <c r="DG92" i="25"/>
  <c r="DH92" i="24"/>
  <c r="DU92" i="25"/>
  <c r="DV92" i="24"/>
  <c r="E93" i="25"/>
  <c r="F93" i="24"/>
  <c r="AE93" i="25"/>
  <c r="AF93" i="24"/>
  <c r="AQ93" i="25"/>
  <c r="AR93" i="24"/>
  <c r="BE93" i="25"/>
  <c r="BF93" i="24"/>
  <c r="BQ93" i="25"/>
  <c r="BR93" i="24"/>
  <c r="CQ93" i="25"/>
  <c r="CR93" i="24"/>
  <c r="DC93" i="25"/>
  <c r="DD93" i="24"/>
  <c r="DQ93" i="25"/>
  <c r="DR93" i="24"/>
  <c r="EC93" i="25"/>
  <c r="ED93" i="24"/>
  <c r="AA94" i="25"/>
  <c r="AB94" i="24"/>
  <c r="AM94" i="25"/>
  <c r="AN94" i="24"/>
  <c r="BA94" i="25"/>
  <c r="BB94" i="24"/>
  <c r="BM94" i="25"/>
  <c r="BN94" i="24"/>
  <c r="CM94" i="25"/>
  <c r="CN94" i="24"/>
  <c r="CY94" i="25"/>
  <c r="CZ94" i="24"/>
  <c r="DM94" i="25"/>
  <c r="DN94" i="24"/>
  <c r="DY94" i="25"/>
  <c r="DZ94" i="24"/>
  <c r="W95" i="25"/>
  <c r="X95" i="24"/>
  <c r="AI95" i="25"/>
  <c r="AJ95" i="24"/>
  <c r="AW95" i="25"/>
  <c r="AX95" i="24"/>
  <c r="BI95" i="25"/>
  <c r="BJ95" i="24"/>
  <c r="CI95" i="25"/>
  <c r="CJ95" i="24"/>
  <c r="CU95" i="25"/>
  <c r="CV95" i="24"/>
  <c r="DI95" i="25"/>
  <c r="DJ95" i="24"/>
  <c r="DU95" i="25"/>
  <c r="DV95" i="24"/>
  <c r="S96" i="25"/>
  <c r="T96" i="24"/>
  <c r="AE96" i="25"/>
  <c r="AF96" i="24"/>
  <c r="AS96" i="25"/>
  <c r="AT96" i="24"/>
  <c r="BE96" i="25"/>
  <c r="BF96" i="24"/>
  <c r="CE96" i="25"/>
  <c r="CF96" i="24"/>
  <c r="CQ96" i="25"/>
  <c r="CR96" i="24"/>
  <c r="DE96" i="25"/>
  <c r="DF96" i="24"/>
  <c r="DQ96" i="25"/>
  <c r="DR96" i="24"/>
  <c r="O97" i="25"/>
  <c r="P97" i="24"/>
  <c r="AA97" i="25"/>
  <c r="AB97" i="24"/>
  <c r="AO97" i="25"/>
  <c r="AP97" i="24"/>
  <c r="BA97" i="25"/>
  <c r="BB97" i="24"/>
  <c r="CA97" i="25"/>
  <c r="CB97" i="24"/>
  <c r="CM97" i="25"/>
  <c r="CN97" i="24"/>
  <c r="DA97" i="25"/>
  <c r="DB97" i="24"/>
  <c r="DM97" i="25"/>
  <c r="DN97" i="24"/>
  <c r="G99" i="25"/>
  <c r="H99" i="24"/>
  <c r="G111" i="24"/>
  <c r="S99" i="25"/>
  <c r="T99" i="24"/>
  <c r="S111" i="24"/>
  <c r="AG99" i="25"/>
  <c r="AG111" i="24"/>
  <c r="AH99" i="24"/>
  <c r="AS99" i="25"/>
  <c r="AT99" i="24"/>
  <c r="AS111" i="24"/>
  <c r="BS99" i="25"/>
  <c r="BT99" i="24"/>
  <c r="BS111" i="24"/>
  <c r="CE99" i="25"/>
  <c r="CF99" i="24"/>
  <c r="CE111" i="24"/>
  <c r="CS99" i="25"/>
  <c r="CS111" i="24"/>
  <c r="CT99" i="24"/>
  <c r="DE99" i="25"/>
  <c r="DF99" i="24"/>
  <c r="DE111" i="24"/>
  <c r="C100" i="25"/>
  <c r="D100" i="24"/>
  <c r="O100" i="25"/>
  <c r="P100" i="24"/>
  <c r="AC100" i="25"/>
  <c r="AD100" i="24"/>
  <c r="AO100" i="25"/>
  <c r="AP100" i="24"/>
  <c r="BO100" i="25"/>
  <c r="BP100" i="24"/>
  <c r="CA100" i="25"/>
  <c r="CB100" i="24"/>
  <c r="CO100" i="25"/>
  <c r="CP100" i="24"/>
  <c r="DA100" i="25"/>
  <c r="DB100" i="24"/>
  <c r="EA100" i="25"/>
  <c r="EB100" i="24"/>
  <c r="K101" i="25"/>
  <c r="L101" i="24"/>
  <c r="Y101" i="25"/>
  <c r="Z101" i="24"/>
  <c r="AK101" i="25"/>
  <c r="AL101" i="24"/>
  <c r="BK101" i="25"/>
  <c r="BL101" i="24"/>
  <c r="BW101" i="25"/>
  <c r="BX101" i="24"/>
  <c r="CK101" i="25"/>
  <c r="CL101" i="24"/>
  <c r="CW101" i="25"/>
  <c r="CX101" i="24"/>
  <c r="DW101" i="25"/>
  <c r="DX101" i="24"/>
  <c r="G102" i="25"/>
  <c r="H102" i="24"/>
  <c r="U102" i="25"/>
  <c r="V102" i="24"/>
  <c r="AG102" i="25"/>
  <c r="AH102" i="24"/>
  <c r="BG102" i="25"/>
  <c r="BH102" i="24"/>
  <c r="BS102" i="25"/>
  <c r="BT102" i="24"/>
  <c r="CG102" i="25"/>
  <c r="CH102" i="24"/>
  <c r="CS102" i="25"/>
  <c r="CT102" i="24"/>
  <c r="DS102" i="25"/>
  <c r="DT102" i="24"/>
  <c r="C103" i="25"/>
  <c r="D103" i="24"/>
  <c r="Q103" i="25"/>
  <c r="R103" i="24"/>
  <c r="AC103" i="25"/>
  <c r="AD103" i="24"/>
  <c r="BC103" i="25"/>
  <c r="BD103" i="24"/>
  <c r="BO103" i="25"/>
  <c r="BP103" i="24"/>
  <c r="CC103" i="25"/>
  <c r="CD103" i="24"/>
  <c r="DQ103" i="25"/>
  <c r="DR103" i="24"/>
  <c r="AW116" i="25"/>
  <c r="AX116" i="24"/>
  <c r="S117" i="25"/>
  <c r="T117" i="24"/>
  <c r="DQ117" i="25"/>
  <c r="DR117" i="25" s="1"/>
  <c r="DR117" i="24"/>
  <c r="CM118" i="25"/>
  <c r="CN118" i="25" s="1"/>
  <c r="CN118" i="24"/>
  <c r="AG120" i="25"/>
  <c r="AH120" i="24"/>
  <c r="C121" i="25"/>
  <c r="D121" i="24"/>
  <c r="DA121" i="25"/>
  <c r="DB121" i="25" s="1"/>
  <c r="DB121" i="24"/>
  <c r="BW122" i="25"/>
  <c r="BX122" i="25" s="1"/>
  <c r="BX122" i="24"/>
  <c r="CK125" i="25"/>
  <c r="CL125" i="25" s="1"/>
  <c r="CL125" i="24"/>
  <c r="CK137" i="24"/>
  <c r="BG126" i="25"/>
  <c r="BH126" i="25" s="1"/>
  <c r="BH126" i="24"/>
  <c r="EC127" i="25"/>
  <c r="ED127" i="24"/>
  <c r="CY128" i="25"/>
  <c r="CZ128" i="24"/>
  <c r="BU129" i="25"/>
  <c r="BV129" i="24"/>
  <c r="AQ130" i="25"/>
  <c r="AR130" i="24"/>
  <c r="DM131" i="25"/>
  <c r="DN131" i="24"/>
  <c r="CI132" i="25"/>
  <c r="CJ132" i="24"/>
  <c r="BE133" i="25"/>
  <c r="BF133" i="24"/>
  <c r="AA134" i="25"/>
  <c r="AB134" i="24"/>
  <c r="CW135" i="25"/>
  <c r="CX135" i="24"/>
  <c r="BS136" i="25"/>
  <c r="BT136" i="24"/>
  <c r="K138" i="25"/>
  <c r="K150" i="24"/>
  <c r="L138" i="24"/>
  <c r="CG139" i="25"/>
  <c r="CH139" i="24"/>
  <c r="BC140" i="25"/>
  <c r="BD140" i="24"/>
  <c r="Y141" i="25"/>
  <c r="Z141" i="24"/>
  <c r="DY145" i="25"/>
  <c r="DZ145" i="24"/>
  <c r="K149" i="25"/>
  <c r="L149" i="24"/>
  <c r="Y152" i="25"/>
  <c r="Z152" i="24"/>
  <c r="AM155" i="25"/>
  <c r="AN155" i="24"/>
  <c r="BM161" i="25"/>
  <c r="BN161" i="24"/>
  <c r="CA164" i="25"/>
  <c r="CB164" i="24"/>
  <c r="CA176" i="24"/>
  <c r="CO167" i="25"/>
  <c r="CP167" i="24"/>
  <c r="I8" i="25"/>
  <c r="J8" i="25" s="1"/>
  <c r="J8" i="24"/>
  <c r="Q8" i="25"/>
  <c r="R8" i="25" s="1"/>
  <c r="R8" i="24"/>
  <c r="Y8" i="25"/>
  <c r="Z8" i="25" s="1"/>
  <c r="Z8" i="24"/>
  <c r="AG8" i="25"/>
  <c r="AH8" i="25" s="1"/>
  <c r="AH8" i="24"/>
  <c r="AO8" i="25"/>
  <c r="AP8" i="25" s="1"/>
  <c r="AP8" i="24"/>
  <c r="AW8" i="25"/>
  <c r="AX8" i="25" s="1"/>
  <c r="AX8" i="24"/>
  <c r="BE8" i="25"/>
  <c r="BF8" i="25" s="1"/>
  <c r="BF8" i="24"/>
  <c r="BM8" i="25"/>
  <c r="BN8" i="25" s="1"/>
  <c r="BN8" i="24"/>
  <c r="BU8" i="25"/>
  <c r="BV8" i="25" s="1"/>
  <c r="BV8" i="24"/>
  <c r="CC8" i="25"/>
  <c r="CD8" i="25" s="1"/>
  <c r="CD8" i="24"/>
  <c r="CK8" i="25"/>
  <c r="CL8" i="25" s="1"/>
  <c r="CL8" i="24"/>
  <c r="CS8" i="25"/>
  <c r="CT8" i="25" s="1"/>
  <c r="CT8" i="24"/>
  <c r="DA8" i="25"/>
  <c r="DB8" i="25" s="1"/>
  <c r="DB8" i="24"/>
  <c r="DI8" i="25"/>
  <c r="DJ8" i="25" s="1"/>
  <c r="DJ8" i="24"/>
  <c r="DQ8" i="25"/>
  <c r="DR8" i="25" s="1"/>
  <c r="DR8" i="24"/>
  <c r="DY8" i="25"/>
  <c r="DZ8" i="25" s="1"/>
  <c r="DZ8" i="24"/>
  <c r="E9" i="25"/>
  <c r="F9" i="25" s="1"/>
  <c r="F9" i="24"/>
  <c r="M9" i="25"/>
  <c r="N9" i="25" s="1"/>
  <c r="N9" i="24"/>
  <c r="U9" i="25"/>
  <c r="V9" i="25" s="1"/>
  <c r="V9" i="24"/>
  <c r="AC9" i="25"/>
  <c r="AD9" i="25" s="1"/>
  <c r="AD9" i="24"/>
  <c r="AK9" i="25"/>
  <c r="AL9" i="25" s="1"/>
  <c r="AL9" i="24"/>
  <c r="AS9" i="25"/>
  <c r="AT9" i="25" s="1"/>
  <c r="AT9" i="24"/>
  <c r="BA9" i="25"/>
  <c r="BB9" i="25" s="1"/>
  <c r="BB9" i="24"/>
  <c r="BI9" i="25"/>
  <c r="BJ9" i="25" s="1"/>
  <c r="BJ9" i="24"/>
  <c r="BQ9" i="25"/>
  <c r="BR9" i="25" s="1"/>
  <c r="BR9" i="24"/>
  <c r="BY9" i="25"/>
  <c r="BZ9" i="25" s="1"/>
  <c r="BZ9" i="24"/>
  <c r="CG9" i="25"/>
  <c r="CH9" i="25" s="1"/>
  <c r="CH9" i="24"/>
  <c r="CO9" i="25"/>
  <c r="CP9" i="25" s="1"/>
  <c r="CP9" i="24"/>
  <c r="CW9" i="25"/>
  <c r="CX9" i="25" s="1"/>
  <c r="CX9" i="24"/>
  <c r="DE9" i="25"/>
  <c r="DF9" i="25" s="1"/>
  <c r="DF9" i="24"/>
  <c r="DM9" i="25"/>
  <c r="DN9" i="25" s="1"/>
  <c r="DN9" i="24"/>
  <c r="DU9" i="25"/>
  <c r="DV9" i="25" s="1"/>
  <c r="DV9" i="24"/>
  <c r="EC9" i="25"/>
  <c r="ED9" i="25" s="1"/>
  <c r="ED9" i="24"/>
  <c r="I10" i="25"/>
  <c r="J10" i="25" s="1"/>
  <c r="J10" i="24"/>
  <c r="Q10" i="25"/>
  <c r="R10" i="25" s="1"/>
  <c r="R10" i="24"/>
  <c r="Y10" i="25"/>
  <c r="Z10" i="25" s="1"/>
  <c r="Z10" i="24"/>
  <c r="AG10" i="25"/>
  <c r="AH10" i="25" s="1"/>
  <c r="AH10" i="24"/>
  <c r="AO10" i="25"/>
  <c r="AP10" i="25" s="1"/>
  <c r="AP10" i="24"/>
  <c r="AW10" i="25"/>
  <c r="AX10" i="25" s="1"/>
  <c r="AX10" i="24"/>
  <c r="BE10" i="25"/>
  <c r="BF10" i="25" s="1"/>
  <c r="BF10" i="24"/>
  <c r="BM10" i="25"/>
  <c r="BN10" i="25" s="1"/>
  <c r="BN10" i="24"/>
  <c r="BU10" i="25"/>
  <c r="BV10" i="25" s="1"/>
  <c r="BV10" i="24"/>
  <c r="CC10" i="25"/>
  <c r="CD10" i="25" s="1"/>
  <c r="CD10" i="24"/>
  <c r="CK10" i="25"/>
  <c r="CL10" i="25" s="1"/>
  <c r="CL10" i="24"/>
  <c r="CS10" i="25"/>
  <c r="CT10" i="25" s="1"/>
  <c r="CT10" i="24"/>
  <c r="DA10" i="25"/>
  <c r="DB10" i="25" s="1"/>
  <c r="DB10" i="24"/>
  <c r="DI10" i="25"/>
  <c r="DJ10" i="25" s="1"/>
  <c r="DJ10" i="24"/>
  <c r="DQ10" i="25"/>
  <c r="DR10" i="25" s="1"/>
  <c r="DR10" i="24"/>
  <c r="DY10" i="25"/>
  <c r="DZ10" i="25" s="1"/>
  <c r="DZ10" i="24"/>
  <c r="E11" i="25"/>
  <c r="F11" i="25" s="1"/>
  <c r="F11" i="24"/>
  <c r="M11" i="25"/>
  <c r="N11" i="25" s="1"/>
  <c r="N11" i="24"/>
  <c r="U11" i="25"/>
  <c r="V11" i="25" s="1"/>
  <c r="V11" i="24"/>
  <c r="AC11" i="25"/>
  <c r="AD11" i="25" s="1"/>
  <c r="AD11" i="24"/>
  <c r="AK11" i="25"/>
  <c r="AL11" i="25" s="1"/>
  <c r="AL11" i="24"/>
  <c r="AS11" i="25"/>
  <c r="AT11" i="25" s="1"/>
  <c r="AT11" i="24"/>
  <c r="BA11" i="25"/>
  <c r="BB11" i="25" s="1"/>
  <c r="BB11" i="24"/>
  <c r="BI11" i="25"/>
  <c r="BJ11" i="25" s="1"/>
  <c r="BJ11" i="24"/>
  <c r="BQ11" i="25"/>
  <c r="BR11" i="25" s="1"/>
  <c r="BR11" i="24"/>
  <c r="BY11" i="25"/>
  <c r="BZ11" i="25" s="1"/>
  <c r="BZ11" i="24"/>
  <c r="CG11" i="25"/>
  <c r="CH11" i="25" s="1"/>
  <c r="CH11" i="24"/>
  <c r="CO11" i="25"/>
  <c r="CP11" i="25" s="1"/>
  <c r="CP11" i="24"/>
  <c r="CW11" i="25"/>
  <c r="CX11" i="25" s="1"/>
  <c r="CX11" i="24"/>
  <c r="DE11" i="25"/>
  <c r="DF11" i="25" s="1"/>
  <c r="DF11" i="24"/>
  <c r="DM11" i="25"/>
  <c r="DN11" i="25" s="1"/>
  <c r="DN11" i="24"/>
  <c r="DU11" i="25"/>
  <c r="DV11" i="25" s="1"/>
  <c r="DV11" i="24"/>
  <c r="EC11" i="25"/>
  <c r="ED11" i="25" s="1"/>
  <c r="ED11" i="24"/>
  <c r="I12" i="25"/>
  <c r="J12" i="25" s="1"/>
  <c r="J12" i="24"/>
  <c r="Q12" i="25"/>
  <c r="R12" i="25" s="1"/>
  <c r="R12" i="24"/>
  <c r="Y12" i="25"/>
  <c r="Z12" i="25" s="1"/>
  <c r="Z12" i="24"/>
  <c r="AG12" i="25"/>
  <c r="AH12" i="25" s="1"/>
  <c r="AH12" i="24"/>
  <c r="AO12" i="25"/>
  <c r="AP12" i="25" s="1"/>
  <c r="AP12" i="24"/>
  <c r="AW12" i="25"/>
  <c r="AX12" i="25" s="1"/>
  <c r="AX12" i="24"/>
  <c r="BE12" i="25"/>
  <c r="BF12" i="25" s="1"/>
  <c r="BF12" i="24"/>
  <c r="BM12" i="25"/>
  <c r="BN12" i="25" s="1"/>
  <c r="BN12" i="24"/>
  <c r="BU12" i="25"/>
  <c r="BV12" i="25" s="1"/>
  <c r="BV12" i="24"/>
  <c r="CC12" i="25"/>
  <c r="CD12" i="25" s="1"/>
  <c r="CD12" i="24"/>
  <c r="CK12" i="25"/>
  <c r="CL12" i="25" s="1"/>
  <c r="CL12" i="24"/>
  <c r="CS12" i="25"/>
  <c r="CT12" i="25" s="1"/>
  <c r="CT12" i="24"/>
  <c r="DA12" i="25"/>
  <c r="DB12" i="25" s="1"/>
  <c r="DB12" i="24"/>
  <c r="DI12" i="25"/>
  <c r="DJ12" i="25" s="1"/>
  <c r="DJ12" i="24"/>
  <c r="DQ12" i="25"/>
  <c r="DR12" i="25" s="1"/>
  <c r="DR12" i="24"/>
  <c r="DY12" i="25"/>
  <c r="DZ12" i="25" s="1"/>
  <c r="DZ12" i="24"/>
  <c r="E13" i="25"/>
  <c r="F13" i="25" s="1"/>
  <c r="F13" i="24"/>
  <c r="M13" i="25"/>
  <c r="N13" i="25" s="1"/>
  <c r="N13" i="24"/>
  <c r="U13" i="25"/>
  <c r="V13" i="25" s="1"/>
  <c r="V13" i="24"/>
  <c r="AC13" i="25"/>
  <c r="AD13" i="25" s="1"/>
  <c r="AD13" i="24"/>
  <c r="AK13" i="25"/>
  <c r="AL13" i="25" s="1"/>
  <c r="AL13" i="24"/>
  <c r="AS13" i="25"/>
  <c r="AT13" i="25" s="1"/>
  <c r="AT13" i="24"/>
  <c r="BA13" i="25"/>
  <c r="BB13" i="25" s="1"/>
  <c r="BB13" i="24"/>
  <c r="BI13" i="25"/>
  <c r="BJ13" i="25" s="1"/>
  <c r="BJ13" i="24"/>
  <c r="BQ13" i="25"/>
  <c r="BR13" i="25" s="1"/>
  <c r="BR13" i="24"/>
  <c r="BY13" i="25"/>
  <c r="BZ13" i="25" s="1"/>
  <c r="BZ13" i="24"/>
  <c r="CG13" i="25"/>
  <c r="CH13" i="25" s="1"/>
  <c r="CH13" i="24"/>
  <c r="CO13" i="25"/>
  <c r="CP13" i="25" s="1"/>
  <c r="CP13" i="24"/>
  <c r="CW13" i="25"/>
  <c r="CX13" i="25" s="1"/>
  <c r="CX13" i="24"/>
  <c r="DE13" i="25"/>
  <c r="DF13" i="25" s="1"/>
  <c r="DF13" i="24"/>
  <c r="DM13" i="25"/>
  <c r="DN13" i="25" s="1"/>
  <c r="DN13" i="24"/>
  <c r="DU13" i="25"/>
  <c r="DV13" i="25" s="1"/>
  <c r="DV13" i="24"/>
  <c r="EC13" i="25"/>
  <c r="ED13" i="25" s="1"/>
  <c r="ED13" i="24"/>
  <c r="I14" i="25"/>
  <c r="J14" i="25" s="1"/>
  <c r="J14" i="24"/>
  <c r="Q14" i="25"/>
  <c r="R14" i="25" s="1"/>
  <c r="R14" i="24"/>
  <c r="Y14" i="25"/>
  <c r="Z14" i="25" s="1"/>
  <c r="Z14" i="24"/>
  <c r="AG14" i="25"/>
  <c r="AH14" i="25" s="1"/>
  <c r="AH14" i="24"/>
  <c r="AO14" i="25"/>
  <c r="AP14" i="25" s="1"/>
  <c r="AP14" i="24"/>
  <c r="AW14" i="25"/>
  <c r="AX14" i="25" s="1"/>
  <c r="AX14" i="24"/>
  <c r="BE14" i="25"/>
  <c r="BF14" i="25" s="1"/>
  <c r="BF14" i="24"/>
  <c r="BM14" i="25"/>
  <c r="BN14" i="25" s="1"/>
  <c r="BN14" i="24"/>
  <c r="BU14" i="25"/>
  <c r="BV14" i="25" s="1"/>
  <c r="BV14" i="24"/>
  <c r="CC14" i="25"/>
  <c r="CD14" i="25" s="1"/>
  <c r="CD14" i="24"/>
  <c r="CK14" i="25"/>
  <c r="CL14" i="25" s="1"/>
  <c r="CL14" i="24"/>
  <c r="CS14" i="25"/>
  <c r="CT14" i="25" s="1"/>
  <c r="CT14" i="24"/>
  <c r="DA14" i="25"/>
  <c r="DB14" i="25" s="1"/>
  <c r="DB14" i="24"/>
  <c r="DI14" i="25"/>
  <c r="DJ14" i="25" s="1"/>
  <c r="DJ14" i="24"/>
  <c r="DQ14" i="25"/>
  <c r="DR14" i="25" s="1"/>
  <c r="DR14" i="24"/>
  <c r="DY14" i="25"/>
  <c r="DZ14" i="25" s="1"/>
  <c r="DZ14" i="24"/>
  <c r="E15" i="25"/>
  <c r="F15" i="25" s="1"/>
  <c r="F15" i="24"/>
  <c r="M15" i="25"/>
  <c r="N15" i="25" s="1"/>
  <c r="N15" i="24"/>
  <c r="U15" i="25"/>
  <c r="V15" i="25" s="1"/>
  <c r="V15" i="24"/>
  <c r="AC15" i="25"/>
  <c r="AD15" i="25" s="1"/>
  <c r="AD15" i="24"/>
  <c r="AK15" i="25"/>
  <c r="AL15" i="25" s="1"/>
  <c r="AL15" i="24"/>
  <c r="AS15" i="25"/>
  <c r="AT15" i="25" s="1"/>
  <c r="AT15" i="24"/>
  <c r="BA15" i="25"/>
  <c r="BB15" i="25" s="1"/>
  <c r="BB15" i="24"/>
  <c r="BI15" i="25"/>
  <c r="BJ15" i="25" s="1"/>
  <c r="BJ15" i="24"/>
  <c r="BQ15" i="25"/>
  <c r="BR15" i="25" s="1"/>
  <c r="BR15" i="24"/>
  <c r="BY15" i="25"/>
  <c r="BZ15" i="25" s="1"/>
  <c r="BZ15" i="24"/>
  <c r="CG15" i="25"/>
  <c r="CH15" i="25" s="1"/>
  <c r="CH15" i="24"/>
  <c r="CO15" i="25"/>
  <c r="CP15" i="25" s="1"/>
  <c r="CP15" i="24"/>
  <c r="CW15" i="25"/>
  <c r="CX15" i="25" s="1"/>
  <c r="CX15" i="24"/>
  <c r="DE15" i="25"/>
  <c r="DF15" i="25" s="1"/>
  <c r="DF15" i="24"/>
  <c r="DM15" i="25"/>
  <c r="DN15" i="25" s="1"/>
  <c r="DN15" i="24"/>
  <c r="DU15" i="25"/>
  <c r="DV15" i="25" s="1"/>
  <c r="DV15" i="24"/>
  <c r="EC15" i="25"/>
  <c r="ED15" i="25" s="1"/>
  <c r="ED15" i="24"/>
  <c r="I16" i="25"/>
  <c r="J16" i="25" s="1"/>
  <c r="J16" i="24"/>
  <c r="Q16" i="25"/>
  <c r="R16" i="25" s="1"/>
  <c r="R16" i="24"/>
  <c r="Y16" i="25"/>
  <c r="Z16" i="25" s="1"/>
  <c r="Z16" i="24"/>
  <c r="AG16" i="25"/>
  <c r="AH16" i="25" s="1"/>
  <c r="AH16" i="24"/>
  <c r="AO16" i="25"/>
  <c r="AP16" i="25" s="1"/>
  <c r="AP16" i="24"/>
  <c r="AW16" i="25"/>
  <c r="AX16" i="25" s="1"/>
  <c r="AX16" i="24"/>
  <c r="BE16" i="25"/>
  <c r="BF16" i="25" s="1"/>
  <c r="BF16" i="24"/>
  <c r="BM16" i="25"/>
  <c r="BN16" i="25" s="1"/>
  <c r="BN16" i="24"/>
  <c r="BU16" i="25"/>
  <c r="BV16" i="25" s="1"/>
  <c r="BV16" i="24"/>
  <c r="CC16" i="25"/>
  <c r="CD16" i="25" s="1"/>
  <c r="CD16" i="24"/>
  <c r="CK16" i="25"/>
  <c r="CL16" i="25" s="1"/>
  <c r="CL16" i="24"/>
  <c r="CS16" i="25"/>
  <c r="CT16" i="25" s="1"/>
  <c r="CT16" i="24"/>
  <c r="DA16" i="25"/>
  <c r="DB16" i="25" s="1"/>
  <c r="DB16" i="24"/>
  <c r="DI16" i="25"/>
  <c r="DJ16" i="25" s="1"/>
  <c r="DJ16" i="24"/>
  <c r="DQ16" i="25"/>
  <c r="DR16" i="25" s="1"/>
  <c r="DR16" i="24"/>
  <c r="DY16" i="25"/>
  <c r="DZ16" i="25" s="1"/>
  <c r="DZ16" i="24"/>
  <c r="E17" i="25"/>
  <c r="F17" i="25" s="1"/>
  <c r="F17" i="24"/>
  <c r="M17" i="25"/>
  <c r="N17" i="25" s="1"/>
  <c r="N17" i="24"/>
  <c r="U17" i="25"/>
  <c r="V17" i="25" s="1"/>
  <c r="V17" i="24"/>
  <c r="AC17" i="25"/>
  <c r="AD17" i="25" s="1"/>
  <c r="AD17" i="24"/>
  <c r="AK17" i="25"/>
  <c r="AL17" i="25" s="1"/>
  <c r="AL17" i="24"/>
  <c r="AS17" i="25"/>
  <c r="AT17" i="25" s="1"/>
  <c r="AT17" i="24"/>
  <c r="BA17" i="25"/>
  <c r="BB17" i="25" s="1"/>
  <c r="BB17" i="24"/>
  <c r="BI17" i="25"/>
  <c r="BJ17" i="25" s="1"/>
  <c r="BJ17" i="24"/>
  <c r="BQ17" i="25"/>
  <c r="BR17" i="25" s="1"/>
  <c r="BR17" i="24"/>
  <c r="BY17" i="25"/>
  <c r="BZ17" i="25" s="1"/>
  <c r="BZ17" i="24"/>
  <c r="CG17" i="25"/>
  <c r="CH17" i="25" s="1"/>
  <c r="CH17" i="24"/>
  <c r="CO17" i="25"/>
  <c r="CP17" i="25" s="1"/>
  <c r="CP17" i="24"/>
  <c r="CW17" i="25"/>
  <c r="CX17" i="25" s="1"/>
  <c r="CX17" i="24"/>
  <c r="DE17" i="25"/>
  <c r="DF17" i="25" s="1"/>
  <c r="DF17" i="24"/>
  <c r="DM17" i="25"/>
  <c r="DN17" i="25" s="1"/>
  <c r="DN17" i="24"/>
  <c r="DU17" i="25"/>
  <c r="DV17" i="25" s="1"/>
  <c r="DV17" i="24"/>
  <c r="EC17" i="25"/>
  <c r="ED17" i="25" s="1"/>
  <c r="ED17" i="24"/>
  <c r="I18" i="25"/>
  <c r="J18" i="25" s="1"/>
  <c r="J18" i="24"/>
  <c r="Q18" i="25"/>
  <c r="R18" i="25" s="1"/>
  <c r="R18" i="24"/>
  <c r="Y18" i="25"/>
  <c r="Z18" i="25" s="1"/>
  <c r="Z18" i="24"/>
  <c r="AG18" i="25"/>
  <c r="AH18" i="25" s="1"/>
  <c r="AH18" i="24"/>
  <c r="AO18" i="25"/>
  <c r="AP18" i="25" s="1"/>
  <c r="AP18" i="24"/>
  <c r="AW18" i="25"/>
  <c r="AX18" i="25" s="1"/>
  <c r="AX18" i="24"/>
  <c r="BE18" i="25"/>
  <c r="BF18" i="25" s="1"/>
  <c r="BF18" i="24"/>
  <c r="BM18" i="25"/>
  <c r="BN18" i="25" s="1"/>
  <c r="BN18" i="24"/>
  <c r="BU18" i="25"/>
  <c r="BV18" i="25" s="1"/>
  <c r="BV18" i="24"/>
  <c r="CC18" i="25"/>
  <c r="CD18" i="25" s="1"/>
  <c r="CD18" i="24"/>
  <c r="CK18" i="25"/>
  <c r="CL18" i="25" s="1"/>
  <c r="CL18" i="24"/>
  <c r="CS18" i="25"/>
  <c r="CT18" i="25" s="1"/>
  <c r="CT18" i="24"/>
  <c r="DA18" i="25"/>
  <c r="DB18" i="25" s="1"/>
  <c r="DB18" i="24"/>
  <c r="DI18" i="25"/>
  <c r="DJ18" i="25" s="1"/>
  <c r="DJ18" i="24"/>
  <c r="DQ18" i="25"/>
  <c r="DR18" i="25" s="1"/>
  <c r="DR18" i="24"/>
  <c r="DY18" i="25"/>
  <c r="DZ18" i="25" s="1"/>
  <c r="DZ18" i="24"/>
  <c r="E19" i="25"/>
  <c r="F19" i="25" s="1"/>
  <c r="F19" i="24"/>
  <c r="M19" i="25"/>
  <c r="N19" i="25" s="1"/>
  <c r="N19" i="24"/>
  <c r="U19" i="25"/>
  <c r="V19" i="25" s="1"/>
  <c r="V19" i="24"/>
  <c r="AC19" i="25"/>
  <c r="AD19" i="25" s="1"/>
  <c r="AD19" i="24"/>
  <c r="AK19" i="25"/>
  <c r="AL19" i="25" s="1"/>
  <c r="AL19" i="24"/>
  <c r="AS19" i="25"/>
  <c r="AT19" i="25" s="1"/>
  <c r="AT19" i="24"/>
  <c r="BA19" i="25"/>
  <c r="BB19" i="25" s="1"/>
  <c r="BB19" i="24"/>
  <c r="BI19" i="25"/>
  <c r="BJ19" i="25" s="1"/>
  <c r="BJ19" i="24"/>
  <c r="BQ19" i="25"/>
  <c r="BR19" i="25" s="1"/>
  <c r="BR19" i="24"/>
  <c r="BY19" i="25"/>
  <c r="BZ19" i="25" s="1"/>
  <c r="BZ19" i="24"/>
  <c r="CG19" i="25"/>
  <c r="CH19" i="25" s="1"/>
  <c r="CH19" i="24"/>
  <c r="CO19" i="25"/>
  <c r="CP19" i="25" s="1"/>
  <c r="CP19" i="24"/>
  <c r="CW19" i="25"/>
  <c r="CX19" i="25" s="1"/>
  <c r="CX19" i="24"/>
  <c r="DE19" i="25"/>
  <c r="DF19" i="25" s="1"/>
  <c r="DF19" i="24"/>
  <c r="DM19" i="25"/>
  <c r="DN19" i="25" s="1"/>
  <c r="DN19" i="24"/>
  <c r="DU19" i="25"/>
  <c r="DV19" i="25" s="1"/>
  <c r="DV19" i="24"/>
  <c r="EC19" i="25"/>
  <c r="ED19" i="25" s="1"/>
  <c r="ED19" i="24"/>
  <c r="BY49" i="25"/>
  <c r="BZ49" i="25" s="1"/>
  <c r="BZ49" i="24"/>
  <c r="CQ49" i="25"/>
  <c r="CR49" i="24"/>
  <c r="DA49" i="25"/>
  <c r="DB49" i="25" s="1"/>
  <c r="DB49" i="24"/>
  <c r="DS49" i="25"/>
  <c r="DT49" i="24"/>
  <c r="I50" i="25"/>
  <c r="J50" i="25" s="1"/>
  <c r="J50" i="24"/>
  <c r="AA50" i="25"/>
  <c r="AB50" i="24"/>
  <c r="AK50" i="25"/>
  <c r="AL50" i="25" s="1"/>
  <c r="AL50" i="24"/>
  <c r="BC50" i="25"/>
  <c r="BD50" i="24"/>
  <c r="BW50" i="25"/>
  <c r="BX50" i="25" s="1"/>
  <c r="BX50" i="24"/>
  <c r="DC50" i="25"/>
  <c r="DD50" i="25" s="1"/>
  <c r="DD50" i="24"/>
  <c r="G51" i="25"/>
  <c r="H51" i="25" s="1"/>
  <c r="H51" i="24"/>
  <c r="AM51" i="25"/>
  <c r="AN51" i="25" s="1"/>
  <c r="AN51" i="24"/>
  <c r="BS51" i="25"/>
  <c r="BT51" i="25" s="1"/>
  <c r="BT51" i="24"/>
  <c r="CY51" i="25"/>
  <c r="CZ51" i="25" s="1"/>
  <c r="CZ51" i="24"/>
  <c r="C52" i="25"/>
  <c r="D52" i="25" s="1"/>
  <c r="D52" i="24"/>
  <c r="AI52" i="25"/>
  <c r="AJ52" i="25" s="1"/>
  <c r="AJ52" i="24"/>
  <c r="BO52" i="25"/>
  <c r="BP52" i="25" s="1"/>
  <c r="BP52" i="24"/>
  <c r="CU52" i="25"/>
  <c r="CV52" i="25" s="1"/>
  <c r="CV52" i="24"/>
  <c r="EA52" i="25"/>
  <c r="EB52" i="25" s="1"/>
  <c r="EB52" i="24"/>
  <c r="AE53" i="25"/>
  <c r="AF53" i="25" s="1"/>
  <c r="AF53" i="24"/>
  <c r="BK53" i="25"/>
  <c r="BL53" i="25" s="1"/>
  <c r="BL53" i="24"/>
  <c r="CQ53" i="25"/>
  <c r="CR53" i="25" s="1"/>
  <c r="CR53" i="24"/>
  <c r="DW53" i="25"/>
  <c r="DX53" i="25" s="1"/>
  <c r="DX53" i="24"/>
  <c r="AA54" i="25"/>
  <c r="AB54" i="25" s="1"/>
  <c r="AB54" i="24"/>
  <c r="BG54" i="25"/>
  <c r="BH54" i="25" s="1"/>
  <c r="BH54" i="24"/>
  <c r="CM54" i="25"/>
  <c r="CN54" i="25" s="1"/>
  <c r="CN54" i="24"/>
  <c r="DS54" i="25"/>
  <c r="DT54" i="25" s="1"/>
  <c r="DT54" i="24"/>
  <c r="W55" i="25"/>
  <c r="X55" i="25" s="1"/>
  <c r="X55" i="24"/>
  <c r="BC55" i="25"/>
  <c r="BD55" i="25" s="1"/>
  <c r="BD55" i="24"/>
  <c r="CI55" i="25"/>
  <c r="CJ55" i="25" s="1"/>
  <c r="CJ55" i="24"/>
  <c r="DO55" i="25"/>
  <c r="DP55" i="25" s="1"/>
  <c r="DP55" i="24"/>
  <c r="S56" i="25"/>
  <c r="T56" i="25" s="1"/>
  <c r="T56" i="24"/>
  <c r="AY56" i="25"/>
  <c r="AZ56" i="25" s="1"/>
  <c r="AZ56" i="24"/>
  <c r="CE56" i="25"/>
  <c r="CF56" i="25" s="1"/>
  <c r="CF56" i="24"/>
  <c r="DK56" i="25"/>
  <c r="DL56" i="25" s="1"/>
  <c r="DL56" i="24"/>
  <c r="O57" i="25"/>
  <c r="P57" i="25" s="1"/>
  <c r="P57" i="24"/>
  <c r="AW57" i="25"/>
  <c r="AX57" i="24"/>
  <c r="BI57" i="25"/>
  <c r="BJ57" i="24"/>
  <c r="CI57" i="25"/>
  <c r="CJ57" i="24"/>
  <c r="CU57" i="25"/>
  <c r="CV57" i="24"/>
  <c r="DI57" i="25"/>
  <c r="DJ57" i="24"/>
  <c r="DU57" i="25"/>
  <c r="DV57" i="24"/>
  <c r="S58" i="25"/>
  <c r="T58" i="24"/>
  <c r="AE58" i="25"/>
  <c r="AF58" i="24"/>
  <c r="AS58" i="25"/>
  <c r="AT58" i="24"/>
  <c r="BE58" i="25"/>
  <c r="BF58" i="24"/>
  <c r="CE58" i="25"/>
  <c r="CF58" i="24"/>
  <c r="CQ58" i="25"/>
  <c r="CR58" i="24"/>
  <c r="DE58" i="25"/>
  <c r="DF58" i="24"/>
  <c r="DQ58" i="25"/>
  <c r="DR58" i="24"/>
  <c r="K60" i="25"/>
  <c r="L60" i="24"/>
  <c r="K72" i="24"/>
  <c r="W60" i="25"/>
  <c r="X60" i="24"/>
  <c r="W72" i="24"/>
  <c r="AK60" i="25"/>
  <c r="AL60" i="24"/>
  <c r="AK72" i="24"/>
  <c r="AW60" i="25"/>
  <c r="AX60" i="25" s="1"/>
  <c r="AX60" i="24"/>
  <c r="AW72" i="24"/>
  <c r="BW60" i="25"/>
  <c r="BX60" i="24"/>
  <c r="BW72" i="24"/>
  <c r="CI60" i="25"/>
  <c r="CJ60" i="24"/>
  <c r="CI72" i="24"/>
  <c r="CW60" i="25"/>
  <c r="CX60" i="24"/>
  <c r="CW72" i="24"/>
  <c r="DI60" i="25"/>
  <c r="DJ60" i="24"/>
  <c r="DI72" i="24"/>
  <c r="G61" i="25"/>
  <c r="H61" i="24"/>
  <c r="S61" i="25"/>
  <c r="T61" i="24"/>
  <c r="AG61" i="25"/>
  <c r="AH61" i="24"/>
  <c r="AS61" i="25"/>
  <c r="AT61" i="24"/>
  <c r="BS61" i="25"/>
  <c r="BT61" i="24"/>
  <c r="CE61" i="25"/>
  <c r="CF61" i="24"/>
  <c r="CS61" i="25"/>
  <c r="CT61" i="24"/>
  <c r="DE61" i="25"/>
  <c r="DF61" i="24"/>
  <c r="C62" i="25"/>
  <c r="D62" i="24"/>
  <c r="O62" i="25"/>
  <c r="P62" i="24"/>
  <c r="AC62" i="25"/>
  <c r="AD62" i="24"/>
  <c r="AO62" i="25"/>
  <c r="AP62" i="24"/>
  <c r="BO62" i="25"/>
  <c r="BP62" i="24"/>
  <c r="CA62" i="25"/>
  <c r="CB62" i="24"/>
  <c r="CO62" i="25"/>
  <c r="CP62" i="24"/>
  <c r="DA62" i="25"/>
  <c r="DB62" i="24"/>
  <c r="EA62" i="25"/>
  <c r="EB62" i="24"/>
  <c r="K63" i="25"/>
  <c r="L63" i="24"/>
  <c r="Y63" i="25"/>
  <c r="Z63" i="24"/>
  <c r="AK63" i="25"/>
  <c r="AL63" i="24"/>
  <c r="BK63" i="25"/>
  <c r="BL63" i="24"/>
  <c r="BW63" i="25"/>
  <c r="BX63" i="24"/>
  <c r="CK63" i="25"/>
  <c r="CL63" i="24"/>
  <c r="CW63" i="25"/>
  <c r="CX63" i="24"/>
  <c r="DW63" i="25"/>
  <c r="DX63" i="24"/>
  <c r="G64" i="25"/>
  <c r="H64" i="24"/>
  <c r="U64" i="25"/>
  <c r="V64" i="24"/>
  <c r="AG64" i="25"/>
  <c r="AH64" i="24"/>
  <c r="BG64" i="25"/>
  <c r="BH64" i="24"/>
  <c r="BS64" i="25"/>
  <c r="BT64" i="24"/>
  <c r="CG64" i="25"/>
  <c r="CH64" i="24"/>
  <c r="CS64" i="25"/>
  <c r="CT64" i="24"/>
  <c r="DS64" i="25"/>
  <c r="DT64" i="24"/>
  <c r="C65" i="25"/>
  <c r="D65" i="24"/>
  <c r="Q65" i="25"/>
  <c r="R65" i="24"/>
  <c r="AC65" i="25"/>
  <c r="AD65" i="24"/>
  <c r="BC65" i="25"/>
  <c r="BD65" i="24"/>
  <c r="BO65" i="25"/>
  <c r="BP65" i="24"/>
  <c r="CC65" i="25"/>
  <c r="CD65" i="24"/>
  <c r="CO65" i="25"/>
  <c r="CP65" i="24"/>
  <c r="DO65" i="25"/>
  <c r="DP65" i="24"/>
  <c r="EA65" i="25"/>
  <c r="EB65" i="24"/>
  <c r="M66" i="25"/>
  <c r="N66" i="24"/>
  <c r="Y66" i="25"/>
  <c r="Z66" i="24"/>
  <c r="AY66" i="25"/>
  <c r="AZ66" i="24"/>
  <c r="BK66" i="25"/>
  <c r="BL66" i="24"/>
  <c r="BY66" i="25"/>
  <c r="BZ66" i="24"/>
  <c r="CK66" i="25"/>
  <c r="CL66" i="24"/>
  <c r="DK66" i="25"/>
  <c r="DL66" i="24"/>
  <c r="DW66" i="25"/>
  <c r="DX66" i="24"/>
  <c r="I67" i="25"/>
  <c r="J67" i="24"/>
  <c r="U67" i="25"/>
  <c r="V67" i="24"/>
  <c r="AU67" i="25"/>
  <c r="AV67" i="24"/>
  <c r="BG67" i="25"/>
  <c r="BH67" i="24"/>
  <c r="BU67" i="25"/>
  <c r="BV67" i="24"/>
  <c r="CG67" i="25"/>
  <c r="CH67" i="24"/>
  <c r="DG67" i="25"/>
  <c r="DH67" i="24"/>
  <c r="DS67" i="25"/>
  <c r="DT67" i="24"/>
  <c r="E68" i="25"/>
  <c r="F68" i="24"/>
  <c r="Q68" i="25"/>
  <c r="R68" i="24"/>
  <c r="AQ68" i="25"/>
  <c r="AR68" i="24"/>
  <c r="BC68" i="25"/>
  <c r="BD68" i="24"/>
  <c r="BQ68" i="25"/>
  <c r="BR68" i="24"/>
  <c r="CC68" i="25"/>
  <c r="CD68" i="24"/>
  <c r="DC68" i="25"/>
  <c r="DD68" i="24"/>
  <c r="DO68" i="25"/>
  <c r="DP68" i="24"/>
  <c r="EC68" i="25"/>
  <c r="ED68" i="24"/>
  <c r="M69" i="25"/>
  <c r="N69" i="24"/>
  <c r="AM69" i="25"/>
  <c r="AN69" i="24"/>
  <c r="AY69" i="25"/>
  <c r="AZ69" i="24"/>
  <c r="BM69" i="25"/>
  <c r="BN69" i="24"/>
  <c r="BY69" i="25"/>
  <c r="BZ69" i="24"/>
  <c r="CY69" i="25"/>
  <c r="CZ69" i="24"/>
  <c r="DK69" i="25"/>
  <c r="DL69" i="24"/>
  <c r="DY69" i="25"/>
  <c r="DZ69" i="24"/>
  <c r="I70" i="25"/>
  <c r="J70" i="24"/>
  <c r="AI70" i="25"/>
  <c r="AJ70" i="24"/>
  <c r="AU70" i="25"/>
  <c r="AV70" i="24"/>
  <c r="BI70" i="25"/>
  <c r="BJ70" i="24"/>
  <c r="BU70" i="25"/>
  <c r="BV70" i="24"/>
  <c r="CU70" i="25"/>
  <c r="CV70" i="24"/>
  <c r="DG70" i="25"/>
  <c r="DH70" i="24"/>
  <c r="DU70" i="25"/>
  <c r="DV70" i="24"/>
  <c r="E71" i="25"/>
  <c r="F71" i="24"/>
  <c r="AE71" i="25"/>
  <c r="AF71" i="24"/>
  <c r="AQ71" i="25"/>
  <c r="AR71" i="24"/>
  <c r="BE71" i="25"/>
  <c r="BF71" i="24"/>
  <c r="BQ71" i="25"/>
  <c r="BR71" i="24"/>
  <c r="CQ71" i="25"/>
  <c r="CR71" i="24"/>
  <c r="DC71" i="25"/>
  <c r="DD71" i="24"/>
  <c r="DQ71" i="25"/>
  <c r="DR71" i="24"/>
  <c r="EC71" i="25"/>
  <c r="ED71" i="24"/>
  <c r="W73" i="25"/>
  <c r="X73" i="24"/>
  <c r="W85" i="24"/>
  <c r="AI73" i="25"/>
  <c r="AJ73" i="24"/>
  <c r="AI85" i="24"/>
  <c r="AW73" i="25"/>
  <c r="AX73" i="24"/>
  <c r="AW85" i="24"/>
  <c r="BI73" i="25"/>
  <c r="BJ73" i="25" s="1"/>
  <c r="BJ73" i="24"/>
  <c r="BI85" i="24"/>
  <c r="CI73" i="25"/>
  <c r="CJ73" i="24"/>
  <c r="CI85" i="24"/>
  <c r="CU73" i="25"/>
  <c r="CV73" i="24"/>
  <c r="CU85" i="24"/>
  <c r="DI73" i="25"/>
  <c r="DJ73" i="24"/>
  <c r="DI85" i="24"/>
  <c r="DU73" i="25"/>
  <c r="DV73" i="25" s="1"/>
  <c r="DV73" i="24"/>
  <c r="DU85" i="24"/>
  <c r="S74" i="25"/>
  <c r="T74" i="24"/>
  <c r="AE74" i="25"/>
  <c r="AF74" i="24"/>
  <c r="AS74" i="25"/>
  <c r="AT74" i="24"/>
  <c r="BE74" i="25"/>
  <c r="BF74" i="24"/>
  <c r="CE74" i="25"/>
  <c r="CF74" i="24"/>
  <c r="CQ74" i="25"/>
  <c r="CR74" i="24"/>
  <c r="DE74" i="25"/>
  <c r="DF74" i="24"/>
  <c r="DQ74" i="25"/>
  <c r="DR74" i="24"/>
  <c r="O75" i="25"/>
  <c r="P75" i="24"/>
  <c r="AA75" i="25"/>
  <c r="AB75" i="24"/>
  <c r="AO75" i="25"/>
  <c r="AP75" i="24"/>
  <c r="BA75" i="25"/>
  <c r="BB75" i="24"/>
  <c r="CA75" i="25"/>
  <c r="CB75" i="24"/>
  <c r="CM75" i="25"/>
  <c r="CN75" i="24"/>
  <c r="DA75" i="25"/>
  <c r="DB75" i="24"/>
  <c r="DM75" i="25"/>
  <c r="DN75" i="24"/>
  <c r="K76" i="25"/>
  <c r="L76" i="24"/>
  <c r="W76" i="25"/>
  <c r="X76" i="24"/>
  <c r="AK76" i="25"/>
  <c r="AL76" i="24"/>
  <c r="AW76" i="25"/>
  <c r="AX76" i="24"/>
  <c r="BW76" i="25"/>
  <c r="BX76" i="24"/>
  <c r="CI76" i="25"/>
  <c r="CJ76" i="24"/>
  <c r="CW76" i="25"/>
  <c r="CX76" i="24"/>
  <c r="DI76" i="25"/>
  <c r="DJ76" i="24"/>
  <c r="G77" i="25"/>
  <c r="H77" i="24"/>
  <c r="S77" i="25"/>
  <c r="T77" i="24"/>
  <c r="AG77" i="25"/>
  <c r="AH77" i="24"/>
  <c r="AS77" i="25"/>
  <c r="AT77" i="24"/>
  <c r="BS77" i="25"/>
  <c r="BT77" i="24"/>
  <c r="CE77" i="25"/>
  <c r="CF77" i="24"/>
  <c r="CS77" i="25"/>
  <c r="CT77" i="24"/>
  <c r="DE77" i="25"/>
  <c r="DF77" i="24"/>
  <c r="C78" i="25"/>
  <c r="D78" i="24"/>
  <c r="O78" i="25"/>
  <c r="P78" i="24"/>
  <c r="AC78" i="25"/>
  <c r="AD78" i="24"/>
  <c r="AO78" i="25"/>
  <c r="AP78" i="24"/>
  <c r="BO78" i="25"/>
  <c r="BP78" i="24"/>
  <c r="CA78" i="25"/>
  <c r="CB78" i="24"/>
  <c r="CO78" i="25"/>
  <c r="CP78" i="24"/>
  <c r="DA78" i="25"/>
  <c r="DB78" i="24"/>
  <c r="EA78" i="25"/>
  <c r="EB78" i="24"/>
  <c r="K79" i="25"/>
  <c r="L79" i="24"/>
  <c r="Y79" i="25"/>
  <c r="Z79" i="24"/>
  <c r="AK79" i="25"/>
  <c r="AL79" i="24"/>
  <c r="BK79" i="25"/>
  <c r="BL79" i="24"/>
  <c r="BW79" i="25"/>
  <c r="BX79" i="24"/>
  <c r="CK79" i="25"/>
  <c r="CL79" i="24"/>
  <c r="CW79" i="25"/>
  <c r="CX79" i="24"/>
  <c r="DW79" i="25"/>
  <c r="DX79" i="24"/>
  <c r="G80" i="25"/>
  <c r="H80" i="24"/>
  <c r="U80" i="25"/>
  <c r="V80" i="24"/>
  <c r="AG80" i="25"/>
  <c r="AH80" i="24"/>
  <c r="BG80" i="25"/>
  <c r="BH80" i="24"/>
  <c r="BS80" i="25"/>
  <c r="BT80" i="24"/>
  <c r="CG80" i="25"/>
  <c r="CH80" i="24"/>
  <c r="CS80" i="25"/>
  <c r="CT80" i="24"/>
  <c r="DS80" i="25"/>
  <c r="DT80" i="24"/>
  <c r="C81" i="25"/>
  <c r="D81" i="24"/>
  <c r="Q81" i="25"/>
  <c r="R81" i="24"/>
  <c r="AC81" i="25"/>
  <c r="AD81" i="24"/>
  <c r="BC81" i="25"/>
  <c r="BD81" i="24"/>
  <c r="BO81" i="25"/>
  <c r="BP81" i="24"/>
  <c r="CC81" i="25"/>
  <c r="CD81" i="24"/>
  <c r="CO81" i="25"/>
  <c r="CP81" i="24"/>
  <c r="DO81" i="25"/>
  <c r="DP81" i="24"/>
  <c r="EA81" i="25"/>
  <c r="EB81" i="24"/>
  <c r="M82" i="25"/>
  <c r="N82" i="24"/>
  <c r="Y82" i="25"/>
  <c r="Z82" i="24"/>
  <c r="AY82" i="25"/>
  <c r="AZ82" i="24"/>
  <c r="BK82" i="25"/>
  <c r="BL82" i="24"/>
  <c r="BY82" i="25"/>
  <c r="BZ82" i="24"/>
  <c r="CK82" i="25"/>
  <c r="CL82" i="24"/>
  <c r="DK82" i="25"/>
  <c r="DL82" i="24"/>
  <c r="DW82" i="25"/>
  <c r="DX82" i="24"/>
  <c r="I83" i="25"/>
  <c r="J83" i="24"/>
  <c r="U83" i="25"/>
  <c r="V83" i="24"/>
  <c r="AU83" i="25"/>
  <c r="AV83" i="24"/>
  <c r="BG83" i="25"/>
  <c r="BH83" i="24"/>
  <c r="BU83" i="25"/>
  <c r="BV83" i="24"/>
  <c r="CG83" i="25"/>
  <c r="CH83" i="24"/>
  <c r="DG83" i="25"/>
  <c r="DH83" i="24"/>
  <c r="DS83" i="25"/>
  <c r="DT83" i="24"/>
  <c r="E84" i="25"/>
  <c r="F84" i="24"/>
  <c r="Q84" i="25"/>
  <c r="R84" i="24"/>
  <c r="AQ84" i="25"/>
  <c r="AR84" i="24"/>
  <c r="BC84" i="25"/>
  <c r="BD84" i="24"/>
  <c r="BQ84" i="25"/>
  <c r="BR84" i="24"/>
  <c r="CC84" i="25"/>
  <c r="CD84" i="24"/>
  <c r="DC84" i="25"/>
  <c r="DD84" i="24"/>
  <c r="DO84" i="25"/>
  <c r="DP84" i="24"/>
  <c r="EC84" i="25"/>
  <c r="ED84" i="24"/>
  <c r="I86" i="25"/>
  <c r="J86" i="24"/>
  <c r="I98" i="24"/>
  <c r="AI86" i="25"/>
  <c r="AJ86" i="24"/>
  <c r="AI98" i="24"/>
  <c r="AU86" i="25"/>
  <c r="AV86" i="25" s="1"/>
  <c r="AV86" i="24"/>
  <c r="AU98" i="24"/>
  <c r="BI86" i="25"/>
  <c r="BJ86" i="24"/>
  <c r="BI98" i="24"/>
  <c r="BU86" i="25"/>
  <c r="BV86" i="24"/>
  <c r="BU98" i="24"/>
  <c r="CU86" i="25"/>
  <c r="CV86" i="24"/>
  <c r="CU98" i="24"/>
  <c r="DG86" i="25"/>
  <c r="DH86" i="25" s="1"/>
  <c r="DH86" i="24"/>
  <c r="DG98" i="24"/>
  <c r="DU86" i="25"/>
  <c r="DV86" i="24"/>
  <c r="DU98" i="24"/>
  <c r="E87" i="25"/>
  <c r="F87" i="24"/>
  <c r="AE87" i="25"/>
  <c r="AF87" i="24"/>
  <c r="AQ87" i="25"/>
  <c r="AR87" i="24"/>
  <c r="BE87" i="25"/>
  <c r="BF87" i="24"/>
  <c r="BQ87" i="25"/>
  <c r="BR87" i="24"/>
  <c r="CQ87" i="25"/>
  <c r="CR87" i="24"/>
  <c r="DC87" i="25"/>
  <c r="DD87" i="24"/>
  <c r="DQ87" i="25"/>
  <c r="DR87" i="24"/>
  <c r="EC87" i="25"/>
  <c r="ED87" i="24"/>
  <c r="AA88" i="25"/>
  <c r="AB88" i="24"/>
  <c r="AM88" i="25"/>
  <c r="AN88" i="24"/>
  <c r="BA88" i="25"/>
  <c r="BB88" i="24"/>
  <c r="BM88" i="25"/>
  <c r="BN88" i="24"/>
  <c r="CM88" i="25"/>
  <c r="CN88" i="24"/>
  <c r="CY88" i="25"/>
  <c r="CZ88" i="24"/>
  <c r="DM88" i="25"/>
  <c r="DN88" i="24"/>
  <c r="DY88" i="25"/>
  <c r="DZ88" i="24"/>
  <c r="W89" i="25"/>
  <c r="X89" i="24"/>
  <c r="AI89" i="25"/>
  <c r="AJ89" i="24"/>
  <c r="AW89" i="25"/>
  <c r="AX89" i="24"/>
  <c r="BI89" i="25"/>
  <c r="BJ89" i="24"/>
  <c r="CI89" i="25"/>
  <c r="CJ89" i="24"/>
  <c r="CU89" i="25"/>
  <c r="CV89" i="24"/>
  <c r="DI89" i="25"/>
  <c r="DJ89" i="24"/>
  <c r="DU89" i="25"/>
  <c r="DV89" i="24"/>
  <c r="S90" i="25"/>
  <c r="T90" i="24"/>
  <c r="AE90" i="25"/>
  <c r="AF90" i="24"/>
  <c r="AS90" i="25"/>
  <c r="AT90" i="24"/>
  <c r="BE90" i="25"/>
  <c r="BF90" i="24"/>
  <c r="CE90" i="25"/>
  <c r="CF90" i="24"/>
  <c r="CQ90" i="25"/>
  <c r="CR90" i="24"/>
  <c r="DE90" i="25"/>
  <c r="DF90" i="24"/>
  <c r="DQ90" i="25"/>
  <c r="DR90" i="25" s="1"/>
  <c r="DR90" i="24"/>
  <c r="O91" i="25"/>
  <c r="P91" i="24"/>
  <c r="AA91" i="25"/>
  <c r="AB91" i="24"/>
  <c r="AO91" i="25"/>
  <c r="AP91" i="24"/>
  <c r="BA91" i="25"/>
  <c r="BB91" i="24"/>
  <c r="CA91" i="25"/>
  <c r="CB91" i="24"/>
  <c r="CM91" i="25"/>
  <c r="CN91" i="24"/>
  <c r="DA91" i="25"/>
  <c r="DB91" i="24"/>
  <c r="DM91" i="25"/>
  <c r="DN91" i="24"/>
  <c r="K92" i="25"/>
  <c r="L92" i="24"/>
  <c r="W92" i="25"/>
  <c r="X92" i="24"/>
  <c r="AK92" i="25"/>
  <c r="AL92" i="24"/>
  <c r="AW92" i="25"/>
  <c r="AX92" i="24"/>
  <c r="BW92" i="25"/>
  <c r="BX92" i="24"/>
  <c r="CI92" i="25"/>
  <c r="CJ92" i="24"/>
  <c r="CW92" i="25"/>
  <c r="CX92" i="24"/>
  <c r="DI92" i="25"/>
  <c r="DJ92" i="24"/>
  <c r="G93" i="25"/>
  <c r="H93" i="24"/>
  <c r="S93" i="25"/>
  <c r="T93" i="24"/>
  <c r="AG93" i="25"/>
  <c r="AH93" i="24"/>
  <c r="AS93" i="25"/>
  <c r="AT93" i="24"/>
  <c r="BS93" i="25"/>
  <c r="BT93" i="24"/>
  <c r="CE93" i="25"/>
  <c r="CF93" i="24"/>
  <c r="CS93" i="25"/>
  <c r="CT93" i="24"/>
  <c r="DE93" i="25"/>
  <c r="DF93" i="24"/>
  <c r="C94" i="25"/>
  <c r="D94" i="24"/>
  <c r="O94" i="25"/>
  <c r="P94" i="24"/>
  <c r="AC94" i="25"/>
  <c r="AD94" i="24"/>
  <c r="AO94" i="25"/>
  <c r="AP94" i="24"/>
  <c r="BO94" i="25"/>
  <c r="BP94" i="24"/>
  <c r="CA94" i="25"/>
  <c r="CB94" i="24"/>
  <c r="CO94" i="25"/>
  <c r="CP94" i="24"/>
  <c r="DA94" i="25"/>
  <c r="DB94" i="24"/>
  <c r="EA94" i="25"/>
  <c r="EB94" i="24"/>
  <c r="K95" i="25"/>
  <c r="L95" i="24"/>
  <c r="Y95" i="25"/>
  <c r="Z95" i="24"/>
  <c r="AK95" i="25"/>
  <c r="AL95" i="24"/>
  <c r="BK95" i="25"/>
  <c r="BL95" i="24"/>
  <c r="BW95" i="25"/>
  <c r="BX95" i="24"/>
  <c r="CK95" i="25"/>
  <c r="CL95" i="24"/>
  <c r="CW95" i="25"/>
  <c r="CX95" i="24"/>
  <c r="DW95" i="25"/>
  <c r="DX95" i="24"/>
  <c r="G96" i="25"/>
  <c r="H96" i="24"/>
  <c r="U96" i="25"/>
  <c r="V96" i="24"/>
  <c r="AG96" i="25"/>
  <c r="AH96" i="24"/>
  <c r="BG96" i="25"/>
  <c r="BH96" i="24"/>
  <c r="BS96" i="25"/>
  <c r="BT96" i="24"/>
  <c r="CG96" i="25"/>
  <c r="CH96" i="24"/>
  <c r="CS96" i="25"/>
  <c r="CT96" i="24"/>
  <c r="DS96" i="25"/>
  <c r="DT96" i="24"/>
  <c r="C97" i="25"/>
  <c r="D97" i="24"/>
  <c r="Q97" i="25"/>
  <c r="R97" i="24"/>
  <c r="AC97" i="25"/>
  <c r="AD97" i="24"/>
  <c r="BC97" i="25"/>
  <c r="BD97" i="24"/>
  <c r="BO97" i="25"/>
  <c r="BP97" i="24"/>
  <c r="CC97" i="25"/>
  <c r="CD97" i="24"/>
  <c r="CO97" i="25"/>
  <c r="CP97" i="24"/>
  <c r="DO97" i="25"/>
  <c r="DP97" i="24"/>
  <c r="EA97" i="25"/>
  <c r="EB97" i="24"/>
  <c r="I99" i="25"/>
  <c r="I111" i="24"/>
  <c r="J99" i="24"/>
  <c r="U99" i="25"/>
  <c r="V99" i="24"/>
  <c r="U111" i="24"/>
  <c r="AU99" i="25"/>
  <c r="AV99" i="24"/>
  <c r="AU111" i="24"/>
  <c r="BG99" i="25"/>
  <c r="BH99" i="24"/>
  <c r="BG111" i="24"/>
  <c r="BU99" i="25"/>
  <c r="BU111" i="24"/>
  <c r="BV99" i="24"/>
  <c r="CG99" i="25"/>
  <c r="CH99" i="24"/>
  <c r="CG111" i="24"/>
  <c r="DG99" i="25"/>
  <c r="DH99" i="24"/>
  <c r="DG111" i="24"/>
  <c r="DS99" i="25"/>
  <c r="DT99" i="24"/>
  <c r="DS111" i="24"/>
  <c r="E100" i="25"/>
  <c r="F100" i="24"/>
  <c r="Q100" i="25"/>
  <c r="R100" i="24"/>
  <c r="AQ100" i="25"/>
  <c r="AR100" i="24"/>
  <c r="BC100" i="25"/>
  <c r="BD100" i="24"/>
  <c r="BQ100" i="25"/>
  <c r="BR100" i="24"/>
  <c r="CC100" i="25"/>
  <c r="CD100" i="24"/>
  <c r="DC100" i="25"/>
  <c r="DD100" i="24"/>
  <c r="DO100" i="25"/>
  <c r="DP100" i="24"/>
  <c r="EC100" i="25"/>
  <c r="ED100" i="24"/>
  <c r="M101" i="25"/>
  <c r="N101" i="24"/>
  <c r="AM101" i="25"/>
  <c r="AN101" i="24"/>
  <c r="AY101" i="25"/>
  <c r="AZ101" i="24"/>
  <c r="BM101" i="25"/>
  <c r="BN101" i="24"/>
  <c r="BY101" i="25"/>
  <c r="BZ101" i="24"/>
  <c r="CY101" i="25"/>
  <c r="CZ101" i="24"/>
  <c r="DK101" i="25"/>
  <c r="DL101" i="24"/>
  <c r="DY101" i="25"/>
  <c r="DZ101" i="24"/>
  <c r="I102" i="25"/>
  <c r="J102" i="24"/>
  <c r="AI102" i="25"/>
  <c r="AJ102" i="24"/>
  <c r="AU102" i="25"/>
  <c r="AV102" i="24"/>
  <c r="BI102" i="25"/>
  <c r="BJ102" i="24"/>
  <c r="BU102" i="25"/>
  <c r="BV102" i="24"/>
  <c r="CU102" i="25"/>
  <c r="CV102" i="24"/>
  <c r="DG102" i="25"/>
  <c r="DH102" i="24"/>
  <c r="DU102" i="25"/>
  <c r="DV102" i="24"/>
  <c r="E103" i="25"/>
  <c r="F103" i="24"/>
  <c r="AE103" i="25"/>
  <c r="AF103" i="24"/>
  <c r="AQ103" i="25"/>
  <c r="AR103" i="24"/>
  <c r="BE103" i="25"/>
  <c r="BF103" i="24"/>
  <c r="BQ103" i="25"/>
  <c r="BR103" i="24"/>
  <c r="CW103" i="25"/>
  <c r="CX103" i="24"/>
  <c r="BI116" i="25"/>
  <c r="BJ116" i="25" s="1"/>
  <c r="BJ116" i="24"/>
  <c r="AE117" i="25"/>
  <c r="AF117" i="25" s="1"/>
  <c r="AF117" i="24"/>
  <c r="DA118" i="25"/>
  <c r="DB118" i="24"/>
  <c r="BW119" i="25"/>
  <c r="BX119" i="24"/>
  <c r="AS120" i="25"/>
  <c r="AT120" i="25" s="1"/>
  <c r="AT120" i="24"/>
  <c r="O121" i="25"/>
  <c r="P121" i="25" s="1"/>
  <c r="P121" i="24"/>
  <c r="CK122" i="25"/>
  <c r="CL122" i="24"/>
  <c r="BG123" i="25"/>
  <c r="BH123" i="24"/>
  <c r="BU126" i="25"/>
  <c r="BV126" i="24"/>
  <c r="AQ127" i="25"/>
  <c r="AR127" i="24"/>
  <c r="M128" i="25"/>
  <c r="N128" i="25" s="1"/>
  <c r="N128" i="24"/>
  <c r="DK128" i="25"/>
  <c r="DL128" i="25" s="1"/>
  <c r="DL128" i="24"/>
  <c r="BE130" i="25"/>
  <c r="BF130" i="24"/>
  <c r="AA131" i="25"/>
  <c r="AB131" i="24"/>
  <c r="DY131" i="25"/>
  <c r="DZ131" i="24"/>
  <c r="CU132" i="25"/>
  <c r="CV132" i="24"/>
  <c r="AO134" i="25"/>
  <c r="AP134" i="24"/>
  <c r="K135" i="25"/>
  <c r="L135" i="24"/>
  <c r="DI135" i="25"/>
  <c r="DJ135" i="24"/>
  <c r="CE136" i="25"/>
  <c r="CF136" i="24"/>
  <c r="Y138" i="25"/>
  <c r="Y150" i="24"/>
  <c r="Z138" i="24"/>
  <c r="DW138" i="25"/>
  <c r="DX138" i="24"/>
  <c r="DW150" i="24"/>
  <c r="CS139" i="25"/>
  <c r="CT139" i="24"/>
  <c r="BO140" i="25"/>
  <c r="BP140" i="24"/>
  <c r="AW146" i="25"/>
  <c r="AX146" i="24"/>
  <c r="BK149" i="25"/>
  <c r="BL149" i="24"/>
  <c r="CK155" i="25"/>
  <c r="CL155" i="24"/>
  <c r="CY158" i="25"/>
  <c r="CZ158" i="24"/>
  <c r="DM161" i="25"/>
  <c r="DN161" i="24"/>
  <c r="EA164" i="25"/>
  <c r="EA176" i="24"/>
  <c r="EB164" i="24"/>
  <c r="DQ26" i="25"/>
  <c r="DR26" i="25" s="1"/>
  <c r="DR26" i="24"/>
  <c r="DY26" i="25"/>
  <c r="DZ26" i="25" s="1"/>
  <c r="DZ26" i="24"/>
  <c r="E27" i="25"/>
  <c r="F27" i="25" s="1"/>
  <c r="F27" i="24"/>
  <c r="M27" i="25"/>
  <c r="N27" i="25" s="1"/>
  <c r="N27" i="24"/>
  <c r="U27" i="25"/>
  <c r="V27" i="25" s="1"/>
  <c r="V27" i="24"/>
  <c r="AC27" i="25"/>
  <c r="AD27" i="25" s="1"/>
  <c r="AD27" i="24"/>
  <c r="AK27" i="25"/>
  <c r="AL27" i="25" s="1"/>
  <c r="AL27" i="24"/>
  <c r="AS27" i="25"/>
  <c r="AT27" i="25" s="1"/>
  <c r="AT27" i="24"/>
  <c r="BA27" i="25"/>
  <c r="BB27" i="25" s="1"/>
  <c r="BB27" i="24"/>
  <c r="BI27" i="25"/>
  <c r="BJ27" i="25" s="1"/>
  <c r="BJ27" i="24"/>
  <c r="BQ27" i="25"/>
  <c r="BR27" i="25" s="1"/>
  <c r="BR27" i="24"/>
  <c r="BY27" i="25"/>
  <c r="BZ27" i="25" s="1"/>
  <c r="BZ27" i="24"/>
  <c r="CG27" i="25"/>
  <c r="CH27" i="25" s="1"/>
  <c r="CH27" i="24"/>
  <c r="CO27" i="25"/>
  <c r="CP27" i="25" s="1"/>
  <c r="CP27" i="24"/>
  <c r="CW27" i="25"/>
  <c r="CX27" i="25" s="1"/>
  <c r="CX27" i="24"/>
  <c r="DE27" i="25"/>
  <c r="DF27" i="25" s="1"/>
  <c r="DF27" i="24"/>
  <c r="DM27" i="25"/>
  <c r="DN27" i="25" s="1"/>
  <c r="DN27" i="24"/>
  <c r="DU27" i="25"/>
  <c r="DV27" i="25" s="1"/>
  <c r="DV27" i="24"/>
  <c r="EC27" i="25"/>
  <c r="ED27" i="25" s="1"/>
  <c r="ED27" i="24"/>
  <c r="I28" i="25"/>
  <c r="J28" i="25" s="1"/>
  <c r="J28" i="24"/>
  <c r="Q28" i="25"/>
  <c r="R28" i="25" s="1"/>
  <c r="R28" i="24"/>
  <c r="Y28" i="25"/>
  <c r="Z28" i="25" s="1"/>
  <c r="Z28" i="24"/>
  <c r="AG28" i="25"/>
  <c r="AH28" i="25" s="1"/>
  <c r="AH28" i="24"/>
  <c r="AO28" i="25"/>
  <c r="AP28" i="25" s="1"/>
  <c r="AP28" i="24"/>
  <c r="AW28" i="25"/>
  <c r="AX28" i="25" s="1"/>
  <c r="AX28" i="24"/>
  <c r="BE28" i="25"/>
  <c r="BF28" i="25" s="1"/>
  <c r="BF28" i="24"/>
  <c r="BM28" i="25"/>
  <c r="BN28" i="25" s="1"/>
  <c r="BN28" i="24"/>
  <c r="BU28" i="25"/>
  <c r="BV28" i="25" s="1"/>
  <c r="BV28" i="24"/>
  <c r="CC28" i="25"/>
  <c r="CD28" i="25" s="1"/>
  <c r="CD28" i="24"/>
  <c r="CK28" i="25"/>
  <c r="CL28" i="25" s="1"/>
  <c r="CL28" i="24"/>
  <c r="CS28" i="25"/>
  <c r="CT28" i="25" s="1"/>
  <c r="CT28" i="24"/>
  <c r="DA28" i="25"/>
  <c r="DB28" i="25" s="1"/>
  <c r="DB28" i="24"/>
  <c r="DI28" i="25"/>
  <c r="DJ28" i="25" s="1"/>
  <c r="DJ28" i="24"/>
  <c r="DQ28" i="25"/>
  <c r="DR28" i="25" s="1"/>
  <c r="DR28" i="24"/>
  <c r="DY28" i="25"/>
  <c r="DZ28" i="25" s="1"/>
  <c r="DZ28" i="24"/>
  <c r="E29" i="25"/>
  <c r="F29" i="25" s="1"/>
  <c r="F29" i="24"/>
  <c r="M29" i="25"/>
  <c r="N29" i="25" s="1"/>
  <c r="N29" i="24"/>
  <c r="U29" i="25"/>
  <c r="V29" i="25" s="1"/>
  <c r="V29" i="24"/>
  <c r="AC29" i="25"/>
  <c r="AD29" i="25" s="1"/>
  <c r="AD29" i="24"/>
  <c r="AK29" i="25"/>
  <c r="AL29" i="25" s="1"/>
  <c r="AL29" i="24"/>
  <c r="AS29" i="25"/>
  <c r="AT29" i="25" s="1"/>
  <c r="AT29" i="24"/>
  <c r="BA29" i="25"/>
  <c r="BB29" i="25" s="1"/>
  <c r="BB29" i="24"/>
  <c r="BI29" i="25"/>
  <c r="BJ29" i="25" s="1"/>
  <c r="BJ29" i="24"/>
  <c r="BQ29" i="25"/>
  <c r="BR29" i="25" s="1"/>
  <c r="BR29" i="24"/>
  <c r="BY29" i="25"/>
  <c r="BZ29" i="25" s="1"/>
  <c r="BZ29" i="24"/>
  <c r="CG29" i="25"/>
  <c r="CH29" i="25" s="1"/>
  <c r="CH29" i="24"/>
  <c r="CO29" i="25"/>
  <c r="CP29" i="25" s="1"/>
  <c r="CP29" i="24"/>
  <c r="CW29" i="25"/>
  <c r="CX29" i="25" s="1"/>
  <c r="CX29" i="24"/>
  <c r="DE29" i="25"/>
  <c r="DF29" i="25" s="1"/>
  <c r="DF29" i="24"/>
  <c r="DM29" i="25"/>
  <c r="DN29" i="25" s="1"/>
  <c r="DN29" i="24"/>
  <c r="DU29" i="25"/>
  <c r="DV29" i="25" s="1"/>
  <c r="DV29" i="24"/>
  <c r="EC29" i="25"/>
  <c r="ED29" i="25" s="1"/>
  <c r="ED29" i="24"/>
  <c r="I30" i="25"/>
  <c r="J30" i="25" s="1"/>
  <c r="J30" i="24"/>
  <c r="Q30" i="25"/>
  <c r="R30" i="25" s="1"/>
  <c r="R30" i="24"/>
  <c r="Y30" i="25"/>
  <c r="Z30" i="25" s="1"/>
  <c r="Z30" i="24"/>
  <c r="AG30" i="25"/>
  <c r="AH30" i="25" s="1"/>
  <c r="AH30" i="24"/>
  <c r="AO30" i="25"/>
  <c r="AP30" i="25" s="1"/>
  <c r="AP30" i="24"/>
  <c r="AW30" i="25"/>
  <c r="AX30" i="25" s="1"/>
  <c r="AX30" i="24"/>
  <c r="BE30" i="25"/>
  <c r="BF30" i="25" s="1"/>
  <c r="BF30" i="24"/>
  <c r="BM30" i="25"/>
  <c r="BN30" i="25" s="1"/>
  <c r="BN30" i="24"/>
  <c r="BU30" i="25"/>
  <c r="BV30" i="25" s="1"/>
  <c r="BV30" i="24"/>
  <c r="CC30" i="25"/>
  <c r="CD30" i="25" s="1"/>
  <c r="CD30" i="24"/>
  <c r="CK30" i="25"/>
  <c r="CL30" i="25" s="1"/>
  <c r="CL30" i="24"/>
  <c r="CS30" i="25"/>
  <c r="CT30" i="25" s="1"/>
  <c r="CT30" i="24"/>
  <c r="DA30" i="25"/>
  <c r="DB30" i="25" s="1"/>
  <c r="DB30" i="24"/>
  <c r="DI30" i="25"/>
  <c r="DJ30" i="25" s="1"/>
  <c r="DJ30" i="24"/>
  <c r="DQ30" i="25"/>
  <c r="DR30" i="25" s="1"/>
  <c r="DR30" i="24"/>
  <c r="DY30" i="25"/>
  <c r="DZ30" i="25" s="1"/>
  <c r="DZ30" i="24"/>
  <c r="E31" i="25"/>
  <c r="F31" i="25" s="1"/>
  <c r="F31" i="24"/>
  <c r="M31" i="25"/>
  <c r="N31" i="25" s="1"/>
  <c r="N31" i="24"/>
  <c r="U31" i="25"/>
  <c r="V31" i="25" s="1"/>
  <c r="V31" i="24"/>
  <c r="AC31" i="25"/>
  <c r="AD31" i="25" s="1"/>
  <c r="AD31" i="24"/>
  <c r="AK31" i="25"/>
  <c r="AL31" i="25" s="1"/>
  <c r="AL31" i="24"/>
  <c r="AS31" i="25"/>
  <c r="AT31" i="25" s="1"/>
  <c r="AT31" i="24"/>
  <c r="BA31" i="25"/>
  <c r="BB31" i="25" s="1"/>
  <c r="BB31" i="24"/>
  <c r="BI31" i="25"/>
  <c r="BJ31" i="25" s="1"/>
  <c r="BJ31" i="24"/>
  <c r="BQ31" i="25"/>
  <c r="BR31" i="25" s="1"/>
  <c r="BR31" i="24"/>
  <c r="BY31" i="25"/>
  <c r="BZ31" i="25" s="1"/>
  <c r="BZ31" i="24"/>
  <c r="CG31" i="25"/>
  <c r="CH31" i="25" s="1"/>
  <c r="CH31" i="24"/>
  <c r="CO31" i="25"/>
  <c r="CP31" i="25" s="1"/>
  <c r="CP31" i="24"/>
  <c r="CW31" i="25"/>
  <c r="CX31" i="25" s="1"/>
  <c r="CX31" i="24"/>
  <c r="DE31" i="25"/>
  <c r="DF31" i="25" s="1"/>
  <c r="DF31" i="24"/>
  <c r="DM31" i="25"/>
  <c r="DN31" i="25" s="1"/>
  <c r="DN31" i="24"/>
  <c r="DU31" i="25"/>
  <c r="DV31" i="25" s="1"/>
  <c r="DV31" i="24"/>
  <c r="EC31" i="25"/>
  <c r="ED31" i="25" s="1"/>
  <c r="ED31" i="24"/>
  <c r="I32" i="25"/>
  <c r="J32" i="25" s="1"/>
  <c r="J32" i="24"/>
  <c r="Q32" i="25"/>
  <c r="R32" i="25" s="1"/>
  <c r="R32" i="24"/>
  <c r="Y32" i="25"/>
  <c r="Z32" i="25" s="1"/>
  <c r="Z32" i="24"/>
  <c r="AG32" i="25"/>
  <c r="AH32" i="25" s="1"/>
  <c r="AH32" i="24"/>
  <c r="AO32" i="25"/>
  <c r="AP32" i="25" s="1"/>
  <c r="AP32" i="24"/>
  <c r="AW32" i="25"/>
  <c r="AX32" i="25" s="1"/>
  <c r="AX32" i="24"/>
  <c r="BE32" i="25"/>
  <c r="BF32" i="25" s="1"/>
  <c r="BF32" i="24"/>
  <c r="BM32" i="25"/>
  <c r="BN32" i="25" s="1"/>
  <c r="BN32" i="24"/>
  <c r="BU32" i="25"/>
  <c r="BV32" i="25" s="1"/>
  <c r="BV32" i="24"/>
  <c r="CC32" i="25"/>
  <c r="CD32" i="25" s="1"/>
  <c r="CD32" i="24"/>
  <c r="CK32" i="25"/>
  <c r="CL32" i="25" s="1"/>
  <c r="CL32" i="24"/>
  <c r="CS32" i="25"/>
  <c r="CT32" i="25" s="1"/>
  <c r="CT32" i="24"/>
  <c r="DA32" i="25"/>
  <c r="DB32" i="25" s="1"/>
  <c r="DB32" i="24"/>
  <c r="DI32" i="25"/>
  <c r="DJ32" i="25" s="1"/>
  <c r="DJ32" i="24"/>
  <c r="DQ32" i="25"/>
  <c r="DR32" i="25" s="1"/>
  <c r="DR32" i="24"/>
  <c r="DY32" i="25"/>
  <c r="DZ32" i="25" s="1"/>
  <c r="DZ32" i="24"/>
  <c r="I34" i="25"/>
  <c r="J34" i="25" s="1"/>
  <c r="J34" i="24"/>
  <c r="I46" i="24"/>
  <c r="Q34" i="25"/>
  <c r="R34" i="25" s="1"/>
  <c r="R34" i="24"/>
  <c r="Q46" i="24"/>
  <c r="Y34" i="25"/>
  <c r="Z34" i="25" s="1"/>
  <c r="Z34" i="24"/>
  <c r="Y46" i="24"/>
  <c r="AG34" i="25"/>
  <c r="AH34" i="25" s="1"/>
  <c r="AH34" i="24"/>
  <c r="AG46" i="24"/>
  <c r="AO34" i="25"/>
  <c r="AP34" i="25" s="1"/>
  <c r="AP34" i="24"/>
  <c r="AO46" i="24"/>
  <c r="AW34" i="25"/>
  <c r="AX34" i="25" s="1"/>
  <c r="AX34" i="24"/>
  <c r="AW46" i="24"/>
  <c r="BE34" i="25"/>
  <c r="BF34" i="25" s="1"/>
  <c r="BF34" i="24"/>
  <c r="BE46" i="24"/>
  <c r="BM34" i="25"/>
  <c r="BN34" i="25" s="1"/>
  <c r="BN34" i="24"/>
  <c r="BM46" i="24"/>
  <c r="BU34" i="25"/>
  <c r="BV34" i="25" s="1"/>
  <c r="BV34" i="24"/>
  <c r="BU46" i="24"/>
  <c r="CC34" i="25"/>
  <c r="CD34" i="25" s="1"/>
  <c r="CD34" i="24"/>
  <c r="CC46" i="24"/>
  <c r="CK34" i="25"/>
  <c r="CL34" i="25" s="1"/>
  <c r="CL34" i="24"/>
  <c r="CK46" i="24"/>
  <c r="CS34" i="25"/>
  <c r="CT34" i="25" s="1"/>
  <c r="CT34" i="24"/>
  <c r="CS46" i="24"/>
  <c r="DA34" i="25"/>
  <c r="DB34" i="25" s="1"/>
  <c r="DB34" i="24"/>
  <c r="DA46" i="24"/>
  <c r="DI34" i="25"/>
  <c r="DJ34" i="25" s="1"/>
  <c r="DJ34" i="24"/>
  <c r="DI46" i="24"/>
  <c r="DQ34" i="25"/>
  <c r="DR34" i="25" s="1"/>
  <c r="DR34" i="24"/>
  <c r="DQ46" i="24"/>
  <c r="DY34" i="25"/>
  <c r="DZ34" i="25" s="1"/>
  <c r="DZ34" i="24"/>
  <c r="DY46" i="24"/>
  <c r="E35" i="25"/>
  <c r="F35" i="25" s="1"/>
  <c r="F35" i="24"/>
  <c r="M35" i="25"/>
  <c r="N35" i="25" s="1"/>
  <c r="N35" i="24"/>
  <c r="U35" i="25"/>
  <c r="V35" i="25" s="1"/>
  <c r="V35" i="24"/>
  <c r="AC35" i="25"/>
  <c r="AD35" i="25" s="1"/>
  <c r="AD35" i="24"/>
  <c r="AK35" i="25"/>
  <c r="AL35" i="25" s="1"/>
  <c r="AL35" i="24"/>
  <c r="AS35" i="25"/>
  <c r="AT35" i="25" s="1"/>
  <c r="AT35" i="24"/>
  <c r="BA35" i="25"/>
  <c r="BB35" i="25" s="1"/>
  <c r="BB35" i="24"/>
  <c r="BI35" i="25"/>
  <c r="BJ35" i="25" s="1"/>
  <c r="BJ35" i="24"/>
  <c r="BQ35" i="25"/>
  <c r="BR35" i="25" s="1"/>
  <c r="BR35" i="24"/>
  <c r="BY35" i="25"/>
  <c r="BZ35" i="25" s="1"/>
  <c r="BZ35" i="24"/>
  <c r="CG35" i="25"/>
  <c r="CH35" i="25" s="1"/>
  <c r="CH35" i="24"/>
  <c r="CO35" i="25"/>
  <c r="CP35" i="25" s="1"/>
  <c r="CP35" i="24"/>
  <c r="CW35" i="25"/>
  <c r="CX35" i="25" s="1"/>
  <c r="CX35" i="24"/>
  <c r="DE35" i="25"/>
  <c r="DF35" i="25" s="1"/>
  <c r="DF35" i="24"/>
  <c r="DM35" i="25"/>
  <c r="DN35" i="25" s="1"/>
  <c r="DN35" i="24"/>
  <c r="DU35" i="25"/>
  <c r="DV35" i="25" s="1"/>
  <c r="DV35" i="24"/>
  <c r="EC35" i="25"/>
  <c r="ED35" i="25" s="1"/>
  <c r="ED35" i="24"/>
  <c r="I36" i="25"/>
  <c r="J36" i="25" s="1"/>
  <c r="J36" i="24"/>
  <c r="Q36" i="25"/>
  <c r="R36" i="25" s="1"/>
  <c r="R36" i="24"/>
  <c r="Y36" i="25"/>
  <c r="Z36" i="25" s="1"/>
  <c r="Z36" i="24"/>
  <c r="AG36" i="25"/>
  <c r="AH36" i="25" s="1"/>
  <c r="AH36" i="24"/>
  <c r="AO36" i="25"/>
  <c r="AP36" i="25" s="1"/>
  <c r="AP36" i="24"/>
  <c r="AW36" i="25"/>
  <c r="AX36" i="25" s="1"/>
  <c r="AX36" i="24"/>
  <c r="BE36" i="25"/>
  <c r="BF36" i="25" s="1"/>
  <c r="BF36" i="24"/>
  <c r="BM36" i="25"/>
  <c r="BN36" i="25" s="1"/>
  <c r="BN36" i="24"/>
  <c r="BU36" i="25"/>
  <c r="BV36" i="25" s="1"/>
  <c r="BV36" i="24"/>
  <c r="CC36" i="25"/>
  <c r="CD36" i="24"/>
  <c r="CK36" i="25"/>
  <c r="CL36" i="24"/>
  <c r="CS36" i="25"/>
  <c r="CT36" i="24"/>
  <c r="DA36" i="25"/>
  <c r="DB36" i="25" s="1"/>
  <c r="DB36" i="24"/>
  <c r="DI36" i="25"/>
  <c r="DJ36" i="25" s="1"/>
  <c r="DJ36" i="24"/>
  <c r="DQ36" i="25"/>
  <c r="DR36" i="25" s="1"/>
  <c r="DR36" i="24"/>
  <c r="DY36" i="25"/>
  <c r="DZ36" i="25" s="1"/>
  <c r="DZ36" i="24"/>
  <c r="E37" i="25"/>
  <c r="F37" i="25" s="1"/>
  <c r="F37" i="24"/>
  <c r="M37" i="25"/>
  <c r="N37" i="24"/>
  <c r="U37" i="25"/>
  <c r="V37" i="24"/>
  <c r="AC37" i="25"/>
  <c r="AD37" i="24"/>
  <c r="AK37" i="25"/>
  <c r="AL37" i="25" s="1"/>
  <c r="AL37" i="24"/>
  <c r="AS37" i="25"/>
  <c r="AT37" i="25" s="1"/>
  <c r="AT37" i="24"/>
  <c r="BA37" i="25"/>
  <c r="BB37" i="25" s="1"/>
  <c r="BB37" i="24"/>
  <c r="BI37" i="25"/>
  <c r="BJ37" i="25" s="1"/>
  <c r="BJ37" i="24"/>
  <c r="BQ37" i="25"/>
  <c r="BR37" i="24"/>
  <c r="BY37" i="25"/>
  <c r="BZ37" i="24"/>
  <c r="CG37" i="25"/>
  <c r="CH37" i="25" s="1"/>
  <c r="CH37" i="24"/>
  <c r="CO37" i="25"/>
  <c r="CP37" i="25" s="1"/>
  <c r="CP37" i="24"/>
  <c r="CW37" i="25"/>
  <c r="CX37" i="24"/>
  <c r="DE37" i="25"/>
  <c r="DF37" i="24"/>
  <c r="DM37" i="25"/>
  <c r="DN37" i="25" s="1"/>
  <c r="DN37" i="24"/>
  <c r="DU37" i="25"/>
  <c r="DV37" i="25" s="1"/>
  <c r="DV37" i="24"/>
  <c r="EC37" i="25"/>
  <c r="ED37" i="24"/>
  <c r="I38" i="25"/>
  <c r="J38" i="24"/>
  <c r="Q38" i="25"/>
  <c r="R38" i="25" s="1"/>
  <c r="R38" i="24"/>
  <c r="Y38" i="25"/>
  <c r="Z38" i="25" s="1"/>
  <c r="Z38" i="24"/>
  <c r="AG38" i="25"/>
  <c r="AH38" i="24"/>
  <c r="AO38" i="25"/>
  <c r="AP38" i="24"/>
  <c r="AW38" i="25"/>
  <c r="AX38" i="25" s="1"/>
  <c r="AX38" i="24"/>
  <c r="BE38" i="25"/>
  <c r="BF38" i="25" s="1"/>
  <c r="BF38" i="24"/>
  <c r="BM38" i="25"/>
  <c r="BN38" i="24"/>
  <c r="BU38" i="25"/>
  <c r="BV38" i="24"/>
  <c r="CC38" i="25"/>
  <c r="CD38" i="25" s="1"/>
  <c r="CD38" i="24"/>
  <c r="CK38" i="25"/>
  <c r="CL38" i="25" s="1"/>
  <c r="CL38" i="24"/>
  <c r="CS38" i="25"/>
  <c r="CT38" i="24"/>
  <c r="DA38" i="25"/>
  <c r="DB38" i="24"/>
  <c r="DI38" i="25"/>
  <c r="DJ38" i="25" s="1"/>
  <c r="DJ38" i="24"/>
  <c r="DQ38" i="25"/>
  <c r="DR38" i="25" s="1"/>
  <c r="DR38" i="24"/>
  <c r="DY38" i="25"/>
  <c r="DZ38" i="24"/>
  <c r="E39" i="25"/>
  <c r="F39" i="24"/>
  <c r="M39" i="25"/>
  <c r="N39" i="25" s="1"/>
  <c r="N39" i="24"/>
  <c r="U39" i="25"/>
  <c r="V39" i="25" s="1"/>
  <c r="V39" i="24"/>
  <c r="AC39" i="25"/>
  <c r="AD39" i="24"/>
  <c r="AK39" i="25"/>
  <c r="AL39" i="24"/>
  <c r="AS39" i="25"/>
  <c r="AT39" i="25" s="1"/>
  <c r="AT39" i="24"/>
  <c r="BA39" i="25"/>
  <c r="BB39" i="25" s="1"/>
  <c r="BB39" i="24"/>
  <c r="BI39" i="25"/>
  <c r="BJ39" i="24"/>
  <c r="BQ39" i="25"/>
  <c r="BR39" i="24"/>
  <c r="BY39" i="25"/>
  <c r="BZ39" i="25" s="1"/>
  <c r="BZ39" i="24"/>
  <c r="CG39" i="25"/>
  <c r="CH39" i="25" s="1"/>
  <c r="CH39" i="24"/>
  <c r="CO39" i="25"/>
  <c r="CP39" i="24"/>
  <c r="CW39" i="25"/>
  <c r="CX39" i="24"/>
  <c r="DE39" i="25"/>
  <c r="DF39" i="25" s="1"/>
  <c r="DF39" i="24"/>
  <c r="DM39" i="25"/>
  <c r="DN39" i="25" s="1"/>
  <c r="DN39" i="24"/>
  <c r="DU39" i="25"/>
  <c r="DV39" i="24"/>
  <c r="EC39" i="25"/>
  <c r="ED39" i="24"/>
  <c r="I40" i="25"/>
  <c r="J40" i="25" s="1"/>
  <c r="J40" i="24"/>
  <c r="Q40" i="25"/>
  <c r="R40" i="25" s="1"/>
  <c r="R40" i="24"/>
  <c r="Y40" i="25"/>
  <c r="Z40" i="24"/>
  <c r="AG40" i="25"/>
  <c r="AH40" i="24"/>
  <c r="AO40" i="25"/>
  <c r="AP40" i="25" s="1"/>
  <c r="AP40" i="24"/>
  <c r="AW40" i="25"/>
  <c r="AX40" i="25" s="1"/>
  <c r="AX40" i="24"/>
  <c r="BE40" i="25"/>
  <c r="BF40" i="24"/>
  <c r="BM40" i="25"/>
  <c r="BN40" i="24"/>
  <c r="BU40" i="25"/>
  <c r="BV40" i="25" s="1"/>
  <c r="BV40" i="24"/>
  <c r="CC40" i="25"/>
  <c r="CD40" i="25" s="1"/>
  <c r="CD40" i="24"/>
  <c r="CK40" i="25"/>
  <c r="CL40" i="24"/>
  <c r="CS40" i="25"/>
  <c r="CT40" i="24"/>
  <c r="DA40" i="25"/>
  <c r="DB40" i="25" s="1"/>
  <c r="DB40" i="24"/>
  <c r="DI40" i="25"/>
  <c r="DJ40" i="25" s="1"/>
  <c r="DJ40" i="24"/>
  <c r="DQ40" i="25"/>
  <c r="DR40" i="24"/>
  <c r="DY40" i="25"/>
  <c r="DZ40" i="24"/>
  <c r="E41" i="25"/>
  <c r="F41" i="25" s="1"/>
  <c r="F41" i="24"/>
  <c r="M41" i="25"/>
  <c r="N41" i="25" s="1"/>
  <c r="N41" i="24"/>
  <c r="U41" i="25"/>
  <c r="V41" i="24"/>
  <c r="AC41" i="25"/>
  <c r="AD41" i="24"/>
  <c r="AK41" i="25"/>
  <c r="AL41" i="25" s="1"/>
  <c r="AL41" i="24"/>
  <c r="AS41" i="25"/>
  <c r="AT41" i="25" s="1"/>
  <c r="AT41" i="24"/>
  <c r="BA41" i="25"/>
  <c r="BB41" i="24"/>
  <c r="BI41" i="25"/>
  <c r="BJ41" i="24"/>
  <c r="BQ41" i="25"/>
  <c r="BR41" i="25" s="1"/>
  <c r="BR41" i="24"/>
  <c r="BY41" i="25"/>
  <c r="BZ41" i="25" s="1"/>
  <c r="BZ41" i="24"/>
  <c r="CG41" i="25"/>
  <c r="CH41" i="24"/>
  <c r="CO41" i="25"/>
  <c r="CP41" i="24"/>
  <c r="CW41" i="25"/>
  <c r="CX41" i="25" s="1"/>
  <c r="CX41" i="24"/>
  <c r="DE41" i="25"/>
  <c r="DF41" i="25" s="1"/>
  <c r="DF41" i="24"/>
  <c r="DM41" i="25"/>
  <c r="DN41" i="24"/>
  <c r="DU41" i="25"/>
  <c r="DV41" i="24"/>
  <c r="EC41" i="25"/>
  <c r="ED41" i="25" s="1"/>
  <c r="ED41" i="24"/>
  <c r="I42" i="25"/>
  <c r="J42" i="25" s="1"/>
  <c r="J42" i="24"/>
  <c r="Q42" i="25"/>
  <c r="R42" i="24"/>
  <c r="Y42" i="25"/>
  <c r="Z42" i="24"/>
  <c r="AG42" i="25"/>
  <c r="AH42" i="25" s="1"/>
  <c r="AH42" i="24"/>
  <c r="AO42" i="25"/>
  <c r="AP42" i="25" s="1"/>
  <c r="AP42" i="24"/>
  <c r="AW42" i="25"/>
  <c r="AX42" i="24"/>
  <c r="BE42" i="25"/>
  <c r="BF42" i="24"/>
  <c r="BM42" i="25"/>
  <c r="BN42" i="25" s="1"/>
  <c r="BN42" i="24"/>
  <c r="BU42" i="25"/>
  <c r="BV42" i="25" s="1"/>
  <c r="BV42" i="24"/>
  <c r="CC42" i="25"/>
  <c r="CD42" i="24"/>
  <c r="CK42" i="25"/>
  <c r="CL42" i="24"/>
  <c r="CS42" i="25"/>
  <c r="CT42" i="25" s="1"/>
  <c r="CT42" i="24"/>
  <c r="DA42" i="25"/>
  <c r="DB42" i="25" s="1"/>
  <c r="DB42" i="24"/>
  <c r="DI42" i="25"/>
  <c r="DJ42" i="24"/>
  <c r="DQ42" i="25"/>
  <c r="DR42" i="24"/>
  <c r="DY42" i="25"/>
  <c r="DZ42" i="25" s="1"/>
  <c r="DZ42" i="24"/>
  <c r="E43" i="25"/>
  <c r="F43" i="25" s="1"/>
  <c r="F43" i="24"/>
  <c r="M43" i="25"/>
  <c r="N43" i="24"/>
  <c r="U43" i="25"/>
  <c r="V43" i="24"/>
  <c r="AC43" i="25"/>
  <c r="AD43" i="25" s="1"/>
  <c r="AD43" i="24"/>
  <c r="AK43" i="25"/>
  <c r="AL43" i="25" s="1"/>
  <c r="AL43" i="24"/>
  <c r="AS43" i="25"/>
  <c r="AT43" i="24"/>
  <c r="BA43" i="25"/>
  <c r="BB43" i="24"/>
  <c r="BI43" i="25"/>
  <c r="BJ43" i="25" s="1"/>
  <c r="BJ43" i="24"/>
  <c r="BQ43" i="25"/>
  <c r="BR43" i="25" s="1"/>
  <c r="BR43" i="24"/>
  <c r="BY43" i="25"/>
  <c r="BZ43" i="24"/>
  <c r="CG43" i="25"/>
  <c r="CH43" i="24"/>
  <c r="CO43" i="25"/>
  <c r="CP43" i="25" s="1"/>
  <c r="CP43" i="24"/>
  <c r="CW43" i="25"/>
  <c r="CX43" i="25" s="1"/>
  <c r="CX43" i="24"/>
  <c r="DE43" i="25"/>
  <c r="DF43" i="24"/>
  <c r="DM43" i="25"/>
  <c r="DN43" i="24"/>
  <c r="DU43" i="25"/>
  <c r="DV43" i="25" s="1"/>
  <c r="DV43" i="24"/>
  <c r="EC43" i="25"/>
  <c r="ED43" i="25" s="1"/>
  <c r="ED43" i="24"/>
  <c r="I44" i="25"/>
  <c r="J44" i="24"/>
  <c r="Q44" i="25"/>
  <c r="R44" i="24"/>
  <c r="Y44" i="25"/>
  <c r="Z44" i="25" s="1"/>
  <c r="Z44" i="24"/>
  <c r="AG44" i="25"/>
  <c r="AH44" i="25" s="1"/>
  <c r="AH44" i="24"/>
  <c r="AO44" i="25"/>
  <c r="AP44" i="24"/>
  <c r="AW44" i="25"/>
  <c r="AX44" i="24"/>
  <c r="BE44" i="25"/>
  <c r="BF44" i="25" s="1"/>
  <c r="BF44" i="24"/>
  <c r="BM44" i="25"/>
  <c r="BN44" i="24"/>
  <c r="BU44" i="25"/>
  <c r="BV44" i="25" s="1"/>
  <c r="BV44" i="24"/>
  <c r="CC44" i="25"/>
  <c r="CD44" i="25" s="1"/>
  <c r="CD44" i="24"/>
  <c r="CK44" i="25"/>
  <c r="CL44" i="24"/>
  <c r="CS44" i="25"/>
  <c r="CT44" i="25" s="1"/>
  <c r="CT44" i="24"/>
  <c r="DA44" i="25"/>
  <c r="DB44" i="24"/>
  <c r="DI44" i="25"/>
  <c r="DJ44" i="24"/>
  <c r="DQ44" i="25"/>
  <c r="DR44" i="25" s="1"/>
  <c r="DR44" i="24"/>
  <c r="DY44" i="25"/>
  <c r="DZ44" i="24"/>
  <c r="E45" i="25"/>
  <c r="F45" i="25" s="1"/>
  <c r="F45" i="24"/>
  <c r="M45" i="25"/>
  <c r="N45" i="25" s="1"/>
  <c r="N45" i="24"/>
  <c r="U45" i="25"/>
  <c r="V45" i="24"/>
  <c r="AC45" i="25"/>
  <c r="AD45" i="25" s="1"/>
  <c r="AD45" i="24"/>
  <c r="AK45" i="25"/>
  <c r="AL45" i="24"/>
  <c r="AS45" i="25"/>
  <c r="AT45" i="24"/>
  <c r="BA45" i="25"/>
  <c r="BB45" i="25" s="1"/>
  <c r="BB45" i="24"/>
  <c r="BI45" i="25"/>
  <c r="BJ45" i="24"/>
  <c r="BQ45" i="25"/>
  <c r="BR45" i="25" s="1"/>
  <c r="BR45" i="24"/>
  <c r="BY45" i="25"/>
  <c r="BZ45" i="25" s="1"/>
  <c r="BZ45" i="24"/>
  <c r="CG45" i="25"/>
  <c r="CH45" i="24"/>
  <c r="CO45" i="25"/>
  <c r="CP45" i="25" s="1"/>
  <c r="CP45" i="24"/>
  <c r="CW45" i="25"/>
  <c r="CX45" i="24"/>
  <c r="DE45" i="25"/>
  <c r="DF45" i="24"/>
  <c r="DM45" i="25"/>
  <c r="DN45" i="25" s="1"/>
  <c r="DN45" i="24"/>
  <c r="DU45" i="25"/>
  <c r="DV45" i="24"/>
  <c r="EC45" i="25"/>
  <c r="ED45" i="25" s="1"/>
  <c r="ED45" i="24"/>
  <c r="E47" i="25"/>
  <c r="F47" i="25" s="1"/>
  <c r="E59" i="24"/>
  <c r="F47" i="24"/>
  <c r="M47" i="25"/>
  <c r="N47" i="25" s="1"/>
  <c r="N47" i="24"/>
  <c r="M59" i="24"/>
  <c r="U47" i="25"/>
  <c r="V47" i="25" s="1"/>
  <c r="V47" i="24"/>
  <c r="U59" i="24"/>
  <c r="AC47" i="25"/>
  <c r="AD47" i="24"/>
  <c r="AC59" i="24"/>
  <c r="AK47" i="25"/>
  <c r="AL47" i="25" s="1"/>
  <c r="AL47" i="24"/>
  <c r="AK59" i="24"/>
  <c r="AS47" i="25"/>
  <c r="AT47" i="25" s="1"/>
  <c r="AS59" i="24"/>
  <c r="AT47" i="24"/>
  <c r="BA47" i="25"/>
  <c r="BB47" i="24"/>
  <c r="BA59" i="24"/>
  <c r="BI47" i="25"/>
  <c r="BJ47" i="25" s="1"/>
  <c r="BJ47" i="24"/>
  <c r="BI59" i="24"/>
  <c r="BQ47" i="25"/>
  <c r="BR47" i="25" s="1"/>
  <c r="BQ59" i="24"/>
  <c r="BR47" i="24"/>
  <c r="BY47" i="25"/>
  <c r="BZ47" i="24"/>
  <c r="BY59" i="24"/>
  <c r="CG47" i="25"/>
  <c r="CH47" i="25" s="1"/>
  <c r="CH47" i="24"/>
  <c r="CG59" i="24"/>
  <c r="CO47" i="25"/>
  <c r="CP47" i="24"/>
  <c r="CO59" i="24"/>
  <c r="CW47" i="25"/>
  <c r="CX47" i="25" s="1"/>
  <c r="CX47" i="24"/>
  <c r="CW59" i="24"/>
  <c r="DE47" i="25"/>
  <c r="DF47" i="25" s="1"/>
  <c r="DE59" i="24"/>
  <c r="DF47" i="24"/>
  <c r="DM47" i="25"/>
  <c r="DN47" i="24"/>
  <c r="DM59" i="24"/>
  <c r="DU47" i="25"/>
  <c r="DV47" i="25" s="1"/>
  <c r="DV47" i="24"/>
  <c r="DU59" i="24"/>
  <c r="EC47" i="25"/>
  <c r="ED47" i="25" s="1"/>
  <c r="EC59" i="24"/>
  <c r="ED47" i="24"/>
  <c r="I48" i="25"/>
  <c r="J48" i="25" s="1"/>
  <c r="J48" i="24"/>
  <c r="Q48" i="25"/>
  <c r="R48" i="25" s="1"/>
  <c r="R48" i="24"/>
  <c r="Y48" i="25"/>
  <c r="Z48" i="24"/>
  <c r="AG48" i="25"/>
  <c r="AH48" i="25" s="1"/>
  <c r="AH48" i="24"/>
  <c r="AO48" i="25"/>
  <c r="AP48" i="25" s="1"/>
  <c r="AP48" i="24"/>
  <c r="AW48" i="25"/>
  <c r="AX48" i="24"/>
  <c r="BE48" i="25"/>
  <c r="BF48" i="25" s="1"/>
  <c r="BF48" i="24"/>
  <c r="BM48" i="25"/>
  <c r="BN48" i="25" s="1"/>
  <c r="BN48" i="24"/>
  <c r="BU48" i="25"/>
  <c r="BV48" i="25" s="1"/>
  <c r="BV48" i="24"/>
  <c r="CC48" i="25"/>
  <c r="CD48" i="25" s="1"/>
  <c r="CD48" i="24"/>
  <c r="CK48" i="25"/>
  <c r="CL48" i="24"/>
  <c r="CS48" i="25"/>
  <c r="CT48" i="25" s="1"/>
  <c r="CT48" i="24"/>
  <c r="DA48" i="25"/>
  <c r="DB48" i="25" s="1"/>
  <c r="DB48" i="24"/>
  <c r="DI48" i="25"/>
  <c r="DJ48" i="24"/>
  <c r="DQ48" i="25"/>
  <c r="DR48" i="25" s="1"/>
  <c r="DR48" i="24"/>
  <c r="DY48" i="25"/>
  <c r="DZ48" i="25" s="1"/>
  <c r="DZ48" i="24"/>
  <c r="E49" i="25"/>
  <c r="F49" i="25" s="1"/>
  <c r="F49" i="24"/>
  <c r="M49" i="25"/>
  <c r="N49" i="25" s="1"/>
  <c r="N49" i="24"/>
  <c r="U49" i="25"/>
  <c r="V49" i="24"/>
  <c r="AC49" i="25"/>
  <c r="AD49" i="25" s="1"/>
  <c r="AD49" i="24"/>
  <c r="AK49" i="25"/>
  <c r="AL49" i="25" s="1"/>
  <c r="AL49" i="24"/>
  <c r="AS49" i="25"/>
  <c r="AT49" i="24"/>
  <c r="BA49" i="25"/>
  <c r="BB49" i="25" s="1"/>
  <c r="BB49" i="24"/>
  <c r="BI49" i="25"/>
  <c r="BJ49" i="25" s="1"/>
  <c r="BJ49" i="24"/>
  <c r="BQ49" i="25"/>
  <c r="BR49" i="25" s="1"/>
  <c r="BR49" i="24"/>
  <c r="CI49" i="25"/>
  <c r="CJ49" i="25" s="1"/>
  <c r="CJ49" i="24"/>
  <c r="CS49" i="25"/>
  <c r="CT49" i="24"/>
  <c r="DK49" i="25"/>
  <c r="DL49" i="25" s="1"/>
  <c r="DL49" i="24"/>
  <c r="EC49" i="25"/>
  <c r="ED49" i="25" s="1"/>
  <c r="ED49" i="24"/>
  <c r="S50" i="25"/>
  <c r="T50" i="25" s="1"/>
  <c r="T50" i="24"/>
  <c r="AC50" i="25"/>
  <c r="AD50" i="24"/>
  <c r="AU50" i="25"/>
  <c r="AV50" i="25" s="1"/>
  <c r="AV50" i="24"/>
  <c r="BM50" i="25"/>
  <c r="BN50" i="25" s="1"/>
  <c r="BN50" i="24"/>
  <c r="BY50" i="25"/>
  <c r="BZ50" i="24"/>
  <c r="CI50" i="25"/>
  <c r="CJ50" i="25" s="1"/>
  <c r="CJ50" i="24"/>
  <c r="CS50" i="25"/>
  <c r="CT50" i="25" s="1"/>
  <c r="CT50" i="24"/>
  <c r="DE50" i="25"/>
  <c r="DF50" i="25" s="1"/>
  <c r="DF50" i="24"/>
  <c r="DO50" i="25"/>
  <c r="DP50" i="24"/>
  <c r="DY50" i="25"/>
  <c r="DZ50" i="24"/>
  <c r="I51" i="25"/>
  <c r="J51" i="24"/>
  <c r="S51" i="25"/>
  <c r="T51" i="25" s="1"/>
  <c r="T51" i="24"/>
  <c r="AC51" i="25"/>
  <c r="AD51" i="25" s="1"/>
  <c r="AD51" i="24"/>
  <c r="AO51" i="25"/>
  <c r="AP51" i="25" s="1"/>
  <c r="AP51" i="24"/>
  <c r="AY51" i="25"/>
  <c r="AZ51" i="24"/>
  <c r="BI51" i="25"/>
  <c r="BJ51" i="25" s="1"/>
  <c r="BJ51" i="24"/>
  <c r="BU51" i="25"/>
  <c r="BV51" i="24"/>
  <c r="CE51" i="25"/>
  <c r="CF51" i="25" s="1"/>
  <c r="CF51" i="24"/>
  <c r="CO51" i="25"/>
  <c r="CP51" i="25" s="1"/>
  <c r="CP51" i="24"/>
  <c r="DA51" i="25"/>
  <c r="DB51" i="25" s="1"/>
  <c r="DB51" i="24"/>
  <c r="DK51" i="25"/>
  <c r="DL51" i="24"/>
  <c r="DU51" i="25"/>
  <c r="DV51" i="24"/>
  <c r="E52" i="25"/>
  <c r="F52" i="24"/>
  <c r="O52" i="25"/>
  <c r="P52" i="25" s="1"/>
  <c r="P52" i="24"/>
  <c r="Y52" i="25"/>
  <c r="Z52" i="25" s="1"/>
  <c r="Z52" i="24"/>
  <c r="AK52" i="25"/>
  <c r="AL52" i="25" s="1"/>
  <c r="AL52" i="24"/>
  <c r="AU52" i="25"/>
  <c r="AV52" i="24"/>
  <c r="BE52" i="25"/>
  <c r="BF52" i="25" s="1"/>
  <c r="BF52" i="24"/>
  <c r="BQ52" i="25"/>
  <c r="BR52" i="24"/>
  <c r="CA52" i="25"/>
  <c r="CB52" i="25" s="1"/>
  <c r="CB52" i="24"/>
  <c r="CK52" i="25"/>
  <c r="CL52" i="25" s="1"/>
  <c r="CL52" i="24"/>
  <c r="CW52" i="25"/>
  <c r="CX52" i="25" s="1"/>
  <c r="CX52" i="24"/>
  <c r="DG52" i="25"/>
  <c r="DH52" i="24"/>
  <c r="DQ52" i="25"/>
  <c r="DR52" i="24"/>
  <c r="EC52" i="25"/>
  <c r="ED52" i="24"/>
  <c r="K53" i="25"/>
  <c r="L53" i="25" s="1"/>
  <c r="L53" i="24"/>
  <c r="U53" i="25"/>
  <c r="V53" i="25" s="1"/>
  <c r="V53" i="24"/>
  <c r="AG53" i="25"/>
  <c r="AH53" i="25" s="1"/>
  <c r="AH53" i="24"/>
  <c r="AQ53" i="25"/>
  <c r="AR53" i="24"/>
  <c r="BA53" i="25"/>
  <c r="BB53" i="25" s="1"/>
  <c r="BB53" i="24"/>
  <c r="BM53" i="25"/>
  <c r="BN53" i="24"/>
  <c r="BW53" i="25"/>
  <c r="BX53" i="25" s="1"/>
  <c r="BX53" i="24"/>
  <c r="CG53" i="25"/>
  <c r="CH53" i="25" s="1"/>
  <c r="CH53" i="24"/>
  <c r="CS53" i="25"/>
  <c r="CT53" i="25" s="1"/>
  <c r="CT53" i="24"/>
  <c r="DC53" i="25"/>
  <c r="DD53" i="24"/>
  <c r="DM53" i="25"/>
  <c r="DN53" i="24"/>
  <c r="DY53" i="25"/>
  <c r="DZ53" i="24"/>
  <c r="G54" i="25"/>
  <c r="H54" i="25" s="1"/>
  <c r="H54" i="24"/>
  <c r="Q54" i="25"/>
  <c r="R54" i="25" s="1"/>
  <c r="R54" i="24"/>
  <c r="AC54" i="25"/>
  <c r="AD54" i="25" s="1"/>
  <c r="AD54" i="24"/>
  <c r="AM54" i="25"/>
  <c r="AN54" i="24"/>
  <c r="AW54" i="25"/>
  <c r="AX54" i="25" s="1"/>
  <c r="AX54" i="24"/>
  <c r="BI54" i="25"/>
  <c r="BJ54" i="24"/>
  <c r="BS54" i="25"/>
  <c r="BT54" i="25" s="1"/>
  <c r="BT54" i="24"/>
  <c r="CC54" i="25"/>
  <c r="CD54" i="25" s="1"/>
  <c r="CD54" i="24"/>
  <c r="CO54" i="25"/>
  <c r="CP54" i="25" s="1"/>
  <c r="CP54" i="24"/>
  <c r="CY54" i="25"/>
  <c r="CZ54" i="24"/>
  <c r="DI54" i="25"/>
  <c r="DJ54" i="24"/>
  <c r="DU54" i="25"/>
  <c r="DV54" i="24"/>
  <c r="C55" i="25"/>
  <c r="D55" i="25" s="1"/>
  <c r="D55" i="24"/>
  <c r="M55" i="25"/>
  <c r="N55" i="25" s="1"/>
  <c r="N55" i="24"/>
  <c r="Y55" i="25"/>
  <c r="Z55" i="25" s="1"/>
  <c r="Z55" i="24"/>
  <c r="AI55" i="25"/>
  <c r="AJ55" i="24"/>
  <c r="AS55" i="25"/>
  <c r="AT55" i="25" s="1"/>
  <c r="AT55" i="24"/>
  <c r="BE55" i="25"/>
  <c r="BF55" i="24"/>
  <c r="BO55" i="25"/>
  <c r="BP55" i="25" s="1"/>
  <c r="BP55" i="24"/>
  <c r="BY55" i="25"/>
  <c r="BZ55" i="25" s="1"/>
  <c r="BZ55" i="24"/>
  <c r="CK55" i="25"/>
  <c r="CL55" i="25" s="1"/>
  <c r="CL55" i="24"/>
  <c r="CU55" i="25"/>
  <c r="CV55" i="24"/>
  <c r="DE55" i="25"/>
  <c r="DF55" i="24"/>
  <c r="DQ55" i="25"/>
  <c r="DR55" i="24"/>
  <c r="EA55" i="25"/>
  <c r="EB55" i="25" s="1"/>
  <c r="EB55" i="24"/>
  <c r="I56" i="25"/>
  <c r="J56" i="25" s="1"/>
  <c r="J56" i="24"/>
  <c r="U56" i="25"/>
  <c r="V56" i="25" s="1"/>
  <c r="V56" i="24"/>
  <c r="AE56" i="25"/>
  <c r="AF56" i="24"/>
  <c r="AO56" i="25"/>
  <c r="AP56" i="25" s="1"/>
  <c r="AP56" i="24"/>
  <c r="BA56" i="25"/>
  <c r="BB56" i="24"/>
  <c r="BK56" i="25"/>
  <c r="BL56" i="25" s="1"/>
  <c r="BL56" i="24"/>
  <c r="BU56" i="25"/>
  <c r="BV56" i="25" s="1"/>
  <c r="BV56" i="24"/>
  <c r="CG56" i="25"/>
  <c r="CH56" i="25" s="1"/>
  <c r="CH56" i="24"/>
  <c r="CQ56" i="25"/>
  <c r="CR56" i="24"/>
  <c r="DA56" i="25"/>
  <c r="DB56" i="24"/>
  <c r="DM56" i="25"/>
  <c r="DN56" i="24"/>
  <c r="DW56" i="25"/>
  <c r="DX56" i="25" s="1"/>
  <c r="DX56" i="24"/>
  <c r="E57" i="25"/>
  <c r="F57" i="25" s="1"/>
  <c r="F57" i="24"/>
  <c r="Q57" i="25"/>
  <c r="R57" i="25" s="1"/>
  <c r="R57" i="24"/>
  <c r="AA57" i="25"/>
  <c r="AB57" i="24"/>
  <c r="AK57" i="25"/>
  <c r="AL57" i="25" s="1"/>
  <c r="AL57" i="24"/>
  <c r="BK57" i="25"/>
  <c r="BL57" i="24"/>
  <c r="BW57" i="25"/>
  <c r="BX57" i="24"/>
  <c r="CK57" i="25"/>
  <c r="CL57" i="24"/>
  <c r="CW57" i="25"/>
  <c r="CX57" i="25" s="1"/>
  <c r="CX57" i="24"/>
  <c r="DW57" i="25"/>
  <c r="DX57" i="24"/>
  <c r="G58" i="25"/>
  <c r="H58" i="24"/>
  <c r="U58" i="25"/>
  <c r="V58" i="24"/>
  <c r="AG58" i="25"/>
  <c r="AH58" i="25" s="1"/>
  <c r="AH58" i="24"/>
  <c r="BG58" i="25"/>
  <c r="BH58" i="24"/>
  <c r="BS58" i="25"/>
  <c r="BT58" i="24"/>
  <c r="CG58" i="25"/>
  <c r="CH58" i="24"/>
  <c r="CS58" i="25"/>
  <c r="CT58" i="25" s="1"/>
  <c r="CT58" i="24"/>
  <c r="DS58" i="25"/>
  <c r="DT58" i="24"/>
  <c r="M60" i="25"/>
  <c r="N60" i="24"/>
  <c r="M72" i="24"/>
  <c r="Y60" i="25"/>
  <c r="Z60" i="24"/>
  <c r="Y72" i="24"/>
  <c r="AY60" i="25"/>
  <c r="AZ60" i="24"/>
  <c r="AY72" i="24"/>
  <c r="BK60" i="25"/>
  <c r="BL60" i="24"/>
  <c r="BK72" i="24"/>
  <c r="BY60" i="25"/>
  <c r="BZ60" i="24"/>
  <c r="BY72" i="24"/>
  <c r="CK60" i="25"/>
  <c r="CL60" i="24"/>
  <c r="CK72" i="24"/>
  <c r="DK60" i="25"/>
  <c r="DL60" i="24"/>
  <c r="DK72" i="24"/>
  <c r="DW60" i="25"/>
  <c r="DX60" i="25" s="1"/>
  <c r="DX60" i="24"/>
  <c r="DW72" i="24"/>
  <c r="I61" i="25"/>
  <c r="J61" i="24"/>
  <c r="U61" i="25"/>
  <c r="V61" i="24"/>
  <c r="AU61" i="25"/>
  <c r="AV61" i="24"/>
  <c r="BG61" i="25"/>
  <c r="BH61" i="24"/>
  <c r="BU61" i="25"/>
  <c r="BV61" i="24"/>
  <c r="CG61" i="25"/>
  <c r="CH61" i="24"/>
  <c r="DG61" i="25"/>
  <c r="DH61" i="24"/>
  <c r="DS61" i="25"/>
  <c r="DT61" i="24"/>
  <c r="E62" i="25"/>
  <c r="F62" i="24"/>
  <c r="Q62" i="25"/>
  <c r="R62" i="24"/>
  <c r="AQ62" i="25"/>
  <c r="AR62" i="24"/>
  <c r="BC62" i="25"/>
  <c r="BD62" i="24"/>
  <c r="BQ62" i="25"/>
  <c r="BR62" i="24"/>
  <c r="CC62" i="25"/>
  <c r="CD62" i="24"/>
  <c r="DC62" i="25"/>
  <c r="DD62" i="24"/>
  <c r="DO62" i="25"/>
  <c r="DP62" i="24"/>
  <c r="EC62" i="25"/>
  <c r="ED62" i="24"/>
  <c r="M63" i="25"/>
  <c r="N63" i="24"/>
  <c r="AM63" i="25"/>
  <c r="AN63" i="24"/>
  <c r="AY63" i="25"/>
  <c r="AZ63" i="24"/>
  <c r="BM63" i="25"/>
  <c r="BN63" i="24"/>
  <c r="BY63" i="25"/>
  <c r="BZ63" i="24"/>
  <c r="CY63" i="25"/>
  <c r="CZ63" i="24"/>
  <c r="DK63" i="25"/>
  <c r="DL63" i="25" s="1"/>
  <c r="DL63" i="24"/>
  <c r="DY63" i="25"/>
  <c r="DZ63" i="24"/>
  <c r="I64" i="25"/>
  <c r="J64" i="24"/>
  <c r="AI64" i="25"/>
  <c r="AJ64" i="24"/>
  <c r="AU64" i="25"/>
  <c r="AV64" i="25" s="1"/>
  <c r="AV64" i="24"/>
  <c r="BI64" i="25"/>
  <c r="BJ64" i="24"/>
  <c r="BU64" i="25"/>
  <c r="BV64" i="24"/>
  <c r="CU64" i="25"/>
  <c r="CV64" i="24"/>
  <c r="DG64" i="25"/>
  <c r="DH64" i="25" s="1"/>
  <c r="DH64" i="24"/>
  <c r="DU64" i="25"/>
  <c r="DV64" i="24"/>
  <c r="E65" i="25"/>
  <c r="F65" i="24"/>
  <c r="AE65" i="25"/>
  <c r="AF65" i="24"/>
  <c r="AQ65" i="25"/>
  <c r="AR65" i="25" s="1"/>
  <c r="AR65" i="24"/>
  <c r="BE65" i="25"/>
  <c r="BF65" i="24"/>
  <c r="BQ65" i="25"/>
  <c r="BR65" i="24"/>
  <c r="CQ65" i="25"/>
  <c r="CR65" i="24"/>
  <c r="DC65" i="25"/>
  <c r="DD65" i="25" s="1"/>
  <c r="DD65" i="24"/>
  <c r="DQ65" i="25"/>
  <c r="DR65" i="24"/>
  <c r="EC65" i="25"/>
  <c r="ED65" i="24"/>
  <c r="AA66" i="25"/>
  <c r="AB66" i="24"/>
  <c r="AM66" i="25"/>
  <c r="AN66" i="25" s="1"/>
  <c r="AN66" i="24"/>
  <c r="BA66" i="25"/>
  <c r="BB66" i="24"/>
  <c r="BM66" i="25"/>
  <c r="BN66" i="24"/>
  <c r="CM66" i="25"/>
  <c r="CN66" i="24"/>
  <c r="CY66" i="25"/>
  <c r="CZ66" i="25" s="1"/>
  <c r="CZ66" i="24"/>
  <c r="DM66" i="25"/>
  <c r="DN66" i="24"/>
  <c r="DY66" i="25"/>
  <c r="DZ66" i="24"/>
  <c r="W67" i="25"/>
  <c r="X67" i="24"/>
  <c r="AI67" i="25"/>
  <c r="AJ67" i="25" s="1"/>
  <c r="AJ67" i="24"/>
  <c r="AW67" i="25"/>
  <c r="AX67" i="24"/>
  <c r="BI67" i="25"/>
  <c r="BJ67" i="24"/>
  <c r="CI67" i="25"/>
  <c r="CJ67" i="24"/>
  <c r="CU67" i="25"/>
  <c r="CV67" i="25" s="1"/>
  <c r="CV67" i="24"/>
  <c r="DI67" i="25"/>
  <c r="DJ67" i="24"/>
  <c r="DU67" i="25"/>
  <c r="DV67" i="24"/>
  <c r="S68" i="25"/>
  <c r="T68" i="24"/>
  <c r="AE68" i="25"/>
  <c r="AF68" i="25" s="1"/>
  <c r="AF68" i="24"/>
  <c r="AS68" i="25"/>
  <c r="AT68" i="24"/>
  <c r="BE68" i="25"/>
  <c r="BF68" i="24"/>
  <c r="CE68" i="25"/>
  <c r="CF68" i="24"/>
  <c r="CQ68" i="25"/>
  <c r="CR68" i="25" s="1"/>
  <c r="CR68" i="24"/>
  <c r="DE68" i="25"/>
  <c r="DF68" i="24"/>
  <c r="DQ68" i="25"/>
  <c r="DR68" i="24"/>
  <c r="O69" i="25"/>
  <c r="P69" i="24"/>
  <c r="AA69" i="25"/>
  <c r="AB69" i="25" s="1"/>
  <c r="AB69" i="24"/>
  <c r="AO69" i="25"/>
  <c r="AP69" i="24"/>
  <c r="BA69" i="25"/>
  <c r="BB69" i="24"/>
  <c r="CA69" i="25"/>
  <c r="CB69" i="24"/>
  <c r="CM69" i="25"/>
  <c r="CN69" i="25" s="1"/>
  <c r="CN69" i="24"/>
  <c r="DA69" i="25"/>
  <c r="DB69" i="24"/>
  <c r="DM69" i="25"/>
  <c r="DN69" i="24"/>
  <c r="K70" i="25"/>
  <c r="L70" i="24"/>
  <c r="W70" i="25"/>
  <c r="X70" i="25" s="1"/>
  <c r="X70" i="24"/>
  <c r="AK70" i="25"/>
  <c r="AL70" i="24"/>
  <c r="AW70" i="25"/>
  <c r="AX70" i="24"/>
  <c r="BW70" i="25"/>
  <c r="BX70" i="24"/>
  <c r="CI70" i="25"/>
  <c r="CJ70" i="25" s="1"/>
  <c r="CJ70" i="24"/>
  <c r="CW70" i="25"/>
  <c r="CX70" i="24"/>
  <c r="DI70" i="25"/>
  <c r="DJ70" i="24"/>
  <c r="G71" i="25"/>
  <c r="H71" i="24"/>
  <c r="S71" i="25"/>
  <c r="T71" i="25" s="1"/>
  <c r="T71" i="24"/>
  <c r="AG71" i="25"/>
  <c r="AH71" i="24"/>
  <c r="AS71" i="25"/>
  <c r="AT71" i="24"/>
  <c r="BS71" i="25"/>
  <c r="BT71" i="24"/>
  <c r="CE71" i="25"/>
  <c r="CF71" i="25" s="1"/>
  <c r="CF71" i="24"/>
  <c r="CS71" i="25"/>
  <c r="CT71" i="24"/>
  <c r="DE71" i="25"/>
  <c r="DF71" i="24"/>
  <c r="K73" i="25"/>
  <c r="L73" i="24"/>
  <c r="K85" i="24"/>
  <c r="Y73" i="25"/>
  <c r="Z73" i="24"/>
  <c r="Y85" i="24"/>
  <c r="AK73" i="25"/>
  <c r="AL73" i="25" s="1"/>
  <c r="AL73" i="24"/>
  <c r="AK85" i="24"/>
  <c r="BK73" i="25"/>
  <c r="BL73" i="24"/>
  <c r="BK85" i="24"/>
  <c r="BW73" i="25"/>
  <c r="BX73" i="24"/>
  <c r="BW85" i="24"/>
  <c r="CK73" i="25"/>
  <c r="CL73" i="24"/>
  <c r="CK85" i="24"/>
  <c r="CW73" i="25"/>
  <c r="CX73" i="25" s="1"/>
  <c r="CX73" i="24"/>
  <c r="CW85" i="24"/>
  <c r="DW73" i="25"/>
  <c r="DX73" i="24"/>
  <c r="DW85" i="24"/>
  <c r="G74" i="25"/>
  <c r="H74" i="24"/>
  <c r="U74" i="25"/>
  <c r="V74" i="24"/>
  <c r="AG74" i="25"/>
  <c r="AH74" i="24"/>
  <c r="BG74" i="25"/>
  <c r="BH74" i="24"/>
  <c r="BS74" i="25"/>
  <c r="BT74" i="24"/>
  <c r="CG74" i="25"/>
  <c r="CH74" i="24"/>
  <c r="CS74" i="25"/>
  <c r="CT74" i="24"/>
  <c r="DS74" i="25"/>
  <c r="DT74" i="24"/>
  <c r="C75" i="25"/>
  <c r="D75" i="24"/>
  <c r="Q75" i="25"/>
  <c r="R75" i="24"/>
  <c r="AC75" i="25"/>
  <c r="AD75" i="24"/>
  <c r="BC75" i="25"/>
  <c r="BD75" i="24"/>
  <c r="BO75" i="25"/>
  <c r="BP75" i="24"/>
  <c r="CC75" i="25"/>
  <c r="CD75" i="24"/>
  <c r="CO75" i="25"/>
  <c r="CP75" i="24"/>
  <c r="DO75" i="25"/>
  <c r="DP75" i="24"/>
  <c r="EA75" i="25"/>
  <c r="EB75" i="24"/>
  <c r="M76" i="25"/>
  <c r="N76" i="24"/>
  <c r="Y76" i="25"/>
  <c r="Z76" i="24"/>
  <c r="AY76" i="25"/>
  <c r="AZ76" i="24"/>
  <c r="BK76" i="25"/>
  <c r="BL76" i="24"/>
  <c r="BY76" i="25"/>
  <c r="BZ76" i="24"/>
  <c r="CK76" i="25"/>
  <c r="CL76" i="24"/>
  <c r="DK76" i="25"/>
  <c r="DL76" i="24"/>
  <c r="DW76" i="25"/>
  <c r="DX76" i="24"/>
  <c r="I77" i="25"/>
  <c r="J77" i="24"/>
  <c r="U77" i="25"/>
  <c r="V77" i="24"/>
  <c r="AU77" i="25"/>
  <c r="AV77" i="24"/>
  <c r="BG77" i="25"/>
  <c r="BH77" i="24"/>
  <c r="BU77" i="25"/>
  <c r="BV77" i="24"/>
  <c r="CG77" i="25"/>
  <c r="CH77" i="24"/>
  <c r="DG77" i="25"/>
  <c r="DH77" i="24"/>
  <c r="DS77" i="25"/>
  <c r="DT77" i="24"/>
  <c r="E78" i="25"/>
  <c r="F78" i="24"/>
  <c r="Q78" i="25"/>
  <c r="R78" i="24"/>
  <c r="AQ78" i="25"/>
  <c r="AR78" i="24"/>
  <c r="BC78" i="25"/>
  <c r="BD78" i="24"/>
  <c r="BQ78" i="25"/>
  <c r="BR78" i="24"/>
  <c r="CC78" i="25"/>
  <c r="CD78" i="24"/>
  <c r="DC78" i="25"/>
  <c r="DD78" i="24"/>
  <c r="DO78" i="25"/>
  <c r="DP78" i="24"/>
  <c r="EC78" i="25"/>
  <c r="ED78" i="24"/>
  <c r="M79" i="25"/>
  <c r="N79" i="24"/>
  <c r="AM79" i="25"/>
  <c r="AN79" i="24"/>
  <c r="AY79" i="25"/>
  <c r="AZ79" i="24"/>
  <c r="BM79" i="25"/>
  <c r="BN79" i="24"/>
  <c r="BY79" i="25"/>
  <c r="BZ79" i="24"/>
  <c r="CY79" i="25"/>
  <c r="CZ79" i="24"/>
  <c r="DK79" i="25"/>
  <c r="DL79" i="24"/>
  <c r="DY79" i="25"/>
  <c r="DZ79" i="24"/>
  <c r="I80" i="25"/>
  <c r="J80" i="24"/>
  <c r="AI80" i="25"/>
  <c r="AJ80" i="24"/>
  <c r="AU80" i="25"/>
  <c r="AV80" i="24"/>
  <c r="BI80" i="25"/>
  <c r="BJ80" i="24"/>
  <c r="BU80" i="25"/>
  <c r="BV80" i="24"/>
  <c r="CU80" i="25"/>
  <c r="CV80" i="24"/>
  <c r="DG80" i="25"/>
  <c r="DH80" i="24"/>
  <c r="DU80" i="25"/>
  <c r="DV80" i="24"/>
  <c r="E81" i="25"/>
  <c r="F81" i="24"/>
  <c r="AE81" i="25"/>
  <c r="AF81" i="24"/>
  <c r="AQ81" i="25"/>
  <c r="AR81" i="24"/>
  <c r="BE81" i="25"/>
  <c r="BF81" i="24"/>
  <c r="BQ81" i="25"/>
  <c r="BR81" i="24"/>
  <c r="CQ81" i="25"/>
  <c r="CR81" i="24"/>
  <c r="DC81" i="25"/>
  <c r="DD81" i="24"/>
  <c r="DQ81" i="25"/>
  <c r="DR81" i="24"/>
  <c r="EC81" i="25"/>
  <c r="ED81" i="24"/>
  <c r="AA82" i="25"/>
  <c r="AB82" i="24"/>
  <c r="AM82" i="25"/>
  <c r="AN82" i="24"/>
  <c r="BA82" i="25"/>
  <c r="BB82" i="24"/>
  <c r="BM82" i="25"/>
  <c r="BN82" i="24"/>
  <c r="CM82" i="25"/>
  <c r="CN82" i="24"/>
  <c r="CY82" i="25"/>
  <c r="CZ82" i="24"/>
  <c r="DM82" i="25"/>
  <c r="DN82" i="24"/>
  <c r="DY82" i="25"/>
  <c r="DZ82" i="24"/>
  <c r="W83" i="25"/>
  <c r="X83" i="24"/>
  <c r="AI83" i="25"/>
  <c r="AJ83" i="24"/>
  <c r="AW83" i="25"/>
  <c r="AX83" i="24"/>
  <c r="BI83" i="25"/>
  <c r="BJ83" i="24"/>
  <c r="CI83" i="25"/>
  <c r="CJ83" i="24"/>
  <c r="CU83" i="25"/>
  <c r="CV83" i="24"/>
  <c r="DI83" i="25"/>
  <c r="DJ83" i="24"/>
  <c r="DU83" i="25"/>
  <c r="DV83" i="24"/>
  <c r="S84" i="25"/>
  <c r="T84" i="24"/>
  <c r="AE84" i="25"/>
  <c r="AF84" i="24"/>
  <c r="AS84" i="25"/>
  <c r="AT84" i="24"/>
  <c r="BE84" i="25"/>
  <c r="BF84" i="24"/>
  <c r="CE84" i="25"/>
  <c r="CF84" i="24"/>
  <c r="CQ84" i="25"/>
  <c r="CR84" i="24"/>
  <c r="DE84" i="25"/>
  <c r="DF84" i="24"/>
  <c r="DQ84" i="25"/>
  <c r="DR84" i="24"/>
  <c r="K86" i="25"/>
  <c r="L86" i="24"/>
  <c r="K98" i="24"/>
  <c r="W86" i="25"/>
  <c r="X86" i="24"/>
  <c r="W98" i="24"/>
  <c r="AK86" i="25"/>
  <c r="AL86" i="24"/>
  <c r="AK98" i="24"/>
  <c r="AW86" i="25"/>
  <c r="AX86" i="24"/>
  <c r="AW98" i="24"/>
  <c r="BW86" i="25"/>
  <c r="BX86" i="24"/>
  <c r="BW98" i="24"/>
  <c r="CI86" i="25"/>
  <c r="CJ86" i="24"/>
  <c r="CI98" i="24"/>
  <c r="CW86" i="25"/>
  <c r="CX86" i="24"/>
  <c r="CW98" i="24"/>
  <c r="DI86" i="25"/>
  <c r="DJ86" i="24"/>
  <c r="DI98" i="24"/>
  <c r="G87" i="25"/>
  <c r="H87" i="24"/>
  <c r="S87" i="25"/>
  <c r="T87" i="24"/>
  <c r="AG87" i="25"/>
  <c r="AH87" i="24"/>
  <c r="AS87" i="25"/>
  <c r="AT87" i="24"/>
  <c r="BS87" i="25"/>
  <c r="BT87" i="24"/>
  <c r="CE87" i="25"/>
  <c r="CF87" i="24"/>
  <c r="CS87" i="25"/>
  <c r="CT87" i="24"/>
  <c r="DE87" i="25"/>
  <c r="DF87" i="24"/>
  <c r="C88" i="25"/>
  <c r="D88" i="24"/>
  <c r="O88" i="25"/>
  <c r="P88" i="24"/>
  <c r="AC88" i="25"/>
  <c r="AD88" i="24"/>
  <c r="AO88" i="25"/>
  <c r="AP88" i="24"/>
  <c r="BO88" i="25"/>
  <c r="BP88" i="24"/>
  <c r="CA88" i="25"/>
  <c r="CB88" i="24"/>
  <c r="CO88" i="25"/>
  <c r="CP88" i="24"/>
  <c r="DA88" i="25"/>
  <c r="DB88" i="24"/>
  <c r="EA88" i="25"/>
  <c r="EB88" i="24"/>
  <c r="K89" i="25"/>
  <c r="L89" i="24"/>
  <c r="Y89" i="25"/>
  <c r="Z89" i="24"/>
  <c r="AK89" i="25"/>
  <c r="AL89" i="24"/>
  <c r="BK89" i="25"/>
  <c r="BL89" i="24"/>
  <c r="BW89" i="25"/>
  <c r="BX89" i="24"/>
  <c r="CK89" i="25"/>
  <c r="CL89" i="24"/>
  <c r="CW89" i="25"/>
  <c r="CX89" i="24"/>
  <c r="DW89" i="25"/>
  <c r="DX89" i="24"/>
  <c r="G90" i="25"/>
  <c r="H90" i="24"/>
  <c r="U90" i="25"/>
  <c r="V90" i="24"/>
  <c r="AG90" i="25"/>
  <c r="AH90" i="24"/>
  <c r="BG90" i="25"/>
  <c r="BH90" i="24"/>
  <c r="BS90" i="25"/>
  <c r="BT90" i="24"/>
  <c r="CG90" i="25"/>
  <c r="CH90" i="25" s="1"/>
  <c r="CH90" i="24"/>
  <c r="CS90" i="25"/>
  <c r="CT90" i="25" s="1"/>
  <c r="CT90" i="24"/>
  <c r="DS90" i="25"/>
  <c r="DT90" i="24"/>
  <c r="C91" i="25"/>
  <c r="D91" i="24"/>
  <c r="Q91" i="25"/>
  <c r="R91" i="24"/>
  <c r="AC91" i="25"/>
  <c r="AD91" i="24"/>
  <c r="BC91" i="25"/>
  <c r="BD91" i="24"/>
  <c r="BO91" i="25"/>
  <c r="BP91" i="24"/>
  <c r="CC91" i="25"/>
  <c r="CD91" i="24"/>
  <c r="CO91" i="25"/>
  <c r="CP91" i="24"/>
  <c r="DO91" i="25"/>
  <c r="DP91" i="24"/>
  <c r="EA91" i="25"/>
  <c r="EB91" i="24"/>
  <c r="M92" i="25"/>
  <c r="N92" i="24"/>
  <c r="Y92" i="25"/>
  <c r="Z92" i="24"/>
  <c r="AY92" i="25"/>
  <c r="AZ92" i="24"/>
  <c r="BK92" i="25"/>
  <c r="BL92" i="24"/>
  <c r="BY92" i="25"/>
  <c r="BZ92" i="24"/>
  <c r="CK92" i="25"/>
  <c r="CL92" i="24"/>
  <c r="DK92" i="25"/>
  <c r="DL92" i="24"/>
  <c r="DW92" i="25"/>
  <c r="DX92" i="24"/>
  <c r="I93" i="25"/>
  <c r="J93" i="24"/>
  <c r="U93" i="25"/>
  <c r="V93" i="24"/>
  <c r="AU93" i="25"/>
  <c r="AV93" i="24"/>
  <c r="BG93" i="25"/>
  <c r="BH93" i="24"/>
  <c r="BU93" i="25"/>
  <c r="BV93" i="24"/>
  <c r="CG93" i="25"/>
  <c r="CH93" i="24"/>
  <c r="DG93" i="25"/>
  <c r="DH93" i="24"/>
  <c r="DS93" i="25"/>
  <c r="DT93" i="24"/>
  <c r="E94" i="25"/>
  <c r="F94" i="24"/>
  <c r="Q94" i="25"/>
  <c r="R94" i="24"/>
  <c r="AQ94" i="25"/>
  <c r="AR94" i="24"/>
  <c r="BC94" i="25"/>
  <c r="BD94" i="24"/>
  <c r="BQ94" i="25"/>
  <c r="BR94" i="24"/>
  <c r="CC94" i="25"/>
  <c r="CD94" i="24"/>
  <c r="DC94" i="25"/>
  <c r="DD94" i="24"/>
  <c r="DO94" i="25"/>
  <c r="DP94" i="24"/>
  <c r="EC94" i="25"/>
  <c r="ED94" i="24"/>
  <c r="M95" i="25"/>
  <c r="N95" i="24"/>
  <c r="AM95" i="25"/>
  <c r="AN95" i="24"/>
  <c r="AY95" i="25"/>
  <c r="AZ95" i="24"/>
  <c r="BM95" i="25"/>
  <c r="BN95" i="24"/>
  <c r="BY95" i="25"/>
  <c r="BZ95" i="24"/>
  <c r="CY95" i="25"/>
  <c r="CZ95" i="24"/>
  <c r="DK95" i="25"/>
  <c r="DL95" i="24"/>
  <c r="DY95" i="25"/>
  <c r="DZ95" i="24"/>
  <c r="I96" i="25"/>
  <c r="J96" i="24"/>
  <c r="AI96" i="25"/>
  <c r="AJ96" i="24"/>
  <c r="AU96" i="25"/>
  <c r="AV96" i="24"/>
  <c r="BI96" i="25"/>
  <c r="BJ96" i="24"/>
  <c r="BU96" i="25"/>
  <c r="BV96" i="24"/>
  <c r="CU96" i="25"/>
  <c r="CV96" i="24"/>
  <c r="DG96" i="25"/>
  <c r="DH96" i="24"/>
  <c r="DU96" i="25"/>
  <c r="DV96" i="24"/>
  <c r="E97" i="25"/>
  <c r="F97" i="24"/>
  <c r="AE97" i="25"/>
  <c r="AF97" i="24"/>
  <c r="AQ97" i="25"/>
  <c r="AR97" i="24"/>
  <c r="BE97" i="25"/>
  <c r="BF97" i="24"/>
  <c r="BQ97" i="25"/>
  <c r="BR97" i="24"/>
  <c r="CQ97" i="25"/>
  <c r="CR97" i="24"/>
  <c r="DC97" i="25"/>
  <c r="DD97" i="24"/>
  <c r="DQ97" i="25"/>
  <c r="DR97" i="24"/>
  <c r="EC97" i="25"/>
  <c r="ED97" i="24"/>
  <c r="W99" i="25"/>
  <c r="X99" i="24"/>
  <c r="W111" i="24"/>
  <c r="AI99" i="25"/>
  <c r="AJ99" i="24"/>
  <c r="AI111" i="24"/>
  <c r="AW99" i="25"/>
  <c r="AW111" i="24"/>
  <c r="AX99" i="24"/>
  <c r="BI99" i="25"/>
  <c r="BJ99" i="24"/>
  <c r="BI111" i="24"/>
  <c r="CI99" i="25"/>
  <c r="CJ99" i="24"/>
  <c r="CI111" i="24"/>
  <c r="CU99" i="25"/>
  <c r="CV99" i="24"/>
  <c r="CU111" i="24"/>
  <c r="DI99" i="25"/>
  <c r="DI111" i="24"/>
  <c r="DJ99" i="24"/>
  <c r="DU99" i="25"/>
  <c r="DV99" i="24"/>
  <c r="DU111" i="24"/>
  <c r="S100" i="25"/>
  <c r="T100" i="24"/>
  <c r="AE100" i="25"/>
  <c r="AF100" i="24"/>
  <c r="AS100" i="25"/>
  <c r="AT100" i="24"/>
  <c r="BE100" i="25"/>
  <c r="BF100" i="24"/>
  <c r="CE100" i="25"/>
  <c r="CF100" i="24"/>
  <c r="CQ100" i="25"/>
  <c r="CR100" i="24"/>
  <c r="DE100" i="25"/>
  <c r="DF100" i="24"/>
  <c r="DQ100" i="25"/>
  <c r="DR100" i="24"/>
  <c r="O101" i="25"/>
  <c r="P101" i="24"/>
  <c r="AA101" i="25"/>
  <c r="AB101" i="24"/>
  <c r="AO101" i="25"/>
  <c r="AP101" i="24"/>
  <c r="BA101" i="25"/>
  <c r="BB101" i="24"/>
  <c r="CA101" i="25"/>
  <c r="CB101" i="24"/>
  <c r="CM101" i="25"/>
  <c r="CN101" i="24"/>
  <c r="DA101" i="25"/>
  <c r="DB101" i="24"/>
  <c r="DM101" i="25"/>
  <c r="DN101" i="24"/>
  <c r="K102" i="25"/>
  <c r="L102" i="24"/>
  <c r="W102" i="25"/>
  <c r="X102" i="24"/>
  <c r="AK102" i="25"/>
  <c r="AL102" i="24"/>
  <c r="AW102" i="25"/>
  <c r="AX102" i="24"/>
  <c r="BW102" i="25"/>
  <c r="BX102" i="24"/>
  <c r="CI102" i="25"/>
  <c r="CJ102" i="24"/>
  <c r="CW102" i="25"/>
  <c r="CX102" i="24"/>
  <c r="DI102" i="25"/>
  <c r="DJ102" i="24"/>
  <c r="G103" i="25"/>
  <c r="H103" i="24"/>
  <c r="S103" i="25"/>
  <c r="T103" i="24"/>
  <c r="AG103" i="25"/>
  <c r="AH103" i="24"/>
  <c r="AS103" i="25"/>
  <c r="AT103" i="24"/>
  <c r="BS103" i="25"/>
  <c r="BT103" i="24"/>
  <c r="CG103" i="25"/>
  <c r="CH103" i="24"/>
  <c r="DA103" i="25"/>
  <c r="DB103" i="24"/>
  <c r="DU103" i="25"/>
  <c r="DV103" i="25" s="1"/>
  <c r="DV103" i="24"/>
  <c r="AS117" i="25"/>
  <c r="AT117" i="24"/>
  <c r="O118" i="25"/>
  <c r="P118" i="24"/>
  <c r="DM118" i="25"/>
  <c r="DN118" i="25" s="1"/>
  <c r="DN118" i="24"/>
  <c r="CI119" i="25"/>
  <c r="CJ119" i="25" s="1"/>
  <c r="CJ119" i="24"/>
  <c r="AC121" i="25"/>
  <c r="AD121" i="24"/>
  <c r="EA121" i="25"/>
  <c r="EB121" i="24"/>
  <c r="CW122" i="25"/>
  <c r="CX122" i="25" s="1"/>
  <c r="CX122" i="24"/>
  <c r="BS123" i="25"/>
  <c r="BT123" i="25" s="1"/>
  <c r="BT123" i="24"/>
  <c r="M125" i="25"/>
  <c r="M137" i="24"/>
  <c r="N125" i="24"/>
  <c r="DK125" i="25"/>
  <c r="DL125" i="24"/>
  <c r="DK137" i="24"/>
  <c r="CG126" i="25"/>
  <c r="CH126" i="25" s="1"/>
  <c r="CH126" i="24"/>
  <c r="BC127" i="25"/>
  <c r="BD127" i="25" s="1"/>
  <c r="BD127" i="24"/>
  <c r="DY128" i="25"/>
  <c r="DZ128" i="24"/>
  <c r="CU129" i="25"/>
  <c r="CV129" i="24"/>
  <c r="BQ130" i="25"/>
  <c r="BR130" i="24"/>
  <c r="AM131" i="25"/>
  <c r="AN131" i="24"/>
  <c r="DI132" i="25"/>
  <c r="DJ132" i="24"/>
  <c r="CE133" i="25"/>
  <c r="CF133" i="24"/>
  <c r="BA134" i="25"/>
  <c r="BB134" i="24"/>
  <c r="W135" i="25"/>
  <c r="X135" i="24"/>
  <c r="CS136" i="25"/>
  <c r="CT136" i="24"/>
  <c r="AK138" i="25"/>
  <c r="AL138" i="24"/>
  <c r="AK150" i="24"/>
  <c r="G139" i="25"/>
  <c r="H139" i="24"/>
  <c r="CC140" i="25"/>
  <c r="CD140" i="24"/>
  <c r="AY141" i="25"/>
  <c r="AZ141" i="24"/>
  <c r="DI149" i="25"/>
  <c r="DJ149" i="24"/>
  <c r="DW152" i="25"/>
  <c r="DX152" i="24"/>
  <c r="I156" i="25"/>
  <c r="J156" i="24"/>
  <c r="W159" i="25"/>
  <c r="X159" i="24"/>
  <c r="AW165" i="25"/>
  <c r="AX165" i="24"/>
  <c r="CA168" i="25"/>
  <c r="CB168" i="24"/>
  <c r="T8" i="23"/>
  <c r="P19" i="23"/>
  <c r="V8" i="23"/>
  <c r="U8" i="23"/>
  <c r="S8" i="23"/>
  <c r="R8" i="23"/>
  <c r="Q8" i="23"/>
  <c r="J11" i="23"/>
  <c r="K11" i="23"/>
  <c r="I11" i="23"/>
  <c r="H11" i="23"/>
  <c r="G11" i="23"/>
  <c r="L11" i="23"/>
  <c r="J15" i="23"/>
  <c r="H15" i="23"/>
  <c r="G15" i="23"/>
  <c r="L15" i="23"/>
  <c r="K15" i="23"/>
  <c r="I15" i="23"/>
  <c r="C8" i="25"/>
  <c r="D8" i="25" s="1"/>
  <c r="D8" i="24"/>
  <c r="K8" i="25"/>
  <c r="L8" i="25" s="1"/>
  <c r="L8" i="24"/>
  <c r="S8" i="25"/>
  <c r="T8" i="25" s="1"/>
  <c r="T8" i="24"/>
  <c r="AA8" i="25"/>
  <c r="AB8" i="25" s="1"/>
  <c r="AB8" i="24"/>
  <c r="AI8" i="25"/>
  <c r="AJ8" i="25" s="1"/>
  <c r="AJ8" i="24"/>
  <c r="AQ8" i="25"/>
  <c r="AR8" i="25" s="1"/>
  <c r="AR8" i="24"/>
  <c r="AY8" i="25"/>
  <c r="AZ8" i="25" s="1"/>
  <c r="AZ8" i="24"/>
  <c r="BG8" i="25"/>
  <c r="BH8" i="25" s="1"/>
  <c r="BH8" i="24"/>
  <c r="BO8" i="25"/>
  <c r="BP8" i="25" s="1"/>
  <c r="BP8" i="24"/>
  <c r="BW8" i="25"/>
  <c r="BX8" i="25" s="1"/>
  <c r="BX8" i="24"/>
  <c r="CE8" i="25"/>
  <c r="CF8" i="25" s="1"/>
  <c r="CF8" i="24"/>
  <c r="CM8" i="25"/>
  <c r="CN8" i="25" s="1"/>
  <c r="CN8" i="24"/>
  <c r="CU8" i="25"/>
  <c r="CV8" i="25" s="1"/>
  <c r="CV8" i="24"/>
  <c r="DC8" i="25"/>
  <c r="DD8" i="25" s="1"/>
  <c r="DD8" i="24"/>
  <c r="DK8" i="25"/>
  <c r="DL8" i="25" s="1"/>
  <c r="DL8" i="24"/>
  <c r="DS8" i="25"/>
  <c r="DT8" i="25" s="1"/>
  <c r="DT8" i="24"/>
  <c r="EA8" i="25"/>
  <c r="EB8" i="25" s="1"/>
  <c r="EB8" i="24"/>
  <c r="G9" i="25"/>
  <c r="H9" i="25" s="1"/>
  <c r="H9" i="24"/>
  <c r="O9" i="25"/>
  <c r="P9" i="25" s="1"/>
  <c r="P9" i="24"/>
  <c r="W9" i="25"/>
  <c r="X9" i="25" s="1"/>
  <c r="X9" i="24"/>
  <c r="AE9" i="25"/>
  <c r="AF9" i="25" s="1"/>
  <c r="AF9" i="24"/>
  <c r="AM9" i="25"/>
  <c r="AN9" i="25" s="1"/>
  <c r="AN9" i="24"/>
  <c r="AU9" i="25"/>
  <c r="AV9" i="25" s="1"/>
  <c r="AV9" i="24"/>
  <c r="BC9" i="25"/>
  <c r="BD9" i="25" s="1"/>
  <c r="BD9" i="24"/>
  <c r="BK9" i="25"/>
  <c r="BL9" i="25" s="1"/>
  <c r="BL9" i="24"/>
  <c r="BS9" i="25"/>
  <c r="BT9" i="25" s="1"/>
  <c r="BT9" i="24"/>
  <c r="CA9" i="25"/>
  <c r="CB9" i="25" s="1"/>
  <c r="CB9" i="24"/>
  <c r="CI9" i="25"/>
  <c r="CJ9" i="25" s="1"/>
  <c r="CJ9" i="24"/>
  <c r="CQ9" i="25"/>
  <c r="CR9" i="25" s="1"/>
  <c r="CR9" i="24"/>
  <c r="CY9" i="25"/>
  <c r="CZ9" i="25" s="1"/>
  <c r="CZ9" i="24"/>
  <c r="DG9" i="25"/>
  <c r="DH9" i="25" s="1"/>
  <c r="DH9" i="24"/>
  <c r="DO9" i="25"/>
  <c r="DP9" i="25" s="1"/>
  <c r="DP9" i="24"/>
  <c r="DW9" i="25"/>
  <c r="DX9" i="25" s="1"/>
  <c r="DX9" i="24"/>
  <c r="C10" i="25"/>
  <c r="D10" i="25" s="1"/>
  <c r="D10" i="24"/>
  <c r="K10" i="25"/>
  <c r="L10" i="25" s="1"/>
  <c r="L10" i="24"/>
  <c r="S10" i="25"/>
  <c r="T10" i="25" s="1"/>
  <c r="T10" i="24"/>
  <c r="AA10" i="25"/>
  <c r="AB10" i="25" s="1"/>
  <c r="AB10" i="24"/>
  <c r="AI10" i="25"/>
  <c r="AJ10" i="25" s="1"/>
  <c r="AJ10" i="24"/>
  <c r="AQ10" i="25"/>
  <c r="AR10" i="25" s="1"/>
  <c r="AR10" i="24"/>
  <c r="AY10" i="25"/>
  <c r="AZ10" i="25" s="1"/>
  <c r="AZ10" i="24"/>
  <c r="BG10" i="25"/>
  <c r="BH10" i="25" s="1"/>
  <c r="BH10" i="24"/>
  <c r="BO10" i="25"/>
  <c r="BP10" i="25" s="1"/>
  <c r="BP10" i="24"/>
  <c r="BW10" i="25"/>
  <c r="BX10" i="25" s="1"/>
  <c r="BX10" i="24"/>
  <c r="CE10" i="25"/>
  <c r="CF10" i="25" s="1"/>
  <c r="CF10" i="24"/>
  <c r="CM10" i="25"/>
  <c r="CN10" i="25" s="1"/>
  <c r="CN10" i="24"/>
  <c r="CU10" i="25"/>
  <c r="CV10" i="25" s="1"/>
  <c r="CV10" i="24"/>
  <c r="DC10" i="25"/>
  <c r="DD10" i="25" s="1"/>
  <c r="DD10" i="24"/>
  <c r="DK10" i="25"/>
  <c r="DL10" i="25" s="1"/>
  <c r="DL10" i="24"/>
  <c r="DS10" i="25"/>
  <c r="DT10" i="25" s="1"/>
  <c r="DT10" i="24"/>
  <c r="EA10" i="25"/>
  <c r="EB10" i="25" s="1"/>
  <c r="EB10" i="24"/>
  <c r="G11" i="25"/>
  <c r="H11" i="25" s="1"/>
  <c r="H11" i="24"/>
  <c r="O11" i="25"/>
  <c r="P11" i="25" s="1"/>
  <c r="P11" i="24"/>
  <c r="W11" i="25"/>
  <c r="X11" i="25" s="1"/>
  <c r="X11" i="24"/>
  <c r="AE11" i="25"/>
  <c r="AF11" i="25" s="1"/>
  <c r="AF11" i="24"/>
  <c r="AM11" i="25"/>
  <c r="AN11" i="25" s="1"/>
  <c r="AN11" i="24"/>
  <c r="AU11" i="25"/>
  <c r="AV11" i="25" s="1"/>
  <c r="AV11" i="24"/>
  <c r="BC11" i="25"/>
  <c r="BD11" i="25" s="1"/>
  <c r="BD11" i="24"/>
  <c r="BK11" i="25"/>
  <c r="BL11" i="25" s="1"/>
  <c r="BL11" i="24"/>
  <c r="BS11" i="25"/>
  <c r="BT11" i="25" s="1"/>
  <c r="BT11" i="24"/>
  <c r="CA11" i="25"/>
  <c r="CB11" i="25" s="1"/>
  <c r="CB11" i="24"/>
  <c r="CI11" i="25"/>
  <c r="CJ11" i="25" s="1"/>
  <c r="CJ11" i="24"/>
  <c r="CQ11" i="25"/>
  <c r="CR11" i="25" s="1"/>
  <c r="CR11" i="24"/>
  <c r="CY11" i="25"/>
  <c r="CZ11" i="25" s="1"/>
  <c r="CZ11" i="24"/>
  <c r="DG11" i="25"/>
  <c r="DH11" i="25" s="1"/>
  <c r="DH11" i="24"/>
  <c r="DO11" i="25"/>
  <c r="DP11" i="25" s="1"/>
  <c r="DP11" i="24"/>
  <c r="DW11" i="25"/>
  <c r="DX11" i="25" s="1"/>
  <c r="DX11" i="24"/>
  <c r="C12" i="25"/>
  <c r="D12" i="25" s="1"/>
  <c r="D12" i="24"/>
  <c r="K12" i="25"/>
  <c r="L12" i="25" s="1"/>
  <c r="L12" i="24"/>
  <c r="S12" i="25"/>
  <c r="T12" i="25" s="1"/>
  <c r="T12" i="24"/>
  <c r="AA12" i="25"/>
  <c r="AB12" i="25" s="1"/>
  <c r="AB12" i="24"/>
  <c r="AI12" i="25"/>
  <c r="AJ12" i="25" s="1"/>
  <c r="AJ12" i="24"/>
  <c r="AQ12" i="25"/>
  <c r="AR12" i="25" s="1"/>
  <c r="AR12" i="24"/>
  <c r="AY12" i="25"/>
  <c r="AZ12" i="25" s="1"/>
  <c r="AZ12" i="24"/>
  <c r="BG12" i="25"/>
  <c r="BH12" i="25" s="1"/>
  <c r="BH12" i="24"/>
  <c r="BO12" i="25"/>
  <c r="BP12" i="25" s="1"/>
  <c r="BP12" i="24"/>
  <c r="BW12" i="25"/>
  <c r="BX12" i="25" s="1"/>
  <c r="BX12" i="24"/>
  <c r="CE12" i="25"/>
  <c r="CF12" i="25" s="1"/>
  <c r="CF12" i="24"/>
  <c r="CM12" i="25"/>
  <c r="CN12" i="25" s="1"/>
  <c r="CN12" i="24"/>
  <c r="CU12" i="25"/>
  <c r="CV12" i="25" s="1"/>
  <c r="CV12" i="24"/>
  <c r="DC12" i="25"/>
  <c r="DD12" i="25" s="1"/>
  <c r="DD12" i="24"/>
  <c r="DK12" i="25"/>
  <c r="DL12" i="25" s="1"/>
  <c r="DL12" i="24"/>
  <c r="DS12" i="25"/>
  <c r="DT12" i="25" s="1"/>
  <c r="DT12" i="24"/>
  <c r="EA12" i="25"/>
  <c r="EB12" i="25" s="1"/>
  <c r="EB12" i="24"/>
  <c r="G13" i="25"/>
  <c r="H13" i="25" s="1"/>
  <c r="H13" i="24"/>
  <c r="O13" i="25"/>
  <c r="P13" i="25" s="1"/>
  <c r="P13" i="24"/>
  <c r="W13" i="25"/>
  <c r="X13" i="25" s="1"/>
  <c r="X13" i="24"/>
  <c r="AE13" i="25"/>
  <c r="AF13" i="25" s="1"/>
  <c r="AF13" i="24"/>
  <c r="AM13" i="25"/>
  <c r="AN13" i="25" s="1"/>
  <c r="AN13" i="24"/>
  <c r="AU13" i="25"/>
  <c r="AV13" i="25" s="1"/>
  <c r="AV13" i="24"/>
  <c r="BC13" i="25"/>
  <c r="BD13" i="25" s="1"/>
  <c r="BD13" i="24"/>
  <c r="BK13" i="25"/>
  <c r="BL13" i="25" s="1"/>
  <c r="BL13" i="24"/>
  <c r="BS13" i="25"/>
  <c r="BT13" i="25" s="1"/>
  <c r="BT13" i="24"/>
  <c r="CA13" i="25"/>
  <c r="CB13" i="25" s="1"/>
  <c r="CB13" i="24"/>
  <c r="CI13" i="25"/>
  <c r="CJ13" i="25" s="1"/>
  <c r="CJ13" i="24"/>
  <c r="CQ13" i="25"/>
  <c r="CR13" i="25" s="1"/>
  <c r="CR13" i="24"/>
  <c r="CY13" i="25"/>
  <c r="CZ13" i="25" s="1"/>
  <c r="CZ13" i="24"/>
  <c r="DG13" i="25"/>
  <c r="DH13" i="25" s="1"/>
  <c r="DH13" i="24"/>
  <c r="DO13" i="25"/>
  <c r="DP13" i="25" s="1"/>
  <c r="DP13" i="24"/>
  <c r="DW13" i="25"/>
  <c r="DX13" i="25" s="1"/>
  <c r="DX13" i="24"/>
  <c r="C14" i="25"/>
  <c r="D14" i="25" s="1"/>
  <c r="D14" i="24"/>
  <c r="K14" i="25"/>
  <c r="L14" i="25" s="1"/>
  <c r="L14" i="24"/>
  <c r="S14" i="25"/>
  <c r="T14" i="25" s="1"/>
  <c r="T14" i="24"/>
  <c r="AA14" i="25"/>
  <c r="AB14" i="25" s="1"/>
  <c r="AB14" i="24"/>
  <c r="AI14" i="25"/>
  <c r="AJ14" i="25" s="1"/>
  <c r="AJ14" i="24"/>
  <c r="AQ14" i="25"/>
  <c r="AR14" i="25" s="1"/>
  <c r="AR14" i="24"/>
  <c r="AY14" i="25"/>
  <c r="AZ14" i="25" s="1"/>
  <c r="AZ14" i="24"/>
  <c r="BG14" i="25"/>
  <c r="BH14" i="25" s="1"/>
  <c r="BH14" i="24"/>
  <c r="BO14" i="25"/>
  <c r="BP14" i="25" s="1"/>
  <c r="BP14" i="24"/>
  <c r="BW14" i="25"/>
  <c r="BX14" i="25" s="1"/>
  <c r="BX14" i="24"/>
  <c r="CE14" i="25"/>
  <c r="CF14" i="25" s="1"/>
  <c r="CF14" i="24"/>
  <c r="CM14" i="25"/>
  <c r="CN14" i="25" s="1"/>
  <c r="CN14" i="24"/>
  <c r="CU14" i="25"/>
  <c r="CV14" i="25" s="1"/>
  <c r="CV14" i="24"/>
  <c r="DC14" i="25"/>
  <c r="DD14" i="25" s="1"/>
  <c r="DD14" i="24"/>
  <c r="DK14" i="25"/>
  <c r="DL14" i="25" s="1"/>
  <c r="DL14" i="24"/>
  <c r="DS14" i="25"/>
  <c r="DT14" i="25" s="1"/>
  <c r="DT14" i="24"/>
  <c r="EA14" i="25"/>
  <c r="EB14" i="25" s="1"/>
  <c r="EB14" i="24"/>
  <c r="G15" i="25"/>
  <c r="H15" i="25" s="1"/>
  <c r="H15" i="24"/>
  <c r="O15" i="25"/>
  <c r="P15" i="25" s="1"/>
  <c r="P15" i="24"/>
  <c r="W15" i="25"/>
  <c r="X15" i="25" s="1"/>
  <c r="X15" i="24"/>
  <c r="AE15" i="25"/>
  <c r="AF15" i="25" s="1"/>
  <c r="AF15" i="24"/>
  <c r="AM15" i="25"/>
  <c r="AN15" i="25" s="1"/>
  <c r="AN15" i="24"/>
  <c r="AU15" i="25"/>
  <c r="AV15" i="25" s="1"/>
  <c r="AV15" i="24"/>
  <c r="BC15" i="25"/>
  <c r="BD15" i="25" s="1"/>
  <c r="BD15" i="24"/>
  <c r="BK15" i="25"/>
  <c r="BL15" i="25" s="1"/>
  <c r="BL15" i="24"/>
  <c r="BS15" i="25"/>
  <c r="BT15" i="25" s="1"/>
  <c r="BT15" i="24"/>
  <c r="CA15" i="25"/>
  <c r="CB15" i="25" s="1"/>
  <c r="CB15" i="24"/>
  <c r="CI15" i="25"/>
  <c r="CJ15" i="25" s="1"/>
  <c r="CJ15" i="24"/>
  <c r="CQ15" i="25"/>
  <c r="CR15" i="25" s="1"/>
  <c r="CR15" i="24"/>
  <c r="CY15" i="25"/>
  <c r="CZ15" i="25" s="1"/>
  <c r="CZ15" i="24"/>
  <c r="DG15" i="25"/>
  <c r="DH15" i="25" s="1"/>
  <c r="DH15" i="24"/>
  <c r="DO15" i="25"/>
  <c r="DP15" i="25" s="1"/>
  <c r="DP15" i="24"/>
  <c r="DW15" i="25"/>
  <c r="DX15" i="25" s="1"/>
  <c r="DX15" i="24"/>
  <c r="C16" i="25"/>
  <c r="D16" i="25" s="1"/>
  <c r="D16" i="24"/>
  <c r="K16" i="25"/>
  <c r="L16" i="25" s="1"/>
  <c r="L16" i="24"/>
  <c r="S16" i="25"/>
  <c r="T16" i="25" s="1"/>
  <c r="T16" i="24"/>
  <c r="AA16" i="25"/>
  <c r="AB16" i="25" s="1"/>
  <c r="AB16" i="24"/>
  <c r="AI16" i="25"/>
  <c r="AJ16" i="25" s="1"/>
  <c r="AJ16" i="24"/>
  <c r="AQ16" i="25"/>
  <c r="AR16" i="25" s="1"/>
  <c r="AR16" i="24"/>
  <c r="AY16" i="25"/>
  <c r="AZ16" i="25" s="1"/>
  <c r="AZ16" i="24"/>
  <c r="BG16" i="25"/>
  <c r="BH16" i="25" s="1"/>
  <c r="BH16" i="24"/>
  <c r="BO16" i="25"/>
  <c r="BP16" i="25" s="1"/>
  <c r="BP16" i="24"/>
  <c r="BW16" i="25"/>
  <c r="BX16" i="25" s="1"/>
  <c r="BX16" i="24"/>
  <c r="CE16" i="25"/>
  <c r="CF16" i="25" s="1"/>
  <c r="CF16" i="24"/>
  <c r="CM16" i="25"/>
  <c r="CN16" i="25" s="1"/>
  <c r="CN16" i="24"/>
  <c r="CU16" i="25"/>
  <c r="CV16" i="25" s="1"/>
  <c r="CV16" i="24"/>
  <c r="DC16" i="25"/>
  <c r="DD16" i="25" s="1"/>
  <c r="DD16" i="24"/>
  <c r="DK16" i="25"/>
  <c r="DL16" i="25" s="1"/>
  <c r="DL16" i="24"/>
  <c r="DS16" i="25"/>
  <c r="DT16" i="25" s="1"/>
  <c r="DT16" i="24"/>
  <c r="EA16" i="25"/>
  <c r="EB16" i="25" s="1"/>
  <c r="EB16" i="24"/>
  <c r="G17" i="25"/>
  <c r="H17" i="25" s="1"/>
  <c r="H17" i="24"/>
  <c r="O17" i="25"/>
  <c r="P17" i="25" s="1"/>
  <c r="P17" i="24"/>
  <c r="W17" i="25"/>
  <c r="X17" i="25" s="1"/>
  <c r="X17" i="24"/>
  <c r="AE17" i="25"/>
  <c r="AF17" i="25" s="1"/>
  <c r="AF17" i="24"/>
  <c r="AM17" i="25"/>
  <c r="AN17" i="25" s="1"/>
  <c r="AN17" i="24"/>
  <c r="AU17" i="25"/>
  <c r="AV17" i="25" s="1"/>
  <c r="AV17" i="24"/>
  <c r="BC17" i="25"/>
  <c r="BD17" i="25" s="1"/>
  <c r="BD17" i="24"/>
  <c r="BK17" i="25"/>
  <c r="BL17" i="25" s="1"/>
  <c r="BL17" i="24"/>
  <c r="BS17" i="25"/>
  <c r="BT17" i="25" s="1"/>
  <c r="BT17" i="24"/>
  <c r="CA17" i="25"/>
  <c r="CB17" i="25" s="1"/>
  <c r="CB17" i="24"/>
  <c r="CI17" i="25"/>
  <c r="CJ17" i="25" s="1"/>
  <c r="CJ17" i="24"/>
  <c r="CQ17" i="25"/>
  <c r="CR17" i="25" s="1"/>
  <c r="CR17" i="24"/>
  <c r="CY17" i="25"/>
  <c r="CZ17" i="25" s="1"/>
  <c r="CZ17" i="24"/>
  <c r="DG17" i="25"/>
  <c r="DH17" i="25" s="1"/>
  <c r="DH17" i="24"/>
  <c r="DO17" i="25"/>
  <c r="DP17" i="25" s="1"/>
  <c r="DP17" i="24"/>
  <c r="DW17" i="25"/>
  <c r="DX17" i="25" s="1"/>
  <c r="DX17" i="24"/>
  <c r="C18" i="25"/>
  <c r="D18" i="25" s="1"/>
  <c r="D18" i="24"/>
  <c r="K18" i="25"/>
  <c r="L18" i="25" s="1"/>
  <c r="L18" i="24"/>
  <c r="S18" i="25"/>
  <c r="T18" i="25" s="1"/>
  <c r="T18" i="24"/>
  <c r="AA18" i="25"/>
  <c r="AB18" i="25" s="1"/>
  <c r="AB18" i="24"/>
  <c r="AI18" i="25"/>
  <c r="AJ18" i="25" s="1"/>
  <c r="AJ18" i="24"/>
  <c r="AQ18" i="25"/>
  <c r="AR18" i="25" s="1"/>
  <c r="AR18" i="24"/>
  <c r="AY18" i="25"/>
  <c r="AZ18" i="25" s="1"/>
  <c r="AZ18" i="24"/>
  <c r="BG18" i="25"/>
  <c r="BH18" i="25" s="1"/>
  <c r="BH18" i="24"/>
  <c r="BO18" i="25"/>
  <c r="BP18" i="25" s="1"/>
  <c r="BP18" i="24"/>
  <c r="BW18" i="25"/>
  <c r="BX18" i="25" s="1"/>
  <c r="BX18" i="24"/>
  <c r="CE18" i="25"/>
  <c r="CF18" i="25" s="1"/>
  <c r="CF18" i="24"/>
  <c r="CM18" i="25"/>
  <c r="CN18" i="25" s="1"/>
  <c r="CN18" i="24"/>
  <c r="CU18" i="25"/>
  <c r="CV18" i="25" s="1"/>
  <c r="CV18" i="24"/>
  <c r="DC18" i="25"/>
  <c r="DD18" i="25" s="1"/>
  <c r="DD18" i="24"/>
  <c r="DK18" i="25"/>
  <c r="DL18" i="25" s="1"/>
  <c r="DL18" i="24"/>
  <c r="DS18" i="25"/>
  <c r="DT18" i="25" s="1"/>
  <c r="DT18" i="24"/>
  <c r="EA18" i="25"/>
  <c r="EB18" i="25" s="1"/>
  <c r="EB18" i="24"/>
  <c r="G19" i="25"/>
  <c r="H19" i="25" s="1"/>
  <c r="H19" i="24"/>
  <c r="O19" i="25"/>
  <c r="P19" i="25" s="1"/>
  <c r="P19" i="24"/>
  <c r="W19" i="25"/>
  <c r="X19" i="25" s="1"/>
  <c r="X19" i="24"/>
  <c r="AE19" i="25"/>
  <c r="AF19" i="25" s="1"/>
  <c r="AF19" i="24"/>
  <c r="AM19" i="25"/>
  <c r="AN19" i="25" s="1"/>
  <c r="AN19" i="24"/>
  <c r="AU19" i="25"/>
  <c r="AV19" i="25" s="1"/>
  <c r="AV19" i="24"/>
  <c r="BC19" i="25"/>
  <c r="BD19" i="25" s="1"/>
  <c r="BD19" i="24"/>
  <c r="BK19" i="25"/>
  <c r="BL19" i="25" s="1"/>
  <c r="BL19" i="24"/>
  <c r="BS19" i="25"/>
  <c r="BT19" i="25" s="1"/>
  <c r="BT19" i="24"/>
  <c r="CA19" i="25"/>
  <c r="CB19" i="25" s="1"/>
  <c r="CB19" i="24"/>
  <c r="CI19" i="25"/>
  <c r="CJ19" i="25" s="1"/>
  <c r="CJ19" i="24"/>
  <c r="CQ19" i="25"/>
  <c r="CR19" i="25" s="1"/>
  <c r="CR19" i="24"/>
  <c r="CY19" i="25"/>
  <c r="CZ19" i="25" s="1"/>
  <c r="CZ19" i="24"/>
  <c r="DG19" i="25"/>
  <c r="DH19" i="25" s="1"/>
  <c r="DH19" i="24"/>
  <c r="DO19" i="25"/>
  <c r="DP19" i="25" s="1"/>
  <c r="DP19" i="24"/>
  <c r="DW19" i="25"/>
  <c r="DX19" i="25" s="1"/>
  <c r="DX19" i="24"/>
  <c r="CA49" i="25"/>
  <c r="CB49" i="25" s="1"/>
  <c r="CB49" i="24"/>
  <c r="CK49" i="25"/>
  <c r="CL49" i="25" s="1"/>
  <c r="CL49" i="24"/>
  <c r="DC49" i="25"/>
  <c r="DD49" i="25" s="1"/>
  <c r="DD49" i="24"/>
  <c r="DU49" i="25"/>
  <c r="DV49" i="25" s="1"/>
  <c r="DV49" i="24"/>
  <c r="K50" i="25"/>
  <c r="L50" i="25" s="1"/>
  <c r="L50" i="24"/>
  <c r="U50" i="25"/>
  <c r="V50" i="25" s="1"/>
  <c r="V50" i="24"/>
  <c r="AM50" i="25"/>
  <c r="AN50" i="25" s="1"/>
  <c r="AN50" i="24"/>
  <c r="BE50" i="25"/>
  <c r="BF50" i="25" s="1"/>
  <c r="BF50" i="24"/>
  <c r="BO50" i="25"/>
  <c r="BP50" i="24"/>
  <c r="CU50" i="25"/>
  <c r="CV50" i="25" s="1"/>
  <c r="CV50" i="24"/>
  <c r="EA50" i="25"/>
  <c r="EB50" i="24"/>
  <c r="AE51" i="25"/>
  <c r="AF51" i="25" s="1"/>
  <c r="AF51" i="24"/>
  <c r="BK51" i="25"/>
  <c r="BL51" i="24"/>
  <c r="CQ51" i="25"/>
  <c r="CR51" i="25" s="1"/>
  <c r="CR51" i="24"/>
  <c r="DW51" i="25"/>
  <c r="DX51" i="24"/>
  <c r="AA52" i="25"/>
  <c r="AB52" i="25" s="1"/>
  <c r="AB52" i="24"/>
  <c r="BG52" i="25"/>
  <c r="BH52" i="24"/>
  <c r="CM52" i="25"/>
  <c r="CN52" i="25" s="1"/>
  <c r="CN52" i="24"/>
  <c r="DS52" i="25"/>
  <c r="DT52" i="24"/>
  <c r="W53" i="25"/>
  <c r="X53" i="25" s="1"/>
  <c r="X53" i="24"/>
  <c r="BC53" i="25"/>
  <c r="BD53" i="24"/>
  <c r="CI53" i="25"/>
  <c r="CJ53" i="25" s="1"/>
  <c r="CJ53" i="24"/>
  <c r="DO53" i="25"/>
  <c r="DP53" i="24"/>
  <c r="S54" i="25"/>
  <c r="T54" i="25" s="1"/>
  <c r="T54" i="24"/>
  <c r="AY54" i="25"/>
  <c r="AZ54" i="24"/>
  <c r="CE54" i="25"/>
  <c r="CF54" i="25" s="1"/>
  <c r="CF54" i="24"/>
  <c r="DK54" i="25"/>
  <c r="DL54" i="24"/>
  <c r="O55" i="25"/>
  <c r="P55" i="25" s="1"/>
  <c r="P55" i="24"/>
  <c r="AU55" i="25"/>
  <c r="AV55" i="24"/>
  <c r="CA55" i="25"/>
  <c r="CB55" i="25" s="1"/>
  <c r="CB55" i="24"/>
  <c r="DG55" i="25"/>
  <c r="DH55" i="24"/>
  <c r="K56" i="25"/>
  <c r="L56" i="25" s="1"/>
  <c r="L56" i="24"/>
  <c r="AQ56" i="25"/>
  <c r="AR56" i="24"/>
  <c r="BW56" i="25"/>
  <c r="BX56" i="25" s="1"/>
  <c r="BX56" i="24"/>
  <c r="DC56" i="25"/>
  <c r="DD56" i="24"/>
  <c r="G57" i="25"/>
  <c r="H57" i="25" s="1"/>
  <c r="H57" i="24"/>
  <c r="AM57" i="25"/>
  <c r="AN57" i="24"/>
  <c r="AY57" i="25"/>
  <c r="AZ57" i="25" s="1"/>
  <c r="AZ57" i="24"/>
  <c r="BM57" i="25"/>
  <c r="BN57" i="24"/>
  <c r="BY57" i="25"/>
  <c r="BZ57" i="24"/>
  <c r="CY57" i="25"/>
  <c r="CZ57" i="24"/>
  <c r="DK57" i="25"/>
  <c r="DL57" i="25" s="1"/>
  <c r="DL57" i="24"/>
  <c r="DY57" i="25"/>
  <c r="DZ57" i="24"/>
  <c r="I58" i="25"/>
  <c r="J58" i="24"/>
  <c r="AI58" i="25"/>
  <c r="AJ58" i="24"/>
  <c r="AU58" i="25"/>
  <c r="AV58" i="25" s="1"/>
  <c r="AV58" i="24"/>
  <c r="BI58" i="25"/>
  <c r="BJ58" i="24"/>
  <c r="BU58" i="25"/>
  <c r="BV58" i="24"/>
  <c r="CU58" i="25"/>
  <c r="CV58" i="24"/>
  <c r="DG58" i="25"/>
  <c r="DH58" i="25" s="1"/>
  <c r="DH58" i="24"/>
  <c r="DU58" i="25"/>
  <c r="DV58" i="24"/>
  <c r="AA60" i="25"/>
  <c r="AB60" i="24"/>
  <c r="AA72" i="24"/>
  <c r="AM60" i="25"/>
  <c r="AN60" i="25" s="1"/>
  <c r="AN60" i="24"/>
  <c r="AM72" i="24"/>
  <c r="BA60" i="25"/>
  <c r="BB60" i="24"/>
  <c r="BA72" i="24"/>
  <c r="BM60" i="25"/>
  <c r="BN60" i="24"/>
  <c r="BM72" i="24"/>
  <c r="CM60" i="25"/>
  <c r="CN60" i="25" s="1"/>
  <c r="CN60" i="24"/>
  <c r="CM72" i="24"/>
  <c r="CY60" i="25"/>
  <c r="CZ60" i="24"/>
  <c r="CY72" i="24"/>
  <c r="DM60" i="25"/>
  <c r="DN60" i="24"/>
  <c r="DM72" i="24"/>
  <c r="DY60" i="25"/>
  <c r="DZ60" i="25" s="1"/>
  <c r="DZ60" i="24"/>
  <c r="DY72" i="24"/>
  <c r="W61" i="25"/>
  <c r="X61" i="24"/>
  <c r="AI61" i="25"/>
  <c r="AJ61" i="24"/>
  <c r="AW61" i="25"/>
  <c r="AX61" i="24"/>
  <c r="BI61" i="25"/>
  <c r="BJ61" i="25" s="1"/>
  <c r="BJ61" i="24"/>
  <c r="CI61" i="25"/>
  <c r="CJ61" i="24"/>
  <c r="CU61" i="25"/>
  <c r="CV61" i="24"/>
  <c r="DI61" i="25"/>
  <c r="DJ61" i="24"/>
  <c r="DU61" i="25"/>
  <c r="DV61" i="25" s="1"/>
  <c r="DV61" i="24"/>
  <c r="S62" i="25"/>
  <c r="T62" i="24"/>
  <c r="AE62" i="25"/>
  <c r="AF62" i="24"/>
  <c r="AS62" i="25"/>
  <c r="AT62" i="24"/>
  <c r="BE62" i="25"/>
  <c r="BF62" i="25" s="1"/>
  <c r="BF62" i="24"/>
  <c r="CE62" i="25"/>
  <c r="CF62" i="24"/>
  <c r="CQ62" i="25"/>
  <c r="CR62" i="24"/>
  <c r="DE62" i="25"/>
  <c r="DF62" i="24"/>
  <c r="DQ62" i="25"/>
  <c r="DR62" i="25" s="1"/>
  <c r="DR62" i="24"/>
  <c r="O63" i="25"/>
  <c r="P63" i="24"/>
  <c r="AA63" i="25"/>
  <c r="AB63" i="24"/>
  <c r="AO63" i="25"/>
  <c r="AP63" i="24"/>
  <c r="BA63" i="25"/>
  <c r="BB63" i="25" s="1"/>
  <c r="BB63" i="24"/>
  <c r="CA63" i="25"/>
  <c r="CB63" i="24"/>
  <c r="CM63" i="25"/>
  <c r="CN63" i="24"/>
  <c r="DA63" i="25"/>
  <c r="DB63" i="24"/>
  <c r="DM63" i="25"/>
  <c r="DN63" i="25" s="1"/>
  <c r="DN63" i="24"/>
  <c r="K64" i="25"/>
  <c r="L64" i="24"/>
  <c r="W64" i="25"/>
  <c r="X64" i="24"/>
  <c r="AK64" i="25"/>
  <c r="AL64" i="24"/>
  <c r="AW64" i="25"/>
  <c r="AX64" i="25" s="1"/>
  <c r="AX64" i="24"/>
  <c r="BW64" i="25"/>
  <c r="BX64" i="24"/>
  <c r="CI64" i="25"/>
  <c r="CJ64" i="24"/>
  <c r="CW64" i="25"/>
  <c r="CX64" i="24"/>
  <c r="DI64" i="25"/>
  <c r="DJ64" i="25" s="1"/>
  <c r="DJ64" i="24"/>
  <c r="G65" i="25"/>
  <c r="H65" i="24"/>
  <c r="S65" i="25"/>
  <c r="T65" i="24"/>
  <c r="AG65" i="25"/>
  <c r="AH65" i="24"/>
  <c r="AS65" i="25"/>
  <c r="AT65" i="25" s="1"/>
  <c r="AT65" i="24"/>
  <c r="BS65" i="25"/>
  <c r="BT65" i="24"/>
  <c r="CE65" i="25"/>
  <c r="CF65" i="24"/>
  <c r="CS65" i="25"/>
  <c r="CT65" i="24"/>
  <c r="DE65" i="25"/>
  <c r="DF65" i="25" s="1"/>
  <c r="DF65" i="24"/>
  <c r="C66" i="25"/>
  <c r="D66" i="24"/>
  <c r="O66" i="25"/>
  <c r="P66" i="24"/>
  <c r="AC66" i="25"/>
  <c r="AD66" i="24"/>
  <c r="AO66" i="25"/>
  <c r="AP66" i="25" s="1"/>
  <c r="AP66" i="24"/>
  <c r="BO66" i="25"/>
  <c r="BP66" i="24"/>
  <c r="CA66" i="25"/>
  <c r="CB66" i="24"/>
  <c r="CO66" i="25"/>
  <c r="CP66" i="24"/>
  <c r="DA66" i="25"/>
  <c r="DB66" i="25" s="1"/>
  <c r="DB66" i="24"/>
  <c r="EA66" i="25"/>
  <c r="EB66" i="24"/>
  <c r="K67" i="25"/>
  <c r="L67" i="24"/>
  <c r="Y67" i="25"/>
  <c r="Z67" i="24"/>
  <c r="AK67" i="25"/>
  <c r="AL67" i="25" s="1"/>
  <c r="AL67" i="24"/>
  <c r="BK67" i="25"/>
  <c r="BL67" i="24"/>
  <c r="BW67" i="25"/>
  <c r="BX67" i="24"/>
  <c r="CK67" i="25"/>
  <c r="CL67" i="24"/>
  <c r="CW67" i="25"/>
  <c r="CX67" i="25" s="1"/>
  <c r="CX67" i="24"/>
  <c r="DW67" i="25"/>
  <c r="DX67" i="24"/>
  <c r="G68" i="25"/>
  <c r="H68" i="24"/>
  <c r="U68" i="25"/>
  <c r="V68" i="24"/>
  <c r="AG68" i="25"/>
  <c r="AH68" i="25" s="1"/>
  <c r="AH68" i="24"/>
  <c r="BG68" i="25"/>
  <c r="BH68" i="24"/>
  <c r="BS68" i="25"/>
  <c r="BT68" i="24"/>
  <c r="CG68" i="25"/>
  <c r="CH68" i="24"/>
  <c r="CS68" i="25"/>
  <c r="CT68" i="25" s="1"/>
  <c r="CT68" i="24"/>
  <c r="DS68" i="25"/>
  <c r="DT68" i="24"/>
  <c r="C69" i="25"/>
  <c r="D69" i="24"/>
  <c r="Q69" i="25"/>
  <c r="R69" i="24"/>
  <c r="AC69" i="25"/>
  <c r="AD69" i="25" s="1"/>
  <c r="AD69" i="24"/>
  <c r="BC69" i="25"/>
  <c r="BD69" i="24"/>
  <c r="BO69" i="25"/>
  <c r="BP69" i="24"/>
  <c r="CC69" i="25"/>
  <c r="CD69" i="24"/>
  <c r="CO69" i="25"/>
  <c r="CP69" i="25" s="1"/>
  <c r="CP69" i="24"/>
  <c r="DO69" i="25"/>
  <c r="DP69" i="24"/>
  <c r="EA69" i="25"/>
  <c r="EB69" i="24"/>
  <c r="M70" i="25"/>
  <c r="N70" i="24"/>
  <c r="Y70" i="25"/>
  <c r="Z70" i="25" s="1"/>
  <c r="Z70" i="24"/>
  <c r="AY70" i="25"/>
  <c r="AZ70" i="24"/>
  <c r="BK70" i="25"/>
  <c r="BL70" i="24"/>
  <c r="BY70" i="25"/>
  <c r="BZ70" i="24"/>
  <c r="CK70" i="25"/>
  <c r="CL70" i="25" s="1"/>
  <c r="CL70" i="24"/>
  <c r="DK70" i="25"/>
  <c r="DL70" i="24"/>
  <c r="DW70" i="25"/>
  <c r="DX70" i="24"/>
  <c r="I71" i="25"/>
  <c r="J71" i="24"/>
  <c r="U71" i="25"/>
  <c r="V71" i="25" s="1"/>
  <c r="V71" i="24"/>
  <c r="AU71" i="25"/>
  <c r="AV71" i="24"/>
  <c r="BG71" i="25"/>
  <c r="BH71" i="24"/>
  <c r="BU71" i="25"/>
  <c r="BV71" i="24"/>
  <c r="CG71" i="25"/>
  <c r="CH71" i="25" s="1"/>
  <c r="CH71" i="24"/>
  <c r="DG71" i="25"/>
  <c r="DH71" i="24"/>
  <c r="DS71" i="25"/>
  <c r="DT71" i="24"/>
  <c r="M73" i="25"/>
  <c r="N73" i="25" s="1"/>
  <c r="N73" i="24"/>
  <c r="M85" i="24"/>
  <c r="AM73" i="25"/>
  <c r="AN73" i="24"/>
  <c r="AM85" i="24"/>
  <c r="AY73" i="25"/>
  <c r="AZ73" i="24"/>
  <c r="AY85" i="24"/>
  <c r="BM73" i="25"/>
  <c r="BN73" i="24"/>
  <c r="BM85" i="24"/>
  <c r="BY73" i="25"/>
  <c r="BZ73" i="24"/>
  <c r="BY85" i="24"/>
  <c r="CY73" i="25"/>
  <c r="CZ73" i="24"/>
  <c r="CY85" i="24"/>
  <c r="DK73" i="25"/>
  <c r="DL73" i="25" s="1"/>
  <c r="DL73" i="24"/>
  <c r="DK85" i="24"/>
  <c r="DY73" i="25"/>
  <c r="DZ73" i="24"/>
  <c r="DY85" i="24"/>
  <c r="I74" i="25"/>
  <c r="J74" i="25" s="1"/>
  <c r="J74" i="24"/>
  <c r="AI74" i="25"/>
  <c r="AJ74" i="24"/>
  <c r="AU74" i="25"/>
  <c r="AV74" i="24"/>
  <c r="BI74" i="25"/>
  <c r="BJ74" i="24"/>
  <c r="BU74" i="25"/>
  <c r="BV74" i="25" s="1"/>
  <c r="BV74" i="24"/>
  <c r="CU74" i="25"/>
  <c r="CV74" i="24"/>
  <c r="DG74" i="25"/>
  <c r="DH74" i="24"/>
  <c r="DU74" i="25"/>
  <c r="DV74" i="24"/>
  <c r="E75" i="25"/>
  <c r="F75" i="25" s="1"/>
  <c r="F75" i="24"/>
  <c r="AE75" i="25"/>
  <c r="AF75" i="24"/>
  <c r="AQ75" i="25"/>
  <c r="AR75" i="24"/>
  <c r="BE75" i="25"/>
  <c r="BF75" i="24"/>
  <c r="BQ75" i="25"/>
  <c r="BR75" i="25" s="1"/>
  <c r="BR75" i="24"/>
  <c r="CQ75" i="25"/>
  <c r="CR75" i="24"/>
  <c r="DC75" i="25"/>
  <c r="DD75" i="24"/>
  <c r="DQ75" i="25"/>
  <c r="DR75" i="24"/>
  <c r="EC75" i="25"/>
  <c r="ED75" i="25" s="1"/>
  <c r="ED75" i="24"/>
  <c r="AA76" i="25"/>
  <c r="AB76" i="24"/>
  <c r="AM76" i="25"/>
  <c r="AN76" i="24"/>
  <c r="BA76" i="25"/>
  <c r="BB76" i="24"/>
  <c r="BM76" i="25"/>
  <c r="BN76" i="25" s="1"/>
  <c r="BN76" i="24"/>
  <c r="CM76" i="25"/>
  <c r="CN76" i="24"/>
  <c r="CY76" i="25"/>
  <c r="CZ76" i="24"/>
  <c r="DM76" i="25"/>
  <c r="DN76" i="24"/>
  <c r="DY76" i="25"/>
  <c r="DZ76" i="25" s="1"/>
  <c r="DZ76" i="24"/>
  <c r="W77" i="25"/>
  <c r="X77" i="24"/>
  <c r="AI77" i="25"/>
  <c r="AJ77" i="24"/>
  <c r="AW77" i="25"/>
  <c r="AX77" i="24"/>
  <c r="BI77" i="25"/>
  <c r="BJ77" i="25" s="1"/>
  <c r="BJ77" i="24"/>
  <c r="CI77" i="25"/>
  <c r="CJ77" i="24"/>
  <c r="CU77" i="25"/>
  <c r="CV77" i="24"/>
  <c r="DI77" i="25"/>
  <c r="DJ77" i="24"/>
  <c r="DU77" i="25"/>
  <c r="DV77" i="25" s="1"/>
  <c r="DV77" i="24"/>
  <c r="S78" i="25"/>
  <c r="T78" i="24"/>
  <c r="AE78" i="25"/>
  <c r="AF78" i="24"/>
  <c r="AS78" i="25"/>
  <c r="AT78" i="24"/>
  <c r="BE78" i="25"/>
  <c r="BF78" i="25" s="1"/>
  <c r="BF78" i="24"/>
  <c r="CE78" i="25"/>
  <c r="CF78" i="24"/>
  <c r="CQ78" i="25"/>
  <c r="CR78" i="24"/>
  <c r="DE78" i="25"/>
  <c r="DF78" i="24"/>
  <c r="DQ78" i="25"/>
  <c r="DR78" i="25" s="1"/>
  <c r="DR78" i="24"/>
  <c r="O79" i="25"/>
  <c r="P79" i="24"/>
  <c r="AA79" i="25"/>
  <c r="AB79" i="24"/>
  <c r="AO79" i="25"/>
  <c r="AP79" i="24"/>
  <c r="BA79" i="25"/>
  <c r="BB79" i="25" s="1"/>
  <c r="BB79" i="24"/>
  <c r="CA79" i="25"/>
  <c r="CB79" i="24"/>
  <c r="CM79" i="25"/>
  <c r="CN79" i="24"/>
  <c r="DA79" i="25"/>
  <c r="DB79" i="24"/>
  <c r="DM79" i="25"/>
  <c r="DN79" i="25" s="1"/>
  <c r="DN79" i="24"/>
  <c r="K80" i="25"/>
  <c r="L80" i="24"/>
  <c r="W80" i="25"/>
  <c r="X80" i="24"/>
  <c r="AK80" i="25"/>
  <c r="AL80" i="24"/>
  <c r="AW80" i="25"/>
  <c r="AX80" i="25" s="1"/>
  <c r="AX80" i="24"/>
  <c r="BW80" i="25"/>
  <c r="BX80" i="24"/>
  <c r="CI80" i="25"/>
  <c r="CJ80" i="24"/>
  <c r="CW80" i="25"/>
  <c r="CX80" i="24"/>
  <c r="DI80" i="25"/>
  <c r="DJ80" i="25" s="1"/>
  <c r="DJ80" i="24"/>
  <c r="G81" i="25"/>
  <c r="H81" i="24"/>
  <c r="S81" i="25"/>
  <c r="T81" i="24"/>
  <c r="AG81" i="25"/>
  <c r="AH81" i="24"/>
  <c r="AS81" i="25"/>
  <c r="AT81" i="25" s="1"/>
  <c r="AT81" i="24"/>
  <c r="BS81" i="25"/>
  <c r="BT81" i="24"/>
  <c r="CE81" i="25"/>
  <c r="CF81" i="24"/>
  <c r="CS81" i="25"/>
  <c r="CT81" i="24"/>
  <c r="DE81" i="25"/>
  <c r="DF81" i="25" s="1"/>
  <c r="DF81" i="24"/>
  <c r="C82" i="25"/>
  <c r="D82" i="24"/>
  <c r="O82" i="25"/>
  <c r="P82" i="24"/>
  <c r="AC82" i="25"/>
  <c r="AD82" i="24"/>
  <c r="AO82" i="25"/>
  <c r="AP82" i="25" s="1"/>
  <c r="AP82" i="24"/>
  <c r="BO82" i="25"/>
  <c r="BP82" i="24"/>
  <c r="CA82" i="25"/>
  <c r="CB82" i="24"/>
  <c r="CO82" i="25"/>
  <c r="CP82" i="24"/>
  <c r="DA82" i="25"/>
  <c r="DB82" i="25" s="1"/>
  <c r="DB82" i="24"/>
  <c r="EA82" i="25"/>
  <c r="EB82" i="24"/>
  <c r="K83" i="25"/>
  <c r="L83" i="24"/>
  <c r="Y83" i="25"/>
  <c r="Z83" i="24"/>
  <c r="AK83" i="25"/>
  <c r="AL83" i="25" s="1"/>
  <c r="AL83" i="24"/>
  <c r="BK83" i="25"/>
  <c r="BL83" i="24"/>
  <c r="BW83" i="25"/>
  <c r="BX83" i="24"/>
  <c r="CK83" i="25"/>
  <c r="CL83" i="24"/>
  <c r="CW83" i="25"/>
  <c r="CX83" i="25" s="1"/>
  <c r="CX83" i="24"/>
  <c r="DW83" i="25"/>
  <c r="DX83" i="24"/>
  <c r="G84" i="25"/>
  <c r="H84" i="24"/>
  <c r="U84" i="25"/>
  <c r="V84" i="24"/>
  <c r="AG84" i="25"/>
  <c r="AH84" i="25" s="1"/>
  <c r="AH84" i="24"/>
  <c r="BG84" i="25"/>
  <c r="BH84" i="24"/>
  <c r="BS84" i="25"/>
  <c r="BT84" i="24"/>
  <c r="CG84" i="25"/>
  <c r="CH84" i="24"/>
  <c r="CS84" i="25"/>
  <c r="CT84" i="25" s="1"/>
  <c r="CT84" i="24"/>
  <c r="DS84" i="25"/>
  <c r="DT84" i="24"/>
  <c r="M86" i="25"/>
  <c r="N86" i="24"/>
  <c r="M98" i="24"/>
  <c r="Y86" i="25"/>
  <c r="Z86" i="25" s="1"/>
  <c r="Z86" i="24"/>
  <c r="Y98" i="24"/>
  <c r="AY86" i="25"/>
  <c r="AZ86" i="24"/>
  <c r="AY98" i="24"/>
  <c r="BK86" i="25"/>
  <c r="BL86" i="24"/>
  <c r="BK98" i="24"/>
  <c r="BY86" i="25"/>
  <c r="BZ86" i="24"/>
  <c r="BY98" i="24"/>
  <c r="CK86" i="25"/>
  <c r="CL86" i="24"/>
  <c r="CK98" i="24"/>
  <c r="DK86" i="25"/>
  <c r="DL86" i="24"/>
  <c r="DK98" i="24"/>
  <c r="DW86" i="25"/>
  <c r="DX86" i="25" s="1"/>
  <c r="DX86" i="24"/>
  <c r="DW98" i="24"/>
  <c r="I87" i="25"/>
  <c r="J87" i="24"/>
  <c r="U87" i="25"/>
  <c r="V87" i="24"/>
  <c r="AU87" i="25"/>
  <c r="AV87" i="24"/>
  <c r="BG87" i="25"/>
  <c r="BH87" i="25" s="1"/>
  <c r="BH87" i="24"/>
  <c r="BU87" i="25"/>
  <c r="BV87" i="24"/>
  <c r="CG87" i="25"/>
  <c r="CH87" i="24"/>
  <c r="DG87" i="25"/>
  <c r="DH87" i="24"/>
  <c r="DS87" i="25"/>
  <c r="DT87" i="25" s="1"/>
  <c r="DT87" i="24"/>
  <c r="E88" i="25"/>
  <c r="F88" i="24"/>
  <c r="Q88" i="25"/>
  <c r="R88" i="24"/>
  <c r="AQ88" i="25"/>
  <c r="AR88" i="24"/>
  <c r="BC88" i="25"/>
  <c r="BD88" i="25" s="1"/>
  <c r="BD88" i="24"/>
  <c r="BQ88" i="25"/>
  <c r="BR88" i="24"/>
  <c r="CC88" i="25"/>
  <c r="CD88" i="24"/>
  <c r="DC88" i="25"/>
  <c r="DD88" i="24"/>
  <c r="DO88" i="25"/>
  <c r="DP88" i="25" s="1"/>
  <c r="DP88" i="24"/>
  <c r="EC88" i="25"/>
  <c r="ED88" i="24"/>
  <c r="M89" i="25"/>
  <c r="N89" i="24"/>
  <c r="AM89" i="25"/>
  <c r="AN89" i="24"/>
  <c r="AY89" i="25"/>
  <c r="AZ89" i="25" s="1"/>
  <c r="AZ89" i="24"/>
  <c r="BM89" i="25"/>
  <c r="BN89" i="24"/>
  <c r="BY89" i="25"/>
  <c r="BZ89" i="24"/>
  <c r="CY89" i="25"/>
  <c r="CZ89" i="24"/>
  <c r="DK89" i="25"/>
  <c r="DL89" i="25" s="1"/>
  <c r="DL89" i="24"/>
  <c r="DY89" i="25"/>
  <c r="DZ89" i="24"/>
  <c r="I90" i="25"/>
  <c r="J90" i="24"/>
  <c r="AI90" i="25"/>
  <c r="AJ90" i="24"/>
  <c r="AU90" i="25"/>
  <c r="AV90" i="25" s="1"/>
  <c r="AV90" i="24"/>
  <c r="BI90" i="25"/>
  <c r="BJ90" i="24"/>
  <c r="BU90" i="25"/>
  <c r="BV90" i="24"/>
  <c r="CU90" i="25"/>
  <c r="CV90" i="24"/>
  <c r="DG90" i="25"/>
  <c r="DH90" i="24"/>
  <c r="DU90" i="25"/>
  <c r="DV90" i="25" s="1"/>
  <c r="DV90" i="24"/>
  <c r="E91" i="25"/>
  <c r="F91" i="24"/>
  <c r="AE91" i="25"/>
  <c r="AF91" i="24"/>
  <c r="AQ91" i="25"/>
  <c r="AR91" i="24"/>
  <c r="BE91" i="25"/>
  <c r="BF91" i="24"/>
  <c r="BQ91" i="25"/>
  <c r="BR91" i="24"/>
  <c r="CQ91" i="25"/>
  <c r="CR91" i="24"/>
  <c r="DC91" i="25"/>
  <c r="DD91" i="24"/>
  <c r="DQ91" i="25"/>
  <c r="DR91" i="24"/>
  <c r="EC91" i="25"/>
  <c r="ED91" i="24"/>
  <c r="AA92" i="25"/>
  <c r="AB92" i="24"/>
  <c r="AM92" i="25"/>
  <c r="AN92" i="24"/>
  <c r="BA92" i="25"/>
  <c r="BB92" i="24"/>
  <c r="BM92" i="25"/>
  <c r="BN92" i="24"/>
  <c r="CM92" i="25"/>
  <c r="CN92" i="24"/>
  <c r="CY92" i="25"/>
  <c r="CZ92" i="24"/>
  <c r="DM92" i="25"/>
  <c r="DN92" i="24"/>
  <c r="DY92" i="25"/>
  <c r="DZ92" i="24"/>
  <c r="W93" i="25"/>
  <c r="X93" i="24"/>
  <c r="AI93" i="25"/>
  <c r="AJ93" i="24"/>
  <c r="AW93" i="25"/>
  <c r="AX93" i="24"/>
  <c r="BI93" i="25"/>
  <c r="BJ93" i="24"/>
  <c r="CI93" i="25"/>
  <c r="CJ93" i="24"/>
  <c r="CU93" i="25"/>
  <c r="CV93" i="24"/>
  <c r="DI93" i="25"/>
  <c r="DJ93" i="24"/>
  <c r="DU93" i="25"/>
  <c r="DV93" i="24"/>
  <c r="S94" i="25"/>
  <c r="T94" i="24"/>
  <c r="AE94" i="25"/>
  <c r="AF94" i="24"/>
  <c r="AS94" i="25"/>
  <c r="AT94" i="24"/>
  <c r="BE94" i="25"/>
  <c r="BF94" i="24"/>
  <c r="CE94" i="25"/>
  <c r="CF94" i="24"/>
  <c r="CQ94" i="25"/>
  <c r="CR94" i="24"/>
  <c r="DE94" i="25"/>
  <c r="DF94" i="24"/>
  <c r="DQ94" i="25"/>
  <c r="DR94" i="24"/>
  <c r="O95" i="25"/>
  <c r="P95" i="24"/>
  <c r="AA95" i="25"/>
  <c r="AB95" i="24"/>
  <c r="AO95" i="25"/>
  <c r="AP95" i="24"/>
  <c r="BA95" i="25"/>
  <c r="BB95" i="24"/>
  <c r="CA95" i="25"/>
  <c r="CB95" i="24"/>
  <c r="CM95" i="25"/>
  <c r="CN95" i="24"/>
  <c r="DA95" i="25"/>
  <c r="DB95" i="24"/>
  <c r="DM95" i="25"/>
  <c r="DN95" i="24"/>
  <c r="K96" i="25"/>
  <c r="L96" i="24"/>
  <c r="W96" i="25"/>
  <c r="X96" i="24"/>
  <c r="AK96" i="25"/>
  <c r="AL96" i="24"/>
  <c r="AW96" i="25"/>
  <c r="AX96" i="24"/>
  <c r="BW96" i="25"/>
  <c r="BX96" i="24"/>
  <c r="CI96" i="25"/>
  <c r="CJ96" i="24"/>
  <c r="CW96" i="25"/>
  <c r="CX96" i="24"/>
  <c r="DI96" i="25"/>
  <c r="DJ96" i="24"/>
  <c r="G97" i="25"/>
  <c r="H97" i="24"/>
  <c r="S97" i="25"/>
  <c r="T97" i="24"/>
  <c r="AG97" i="25"/>
  <c r="AH97" i="24"/>
  <c r="AS97" i="25"/>
  <c r="AT97" i="24"/>
  <c r="BS97" i="25"/>
  <c r="BT97" i="24"/>
  <c r="CE97" i="25"/>
  <c r="CF97" i="24"/>
  <c r="CS97" i="25"/>
  <c r="CT97" i="24"/>
  <c r="DE97" i="25"/>
  <c r="DF97" i="24"/>
  <c r="K99" i="25"/>
  <c r="L99" i="24"/>
  <c r="K111" i="24"/>
  <c r="Y99" i="25"/>
  <c r="Y111" i="24"/>
  <c r="Z99" i="24"/>
  <c r="AK99" i="25"/>
  <c r="AL99" i="24"/>
  <c r="AK111" i="24"/>
  <c r="BK99" i="25"/>
  <c r="BL99" i="24"/>
  <c r="BK111" i="24"/>
  <c r="BW99" i="25"/>
  <c r="BX99" i="24"/>
  <c r="BW111" i="24"/>
  <c r="CK99" i="25"/>
  <c r="CK111" i="24"/>
  <c r="CL99" i="24"/>
  <c r="CW99" i="25"/>
  <c r="CX99" i="24"/>
  <c r="CW111" i="24"/>
  <c r="DW99" i="25"/>
  <c r="DX99" i="24"/>
  <c r="DW111" i="24"/>
  <c r="G100" i="25"/>
  <c r="H100" i="24"/>
  <c r="U100" i="25"/>
  <c r="V100" i="24"/>
  <c r="AG100" i="25"/>
  <c r="AH100" i="24"/>
  <c r="BG100" i="25"/>
  <c r="BH100" i="25" s="1"/>
  <c r="BH100" i="24"/>
  <c r="BS100" i="25"/>
  <c r="BT100" i="24"/>
  <c r="CG100" i="25"/>
  <c r="CH100" i="24"/>
  <c r="CS100" i="25"/>
  <c r="CT100" i="24"/>
  <c r="DS100" i="25"/>
  <c r="DT100" i="25" s="1"/>
  <c r="DT100" i="24"/>
  <c r="C101" i="25"/>
  <c r="D101" i="24"/>
  <c r="Q101" i="25"/>
  <c r="R101" i="24"/>
  <c r="AC101" i="25"/>
  <c r="AD101" i="24"/>
  <c r="BC101" i="25"/>
  <c r="BD101" i="25" s="1"/>
  <c r="BD101" i="24"/>
  <c r="BO101" i="25"/>
  <c r="BP101" i="24"/>
  <c r="CC101" i="25"/>
  <c r="CD101" i="24"/>
  <c r="CO101" i="25"/>
  <c r="CP101" i="24"/>
  <c r="DO101" i="25"/>
  <c r="DP101" i="25" s="1"/>
  <c r="DP101" i="24"/>
  <c r="EA101" i="25"/>
  <c r="EB101" i="24"/>
  <c r="M102" i="25"/>
  <c r="N102" i="24"/>
  <c r="Y102" i="25"/>
  <c r="Z102" i="24"/>
  <c r="AY102" i="25"/>
  <c r="AZ102" i="25" s="1"/>
  <c r="AZ102" i="24"/>
  <c r="BK102" i="25"/>
  <c r="BL102" i="24"/>
  <c r="BY102" i="25"/>
  <c r="BZ102" i="24"/>
  <c r="CK102" i="25"/>
  <c r="CL102" i="24"/>
  <c r="DK102" i="25"/>
  <c r="DL102" i="25" s="1"/>
  <c r="DL102" i="24"/>
  <c r="DW102" i="25"/>
  <c r="DX102" i="24"/>
  <c r="I103" i="25"/>
  <c r="J103" i="24"/>
  <c r="U103" i="25"/>
  <c r="V103" i="24"/>
  <c r="AU103" i="25"/>
  <c r="AV103" i="24"/>
  <c r="BG103" i="25"/>
  <c r="BH103" i="24"/>
  <c r="BU103" i="25"/>
  <c r="BV103" i="24"/>
  <c r="CI103" i="25"/>
  <c r="CJ103" i="24"/>
  <c r="CI116" i="25"/>
  <c r="CJ116" i="24"/>
  <c r="BE117" i="25"/>
  <c r="BF117" i="25" s="1"/>
  <c r="BF117" i="24"/>
  <c r="AA118" i="25"/>
  <c r="AB118" i="25" s="1"/>
  <c r="AB118" i="24"/>
  <c r="CW119" i="25"/>
  <c r="CX119" i="24"/>
  <c r="BS120" i="25"/>
  <c r="BT120" i="24"/>
  <c r="AO121" i="25"/>
  <c r="AP121" i="25" s="1"/>
  <c r="AP121" i="24"/>
  <c r="K122" i="25"/>
  <c r="L122" i="25" s="1"/>
  <c r="L122" i="24"/>
  <c r="CG123" i="25"/>
  <c r="CH123" i="24"/>
  <c r="Y125" i="25"/>
  <c r="Z125" i="25" s="1"/>
  <c r="Z125" i="24"/>
  <c r="Y137" i="24"/>
  <c r="DW125" i="25"/>
  <c r="DX125" i="25" s="1"/>
  <c r="DX125" i="24"/>
  <c r="DW137" i="24"/>
  <c r="BQ127" i="25"/>
  <c r="BR127" i="24"/>
  <c r="AM128" i="25"/>
  <c r="AN128" i="24"/>
  <c r="I129" i="25"/>
  <c r="J129" i="24"/>
  <c r="DG129" i="25"/>
  <c r="DH129" i="24"/>
  <c r="BA131" i="25"/>
  <c r="BB131" i="24"/>
  <c r="W132" i="25"/>
  <c r="X132" i="24"/>
  <c r="DU132" i="25"/>
  <c r="DV132" i="24"/>
  <c r="CQ133" i="25"/>
  <c r="CR133" i="24"/>
  <c r="AK135" i="25"/>
  <c r="AL135" i="24"/>
  <c r="G136" i="25"/>
  <c r="H136" i="24"/>
  <c r="DE136" i="25"/>
  <c r="DF136" i="24"/>
  <c r="U139" i="25"/>
  <c r="V139" i="24"/>
  <c r="DS139" i="25"/>
  <c r="DT139" i="24"/>
  <c r="CO140" i="25"/>
  <c r="CP140" i="24"/>
  <c r="BK141" i="25"/>
  <c r="BL141" i="24"/>
  <c r="S147" i="25"/>
  <c r="T147" i="24"/>
  <c r="AU153" i="25"/>
  <c r="AV153" i="24"/>
  <c r="BU159" i="25"/>
  <c r="BV159" i="24"/>
  <c r="CI162" i="25"/>
  <c r="CJ162" i="24"/>
  <c r="CW165" i="25"/>
  <c r="CX165" i="24"/>
  <c r="AS169" i="25"/>
  <c r="AT169" i="24"/>
  <c r="DC28" i="25"/>
  <c r="DD28" i="25" s="1"/>
  <c r="DD28" i="24"/>
  <c r="DK28" i="25"/>
  <c r="DL28" i="25" s="1"/>
  <c r="DL28" i="24"/>
  <c r="DS28" i="25"/>
  <c r="DT28" i="25" s="1"/>
  <c r="DT28" i="24"/>
  <c r="EA28" i="25"/>
  <c r="EB28" i="25" s="1"/>
  <c r="EB28" i="24"/>
  <c r="G29" i="25"/>
  <c r="H29" i="25" s="1"/>
  <c r="H29" i="24"/>
  <c r="O29" i="25"/>
  <c r="P29" i="25" s="1"/>
  <c r="P29" i="24"/>
  <c r="W29" i="25"/>
  <c r="X29" i="25" s="1"/>
  <c r="X29" i="24"/>
  <c r="AE29" i="25"/>
  <c r="AF29" i="25" s="1"/>
  <c r="AF29" i="24"/>
  <c r="AM29" i="25"/>
  <c r="AN29" i="25" s="1"/>
  <c r="AN29" i="24"/>
  <c r="AU29" i="25"/>
  <c r="AV29" i="25" s="1"/>
  <c r="AV29" i="24"/>
  <c r="BC29" i="25"/>
  <c r="BD29" i="25" s="1"/>
  <c r="BD29" i="24"/>
  <c r="BK29" i="25"/>
  <c r="BL29" i="25" s="1"/>
  <c r="BL29" i="24"/>
  <c r="BS29" i="25"/>
  <c r="BT29" i="25" s="1"/>
  <c r="BT29" i="24"/>
  <c r="CA29" i="25"/>
  <c r="CB29" i="25" s="1"/>
  <c r="CB29" i="24"/>
  <c r="CI29" i="25"/>
  <c r="CJ29" i="25" s="1"/>
  <c r="CJ29" i="24"/>
  <c r="CQ29" i="25"/>
  <c r="CR29" i="25" s="1"/>
  <c r="CR29" i="24"/>
  <c r="CY29" i="25"/>
  <c r="CZ29" i="25" s="1"/>
  <c r="CZ29" i="24"/>
  <c r="DG29" i="25"/>
  <c r="DH29" i="25" s="1"/>
  <c r="DH29" i="24"/>
  <c r="DO29" i="25"/>
  <c r="DP29" i="25" s="1"/>
  <c r="DP29" i="24"/>
  <c r="DW29" i="25"/>
  <c r="DX29" i="25" s="1"/>
  <c r="DX29" i="24"/>
  <c r="C30" i="25"/>
  <c r="D30" i="25" s="1"/>
  <c r="D30" i="24"/>
  <c r="K30" i="25"/>
  <c r="L30" i="25" s="1"/>
  <c r="L30" i="24"/>
  <c r="S30" i="25"/>
  <c r="T30" i="25" s="1"/>
  <c r="T30" i="24"/>
  <c r="AA30" i="25"/>
  <c r="AB30" i="25" s="1"/>
  <c r="AB30" i="24"/>
  <c r="AI30" i="25"/>
  <c r="AJ30" i="25" s="1"/>
  <c r="AJ30" i="24"/>
  <c r="AQ30" i="25"/>
  <c r="AR30" i="25" s="1"/>
  <c r="AR30" i="24"/>
  <c r="AY30" i="25"/>
  <c r="AZ30" i="25" s="1"/>
  <c r="AZ30" i="24"/>
  <c r="BG30" i="25"/>
  <c r="BH30" i="25" s="1"/>
  <c r="BH30" i="24"/>
  <c r="BO30" i="25"/>
  <c r="BP30" i="25" s="1"/>
  <c r="BP30" i="24"/>
  <c r="BW30" i="25"/>
  <c r="BX30" i="25" s="1"/>
  <c r="BX30" i="24"/>
  <c r="CE30" i="25"/>
  <c r="CF30" i="25" s="1"/>
  <c r="CF30" i="24"/>
  <c r="CM30" i="25"/>
  <c r="CN30" i="25" s="1"/>
  <c r="CN30" i="24"/>
  <c r="CU30" i="25"/>
  <c r="CV30" i="25" s="1"/>
  <c r="CV30" i="24"/>
  <c r="DC30" i="25"/>
  <c r="DD30" i="25" s="1"/>
  <c r="DD30" i="24"/>
  <c r="DK30" i="25"/>
  <c r="DL30" i="25" s="1"/>
  <c r="DL30" i="24"/>
  <c r="DS30" i="25"/>
  <c r="DT30" i="25" s="1"/>
  <c r="DT30" i="24"/>
  <c r="EA30" i="25"/>
  <c r="EB30" i="25" s="1"/>
  <c r="EB30" i="24"/>
  <c r="G31" i="25"/>
  <c r="H31" i="25" s="1"/>
  <c r="H31" i="24"/>
  <c r="O31" i="25"/>
  <c r="P31" i="25" s="1"/>
  <c r="P31" i="24"/>
  <c r="W31" i="25"/>
  <c r="X31" i="25" s="1"/>
  <c r="X31" i="24"/>
  <c r="AE31" i="25"/>
  <c r="AF31" i="25" s="1"/>
  <c r="AF31" i="24"/>
  <c r="AM31" i="25"/>
  <c r="AN31" i="25" s="1"/>
  <c r="AN31" i="24"/>
  <c r="AU31" i="25"/>
  <c r="AV31" i="25" s="1"/>
  <c r="AV31" i="24"/>
  <c r="BC31" i="25"/>
  <c r="BD31" i="25" s="1"/>
  <c r="BD31" i="24"/>
  <c r="BK31" i="25"/>
  <c r="BL31" i="25" s="1"/>
  <c r="BL31" i="24"/>
  <c r="BS31" i="25"/>
  <c r="BT31" i="25" s="1"/>
  <c r="BT31" i="24"/>
  <c r="CA31" i="25"/>
  <c r="CB31" i="25" s="1"/>
  <c r="CB31" i="24"/>
  <c r="CI31" i="25"/>
  <c r="CJ31" i="25" s="1"/>
  <c r="CJ31" i="24"/>
  <c r="CQ31" i="25"/>
  <c r="CR31" i="25" s="1"/>
  <c r="CR31" i="24"/>
  <c r="CY31" i="25"/>
  <c r="CZ31" i="25" s="1"/>
  <c r="CZ31" i="24"/>
  <c r="DG31" i="25"/>
  <c r="DH31" i="25" s="1"/>
  <c r="DH31" i="24"/>
  <c r="DO31" i="25"/>
  <c r="DP31" i="25" s="1"/>
  <c r="DP31" i="24"/>
  <c r="DW31" i="25"/>
  <c r="DX31" i="25" s="1"/>
  <c r="DX31" i="24"/>
  <c r="C32" i="25"/>
  <c r="D32" i="25" s="1"/>
  <c r="D32" i="24"/>
  <c r="K32" i="25"/>
  <c r="L32" i="25" s="1"/>
  <c r="L32" i="24"/>
  <c r="S32" i="25"/>
  <c r="T32" i="25" s="1"/>
  <c r="T32" i="24"/>
  <c r="AA32" i="25"/>
  <c r="AB32" i="25" s="1"/>
  <c r="AB32" i="24"/>
  <c r="AI32" i="25"/>
  <c r="AJ32" i="25" s="1"/>
  <c r="AJ32" i="24"/>
  <c r="AQ32" i="25"/>
  <c r="AR32" i="25" s="1"/>
  <c r="AR32" i="24"/>
  <c r="AY32" i="25"/>
  <c r="AZ32" i="25" s="1"/>
  <c r="AZ32" i="24"/>
  <c r="BG32" i="25"/>
  <c r="BH32" i="25" s="1"/>
  <c r="BH32" i="24"/>
  <c r="BO32" i="25"/>
  <c r="BP32" i="25" s="1"/>
  <c r="BP32" i="24"/>
  <c r="BW32" i="25"/>
  <c r="BX32" i="25" s="1"/>
  <c r="BX32" i="24"/>
  <c r="CE32" i="25"/>
  <c r="CF32" i="25" s="1"/>
  <c r="CF32" i="24"/>
  <c r="CM32" i="25"/>
  <c r="CN32" i="25" s="1"/>
  <c r="CN32" i="24"/>
  <c r="CU32" i="25"/>
  <c r="CV32" i="25" s="1"/>
  <c r="CV32" i="24"/>
  <c r="DC32" i="25"/>
  <c r="DD32" i="25" s="1"/>
  <c r="DD32" i="24"/>
  <c r="DK32" i="25"/>
  <c r="DL32" i="25" s="1"/>
  <c r="DL32" i="24"/>
  <c r="DS32" i="25"/>
  <c r="DT32" i="25" s="1"/>
  <c r="DT32" i="24"/>
  <c r="EA32" i="25"/>
  <c r="EB32" i="25" s="1"/>
  <c r="EB32" i="24"/>
  <c r="C34" i="25"/>
  <c r="D34" i="25" s="1"/>
  <c r="C46" i="24"/>
  <c r="D34" i="24"/>
  <c r="K34" i="25"/>
  <c r="L34" i="25" s="1"/>
  <c r="K46" i="24"/>
  <c r="L34" i="24"/>
  <c r="S34" i="25"/>
  <c r="T34" i="25" s="1"/>
  <c r="S46" i="24"/>
  <c r="T34" i="24"/>
  <c r="AA34" i="25"/>
  <c r="AB34" i="25" s="1"/>
  <c r="AA46" i="24"/>
  <c r="AB34" i="24"/>
  <c r="AI34" i="25"/>
  <c r="AJ34" i="25" s="1"/>
  <c r="AI46" i="24"/>
  <c r="AJ34" i="24"/>
  <c r="AQ34" i="25"/>
  <c r="AR34" i="25" s="1"/>
  <c r="AQ46" i="24"/>
  <c r="AR34" i="24"/>
  <c r="AY34" i="25"/>
  <c r="AZ34" i="25" s="1"/>
  <c r="AY46" i="24"/>
  <c r="AZ34" i="24"/>
  <c r="BG34" i="25"/>
  <c r="BH34" i="25" s="1"/>
  <c r="BG46" i="24"/>
  <c r="BH34" i="24"/>
  <c r="BO34" i="25"/>
  <c r="BP34" i="25" s="1"/>
  <c r="BO46" i="24"/>
  <c r="BP34" i="24"/>
  <c r="BW34" i="25"/>
  <c r="BX34" i="25" s="1"/>
  <c r="BW46" i="24"/>
  <c r="BX34" i="24"/>
  <c r="CE34" i="25"/>
  <c r="CF34" i="25" s="1"/>
  <c r="CE46" i="24"/>
  <c r="CF34" i="24"/>
  <c r="CM34" i="25"/>
  <c r="CN34" i="25" s="1"/>
  <c r="CM46" i="24"/>
  <c r="CN34" i="24"/>
  <c r="CU34" i="25"/>
  <c r="CV34" i="25" s="1"/>
  <c r="CU46" i="24"/>
  <c r="CV34" i="24"/>
  <c r="DC34" i="25"/>
  <c r="DD34" i="25" s="1"/>
  <c r="DC46" i="24"/>
  <c r="DD34" i="24"/>
  <c r="DK34" i="25"/>
  <c r="DL34" i="25" s="1"/>
  <c r="DK46" i="24"/>
  <c r="DL34" i="24"/>
  <c r="DS34" i="25"/>
  <c r="DT34" i="25" s="1"/>
  <c r="DS46" i="24"/>
  <c r="DT34" i="24"/>
  <c r="EA34" i="25"/>
  <c r="EB34" i="25" s="1"/>
  <c r="EA46" i="24"/>
  <c r="EB34" i="24"/>
  <c r="G35" i="25"/>
  <c r="H35" i="25" s="1"/>
  <c r="H35" i="24"/>
  <c r="O35" i="25"/>
  <c r="P35" i="25" s="1"/>
  <c r="P35" i="24"/>
  <c r="W35" i="25"/>
  <c r="X35" i="25" s="1"/>
  <c r="X35" i="24"/>
  <c r="AE35" i="25"/>
  <c r="AF35" i="25" s="1"/>
  <c r="AF35" i="24"/>
  <c r="AM35" i="25"/>
  <c r="AN35" i="25" s="1"/>
  <c r="AN35" i="24"/>
  <c r="AU35" i="25"/>
  <c r="AV35" i="25" s="1"/>
  <c r="AV35" i="24"/>
  <c r="BC35" i="25"/>
  <c r="BD35" i="25" s="1"/>
  <c r="BD35" i="24"/>
  <c r="BK35" i="25"/>
  <c r="BL35" i="25" s="1"/>
  <c r="BL35" i="24"/>
  <c r="BS35" i="25"/>
  <c r="BT35" i="25" s="1"/>
  <c r="BT35" i="24"/>
  <c r="CA35" i="25"/>
  <c r="CB35" i="25" s="1"/>
  <c r="CB35" i="24"/>
  <c r="CI35" i="25"/>
  <c r="CJ35" i="25" s="1"/>
  <c r="CJ35" i="24"/>
  <c r="CQ35" i="25"/>
  <c r="CR35" i="25" s="1"/>
  <c r="CR35" i="24"/>
  <c r="CY35" i="25"/>
  <c r="CZ35" i="25" s="1"/>
  <c r="CZ35" i="24"/>
  <c r="DG35" i="25"/>
  <c r="DH35" i="25" s="1"/>
  <c r="DH35" i="24"/>
  <c r="DO35" i="25"/>
  <c r="DP35" i="25" s="1"/>
  <c r="DP35" i="24"/>
  <c r="DW35" i="25"/>
  <c r="DX35" i="25" s="1"/>
  <c r="DX35" i="24"/>
  <c r="C36" i="25"/>
  <c r="D36" i="25" s="1"/>
  <c r="D36" i="24"/>
  <c r="K36" i="25"/>
  <c r="L36" i="25" s="1"/>
  <c r="L36" i="24"/>
  <c r="S36" i="25"/>
  <c r="T36" i="25" s="1"/>
  <c r="T36" i="24"/>
  <c r="AA36" i="25"/>
  <c r="AB36" i="25" s="1"/>
  <c r="AB36" i="24"/>
  <c r="AI36" i="25"/>
  <c r="AJ36" i="25" s="1"/>
  <c r="AJ36" i="24"/>
  <c r="AQ36" i="25"/>
  <c r="AR36" i="25" s="1"/>
  <c r="AR36" i="24"/>
  <c r="AY36" i="25"/>
  <c r="AZ36" i="25" s="1"/>
  <c r="AZ36" i="24"/>
  <c r="BG36" i="25"/>
  <c r="BH36" i="25" s="1"/>
  <c r="BH36" i="24"/>
  <c r="BO36" i="25"/>
  <c r="BP36" i="25" s="1"/>
  <c r="BP36" i="24"/>
  <c r="BW36" i="25"/>
  <c r="BX36" i="25" s="1"/>
  <c r="BX36" i="24"/>
  <c r="CE36" i="25"/>
  <c r="CF36" i="25" s="1"/>
  <c r="CF36" i="24"/>
  <c r="CM36" i="25"/>
  <c r="CN36" i="25" s="1"/>
  <c r="CN36" i="24"/>
  <c r="CU36" i="25"/>
  <c r="CV36" i="24"/>
  <c r="DC36" i="25"/>
  <c r="DD36" i="24"/>
  <c r="DK36" i="25"/>
  <c r="DL36" i="25" s="1"/>
  <c r="DL36" i="24"/>
  <c r="DS36" i="25"/>
  <c r="DT36" i="25" s="1"/>
  <c r="DT36" i="24"/>
  <c r="EA36" i="25"/>
  <c r="EB36" i="25" s="1"/>
  <c r="EB36" i="24"/>
  <c r="G37" i="25"/>
  <c r="H37" i="25" s="1"/>
  <c r="H37" i="24"/>
  <c r="O37" i="25"/>
  <c r="P37" i="25" s="1"/>
  <c r="P37" i="24"/>
  <c r="W37" i="25"/>
  <c r="X37" i="25" s="1"/>
  <c r="X37" i="24"/>
  <c r="AE37" i="25"/>
  <c r="AF37" i="24"/>
  <c r="AM37" i="25"/>
  <c r="AN37" i="24"/>
  <c r="AU37" i="25"/>
  <c r="AV37" i="25" s="1"/>
  <c r="AV37" i="24"/>
  <c r="BC37" i="25"/>
  <c r="BD37" i="25" s="1"/>
  <c r="BD37" i="24"/>
  <c r="BK37" i="25"/>
  <c r="BL37" i="25" s="1"/>
  <c r="BL37" i="24"/>
  <c r="BS37" i="25"/>
  <c r="BT37" i="25" s="1"/>
  <c r="BT37" i="24"/>
  <c r="CA37" i="25"/>
  <c r="CB37" i="24"/>
  <c r="CI37" i="25"/>
  <c r="CJ37" i="25" s="1"/>
  <c r="CJ37" i="24"/>
  <c r="CQ37" i="25"/>
  <c r="CR37" i="25" s="1"/>
  <c r="CR37" i="24"/>
  <c r="CY37" i="25"/>
  <c r="CZ37" i="25" s="1"/>
  <c r="CZ37" i="24"/>
  <c r="DG37" i="25"/>
  <c r="DH37" i="24"/>
  <c r="DO37" i="25"/>
  <c r="DP37" i="25" s="1"/>
  <c r="DP37" i="24"/>
  <c r="DW37" i="25"/>
  <c r="DX37" i="25" s="1"/>
  <c r="DX37" i="24"/>
  <c r="C38" i="25"/>
  <c r="D38" i="25" s="1"/>
  <c r="D38" i="24"/>
  <c r="K38" i="25"/>
  <c r="L38" i="24"/>
  <c r="S38" i="25"/>
  <c r="T38" i="25" s="1"/>
  <c r="T38" i="24"/>
  <c r="AA38" i="25"/>
  <c r="AB38" i="25" s="1"/>
  <c r="AB38" i="24"/>
  <c r="AI38" i="25"/>
  <c r="AJ38" i="25" s="1"/>
  <c r="AJ38" i="24"/>
  <c r="AQ38" i="25"/>
  <c r="AR38" i="24"/>
  <c r="AY38" i="25"/>
  <c r="AZ38" i="25" s="1"/>
  <c r="AZ38" i="24"/>
  <c r="BG38" i="25"/>
  <c r="BH38" i="25" s="1"/>
  <c r="BH38" i="24"/>
  <c r="BO38" i="25"/>
  <c r="BP38" i="25" s="1"/>
  <c r="BP38" i="24"/>
  <c r="BW38" i="25"/>
  <c r="BX38" i="24"/>
  <c r="CE38" i="25"/>
  <c r="CF38" i="25" s="1"/>
  <c r="CF38" i="24"/>
  <c r="CM38" i="25"/>
  <c r="CN38" i="25" s="1"/>
  <c r="CN38" i="24"/>
  <c r="CU38" i="25"/>
  <c r="CV38" i="25" s="1"/>
  <c r="CV38" i="24"/>
  <c r="DC38" i="25"/>
  <c r="DD38" i="24"/>
  <c r="DK38" i="25"/>
  <c r="DL38" i="25" s="1"/>
  <c r="DL38" i="24"/>
  <c r="DS38" i="25"/>
  <c r="DT38" i="25" s="1"/>
  <c r="DT38" i="24"/>
  <c r="EA38" i="25"/>
  <c r="EB38" i="25" s="1"/>
  <c r="EB38" i="24"/>
  <c r="G39" i="25"/>
  <c r="H39" i="24"/>
  <c r="O39" i="25"/>
  <c r="P39" i="25" s="1"/>
  <c r="P39" i="24"/>
  <c r="W39" i="25"/>
  <c r="X39" i="25" s="1"/>
  <c r="X39" i="24"/>
  <c r="AE39" i="25"/>
  <c r="AF39" i="25" s="1"/>
  <c r="AF39" i="24"/>
  <c r="AM39" i="25"/>
  <c r="AN39" i="24"/>
  <c r="AU39" i="25"/>
  <c r="AV39" i="25" s="1"/>
  <c r="AV39" i="24"/>
  <c r="BC39" i="25"/>
  <c r="BD39" i="25" s="1"/>
  <c r="BD39" i="24"/>
  <c r="BK39" i="25"/>
  <c r="BL39" i="25" s="1"/>
  <c r="BL39" i="24"/>
  <c r="BS39" i="25"/>
  <c r="BT39" i="24"/>
  <c r="CA39" i="25"/>
  <c r="CB39" i="25" s="1"/>
  <c r="CB39" i="24"/>
  <c r="CI39" i="25"/>
  <c r="CJ39" i="25" s="1"/>
  <c r="CJ39" i="24"/>
  <c r="CQ39" i="25"/>
  <c r="CR39" i="25" s="1"/>
  <c r="CR39" i="24"/>
  <c r="CY39" i="25"/>
  <c r="CZ39" i="24"/>
  <c r="DG39" i="25"/>
  <c r="DH39" i="25" s="1"/>
  <c r="DH39" i="24"/>
  <c r="DO39" i="25"/>
  <c r="DP39" i="25" s="1"/>
  <c r="DP39" i="24"/>
  <c r="DW39" i="25"/>
  <c r="DX39" i="25" s="1"/>
  <c r="DX39" i="24"/>
  <c r="C40" i="25"/>
  <c r="D40" i="24"/>
  <c r="K40" i="25"/>
  <c r="L40" i="25" s="1"/>
  <c r="L40" i="24"/>
  <c r="S40" i="25"/>
  <c r="T40" i="25" s="1"/>
  <c r="T40" i="24"/>
  <c r="AA40" i="25"/>
  <c r="AB40" i="25" s="1"/>
  <c r="AB40" i="24"/>
  <c r="AI40" i="25"/>
  <c r="AJ40" i="24"/>
  <c r="AQ40" i="25"/>
  <c r="AR40" i="25" s="1"/>
  <c r="AR40" i="24"/>
  <c r="AY40" i="25"/>
  <c r="AZ40" i="25" s="1"/>
  <c r="AZ40" i="24"/>
  <c r="BG40" i="25"/>
  <c r="BH40" i="25" s="1"/>
  <c r="BH40" i="24"/>
  <c r="BO40" i="25"/>
  <c r="BP40" i="24"/>
  <c r="BW40" i="25"/>
  <c r="BX40" i="25" s="1"/>
  <c r="BX40" i="24"/>
  <c r="CE40" i="25"/>
  <c r="CF40" i="25" s="1"/>
  <c r="CF40" i="24"/>
  <c r="CM40" i="25"/>
  <c r="CN40" i="25" s="1"/>
  <c r="CN40" i="24"/>
  <c r="CU40" i="25"/>
  <c r="CV40" i="24"/>
  <c r="DC40" i="25"/>
  <c r="DD40" i="25" s="1"/>
  <c r="DD40" i="24"/>
  <c r="DK40" i="25"/>
  <c r="DL40" i="25" s="1"/>
  <c r="DL40" i="24"/>
  <c r="DS40" i="25"/>
  <c r="DT40" i="25" s="1"/>
  <c r="DT40" i="24"/>
  <c r="EA40" i="25"/>
  <c r="EB40" i="24"/>
  <c r="G41" i="25"/>
  <c r="H41" i="25" s="1"/>
  <c r="H41" i="24"/>
  <c r="O41" i="25"/>
  <c r="P41" i="25" s="1"/>
  <c r="P41" i="24"/>
  <c r="W41" i="25"/>
  <c r="X41" i="25" s="1"/>
  <c r="X41" i="24"/>
  <c r="AE41" i="25"/>
  <c r="AF41" i="24"/>
  <c r="AM41" i="25"/>
  <c r="AN41" i="25" s="1"/>
  <c r="AN41" i="24"/>
  <c r="AU41" i="25"/>
  <c r="AV41" i="25" s="1"/>
  <c r="AV41" i="24"/>
  <c r="BC41" i="25"/>
  <c r="BD41" i="25" s="1"/>
  <c r="BD41" i="24"/>
  <c r="BK41" i="25"/>
  <c r="BL41" i="24"/>
  <c r="BS41" i="25"/>
  <c r="BT41" i="25" s="1"/>
  <c r="BT41" i="24"/>
  <c r="CA41" i="25"/>
  <c r="CB41" i="25" s="1"/>
  <c r="CB41" i="24"/>
  <c r="CI41" i="25"/>
  <c r="CJ41" i="25" s="1"/>
  <c r="CJ41" i="24"/>
  <c r="CQ41" i="25"/>
  <c r="CR41" i="24"/>
  <c r="CY41" i="25"/>
  <c r="CZ41" i="25" s="1"/>
  <c r="CZ41" i="24"/>
  <c r="DG41" i="25"/>
  <c r="DH41" i="25" s="1"/>
  <c r="DH41" i="24"/>
  <c r="DO41" i="25"/>
  <c r="DP41" i="25" s="1"/>
  <c r="DP41" i="24"/>
  <c r="DW41" i="25"/>
  <c r="DX41" i="24"/>
  <c r="C42" i="25"/>
  <c r="D42" i="25" s="1"/>
  <c r="D42" i="24"/>
  <c r="K42" i="25"/>
  <c r="L42" i="25" s="1"/>
  <c r="L42" i="24"/>
  <c r="S42" i="25"/>
  <c r="T42" i="25" s="1"/>
  <c r="T42" i="24"/>
  <c r="AA42" i="25"/>
  <c r="AB42" i="24"/>
  <c r="AI42" i="25"/>
  <c r="AJ42" i="25" s="1"/>
  <c r="AJ42" i="24"/>
  <c r="AQ42" i="25"/>
  <c r="AR42" i="25" s="1"/>
  <c r="AR42" i="24"/>
  <c r="AY42" i="25"/>
  <c r="AZ42" i="25" s="1"/>
  <c r="AZ42" i="24"/>
  <c r="BG42" i="25"/>
  <c r="BH42" i="24"/>
  <c r="BO42" i="25"/>
  <c r="BP42" i="25" s="1"/>
  <c r="BP42" i="24"/>
  <c r="BW42" i="25"/>
  <c r="BX42" i="25" s="1"/>
  <c r="BX42" i="24"/>
  <c r="CE42" i="25"/>
  <c r="CF42" i="25" s="1"/>
  <c r="CF42" i="24"/>
  <c r="CM42" i="25"/>
  <c r="CN42" i="24"/>
  <c r="CU42" i="25"/>
  <c r="CV42" i="25" s="1"/>
  <c r="CV42" i="24"/>
  <c r="DC42" i="25"/>
  <c r="DD42" i="25" s="1"/>
  <c r="DD42" i="24"/>
  <c r="DK42" i="25"/>
  <c r="DL42" i="25" s="1"/>
  <c r="DL42" i="24"/>
  <c r="DS42" i="25"/>
  <c r="DT42" i="24"/>
  <c r="EA42" i="25"/>
  <c r="EB42" i="25" s="1"/>
  <c r="EB42" i="24"/>
  <c r="G43" i="25"/>
  <c r="H43" i="25" s="1"/>
  <c r="H43" i="24"/>
  <c r="O43" i="25"/>
  <c r="P43" i="25" s="1"/>
  <c r="P43" i="24"/>
  <c r="W43" i="25"/>
  <c r="X43" i="24"/>
  <c r="AE43" i="25"/>
  <c r="AF43" i="25" s="1"/>
  <c r="AF43" i="24"/>
  <c r="AM43" i="25"/>
  <c r="AN43" i="25" s="1"/>
  <c r="AN43" i="24"/>
  <c r="AU43" i="25"/>
  <c r="AV43" i="25" s="1"/>
  <c r="AV43" i="24"/>
  <c r="BC43" i="25"/>
  <c r="BD43" i="24"/>
  <c r="BK43" i="25"/>
  <c r="BL43" i="25" s="1"/>
  <c r="BL43" i="24"/>
  <c r="BS43" i="25"/>
  <c r="BT43" i="25" s="1"/>
  <c r="BT43" i="24"/>
  <c r="CA43" i="25"/>
  <c r="CB43" i="25" s="1"/>
  <c r="CB43" i="24"/>
  <c r="CI43" i="25"/>
  <c r="CJ43" i="24"/>
  <c r="CQ43" i="25"/>
  <c r="CR43" i="25" s="1"/>
  <c r="CR43" i="24"/>
  <c r="CY43" i="25"/>
  <c r="CZ43" i="25" s="1"/>
  <c r="CZ43" i="24"/>
  <c r="DG43" i="25"/>
  <c r="DH43" i="25" s="1"/>
  <c r="DH43" i="24"/>
  <c r="DO43" i="25"/>
  <c r="DP43" i="24"/>
  <c r="DW43" i="25"/>
  <c r="DX43" i="25" s="1"/>
  <c r="DX43" i="24"/>
  <c r="C44" i="25"/>
  <c r="D44" i="25" s="1"/>
  <c r="D44" i="24"/>
  <c r="K44" i="25"/>
  <c r="L44" i="25" s="1"/>
  <c r="L44" i="24"/>
  <c r="S44" i="25"/>
  <c r="T44" i="24"/>
  <c r="AA44" i="25"/>
  <c r="AB44" i="25" s="1"/>
  <c r="AB44" i="24"/>
  <c r="AI44" i="25"/>
  <c r="AJ44" i="25" s="1"/>
  <c r="AJ44" i="24"/>
  <c r="AQ44" i="25"/>
  <c r="AR44" i="25" s="1"/>
  <c r="AR44" i="24"/>
  <c r="AY44" i="25"/>
  <c r="AZ44" i="24"/>
  <c r="BG44" i="25"/>
  <c r="BH44" i="25" s="1"/>
  <c r="BH44" i="24"/>
  <c r="BO44" i="25"/>
  <c r="BP44" i="25" s="1"/>
  <c r="BP44" i="24"/>
  <c r="BW44" i="25"/>
  <c r="BX44" i="25" s="1"/>
  <c r="BX44" i="24"/>
  <c r="CE44" i="25"/>
  <c r="CF44" i="25" s="1"/>
  <c r="CF44" i="24"/>
  <c r="CM44" i="25"/>
  <c r="CN44" i="24"/>
  <c r="CU44" i="25"/>
  <c r="CV44" i="25" s="1"/>
  <c r="CV44" i="24"/>
  <c r="DC44" i="25"/>
  <c r="DD44" i="25" s="1"/>
  <c r="DD44" i="24"/>
  <c r="DK44" i="25"/>
  <c r="DL44" i="24"/>
  <c r="DS44" i="25"/>
  <c r="DT44" i="25" s="1"/>
  <c r="DT44" i="24"/>
  <c r="EA44" i="25"/>
  <c r="EB44" i="25" s="1"/>
  <c r="EB44" i="24"/>
  <c r="G45" i="25"/>
  <c r="H45" i="25" s="1"/>
  <c r="H45" i="24"/>
  <c r="O45" i="25"/>
  <c r="P45" i="25" s="1"/>
  <c r="P45" i="24"/>
  <c r="W45" i="25"/>
  <c r="X45" i="24"/>
  <c r="AE45" i="25"/>
  <c r="AF45" i="25" s="1"/>
  <c r="AF45" i="24"/>
  <c r="AM45" i="25"/>
  <c r="AN45" i="25" s="1"/>
  <c r="AN45" i="24"/>
  <c r="AU45" i="25"/>
  <c r="AV45" i="24"/>
  <c r="BC45" i="25"/>
  <c r="BD45" i="25" s="1"/>
  <c r="BD45" i="24"/>
  <c r="BK45" i="25"/>
  <c r="BL45" i="25" s="1"/>
  <c r="BL45" i="24"/>
  <c r="BS45" i="25"/>
  <c r="BT45" i="25" s="1"/>
  <c r="BT45" i="24"/>
  <c r="CA45" i="25"/>
  <c r="CB45" i="25" s="1"/>
  <c r="CB45" i="24"/>
  <c r="CI45" i="25"/>
  <c r="CJ45" i="24"/>
  <c r="CQ45" i="25"/>
  <c r="CR45" i="25" s="1"/>
  <c r="CR45" i="24"/>
  <c r="CY45" i="25"/>
  <c r="CZ45" i="25" s="1"/>
  <c r="CZ45" i="24"/>
  <c r="DG45" i="25"/>
  <c r="DH45" i="24"/>
  <c r="DO45" i="25"/>
  <c r="DP45" i="25" s="1"/>
  <c r="DP45" i="24"/>
  <c r="DW45" i="25"/>
  <c r="DX45" i="25" s="1"/>
  <c r="DX45" i="24"/>
  <c r="G47" i="25"/>
  <c r="H47" i="25" s="1"/>
  <c r="G59" i="24"/>
  <c r="H47" i="24"/>
  <c r="O47" i="25"/>
  <c r="P47" i="25" s="1"/>
  <c r="O59" i="24"/>
  <c r="P47" i="24"/>
  <c r="W47" i="25"/>
  <c r="X47" i="25" s="1"/>
  <c r="W59" i="24"/>
  <c r="X47" i="24"/>
  <c r="AE47" i="25"/>
  <c r="AF47" i="25" s="1"/>
  <c r="AE59" i="24"/>
  <c r="AF47" i="24"/>
  <c r="AM47" i="25"/>
  <c r="AN47" i="25" s="1"/>
  <c r="AM59" i="24"/>
  <c r="AN47" i="24"/>
  <c r="AU47" i="25"/>
  <c r="AV47" i="25" s="1"/>
  <c r="AU59" i="24"/>
  <c r="AV47" i="24"/>
  <c r="BC47" i="25"/>
  <c r="BD47" i="25" s="1"/>
  <c r="BC59" i="24"/>
  <c r="BD47" i="24"/>
  <c r="BK47" i="25"/>
  <c r="BL47" i="25" s="1"/>
  <c r="BK59" i="24"/>
  <c r="BL47" i="24"/>
  <c r="BS47" i="25"/>
  <c r="BT47" i="25" s="1"/>
  <c r="BS59" i="24"/>
  <c r="BT47" i="24"/>
  <c r="CA47" i="25"/>
  <c r="CB47" i="25" s="1"/>
  <c r="CA59" i="24"/>
  <c r="CB47" i="24"/>
  <c r="CI47" i="25"/>
  <c r="CJ47" i="25" s="1"/>
  <c r="CI59" i="24"/>
  <c r="CJ47" i="24"/>
  <c r="CQ47" i="25"/>
  <c r="CR47" i="25" s="1"/>
  <c r="CQ59" i="24"/>
  <c r="CR47" i="24"/>
  <c r="CY47" i="25"/>
  <c r="CZ47" i="25" s="1"/>
  <c r="CY59" i="24"/>
  <c r="CZ47" i="24"/>
  <c r="DG47" i="25"/>
  <c r="DH47" i="25" s="1"/>
  <c r="DG59" i="24"/>
  <c r="DH47" i="24"/>
  <c r="DO47" i="25"/>
  <c r="DP47" i="25" s="1"/>
  <c r="DO59" i="24"/>
  <c r="DP47" i="24"/>
  <c r="DW47" i="25"/>
  <c r="DX47" i="25" s="1"/>
  <c r="DW59" i="24"/>
  <c r="DX47" i="24"/>
  <c r="C48" i="25"/>
  <c r="D48" i="25" s="1"/>
  <c r="D48" i="24"/>
  <c r="K48" i="25"/>
  <c r="L48" i="24"/>
  <c r="S48" i="25"/>
  <c r="T48" i="25" s="1"/>
  <c r="T48" i="24"/>
  <c r="AA48" i="25"/>
  <c r="AB48" i="25" s="1"/>
  <c r="AB48" i="24"/>
  <c r="AI48" i="25"/>
  <c r="AJ48" i="24"/>
  <c r="AQ48" i="25"/>
  <c r="AR48" i="25" s="1"/>
  <c r="AR48" i="24"/>
  <c r="AY48" i="25"/>
  <c r="AZ48" i="25" s="1"/>
  <c r="AZ48" i="24"/>
  <c r="BG48" i="25"/>
  <c r="BH48" i="25" s="1"/>
  <c r="BH48" i="24"/>
  <c r="BO48" i="25"/>
  <c r="BP48" i="25" s="1"/>
  <c r="BP48" i="24"/>
  <c r="BW48" i="25"/>
  <c r="BX48" i="24"/>
  <c r="CE48" i="25"/>
  <c r="CF48" i="25" s="1"/>
  <c r="CF48" i="24"/>
  <c r="CM48" i="25"/>
  <c r="CN48" i="25" s="1"/>
  <c r="CN48" i="24"/>
  <c r="CU48" i="25"/>
  <c r="CV48" i="24"/>
  <c r="DC48" i="25"/>
  <c r="DD48" i="25" s="1"/>
  <c r="DD48" i="24"/>
  <c r="DK48" i="25"/>
  <c r="DL48" i="25" s="1"/>
  <c r="DL48" i="24"/>
  <c r="DS48" i="25"/>
  <c r="DT48" i="25" s="1"/>
  <c r="DT48" i="24"/>
  <c r="EA48" i="25"/>
  <c r="EB48" i="25" s="1"/>
  <c r="EB48" i="24"/>
  <c r="G49" i="25"/>
  <c r="H49" i="24"/>
  <c r="O49" i="25"/>
  <c r="P49" i="25" s="1"/>
  <c r="P49" i="24"/>
  <c r="W49" i="25"/>
  <c r="X49" i="25" s="1"/>
  <c r="X49" i="24"/>
  <c r="AE49" i="25"/>
  <c r="AF49" i="24"/>
  <c r="AM49" i="25"/>
  <c r="AN49" i="25" s="1"/>
  <c r="AN49" i="24"/>
  <c r="AU49" i="25"/>
  <c r="AV49" i="25" s="1"/>
  <c r="AV49" i="24"/>
  <c r="BC49" i="25"/>
  <c r="BD49" i="25" s="1"/>
  <c r="BD49" i="24"/>
  <c r="BK49" i="25"/>
  <c r="BL49" i="25" s="1"/>
  <c r="BL49" i="24"/>
  <c r="BS49" i="25"/>
  <c r="BT49" i="24"/>
  <c r="CC49" i="25"/>
  <c r="CD49" i="25" s="1"/>
  <c r="CD49" i="24"/>
  <c r="CU49" i="25"/>
  <c r="CV49" i="25" s="1"/>
  <c r="CV49" i="24"/>
  <c r="DM49" i="25"/>
  <c r="DN49" i="25" s="1"/>
  <c r="DN49" i="24"/>
  <c r="C50" i="25"/>
  <c r="D50" i="24"/>
  <c r="M50" i="25"/>
  <c r="N50" i="25" s="1"/>
  <c r="N50" i="24"/>
  <c r="AE50" i="25"/>
  <c r="AF50" i="25" s="1"/>
  <c r="AF50" i="24"/>
  <c r="AW50" i="25"/>
  <c r="AX50" i="25" s="1"/>
  <c r="AX50" i="24"/>
  <c r="BQ50" i="25"/>
  <c r="BR50" i="25" s="1"/>
  <c r="BR50" i="24"/>
  <c r="CA50" i="25"/>
  <c r="CB50" i="25" s="1"/>
  <c r="CB50" i="24"/>
  <c r="CK50" i="25"/>
  <c r="CL50" i="25" s="1"/>
  <c r="CL50" i="24"/>
  <c r="CW50" i="25"/>
  <c r="CX50" i="25" s="1"/>
  <c r="CX50" i="24"/>
  <c r="DG50" i="25"/>
  <c r="DH50" i="25" s="1"/>
  <c r="DH50" i="24"/>
  <c r="DQ50" i="25"/>
  <c r="DR50" i="25" s="1"/>
  <c r="DR50" i="24"/>
  <c r="EC50" i="25"/>
  <c r="ED50" i="25" s="1"/>
  <c r="ED50" i="24"/>
  <c r="K51" i="25"/>
  <c r="L51" i="25" s="1"/>
  <c r="L51" i="24"/>
  <c r="U51" i="25"/>
  <c r="V51" i="25" s="1"/>
  <c r="V51" i="24"/>
  <c r="AG51" i="25"/>
  <c r="AH51" i="25" s="1"/>
  <c r="AH51" i="24"/>
  <c r="AQ51" i="25"/>
  <c r="AR51" i="25" s="1"/>
  <c r="AR51" i="24"/>
  <c r="BA51" i="25"/>
  <c r="BB51" i="25" s="1"/>
  <c r="BB51" i="24"/>
  <c r="BM51" i="25"/>
  <c r="BN51" i="25" s="1"/>
  <c r="BN51" i="24"/>
  <c r="BW51" i="25"/>
  <c r="BX51" i="25" s="1"/>
  <c r="BX51" i="24"/>
  <c r="CG51" i="25"/>
  <c r="CH51" i="25" s="1"/>
  <c r="CH51" i="24"/>
  <c r="CS51" i="25"/>
  <c r="CT51" i="25" s="1"/>
  <c r="CT51" i="24"/>
  <c r="DC51" i="25"/>
  <c r="DD51" i="25" s="1"/>
  <c r="DD51" i="24"/>
  <c r="DM51" i="25"/>
  <c r="DN51" i="25" s="1"/>
  <c r="DN51" i="24"/>
  <c r="DY51" i="25"/>
  <c r="DZ51" i="25" s="1"/>
  <c r="DZ51" i="24"/>
  <c r="G52" i="25"/>
  <c r="H52" i="25" s="1"/>
  <c r="H52" i="24"/>
  <c r="Q52" i="25"/>
  <c r="R52" i="25" s="1"/>
  <c r="R52" i="24"/>
  <c r="AC52" i="25"/>
  <c r="AD52" i="25" s="1"/>
  <c r="AD52" i="24"/>
  <c r="AM52" i="25"/>
  <c r="AN52" i="25" s="1"/>
  <c r="AN52" i="24"/>
  <c r="AW52" i="25"/>
  <c r="AX52" i="25" s="1"/>
  <c r="AX52" i="24"/>
  <c r="BI52" i="25"/>
  <c r="BJ52" i="25" s="1"/>
  <c r="BJ52" i="24"/>
  <c r="BS52" i="25"/>
  <c r="BT52" i="25" s="1"/>
  <c r="BT52" i="24"/>
  <c r="CC52" i="25"/>
  <c r="CD52" i="25" s="1"/>
  <c r="CD52" i="24"/>
  <c r="CO52" i="25"/>
  <c r="CP52" i="25" s="1"/>
  <c r="CP52" i="24"/>
  <c r="CY52" i="25"/>
  <c r="CZ52" i="25" s="1"/>
  <c r="CZ52" i="24"/>
  <c r="DI52" i="25"/>
  <c r="DJ52" i="25" s="1"/>
  <c r="DJ52" i="24"/>
  <c r="DU52" i="25"/>
  <c r="DV52" i="25" s="1"/>
  <c r="DV52" i="24"/>
  <c r="C53" i="25"/>
  <c r="D53" i="25" s="1"/>
  <c r="D53" i="24"/>
  <c r="M53" i="25"/>
  <c r="N53" i="25" s="1"/>
  <c r="N53" i="24"/>
  <c r="Y53" i="25"/>
  <c r="Z53" i="25" s="1"/>
  <c r="Z53" i="24"/>
  <c r="AI53" i="25"/>
  <c r="AJ53" i="25" s="1"/>
  <c r="AJ53" i="24"/>
  <c r="AS53" i="25"/>
  <c r="AT53" i="25" s="1"/>
  <c r="AT53" i="24"/>
  <c r="BE53" i="25"/>
  <c r="BF53" i="25" s="1"/>
  <c r="BF53" i="24"/>
  <c r="BO53" i="25"/>
  <c r="BP53" i="25" s="1"/>
  <c r="BP53" i="24"/>
  <c r="BY53" i="25"/>
  <c r="BZ53" i="25" s="1"/>
  <c r="BZ53" i="24"/>
  <c r="CK53" i="25"/>
  <c r="CL53" i="25" s="1"/>
  <c r="CL53" i="24"/>
  <c r="CU53" i="25"/>
  <c r="CV53" i="25" s="1"/>
  <c r="CV53" i="24"/>
  <c r="DE53" i="25"/>
  <c r="DF53" i="25" s="1"/>
  <c r="DF53" i="24"/>
  <c r="DQ53" i="25"/>
  <c r="DR53" i="25" s="1"/>
  <c r="DR53" i="24"/>
  <c r="EA53" i="25"/>
  <c r="EB53" i="25" s="1"/>
  <c r="EB53" i="24"/>
  <c r="I54" i="25"/>
  <c r="J54" i="25" s="1"/>
  <c r="J54" i="24"/>
  <c r="U54" i="25"/>
  <c r="V54" i="25" s="1"/>
  <c r="V54" i="24"/>
  <c r="AE54" i="25"/>
  <c r="AF54" i="25" s="1"/>
  <c r="AF54" i="24"/>
  <c r="AO54" i="25"/>
  <c r="AP54" i="25" s="1"/>
  <c r="AP54" i="24"/>
  <c r="BA54" i="25"/>
  <c r="BB54" i="25" s="1"/>
  <c r="BB54" i="24"/>
  <c r="BK54" i="25"/>
  <c r="BL54" i="25" s="1"/>
  <c r="BL54" i="24"/>
  <c r="BU54" i="25"/>
  <c r="BV54" i="25" s="1"/>
  <c r="BV54" i="24"/>
  <c r="CG54" i="25"/>
  <c r="CH54" i="25" s="1"/>
  <c r="CH54" i="24"/>
  <c r="CQ54" i="25"/>
  <c r="CR54" i="25" s="1"/>
  <c r="CR54" i="24"/>
  <c r="DA54" i="25"/>
  <c r="DB54" i="25" s="1"/>
  <c r="DB54" i="24"/>
  <c r="DM54" i="25"/>
  <c r="DN54" i="25" s="1"/>
  <c r="DN54" i="24"/>
  <c r="DW54" i="25"/>
  <c r="DX54" i="25" s="1"/>
  <c r="DX54" i="24"/>
  <c r="E55" i="25"/>
  <c r="F55" i="25" s="1"/>
  <c r="F55" i="24"/>
  <c r="Q55" i="25"/>
  <c r="R55" i="25" s="1"/>
  <c r="R55" i="24"/>
  <c r="AA55" i="25"/>
  <c r="AB55" i="25" s="1"/>
  <c r="AB55" i="24"/>
  <c r="AK55" i="25"/>
  <c r="AL55" i="25" s="1"/>
  <c r="AL55" i="24"/>
  <c r="AW55" i="25"/>
  <c r="AX55" i="25" s="1"/>
  <c r="AX55" i="24"/>
  <c r="BG55" i="25"/>
  <c r="BH55" i="25" s="1"/>
  <c r="BH55" i="24"/>
  <c r="BQ55" i="25"/>
  <c r="BR55" i="25" s="1"/>
  <c r="BR55" i="24"/>
  <c r="CC55" i="25"/>
  <c r="CD55" i="25" s="1"/>
  <c r="CD55" i="24"/>
  <c r="CM55" i="25"/>
  <c r="CN55" i="25" s="1"/>
  <c r="CN55" i="24"/>
  <c r="CW55" i="25"/>
  <c r="CX55" i="25" s="1"/>
  <c r="CX55" i="24"/>
  <c r="DI55" i="25"/>
  <c r="DJ55" i="25" s="1"/>
  <c r="DJ55" i="24"/>
  <c r="DS55" i="25"/>
  <c r="DT55" i="25" s="1"/>
  <c r="DT55" i="24"/>
  <c r="EC55" i="25"/>
  <c r="ED55" i="25" s="1"/>
  <c r="ED55" i="24"/>
  <c r="M56" i="25"/>
  <c r="N56" i="25" s="1"/>
  <c r="N56" i="24"/>
  <c r="W56" i="25"/>
  <c r="X56" i="25" s="1"/>
  <c r="X56" i="24"/>
  <c r="AG56" i="25"/>
  <c r="AH56" i="25" s="1"/>
  <c r="AH56" i="24"/>
  <c r="AS56" i="25"/>
  <c r="AT56" i="25" s="1"/>
  <c r="AT56" i="24"/>
  <c r="BC56" i="25"/>
  <c r="BD56" i="25" s="1"/>
  <c r="BD56" i="24"/>
  <c r="BM56" i="25"/>
  <c r="BN56" i="25" s="1"/>
  <c r="BN56" i="24"/>
  <c r="BY56" i="25"/>
  <c r="BZ56" i="25" s="1"/>
  <c r="BZ56" i="24"/>
  <c r="CI56" i="25"/>
  <c r="CJ56" i="25" s="1"/>
  <c r="CJ56" i="24"/>
  <c r="CS56" i="25"/>
  <c r="CT56" i="25" s="1"/>
  <c r="CT56" i="24"/>
  <c r="DE56" i="25"/>
  <c r="DF56" i="25" s="1"/>
  <c r="DF56" i="24"/>
  <c r="DO56" i="25"/>
  <c r="DP56" i="25" s="1"/>
  <c r="DP56" i="24"/>
  <c r="DY56" i="25"/>
  <c r="DZ56" i="25" s="1"/>
  <c r="DZ56" i="24"/>
  <c r="I57" i="25"/>
  <c r="J57" i="25" s="1"/>
  <c r="J57" i="24"/>
  <c r="S57" i="25"/>
  <c r="T57" i="25" s="1"/>
  <c r="T57" i="24"/>
  <c r="AC57" i="25"/>
  <c r="AD57" i="25" s="1"/>
  <c r="AD57" i="24"/>
  <c r="AO57" i="25"/>
  <c r="AP57" i="25" s="1"/>
  <c r="AP57" i="24"/>
  <c r="BA57" i="25"/>
  <c r="BB57" i="24"/>
  <c r="CA57" i="25"/>
  <c r="CB57" i="25" s="1"/>
  <c r="CB57" i="24"/>
  <c r="CM57" i="25"/>
  <c r="CN57" i="24"/>
  <c r="DA57" i="25"/>
  <c r="DB57" i="25" s="1"/>
  <c r="DB57" i="24"/>
  <c r="DM57" i="25"/>
  <c r="DN57" i="24"/>
  <c r="K58" i="25"/>
  <c r="L58" i="25" s="1"/>
  <c r="L58" i="24"/>
  <c r="W58" i="25"/>
  <c r="X58" i="24"/>
  <c r="AK58" i="25"/>
  <c r="AL58" i="25" s="1"/>
  <c r="AL58" i="24"/>
  <c r="AW58" i="25"/>
  <c r="AX58" i="24"/>
  <c r="BW58" i="25"/>
  <c r="BX58" i="25" s="1"/>
  <c r="BX58" i="24"/>
  <c r="CI58" i="25"/>
  <c r="CJ58" i="24"/>
  <c r="CW58" i="25"/>
  <c r="CX58" i="25" s="1"/>
  <c r="CX58" i="24"/>
  <c r="DI58" i="25"/>
  <c r="DJ58" i="24"/>
  <c r="C60" i="25"/>
  <c r="D60" i="25" s="1"/>
  <c r="D60" i="24"/>
  <c r="C72" i="24"/>
  <c r="O60" i="25"/>
  <c r="P60" i="24"/>
  <c r="O72" i="24"/>
  <c r="AC60" i="25"/>
  <c r="AD60" i="25" s="1"/>
  <c r="AC72" i="24"/>
  <c r="AD60" i="24"/>
  <c r="AO60" i="25"/>
  <c r="AP60" i="25" s="1"/>
  <c r="AP60" i="24"/>
  <c r="AO72" i="24"/>
  <c r="BO60" i="25"/>
  <c r="BP60" i="25" s="1"/>
  <c r="BP60" i="24"/>
  <c r="BO72" i="24"/>
  <c r="CA60" i="25"/>
  <c r="CB60" i="24"/>
  <c r="CA72" i="24"/>
  <c r="CO60" i="25"/>
  <c r="CP60" i="25" s="1"/>
  <c r="CO72" i="24"/>
  <c r="CP60" i="24"/>
  <c r="DA60" i="25"/>
  <c r="DB60" i="25" s="1"/>
  <c r="DB60" i="24"/>
  <c r="DA72" i="24"/>
  <c r="EA60" i="25"/>
  <c r="EB60" i="25" s="1"/>
  <c r="EB60" i="24"/>
  <c r="EA72" i="24"/>
  <c r="K61" i="25"/>
  <c r="L61" i="24"/>
  <c r="Y61" i="25"/>
  <c r="Z61" i="25" s="1"/>
  <c r="Z61" i="24"/>
  <c r="AK61" i="25"/>
  <c r="AL61" i="24"/>
  <c r="BK61" i="25"/>
  <c r="BL61" i="25" s="1"/>
  <c r="BL61" i="24"/>
  <c r="BW61" i="25"/>
  <c r="BX61" i="24"/>
  <c r="CK61" i="25"/>
  <c r="CL61" i="25" s="1"/>
  <c r="CL61" i="24"/>
  <c r="CW61" i="25"/>
  <c r="CX61" i="24"/>
  <c r="DW61" i="25"/>
  <c r="DX61" i="25" s="1"/>
  <c r="DX61" i="24"/>
  <c r="G62" i="25"/>
  <c r="H62" i="24"/>
  <c r="U62" i="25"/>
  <c r="V62" i="25" s="1"/>
  <c r="V62" i="24"/>
  <c r="AG62" i="25"/>
  <c r="AH62" i="24"/>
  <c r="BG62" i="25"/>
  <c r="BH62" i="25" s="1"/>
  <c r="BH62" i="24"/>
  <c r="BS62" i="25"/>
  <c r="BT62" i="24"/>
  <c r="CG62" i="25"/>
  <c r="CH62" i="25" s="1"/>
  <c r="CH62" i="24"/>
  <c r="CS62" i="25"/>
  <c r="CT62" i="24"/>
  <c r="DS62" i="25"/>
  <c r="DT62" i="25" s="1"/>
  <c r="DT62" i="24"/>
  <c r="C63" i="25"/>
  <c r="D63" i="24"/>
  <c r="Q63" i="25"/>
  <c r="R63" i="25" s="1"/>
  <c r="R63" i="24"/>
  <c r="AC63" i="25"/>
  <c r="AD63" i="24"/>
  <c r="BC63" i="25"/>
  <c r="BD63" i="25" s="1"/>
  <c r="BD63" i="24"/>
  <c r="BO63" i="25"/>
  <c r="BP63" i="24"/>
  <c r="CC63" i="25"/>
  <c r="CD63" i="25" s="1"/>
  <c r="CD63" i="24"/>
  <c r="CO63" i="25"/>
  <c r="CP63" i="24"/>
  <c r="DO63" i="25"/>
  <c r="DP63" i="25" s="1"/>
  <c r="DP63" i="24"/>
  <c r="EA63" i="25"/>
  <c r="EB63" i="24"/>
  <c r="M64" i="25"/>
  <c r="N64" i="25" s="1"/>
  <c r="N64" i="24"/>
  <c r="Y64" i="25"/>
  <c r="Z64" i="24"/>
  <c r="AY64" i="25"/>
  <c r="AZ64" i="25" s="1"/>
  <c r="AZ64" i="24"/>
  <c r="BK64" i="25"/>
  <c r="BL64" i="24"/>
  <c r="BY64" i="25"/>
  <c r="BZ64" i="25" s="1"/>
  <c r="BZ64" i="24"/>
  <c r="CK64" i="25"/>
  <c r="CL64" i="24"/>
  <c r="DK64" i="25"/>
  <c r="DL64" i="25" s="1"/>
  <c r="DL64" i="24"/>
  <c r="DW64" i="25"/>
  <c r="DX64" i="24"/>
  <c r="I65" i="25"/>
  <c r="J65" i="25" s="1"/>
  <c r="J65" i="24"/>
  <c r="U65" i="25"/>
  <c r="V65" i="24"/>
  <c r="AU65" i="25"/>
  <c r="AV65" i="25" s="1"/>
  <c r="AV65" i="24"/>
  <c r="BG65" i="25"/>
  <c r="BH65" i="24"/>
  <c r="BU65" i="25"/>
  <c r="BV65" i="25" s="1"/>
  <c r="BV65" i="24"/>
  <c r="CG65" i="25"/>
  <c r="CH65" i="24"/>
  <c r="DG65" i="25"/>
  <c r="DH65" i="25" s="1"/>
  <c r="DH65" i="24"/>
  <c r="DS65" i="25"/>
  <c r="DT65" i="24"/>
  <c r="E66" i="25"/>
  <c r="F66" i="25" s="1"/>
  <c r="F66" i="24"/>
  <c r="Q66" i="25"/>
  <c r="R66" i="24"/>
  <c r="AQ66" i="25"/>
  <c r="AR66" i="25" s="1"/>
  <c r="AR66" i="24"/>
  <c r="BC66" i="25"/>
  <c r="BD66" i="24"/>
  <c r="BQ66" i="25"/>
  <c r="BR66" i="25" s="1"/>
  <c r="BR66" i="24"/>
  <c r="CC66" i="25"/>
  <c r="CD66" i="24"/>
  <c r="DC66" i="25"/>
  <c r="DD66" i="25" s="1"/>
  <c r="DD66" i="24"/>
  <c r="DO66" i="25"/>
  <c r="DP66" i="24"/>
  <c r="EC66" i="25"/>
  <c r="ED66" i="25" s="1"/>
  <c r="ED66" i="24"/>
  <c r="M67" i="25"/>
  <c r="N67" i="24"/>
  <c r="AM67" i="25"/>
  <c r="AN67" i="25" s="1"/>
  <c r="AN67" i="24"/>
  <c r="AY67" i="25"/>
  <c r="AZ67" i="24"/>
  <c r="BM67" i="25"/>
  <c r="BN67" i="25" s="1"/>
  <c r="BN67" i="24"/>
  <c r="BY67" i="25"/>
  <c r="BZ67" i="24"/>
  <c r="CY67" i="25"/>
  <c r="CZ67" i="25" s="1"/>
  <c r="CZ67" i="24"/>
  <c r="DK67" i="25"/>
  <c r="DL67" i="24"/>
  <c r="DY67" i="25"/>
  <c r="DZ67" i="25" s="1"/>
  <c r="DZ67" i="24"/>
  <c r="I68" i="25"/>
  <c r="J68" i="24"/>
  <c r="AI68" i="25"/>
  <c r="AJ68" i="25" s="1"/>
  <c r="AJ68" i="24"/>
  <c r="AU68" i="25"/>
  <c r="AV68" i="24"/>
  <c r="BI68" i="25"/>
  <c r="BJ68" i="25" s="1"/>
  <c r="BJ68" i="24"/>
  <c r="BU68" i="25"/>
  <c r="BV68" i="24"/>
  <c r="CU68" i="25"/>
  <c r="CV68" i="25" s="1"/>
  <c r="CV68" i="24"/>
  <c r="DG68" i="25"/>
  <c r="DH68" i="24"/>
  <c r="DU68" i="25"/>
  <c r="DV68" i="25" s="1"/>
  <c r="DV68" i="24"/>
  <c r="E69" i="25"/>
  <c r="F69" i="24"/>
  <c r="AE69" i="25"/>
  <c r="AF69" i="25" s="1"/>
  <c r="AF69" i="24"/>
  <c r="AQ69" i="25"/>
  <c r="AR69" i="24"/>
  <c r="BE69" i="25"/>
  <c r="BF69" i="25" s="1"/>
  <c r="BF69" i="24"/>
  <c r="BQ69" i="25"/>
  <c r="BR69" i="24"/>
  <c r="CQ69" i="25"/>
  <c r="CR69" i="25" s="1"/>
  <c r="CR69" i="24"/>
  <c r="DC69" i="25"/>
  <c r="DD69" i="24"/>
  <c r="DQ69" i="25"/>
  <c r="DR69" i="25" s="1"/>
  <c r="DR69" i="24"/>
  <c r="EC69" i="25"/>
  <c r="ED69" i="24"/>
  <c r="AA70" i="25"/>
  <c r="AB70" i="25" s="1"/>
  <c r="AB70" i="24"/>
  <c r="AM70" i="25"/>
  <c r="AN70" i="24"/>
  <c r="BA70" i="25"/>
  <c r="BB70" i="25" s="1"/>
  <c r="BB70" i="24"/>
  <c r="BM70" i="25"/>
  <c r="BN70" i="24"/>
  <c r="CM70" i="25"/>
  <c r="CN70" i="25" s="1"/>
  <c r="CN70" i="24"/>
  <c r="CY70" i="25"/>
  <c r="CZ70" i="24"/>
  <c r="DM70" i="25"/>
  <c r="DN70" i="25" s="1"/>
  <c r="DN70" i="24"/>
  <c r="DY70" i="25"/>
  <c r="DZ70" i="24"/>
  <c r="W71" i="25"/>
  <c r="X71" i="25" s="1"/>
  <c r="X71" i="24"/>
  <c r="AI71" i="25"/>
  <c r="AJ71" i="24"/>
  <c r="AW71" i="25"/>
  <c r="AX71" i="25" s="1"/>
  <c r="AX71" i="24"/>
  <c r="BI71" i="25"/>
  <c r="BJ71" i="24"/>
  <c r="CI71" i="25"/>
  <c r="CJ71" i="25" s="1"/>
  <c r="CJ71" i="24"/>
  <c r="CU71" i="25"/>
  <c r="CV71" i="24"/>
  <c r="DI71" i="25"/>
  <c r="DJ71" i="25" s="1"/>
  <c r="DJ71" i="24"/>
  <c r="DU71" i="25"/>
  <c r="DV71" i="24"/>
  <c r="O73" i="25"/>
  <c r="P73" i="25" s="1"/>
  <c r="P73" i="24"/>
  <c r="O85" i="24"/>
  <c r="AA73" i="25"/>
  <c r="AB73" i="24"/>
  <c r="AA85" i="24"/>
  <c r="AO73" i="25"/>
  <c r="AP73" i="25" s="1"/>
  <c r="AO85" i="24"/>
  <c r="AP73" i="24"/>
  <c r="BA73" i="25"/>
  <c r="BB73" i="24"/>
  <c r="BA85" i="24"/>
  <c r="CA73" i="25"/>
  <c r="CB73" i="25" s="1"/>
  <c r="CB73" i="24"/>
  <c r="CA85" i="24"/>
  <c r="CM73" i="25"/>
  <c r="CN73" i="24"/>
  <c r="CM85" i="24"/>
  <c r="DA73" i="25"/>
  <c r="DB73" i="25" s="1"/>
  <c r="DA85" i="24"/>
  <c r="DB73" i="24"/>
  <c r="DM73" i="25"/>
  <c r="DN73" i="24"/>
  <c r="DM85" i="24"/>
  <c r="K74" i="25"/>
  <c r="L74" i="25" s="1"/>
  <c r="L74" i="24"/>
  <c r="W74" i="25"/>
  <c r="X74" i="25" s="1"/>
  <c r="X74" i="24"/>
  <c r="AK74" i="25"/>
  <c r="AL74" i="25" s="1"/>
  <c r="AL74" i="24"/>
  <c r="AW74" i="25"/>
  <c r="AX74" i="24"/>
  <c r="BW74" i="25"/>
  <c r="BX74" i="25" s="1"/>
  <c r="BX74" i="24"/>
  <c r="CI74" i="25"/>
  <c r="CJ74" i="25" s="1"/>
  <c r="CJ74" i="24"/>
  <c r="CW74" i="25"/>
  <c r="CX74" i="25" s="1"/>
  <c r="CX74" i="24"/>
  <c r="DI74" i="25"/>
  <c r="DJ74" i="24"/>
  <c r="G75" i="25"/>
  <c r="H75" i="25" s="1"/>
  <c r="H75" i="24"/>
  <c r="S75" i="25"/>
  <c r="T75" i="25" s="1"/>
  <c r="T75" i="24"/>
  <c r="AG75" i="25"/>
  <c r="AH75" i="25" s="1"/>
  <c r="AH75" i="24"/>
  <c r="AS75" i="25"/>
  <c r="AT75" i="24"/>
  <c r="BS75" i="25"/>
  <c r="BT75" i="25" s="1"/>
  <c r="BT75" i="24"/>
  <c r="CE75" i="25"/>
  <c r="CF75" i="25" s="1"/>
  <c r="CF75" i="24"/>
  <c r="CS75" i="25"/>
  <c r="CT75" i="25" s="1"/>
  <c r="CT75" i="24"/>
  <c r="DE75" i="25"/>
  <c r="DF75" i="24"/>
  <c r="C76" i="25"/>
  <c r="D76" i="25" s="1"/>
  <c r="D76" i="24"/>
  <c r="O76" i="25"/>
  <c r="P76" i="25" s="1"/>
  <c r="P76" i="24"/>
  <c r="AC76" i="25"/>
  <c r="AD76" i="25" s="1"/>
  <c r="AD76" i="24"/>
  <c r="AO76" i="25"/>
  <c r="AP76" i="24"/>
  <c r="BO76" i="25"/>
  <c r="BP76" i="25" s="1"/>
  <c r="BP76" i="24"/>
  <c r="CA76" i="25"/>
  <c r="CB76" i="25" s="1"/>
  <c r="CB76" i="24"/>
  <c r="CO76" i="25"/>
  <c r="CP76" i="25" s="1"/>
  <c r="CP76" i="24"/>
  <c r="DA76" i="25"/>
  <c r="DB76" i="24"/>
  <c r="EA76" i="25"/>
  <c r="EB76" i="25" s="1"/>
  <c r="EB76" i="24"/>
  <c r="K77" i="25"/>
  <c r="L77" i="25" s="1"/>
  <c r="L77" i="24"/>
  <c r="Y77" i="25"/>
  <c r="Z77" i="25" s="1"/>
  <c r="Z77" i="24"/>
  <c r="AK77" i="25"/>
  <c r="AL77" i="24"/>
  <c r="BK77" i="25"/>
  <c r="BL77" i="25" s="1"/>
  <c r="BL77" i="24"/>
  <c r="BW77" i="25"/>
  <c r="BX77" i="25" s="1"/>
  <c r="BX77" i="24"/>
  <c r="CK77" i="25"/>
  <c r="CL77" i="25" s="1"/>
  <c r="CL77" i="24"/>
  <c r="CW77" i="25"/>
  <c r="CX77" i="24"/>
  <c r="DW77" i="25"/>
  <c r="DX77" i="25" s="1"/>
  <c r="DX77" i="24"/>
  <c r="G78" i="25"/>
  <c r="H78" i="25" s="1"/>
  <c r="H78" i="24"/>
  <c r="U78" i="25"/>
  <c r="V78" i="25" s="1"/>
  <c r="V78" i="24"/>
  <c r="AG78" i="25"/>
  <c r="AH78" i="24"/>
  <c r="BG78" i="25"/>
  <c r="BH78" i="25" s="1"/>
  <c r="BH78" i="24"/>
  <c r="BS78" i="25"/>
  <c r="BT78" i="25" s="1"/>
  <c r="BT78" i="24"/>
  <c r="CG78" i="25"/>
  <c r="CH78" i="25" s="1"/>
  <c r="CH78" i="24"/>
  <c r="CS78" i="25"/>
  <c r="CT78" i="24"/>
  <c r="DS78" i="25"/>
  <c r="DT78" i="25" s="1"/>
  <c r="DT78" i="24"/>
  <c r="C79" i="25"/>
  <c r="D79" i="25" s="1"/>
  <c r="D79" i="24"/>
  <c r="Q79" i="25"/>
  <c r="R79" i="25" s="1"/>
  <c r="R79" i="24"/>
  <c r="AC79" i="25"/>
  <c r="AD79" i="24"/>
  <c r="BC79" i="25"/>
  <c r="BD79" i="25" s="1"/>
  <c r="BD79" i="24"/>
  <c r="BO79" i="25"/>
  <c r="BP79" i="25" s="1"/>
  <c r="BP79" i="24"/>
  <c r="CC79" i="25"/>
  <c r="CD79" i="25" s="1"/>
  <c r="CD79" i="24"/>
  <c r="CO79" i="25"/>
  <c r="CP79" i="24"/>
  <c r="DO79" i="25"/>
  <c r="DP79" i="25" s="1"/>
  <c r="DP79" i="24"/>
  <c r="EA79" i="25"/>
  <c r="EB79" i="25" s="1"/>
  <c r="EB79" i="24"/>
  <c r="M80" i="25"/>
  <c r="N80" i="25" s="1"/>
  <c r="N80" i="24"/>
  <c r="Y80" i="25"/>
  <c r="Z80" i="24"/>
  <c r="AY80" i="25"/>
  <c r="AZ80" i="25" s="1"/>
  <c r="AZ80" i="24"/>
  <c r="BK80" i="25"/>
  <c r="BL80" i="25" s="1"/>
  <c r="BL80" i="24"/>
  <c r="BY80" i="25"/>
  <c r="BZ80" i="25" s="1"/>
  <c r="BZ80" i="24"/>
  <c r="CK80" i="25"/>
  <c r="CL80" i="24"/>
  <c r="DK80" i="25"/>
  <c r="DL80" i="25" s="1"/>
  <c r="DL80" i="24"/>
  <c r="DW80" i="25"/>
  <c r="DX80" i="25" s="1"/>
  <c r="DX80" i="24"/>
  <c r="I81" i="25"/>
  <c r="J81" i="25" s="1"/>
  <c r="J81" i="24"/>
  <c r="U81" i="25"/>
  <c r="V81" i="24"/>
  <c r="AU81" i="25"/>
  <c r="AV81" i="25" s="1"/>
  <c r="AV81" i="24"/>
  <c r="BG81" i="25"/>
  <c r="BH81" i="25" s="1"/>
  <c r="BH81" i="24"/>
  <c r="BU81" i="25"/>
  <c r="BV81" i="25" s="1"/>
  <c r="BV81" i="24"/>
  <c r="CG81" i="25"/>
  <c r="CH81" i="24"/>
  <c r="DG81" i="25"/>
  <c r="DH81" i="25" s="1"/>
  <c r="DH81" i="24"/>
  <c r="DS81" i="25"/>
  <c r="DT81" i="25" s="1"/>
  <c r="DT81" i="24"/>
  <c r="E82" i="25"/>
  <c r="F82" i="25" s="1"/>
  <c r="F82" i="24"/>
  <c r="Q82" i="25"/>
  <c r="R82" i="24"/>
  <c r="AQ82" i="25"/>
  <c r="AR82" i="25" s="1"/>
  <c r="AR82" i="24"/>
  <c r="BC82" i="25"/>
  <c r="BD82" i="25" s="1"/>
  <c r="BD82" i="24"/>
  <c r="BQ82" i="25"/>
  <c r="BR82" i="25" s="1"/>
  <c r="BR82" i="24"/>
  <c r="CC82" i="25"/>
  <c r="CD82" i="24"/>
  <c r="DC82" i="25"/>
  <c r="DD82" i="25" s="1"/>
  <c r="DD82" i="24"/>
  <c r="DO82" i="25"/>
  <c r="DP82" i="25" s="1"/>
  <c r="DP82" i="24"/>
  <c r="EC82" i="25"/>
  <c r="ED82" i="25" s="1"/>
  <c r="ED82" i="24"/>
  <c r="M83" i="25"/>
  <c r="N83" i="24"/>
  <c r="AM83" i="25"/>
  <c r="AN83" i="25" s="1"/>
  <c r="AN83" i="24"/>
  <c r="AY83" i="25"/>
  <c r="AZ83" i="25" s="1"/>
  <c r="AZ83" i="24"/>
  <c r="BM83" i="25"/>
  <c r="BN83" i="25" s="1"/>
  <c r="BN83" i="24"/>
  <c r="BY83" i="25"/>
  <c r="BZ83" i="24"/>
  <c r="CY83" i="25"/>
  <c r="CZ83" i="25" s="1"/>
  <c r="CZ83" i="24"/>
  <c r="DK83" i="25"/>
  <c r="DL83" i="25" s="1"/>
  <c r="DL83" i="24"/>
  <c r="DY83" i="25"/>
  <c r="DZ83" i="25" s="1"/>
  <c r="DZ83" i="24"/>
  <c r="I84" i="25"/>
  <c r="J84" i="24"/>
  <c r="AI84" i="25"/>
  <c r="AJ84" i="25" s="1"/>
  <c r="AJ84" i="24"/>
  <c r="AU84" i="25"/>
  <c r="AV84" i="25" s="1"/>
  <c r="AV84" i="24"/>
  <c r="BI84" i="25"/>
  <c r="BJ84" i="25" s="1"/>
  <c r="BJ84" i="24"/>
  <c r="BU84" i="25"/>
  <c r="BV84" i="24"/>
  <c r="CU84" i="25"/>
  <c r="CV84" i="25" s="1"/>
  <c r="CV84" i="24"/>
  <c r="DG84" i="25"/>
  <c r="DH84" i="25" s="1"/>
  <c r="DH84" i="24"/>
  <c r="DU84" i="25"/>
  <c r="DV84" i="25" s="1"/>
  <c r="DV84" i="24"/>
  <c r="AA86" i="25"/>
  <c r="AB86" i="25" s="1"/>
  <c r="AB86" i="24"/>
  <c r="AA98" i="24"/>
  <c r="AM86" i="25"/>
  <c r="AN86" i="25" s="1"/>
  <c r="AN86" i="24"/>
  <c r="AM98" i="24"/>
  <c r="BA86" i="25"/>
  <c r="BB86" i="25" s="1"/>
  <c r="BA98" i="24"/>
  <c r="BB86" i="24"/>
  <c r="BM86" i="25"/>
  <c r="BN86" i="24"/>
  <c r="BM98" i="24"/>
  <c r="CM86" i="25"/>
  <c r="CN86" i="25" s="1"/>
  <c r="CN86" i="24"/>
  <c r="CM98" i="24"/>
  <c r="CY86" i="25"/>
  <c r="CZ86" i="24"/>
  <c r="CY98" i="24"/>
  <c r="DM86" i="25"/>
  <c r="DN86" i="25" s="1"/>
  <c r="DM98" i="24"/>
  <c r="DN86" i="24"/>
  <c r="DY86" i="25"/>
  <c r="DZ86" i="25" s="1"/>
  <c r="DZ86" i="24"/>
  <c r="DY98" i="24"/>
  <c r="W87" i="25"/>
  <c r="X87" i="25" s="1"/>
  <c r="X87" i="24"/>
  <c r="AI87" i="25"/>
  <c r="AJ87" i="24"/>
  <c r="AW87" i="25"/>
  <c r="AX87" i="25" s="1"/>
  <c r="AX87" i="24"/>
  <c r="BI87" i="25"/>
  <c r="BJ87" i="24"/>
  <c r="CI87" i="25"/>
  <c r="CJ87" i="25" s="1"/>
  <c r="CJ87" i="24"/>
  <c r="CU87" i="25"/>
  <c r="CV87" i="24"/>
  <c r="DI87" i="25"/>
  <c r="DJ87" i="25" s="1"/>
  <c r="DJ87" i="24"/>
  <c r="DU87" i="25"/>
  <c r="DV87" i="24"/>
  <c r="S88" i="25"/>
  <c r="T88" i="25" s="1"/>
  <c r="T88" i="24"/>
  <c r="AE88" i="25"/>
  <c r="AF88" i="24"/>
  <c r="AS88" i="25"/>
  <c r="AT88" i="25" s="1"/>
  <c r="AT88" i="24"/>
  <c r="BE88" i="25"/>
  <c r="BF88" i="24"/>
  <c r="CE88" i="25"/>
  <c r="CF88" i="25" s="1"/>
  <c r="CF88" i="24"/>
  <c r="CQ88" i="25"/>
  <c r="CR88" i="24"/>
  <c r="DE88" i="25"/>
  <c r="DF88" i="25" s="1"/>
  <c r="DF88" i="24"/>
  <c r="DQ88" i="25"/>
  <c r="DR88" i="24"/>
  <c r="O89" i="25"/>
  <c r="P89" i="25" s="1"/>
  <c r="P89" i="24"/>
  <c r="AA89" i="25"/>
  <c r="AB89" i="24"/>
  <c r="AO89" i="25"/>
  <c r="AP89" i="25" s="1"/>
  <c r="AP89" i="24"/>
  <c r="BA89" i="25"/>
  <c r="BB89" i="24"/>
  <c r="CA89" i="25"/>
  <c r="CB89" i="25" s="1"/>
  <c r="CB89" i="24"/>
  <c r="CM89" i="25"/>
  <c r="CN89" i="24"/>
  <c r="DA89" i="25"/>
  <c r="DB89" i="25" s="1"/>
  <c r="DB89" i="24"/>
  <c r="DM89" i="25"/>
  <c r="DN89" i="24"/>
  <c r="K90" i="25"/>
  <c r="L90" i="25" s="1"/>
  <c r="L90" i="24"/>
  <c r="W90" i="25"/>
  <c r="X90" i="24"/>
  <c r="AK90" i="25"/>
  <c r="AL90" i="25" s="1"/>
  <c r="AL90" i="24"/>
  <c r="AW90" i="25"/>
  <c r="AX90" i="24"/>
  <c r="BW90" i="25"/>
  <c r="BX90" i="25" s="1"/>
  <c r="BX90" i="24"/>
  <c r="CI90" i="25"/>
  <c r="CJ90" i="25" s="1"/>
  <c r="CJ90" i="24"/>
  <c r="CW90" i="25"/>
  <c r="CX90" i="25" s="1"/>
  <c r="CX90" i="24"/>
  <c r="DI90" i="25"/>
  <c r="DJ90" i="25" s="1"/>
  <c r="DJ90" i="24"/>
  <c r="G91" i="25"/>
  <c r="H91" i="25" s="1"/>
  <c r="H91" i="24"/>
  <c r="S91" i="25"/>
  <c r="T91" i="24"/>
  <c r="AG91" i="25"/>
  <c r="AH91" i="24"/>
  <c r="AS91" i="25"/>
  <c r="AT91" i="24"/>
  <c r="BS91" i="25"/>
  <c r="BT91" i="25" s="1"/>
  <c r="BT91" i="24"/>
  <c r="CE91" i="25"/>
  <c r="CF91" i="24"/>
  <c r="CS91" i="25"/>
  <c r="CT91" i="24"/>
  <c r="DE91" i="25"/>
  <c r="DF91" i="24"/>
  <c r="C92" i="25"/>
  <c r="D92" i="25" s="1"/>
  <c r="D92" i="24"/>
  <c r="O92" i="25"/>
  <c r="P92" i="24"/>
  <c r="AC92" i="25"/>
  <c r="AD92" i="24"/>
  <c r="AO92" i="25"/>
  <c r="AP92" i="24"/>
  <c r="BO92" i="25"/>
  <c r="BP92" i="25" s="1"/>
  <c r="BP92" i="24"/>
  <c r="CA92" i="25"/>
  <c r="CB92" i="24"/>
  <c r="CO92" i="25"/>
  <c r="CP92" i="24"/>
  <c r="DA92" i="25"/>
  <c r="DB92" i="24"/>
  <c r="EA92" i="25"/>
  <c r="EB92" i="25" s="1"/>
  <c r="EB92" i="24"/>
  <c r="K93" i="25"/>
  <c r="L93" i="24"/>
  <c r="Y93" i="25"/>
  <c r="Z93" i="24"/>
  <c r="AK93" i="25"/>
  <c r="AL93" i="24"/>
  <c r="BK93" i="25"/>
  <c r="BL93" i="25" s="1"/>
  <c r="BL93" i="24"/>
  <c r="BW93" i="25"/>
  <c r="BX93" i="24"/>
  <c r="CK93" i="25"/>
  <c r="CL93" i="24"/>
  <c r="CW93" i="25"/>
  <c r="CX93" i="24"/>
  <c r="DW93" i="25"/>
  <c r="DX93" i="25" s="1"/>
  <c r="DX93" i="24"/>
  <c r="G94" i="25"/>
  <c r="H94" i="24"/>
  <c r="U94" i="25"/>
  <c r="V94" i="24"/>
  <c r="AG94" i="25"/>
  <c r="AH94" i="24"/>
  <c r="BG94" i="25"/>
  <c r="BH94" i="25" s="1"/>
  <c r="BH94" i="24"/>
  <c r="BS94" i="25"/>
  <c r="BT94" i="24"/>
  <c r="CG94" i="25"/>
  <c r="CH94" i="24"/>
  <c r="CS94" i="25"/>
  <c r="CT94" i="24"/>
  <c r="DS94" i="25"/>
  <c r="DT94" i="25" s="1"/>
  <c r="DT94" i="24"/>
  <c r="C95" i="25"/>
  <c r="D95" i="24"/>
  <c r="Q95" i="25"/>
  <c r="R95" i="24"/>
  <c r="AC95" i="25"/>
  <c r="AD95" i="24"/>
  <c r="BC95" i="25"/>
  <c r="BD95" i="25" s="1"/>
  <c r="BD95" i="24"/>
  <c r="BO95" i="25"/>
  <c r="BP95" i="24"/>
  <c r="CC95" i="25"/>
  <c r="CD95" i="24"/>
  <c r="CO95" i="25"/>
  <c r="CP95" i="24"/>
  <c r="DO95" i="25"/>
  <c r="DP95" i="25" s="1"/>
  <c r="DP95" i="24"/>
  <c r="EA95" i="25"/>
  <c r="EB95" i="24"/>
  <c r="M96" i="25"/>
  <c r="N96" i="24"/>
  <c r="Y96" i="25"/>
  <c r="Z96" i="24"/>
  <c r="AY96" i="25"/>
  <c r="AZ96" i="25" s="1"/>
  <c r="AZ96" i="24"/>
  <c r="BK96" i="25"/>
  <c r="BL96" i="24"/>
  <c r="BY96" i="25"/>
  <c r="BZ96" i="24"/>
  <c r="CK96" i="25"/>
  <c r="CL96" i="24"/>
  <c r="DK96" i="25"/>
  <c r="DL96" i="25" s="1"/>
  <c r="DL96" i="24"/>
  <c r="DW96" i="25"/>
  <c r="DX96" i="24"/>
  <c r="I97" i="25"/>
  <c r="J97" i="24"/>
  <c r="U97" i="25"/>
  <c r="V97" i="24"/>
  <c r="AU97" i="25"/>
  <c r="AV97" i="25" s="1"/>
  <c r="AV97" i="24"/>
  <c r="BG97" i="25"/>
  <c r="BH97" i="24"/>
  <c r="BU97" i="25"/>
  <c r="BV97" i="24"/>
  <c r="CG97" i="25"/>
  <c r="CH97" i="24"/>
  <c r="DG97" i="25"/>
  <c r="DH97" i="25" s="1"/>
  <c r="DH97" i="24"/>
  <c r="DS97" i="25"/>
  <c r="DT97" i="24"/>
  <c r="M99" i="25"/>
  <c r="N99" i="24"/>
  <c r="M111" i="24"/>
  <c r="AM99" i="25"/>
  <c r="AN99" i="24"/>
  <c r="AM111" i="24"/>
  <c r="AY99" i="25"/>
  <c r="AZ99" i="24"/>
  <c r="AY111" i="24"/>
  <c r="BM99" i="25"/>
  <c r="BM111" i="24"/>
  <c r="BN99" i="24"/>
  <c r="BY99" i="25"/>
  <c r="BZ99" i="24"/>
  <c r="BY111" i="24"/>
  <c r="CY99" i="25"/>
  <c r="CZ99" i="24"/>
  <c r="CY111" i="24"/>
  <c r="DK99" i="25"/>
  <c r="DL99" i="24"/>
  <c r="DK111" i="24"/>
  <c r="DY99" i="25"/>
  <c r="DY111" i="24"/>
  <c r="DZ99" i="24"/>
  <c r="I100" i="25"/>
  <c r="J100" i="24"/>
  <c r="AI100" i="25"/>
  <c r="AJ100" i="25" s="1"/>
  <c r="AJ100" i="24"/>
  <c r="AU100" i="25"/>
  <c r="AV100" i="24"/>
  <c r="BI100" i="25"/>
  <c r="BJ100" i="24"/>
  <c r="BU100" i="25"/>
  <c r="BV100" i="24"/>
  <c r="CU100" i="25"/>
  <c r="CV100" i="25" s="1"/>
  <c r="CV100" i="24"/>
  <c r="DG100" i="25"/>
  <c r="DH100" i="24"/>
  <c r="DU100" i="25"/>
  <c r="DV100" i="24"/>
  <c r="E101" i="25"/>
  <c r="F101" i="24"/>
  <c r="AE101" i="25"/>
  <c r="AF101" i="25" s="1"/>
  <c r="AF101" i="24"/>
  <c r="AQ101" i="25"/>
  <c r="AR101" i="24"/>
  <c r="BE101" i="25"/>
  <c r="BF101" i="24"/>
  <c r="BQ101" i="25"/>
  <c r="BR101" i="24"/>
  <c r="CQ101" i="25"/>
  <c r="CR101" i="25" s="1"/>
  <c r="CR101" i="24"/>
  <c r="DC101" i="25"/>
  <c r="DD101" i="24"/>
  <c r="DQ101" i="25"/>
  <c r="DR101" i="24"/>
  <c r="EC101" i="25"/>
  <c r="ED101" i="24"/>
  <c r="AA102" i="25"/>
  <c r="AB102" i="25" s="1"/>
  <c r="AB102" i="24"/>
  <c r="AM102" i="25"/>
  <c r="AN102" i="24"/>
  <c r="BA102" i="25"/>
  <c r="BB102" i="24"/>
  <c r="BM102" i="25"/>
  <c r="BN102" i="24"/>
  <c r="CM102" i="25"/>
  <c r="CN102" i="25" s="1"/>
  <c r="CN102" i="24"/>
  <c r="CY102" i="25"/>
  <c r="CZ102" i="24"/>
  <c r="DM102" i="25"/>
  <c r="DN102" i="24"/>
  <c r="DY102" i="25"/>
  <c r="DZ102" i="24"/>
  <c r="W103" i="25"/>
  <c r="X103" i="25" s="1"/>
  <c r="X103" i="24"/>
  <c r="AI103" i="25"/>
  <c r="AJ103" i="25" s="1"/>
  <c r="AJ103" i="24"/>
  <c r="AW103" i="25"/>
  <c r="AX103" i="25" s="1"/>
  <c r="AX103" i="24"/>
  <c r="BI103" i="25"/>
  <c r="BJ103" i="25" s="1"/>
  <c r="BJ103" i="24"/>
  <c r="CK103" i="25"/>
  <c r="CL103" i="25" s="1"/>
  <c r="CL103" i="24"/>
  <c r="DE103" i="25"/>
  <c r="DF103" i="24"/>
  <c r="EC103" i="25"/>
  <c r="ED103" i="24"/>
  <c r="CU116" i="25"/>
  <c r="CV116" i="25" s="1"/>
  <c r="CV116" i="24"/>
  <c r="AO118" i="25"/>
  <c r="AP118" i="25" s="1"/>
  <c r="AP118" i="24"/>
  <c r="K119" i="25"/>
  <c r="L119" i="24"/>
  <c r="DI119" i="25"/>
  <c r="DJ119" i="25" s="1"/>
  <c r="DJ119" i="24"/>
  <c r="CE120" i="25"/>
  <c r="CF120" i="25" s="1"/>
  <c r="CF120" i="24"/>
  <c r="Y122" i="25"/>
  <c r="Z122" i="25" s="1"/>
  <c r="Z122" i="24"/>
  <c r="DW122" i="25"/>
  <c r="DX122" i="24"/>
  <c r="CS123" i="25"/>
  <c r="CT123" i="25" s="1"/>
  <c r="CT123" i="24"/>
  <c r="I126" i="25"/>
  <c r="J126" i="25" s="1"/>
  <c r="J126" i="24"/>
  <c r="DG126" i="25"/>
  <c r="DH126" i="25" s="1"/>
  <c r="DH126" i="24"/>
  <c r="CC127" i="25"/>
  <c r="CD127" i="25" s="1"/>
  <c r="CD127" i="24"/>
  <c r="AY128" i="25"/>
  <c r="AZ128" i="25" s="1"/>
  <c r="AZ128" i="24"/>
  <c r="DU129" i="25"/>
  <c r="DV129" i="24"/>
  <c r="CQ130" i="25"/>
  <c r="CR130" i="25" s="1"/>
  <c r="CR130" i="24"/>
  <c r="BM131" i="25"/>
  <c r="BN131" i="24"/>
  <c r="AI132" i="25"/>
  <c r="AJ132" i="24"/>
  <c r="DE133" i="25"/>
  <c r="DF133" i="24"/>
  <c r="CA134" i="25"/>
  <c r="CB134" i="24"/>
  <c r="AW135" i="25"/>
  <c r="AX135" i="24"/>
  <c r="S136" i="25"/>
  <c r="T136" i="24"/>
  <c r="BK138" i="25"/>
  <c r="BL138" i="24"/>
  <c r="BK150" i="24"/>
  <c r="AG139" i="25"/>
  <c r="AH139" i="24"/>
  <c r="C140" i="25"/>
  <c r="D140" i="24"/>
  <c r="BY141" i="25"/>
  <c r="BZ141" i="24"/>
  <c r="BS147" i="25"/>
  <c r="BT147" i="24"/>
  <c r="CS153" i="25"/>
  <c r="CT153" i="24"/>
  <c r="DG156" i="25"/>
  <c r="DH156" i="24"/>
  <c r="DU159" i="25"/>
  <c r="DV159" i="24"/>
  <c r="CM170" i="25"/>
  <c r="CN170" i="24"/>
  <c r="CE103" i="25"/>
  <c r="CF103" i="24"/>
  <c r="CM103" i="25"/>
  <c r="CN103" i="24"/>
  <c r="CU103" i="25"/>
  <c r="CV103" i="24"/>
  <c r="DC103" i="25"/>
  <c r="DD103" i="24"/>
  <c r="DK103" i="25"/>
  <c r="DL103" i="24"/>
  <c r="DS103" i="25"/>
  <c r="DT103" i="24"/>
  <c r="EA103" i="25"/>
  <c r="EB103" i="24"/>
  <c r="G104" i="25"/>
  <c r="H104" i="24"/>
  <c r="O104" i="25"/>
  <c r="P104" i="24"/>
  <c r="W104" i="25"/>
  <c r="X104" i="24"/>
  <c r="AE104" i="25"/>
  <c r="AF104" i="25" s="1"/>
  <c r="AF104" i="24"/>
  <c r="AM104" i="25"/>
  <c r="AN104" i="24"/>
  <c r="AU104" i="25"/>
  <c r="AV104" i="24"/>
  <c r="BC104" i="25"/>
  <c r="BD104" i="24"/>
  <c r="BK104" i="25"/>
  <c r="BL104" i="24"/>
  <c r="BS104" i="25"/>
  <c r="BT104" i="24"/>
  <c r="CA104" i="25"/>
  <c r="CB104" i="24"/>
  <c r="CI104" i="25"/>
  <c r="CJ104" i="24"/>
  <c r="CQ104" i="25"/>
  <c r="CR104" i="25" s="1"/>
  <c r="CR104" i="24"/>
  <c r="CY104" i="25"/>
  <c r="CZ104" i="24"/>
  <c r="DG104" i="25"/>
  <c r="DH104" i="24"/>
  <c r="DO104" i="25"/>
  <c r="DP104" i="24"/>
  <c r="DW104" i="25"/>
  <c r="DX104" i="24"/>
  <c r="C105" i="25"/>
  <c r="D105" i="24"/>
  <c r="K105" i="25"/>
  <c r="L105" i="24"/>
  <c r="S105" i="25"/>
  <c r="T105" i="24"/>
  <c r="AA105" i="25"/>
  <c r="AB105" i="24"/>
  <c r="AI105" i="25"/>
  <c r="AJ105" i="24"/>
  <c r="AQ105" i="25"/>
  <c r="AR105" i="24"/>
  <c r="AY105" i="25"/>
  <c r="AZ105" i="24"/>
  <c r="BG105" i="25"/>
  <c r="BH105" i="24"/>
  <c r="BO105" i="25"/>
  <c r="BP105" i="24"/>
  <c r="BW105" i="25"/>
  <c r="BX105" i="24"/>
  <c r="CE105" i="25"/>
  <c r="CF105" i="24"/>
  <c r="CM105" i="25"/>
  <c r="CN105" i="25" s="1"/>
  <c r="CN105" i="24"/>
  <c r="CU105" i="25"/>
  <c r="CV105" i="24"/>
  <c r="DC105" i="25"/>
  <c r="DD105" i="24"/>
  <c r="DK105" i="25"/>
  <c r="DL105" i="24"/>
  <c r="DS105" i="25"/>
  <c r="DT105" i="24"/>
  <c r="EA105" i="25"/>
  <c r="EB105" i="24"/>
  <c r="G106" i="25"/>
  <c r="H106" i="24"/>
  <c r="O106" i="25"/>
  <c r="P106" i="24"/>
  <c r="W106" i="25"/>
  <c r="X106" i="25" s="1"/>
  <c r="X106" i="24"/>
  <c r="AE106" i="25"/>
  <c r="AF106" i="24"/>
  <c r="AM106" i="25"/>
  <c r="AN106" i="24"/>
  <c r="AU106" i="25"/>
  <c r="AV106" i="24"/>
  <c r="BC106" i="25"/>
  <c r="BD106" i="24"/>
  <c r="BK106" i="25"/>
  <c r="BL106" i="24"/>
  <c r="BS106" i="25"/>
  <c r="BT106" i="24"/>
  <c r="CA106" i="25"/>
  <c r="CB106" i="24"/>
  <c r="CI106" i="25"/>
  <c r="CJ106" i="25" s="1"/>
  <c r="CJ106" i="24"/>
  <c r="CQ106" i="25"/>
  <c r="CR106" i="24"/>
  <c r="CY106" i="25"/>
  <c r="CZ106" i="24"/>
  <c r="DG106" i="25"/>
  <c r="DH106" i="24"/>
  <c r="DO106" i="25"/>
  <c r="DP106" i="24"/>
  <c r="DW106" i="25"/>
  <c r="DX106" i="24"/>
  <c r="C107" i="25"/>
  <c r="D107" i="24"/>
  <c r="K107" i="25"/>
  <c r="L107" i="24"/>
  <c r="S107" i="25"/>
  <c r="T107" i="25" s="1"/>
  <c r="T107" i="24"/>
  <c r="AA107" i="25"/>
  <c r="AB107" i="24"/>
  <c r="AI107" i="25"/>
  <c r="AJ107" i="24"/>
  <c r="AQ107" i="25"/>
  <c r="AR107" i="24"/>
  <c r="AY107" i="25"/>
  <c r="AZ107" i="24"/>
  <c r="BG107" i="25"/>
  <c r="BH107" i="24"/>
  <c r="BO107" i="25"/>
  <c r="BP107" i="24"/>
  <c r="BW107" i="25"/>
  <c r="BX107" i="24"/>
  <c r="CE107" i="25"/>
  <c r="CF107" i="24"/>
  <c r="CM107" i="25"/>
  <c r="CN107" i="24"/>
  <c r="CU107" i="25"/>
  <c r="CV107" i="24"/>
  <c r="DC107" i="25"/>
  <c r="DD107" i="24"/>
  <c r="DK107" i="25"/>
  <c r="DL107" i="24"/>
  <c r="DS107" i="25"/>
  <c r="DT107" i="24"/>
  <c r="EA107" i="25"/>
  <c r="EB107" i="24"/>
  <c r="G108" i="25"/>
  <c r="H108" i="24"/>
  <c r="O108" i="25"/>
  <c r="P108" i="25" s="1"/>
  <c r="P108" i="24"/>
  <c r="W108" i="25"/>
  <c r="X108" i="24"/>
  <c r="AE108" i="25"/>
  <c r="AF108" i="24"/>
  <c r="AM108" i="25"/>
  <c r="AN108" i="24"/>
  <c r="AU108" i="25"/>
  <c r="AV108" i="24"/>
  <c r="BC108" i="25"/>
  <c r="BD108" i="24"/>
  <c r="BK108" i="25"/>
  <c r="BL108" i="24"/>
  <c r="BS108" i="25"/>
  <c r="BT108" i="24"/>
  <c r="CA108" i="25"/>
  <c r="CB108" i="25" s="1"/>
  <c r="CB108" i="24"/>
  <c r="CI108" i="25"/>
  <c r="CJ108" i="24"/>
  <c r="CQ108" i="25"/>
  <c r="CR108" i="24"/>
  <c r="CY108" i="25"/>
  <c r="CZ108" i="24"/>
  <c r="DG108" i="25"/>
  <c r="DH108" i="24"/>
  <c r="DO108" i="25"/>
  <c r="DP108" i="24"/>
  <c r="DW108" i="25"/>
  <c r="DX108" i="24"/>
  <c r="C109" i="25"/>
  <c r="D109" i="24"/>
  <c r="K109" i="25"/>
  <c r="L109" i="25" s="1"/>
  <c r="L109" i="24"/>
  <c r="S109" i="25"/>
  <c r="T109" i="24"/>
  <c r="AA109" i="25"/>
  <c r="AB109" i="24"/>
  <c r="AI109" i="25"/>
  <c r="AJ109" i="24"/>
  <c r="AQ109" i="25"/>
  <c r="AR109" i="24"/>
  <c r="AY109" i="25"/>
  <c r="AZ109" i="24"/>
  <c r="BG109" i="25"/>
  <c r="BH109" i="24"/>
  <c r="BO109" i="25"/>
  <c r="BP109" i="24"/>
  <c r="BW109" i="25"/>
  <c r="BX109" i="25" s="1"/>
  <c r="BX109" i="24"/>
  <c r="CE109" i="25"/>
  <c r="CF109" i="24"/>
  <c r="CM109" i="25"/>
  <c r="CN109" i="24"/>
  <c r="CU109" i="25"/>
  <c r="CV109" i="24"/>
  <c r="DC109" i="25"/>
  <c r="DD109" i="24"/>
  <c r="DK109" i="25"/>
  <c r="DL109" i="24"/>
  <c r="DS109" i="25"/>
  <c r="DT109" i="24"/>
  <c r="EA109" i="25"/>
  <c r="EB109" i="24"/>
  <c r="G110" i="25"/>
  <c r="H110" i="25" s="1"/>
  <c r="H110" i="24"/>
  <c r="O110" i="25"/>
  <c r="P110" i="24"/>
  <c r="W110" i="25"/>
  <c r="X110" i="24"/>
  <c r="AE110" i="25"/>
  <c r="AF110" i="24"/>
  <c r="AM110" i="25"/>
  <c r="AN110" i="24"/>
  <c r="AU110" i="25"/>
  <c r="AV110" i="24"/>
  <c r="BC110" i="25"/>
  <c r="BD110" i="24"/>
  <c r="BK110" i="25"/>
  <c r="BL110" i="24"/>
  <c r="BS110" i="25"/>
  <c r="BT110" i="25" s="1"/>
  <c r="BT110" i="24"/>
  <c r="CA110" i="25"/>
  <c r="CB110" i="24"/>
  <c r="CI110" i="25"/>
  <c r="CJ110" i="24"/>
  <c r="CQ110" i="25"/>
  <c r="CR110" i="24"/>
  <c r="CY110" i="25"/>
  <c r="CZ110" i="24"/>
  <c r="DG110" i="25"/>
  <c r="DH110" i="24"/>
  <c r="DO110" i="25"/>
  <c r="DP110" i="24"/>
  <c r="DW110" i="25"/>
  <c r="DX110" i="24"/>
  <c r="G112" i="25"/>
  <c r="G124" i="24"/>
  <c r="H112" i="24"/>
  <c r="O112" i="25"/>
  <c r="O124" i="24"/>
  <c r="P112" i="24"/>
  <c r="W112" i="25"/>
  <c r="W124" i="24"/>
  <c r="X112" i="24"/>
  <c r="AE112" i="25"/>
  <c r="AF112" i="24"/>
  <c r="AE124" i="24"/>
  <c r="AM112" i="25"/>
  <c r="AM124" i="24"/>
  <c r="AN112" i="24"/>
  <c r="AU112" i="25"/>
  <c r="AU124" i="24"/>
  <c r="AV112" i="24"/>
  <c r="BC112" i="25"/>
  <c r="BD112" i="24"/>
  <c r="BC124" i="24"/>
  <c r="BK112" i="25"/>
  <c r="BL112" i="25" s="1"/>
  <c r="BK124" i="24"/>
  <c r="BL112" i="24"/>
  <c r="BS112" i="25"/>
  <c r="BS124" i="24"/>
  <c r="BT112" i="24"/>
  <c r="CA112" i="25"/>
  <c r="CA124" i="24"/>
  <c r="CB112" i="24"/>
  <c r="CI112" i="25"/>
  <c r="CI124" i="24"/>
  <c r="CJ112" i="24"/>
  <c r="CQ112" i="25"/>
  <c r="CR112" i="24"/>
  <c r="CQ124" i="24"/>
  <c r="CY112" i="25"/>
  <c r="CY124" i="24"/>
  <c r="CZ112" i="24"/>
  <c r="DG112" i="25"/>
  <c r="DG124" i="24"/>
  <c r="DH112" i="24"/>
  <c r="DO112" i="25"/>
  <c r="DP112" i="24"/>
  <c r="DO124" i="24"/>
  <c r="DW112" i="25"/>
  <c r="DX112" i="25" s="1"/>
  <c r="DW124" i="24"/>
  <c r="DX112" i="24"/>
  <c r="C113" i="25"/>
  <c r="D113" i="24"/>
  <c r="K113" i="25"/>
  <c r="L113" i="24"/>
  <c r="S113" i="25"/>
  <c r="T113" i="24"/>
  <c r="AA113" i="25"/>
  <c r="AB113" i="24"/>
  <c r="AI113" i="25"/>
  <c r="AJ113" i="25" s="1"/>
  <c r="AJ113" i="24"/>
  <c r="AQ113" i="25"/>
  <c r="AR113" i="24"/>
  <c r="AY113" i="25"/>
  <c r="AZ113" i="24"/>
  <c r="BG113" i="25"/>
  <c r="BH113" i="25" s="1"/>
  <c r="BH113" i="24"/>
  <c r="BO113" i="25"/>
  <c r="BP113" i="24"/>
  <c r="BW113" i="25"/>
  <c r="BX113" i="24"/>
  <c r="CE113" i="25"/>
  <c r="CF113" i="24"/>
  <c r="CM113" i="25"/>
  <c r="CN113" i="24"/>
  <c r="CU113" i="25"/>
  <c r="CV113" i="25" s="1"/>
  <c r="CV113" i="24"/>
  <c r="DC113" i="25"/>
  <c r="DD113" i="24"/>
  <c r="DK113" i="25"/>
  <c r="DL113" i="24"/>
  <c r="DS113" i="25"/>
  <c r="DT113" i="25" s="1"/>
  <c r="DT113" i="24"/>
  <c r="EA113" i="25"/>
  <c r="EB113" i="24"/>
  <c r="G114" i="25"/>
  <c r="H114" i="24"/>
  <c r="O114" i="25"/>
  <c r="P114" i="24"/>
  <c r="W114" i="25"/>
  <c r="X114" i="24"/>
  <c r="AE114" i="25"/>
  <c r="AF114" i="25" s="1"/>
  <c r="AF114" i="24"/>
  <c r="AM114" i="25"/>
  <c r="AN114" i="24"/>
  <c r="AU114" i="25"/>
  <c r="AV114" i="24"/>
  <c r="BC114" i="25"/>
  <c r="BD114" i="25" s="1"/>
  <c r="BD114" i="24"/>
  <c r="BK114" i="25"/>
  <c r="BL114" i="24"/>
  <c r="BS114" i="25"/>
  <c r="BT114" i="24"/>
  <c r="CA114" i="25"/>
  <c r="CB114" i="24"/>
  <c r="CI114" i="25"/>
  <c r="CJ114" i="24"/>
  <c r="CQ114" i="25"/>
  <c r="CR114" i="25" s="1"/>
  <c r="CR114" i="24"/>
  <c r="CY114" i="25"/>
  <c r="CZ114" i="24"/>
  <c r="DG114" i="25"/>
  <c r="DH114" i="24"/>
  <c r="DO114" i="25"/>
  <c r="DP114" i="25" s="1"/>
  <c r="DP114" i="24"/>
  <c r="DW114" i="25"/>
  <c r="DX114" i="24"/>
  <c r="C115" i="25"/>
  <c r="D115" i="24"/>
  <c r="K115" i="25"/>
  <c r="L115" i="24"/>
  <c r="S115" i="25"/>
  <c r="T115" i="24"/>
  <c r="AA115" i="25"/>
  <c r="AB115" i="25" s="1"/>
  <c r="AB115" i="24"/>
  <c r="AI115" i="25"/>
  <c r="AJ115" i="24"/>
  <c r="AQ115" i="25"/>
  <c r="AR115" i="24"/>
  <c r="AY115" i="25"/>
  <c r="AZ115" i="24"/>
  <c r="BG115" i="25"/>
  <c r="BH115" i="24"/>
  <c r="BO115" i="25"/>
  <c r="BP115" i="24"/>
  <c r="BW115" i="25"/>
  <c r="BX115" i="24"/>
  <c r="CE115" i="25"/>
  <c r="CF115" i="24"/>
  <c r="CM115" i="25"/>
  <c r="CN115" i="25" s="1"/>
  <c r="CN115" i="24"/>
  <c r="CU115" i="25"/>
  <c r="CV115" i="24"/>
  <c r="DC115" i="25"/>
  <c r="DD115" i="24"/>
  <c r="DK115" i="25"/>
  <c r="DL115" i="25" s="1"/>
  <c r="DL115" i="24"/>
  <c r="DS115" i="25"/>
  <c r="DT115" i="24"/>
  <c r="EA115" i="25"/>
  <c r="EB115" i="24"/>
  <c r="G116" i="25"/>
  <c r="H116" i="24"/>
  <c r="O116" i="25"/>
  <c r="P116" i="24"/>
  <c r="Y116" i="25"/>
  <c r="Z116" i="24"/>
  <c r="AK116" i="25"/>
  <c r="AL116" i="24"/>
  <c r="BK116" i="25"/>
  <c r="BL116" i="24"/>
  <c r="BW116" i="25"/>
  <c r="BX116" i="24"/>
  <c r="CK116" i="25"/>
  <c r="CL116" i="24"/>
  <c r="CW116" i="25"/>
  <c r="CX116" i="24"/>
  <c r="DW116" i="25"/>
  <c r="DX116" i="24"/>
  <c r="G117" i="25"/>
  <c r="H117" i="24"/>
  <c r="U117" i="25"/>
  <c r="V117" i="24"/>
  <c r="AG117" i="25"/>
  <c r="AH117" i="24"/>
  <c r="BG117" i="25"/>
  <c r="BH117" i="24"/>
  <c r="BS117" i="25"/>
  <c r="BT117" i="24"/>
  <c r="CG117" i="25"/>
  <c r="CH117" i="24"/>
  <c r="CS117" i="25"/>
  <c r="CT117" i="24"/>
  <c r="DS117" i="25"/>
  <c r="DT117" i="24"/>
  <c r="C118" i="25"/>
  <c r="D118" i="24"/>
  <c r="Q118" i="25"/>
  <c r="R118" i="24"/>
  <c r="AC118" i="25"/>
  <c r="AD118" i="24"/>
  <c r="BC118" i="25"/>
  <c r="BD118" i="24"/>
  <c r="BO118" i="25"/>
  <c r="BP118" i="24"/>
  <c r="CC118" i="25"/>
  <c r="CD118" i="24"/>
  <c r="CO118" i="25"/>
  <c r="CP118" i="24"/>
  <c r="DO118" i="25"/>
  <c r="DP118" i="24"/>
  <c r="EA118" i="25"/>
  <c r="EB118" i="24"/>
  <c r="M119" i="25"/>
  <c r="N119" i="24"/>
  <c r="Y119" i="25"/>
  <c r="Z119" i="24"/>
  <c r="AY119" i="25"/>
  <c r="AZ119" i="24"/>
  <c r="BK119" i="25"/>
  <c r="BL119" i="24"/>
  <c r="BY119" i="25"/>
  <c r="BZ119" i="24"/>
  <c r="CK119" i="25"/>
  <c r="CL119" i="24"/>
  <c r="DK119" i="25"/>
  <c r="DL119" i="24"/>
  <c r="DW119" i="25"/>
  <c r="DX119" i="24"/>
  <c r="I120" i="25"/>
  <c r="J120" i="24"/>
  <c r="U120" i="25"/>
  <c r="V120" i="24"/>
  <c r="AU120" i="25"/>
  <c r="AV120" i="24"/>
  <c r="BG120" i="25"/>
  <c r="BH120" i="24"/>
  <c r="BU120" i="25"/>
  <c r="BV120" i="24"/>
  <c r="CG120" i="25"/>
  <c r="CH120" i="24"/>
  <c r="DG120" i="25"/>
  <c r="DH120" i="24"/>
  <c r="DS120" i="25"/>
  <c r="DT120" i="24"/>
  <c r="E121" i="25"/>
  <c r="F121" i="24"/>
  <c r="Q121" i="25"/>
  <c r="R121" i="24"/>
  <c r="AQ121" i="25"/>
  <c r="AR121" i="24"/>
  <c r="BC121" i="25"/>
  <c r="BD121" i="24"/>
  <c r="BQ121" i="25"/>
  <c r="BR121" i="24"/>
  <c r="CC121" i="25"/>
  <c r="CD121" i="24"/>
  <c r="DC121" i="25"/>
  <c r="DD121" i="24"/>
  <c r="DO121" i="25"/>
  <c r="DP121" i="24"/>
  <c r="EC121" i="25"/>
  <c r="ED121" i="24"/>
  <c r="M122" i="25"/>
  <c r="N122" i="24"/>
  <c r="AM122" i="25"/>
  <c r="AN122" i="24"/>
  <c r="AY122" i="25"/>
  <c r="AZ122" i="24"/>
  <c r="BM122" i="25"/>
  <c r="BN122" i="24"/>
  <c r="BY122" i="25"/>
  <c r="BZ122" i="24"/>
  <c r="CY122" i="25"/>
  <c r="CZ122" i="24"/>
  <c r="DK122" i="25"/>
  <c r="DL122" i="24"/>
  <c r="DY122" i="25"/>
  <c r="DZ122" i="24"/>
  <c r="I123" i="25"/>
  <c r="J123" i="24"/>
  <c r="AI123" i="25"/>
  <c r="AJ123" i="24"/>
  <c r="AU123" i="25"/>
  <c r="AV123" i="24"/>
  <c r="BI123" i="25"/>
  <c r="BJ123" i="24"/>
  <c r="BU123" i="25"/>
  <c r="BV123" i="24"/>
  <c r="CU123" i="25"/>
  <c r="CV123" i="24"/>
  <c r="DG123" i="25"/>
  <c r="DH123" i="24"/>
  <c r="DU123" i="25"/>
  <c r="DV123" i="24"/>
  <c r="AA125" i="25"/>
  <c r="AB125" i="24"/>
  <c r="AA137" i="24"/>
  <c r="AM125" i="25"/>
  <c r="AN125" i="24"/>
  <c r="AM137" i="24"/>
  <c r="BA125" i="25"/>
  <c r="BB125" i="25" s="1"/>
  <c r="BA137" i="24"/>
  <c r="BB125" i="24"/>
  <c r="BM125" i="25"/>
  <c r="BN125" i="24"/>
  <c r="BM137" i="24"/>
  <c r="CM125" i="25"/>
  <c r="CN125" i="24"/>
  <c r="CM137" i="24"/>
  <c r="CY125" i="25"/>
  <c r="CZ125" i="25" s="1"/>
  <c r="CZ125" i="24"/>
  <c r="CY137" i="24"/>
  <c r="DM125" i="25"/>
  <c r="DN125" i="25" s="1"/>
  <c r="DM137" i="24"/>
  <c r="DN125" i="24"/>
  <c r="DY125" i="25"/>
  <c r="DZ125" i="24"/>
  <c r="DY137" i="24"/>
  <c r="W126" i="25"/>
  <c r="X126" i="24"/>
  <c r="AI126" i="25"/>
  <c r="AJ126" i="24"/>
  <c r="AW126" i="25"/>
  <c r="AX126" i="24"/>
  <c r="BI126" i="25"/>
  <c r="BJ126" i="25" s="1"/>
  <c r="BJ126" i="24"/>
  <c r="CI126" i="25"/>
  <c r="CJ126" i="24"/>
  <c r="CU126" i="25"/>
  <c r="CV126" i="24"/>
  <c r="DI126" i="25"/>
  <c r="DJ126" i="24"/>
  <c r="DU126" i="25"/>
  <c r="DV126" i="25" s="1"/>
  <c r="DV126" i="24"/>
  <c r="S127" i="25"/>
  <c r="T127" i="24"/>
  <c r="AE127" i="25"/>
  <c r="AF127" i="24"/>
  <c r="AS127" i="25"/>
  <c r="AT127" i="24"/>
  <c r="BE127" i="25"/>
  <c r="BF127" i="25" s="1"/>
  <c r="BF127" i="24"/>
  <c r="CE127" i="25"/>
  <c r="CF127" i="24"/>
  <c r="CQ127" i="25"/>
  <c r="CR127" i="24"/>
  <c r="DE127" i="25"/>
  <c r="DF127" i="24"/>
  <c r="DQ127" i="25"/>
  <c r="DR127" i="25" s="1"/>
  <c r="DR127" i="24"/>
  <c r="O128" i="25"/>
  <c r="P128" i="24"/>
  <c r="AA128" i="25"/>
  <c r="AB128" i="24"/>
  <c r="AO128" i="25"/>
  <c r="AP128" i="24"/>
  <c r="BA128" i="25"/>
  <c r="BB128" i="25" s="1"/>
  <c r="BB128" i="24"/>
  <c r="CA128" i="25"/>
  <c r="CB128" i="24"/>
  <c r="CM128" i="25"/>
  <c r="CN128" i="24"/>
  <c r="DA128" i="25"/>
  <c r="DB128" i="24"/>
  <c r="DM128" i="25"/>
  <c r="DN128" i="25" s="1"/>
  <c r="DN128" i="24"/>
  <c r="K129" i="25"/>
  <c r="L129" i="24"/>
  <c r="W129" i="25"/>
  <c r="X129" i="24"/>
  <c r="AK129" i="25"/>
  <c r="AL129" i="24"/>
  <c r="AW129" i="25"/>
  <c r="AX129" i="24"/>
  <c r="BW129" i="25"/>
  <c r="BX129" i="24"/>
  <c r="CI129" i="25"/>
  <c r="CJ129" i="24"/>
  <c r="CW129" i="25"/>
  <c r="CX129" i="24"/>
  <c r="DI129" i="25"/>
  <c r="DJ129" i="24"/>
  <c r="G130" i="25"/>
  <c r="H130" i="24"/>
  <c r="S130" i="25"/>
  <c r="T130" i="24"/>
  <c r="AG130" i="25"/>
  <c r="AH130" i="24"/>
  <c r="AS130" i="25"/>
  <c r="AT130" i="24"/>
  <c r="BS130" i="25"/>
  <c r="BT130" i="24"/>
  <c r="CE130" i="25"/>
  <c r="CF130" i="24"/>
  <c r="CS130" i="25"/>
  <c r="CT130" i="24"/>
  <c r="DE130" i="25"/>
  <c r="DF130" i="24"/>
  <c r="C131" i="25"/>
  <c r="D131" i="24"/>
  <c r="O131" i="25"/>
  <c r="P131" i="24"/>
  <c r="AC131" i="25"/>
  <c r="AD131" i="24"/>
  <c r="AO131" i="25"/>
  <c r="AP131" i="24"/>
  <c r="BO131" i="25"/>
  <c r="BP131" i="24"/>
  <c r="CA131" i="25"/>
  <c r="CB131" i="24"/>
  <c r="CO131" i="25"/>
  <c r="CP131" i="24"/>
  <c r="DA131" i="25"/>
  <c r="DB131" i="24"/>
  <c r="EA131" i="25"/>
  <c r="EB131" i="24"/>
  <c r="K132" i="25"/>
  <c r="L132" i="24"/>
  <c r="Y132" i="25"/>
  <c r="Z132" i="24"/>
  <c r="AK132" i="25"/>
  <c r="AL132" i="24"/>
  <c r="BK132" i="25"/>
  <c r="BL132" i="24"/>
  <c r="BW132" i="25"/>
  <c r="BX132" i="24"/>
  <c r="CK132" i="25"/>
  <c r="CL132" i="24"/>
  <c r="CW132" i="25"/>
  <c r="CX132" i="24"/>
  <c r="DW132" i="25"/>
  <c r="DX132" i="24"/>
  <c r="G133" i="25"/>
  <c r="H133" i="24"/>
  <c r="U133" i="25"/>
  <c r="V133" i="24"/>
  <c r="AG133" i="25"/>
  <c r="AH133" i="24"/>
  <c r="BG133" i="25"/>
  <c r="BH133" i="24"/>
  <c r="BS133" i="25"/>
  <c r="BT133" i="24"/>
  <c r="CG133" i="25"/>
  <c r="CH133" i="24"/>
  <c r="CS133" i="25"/>
  <c r="CT133" i="24"/>
  <c r="DS133" i="25"/>
  <c r="DT133" i="24"/>
  <c r="C134" i="25"/>
  <c r="D134" i="24"/>
  <c r="Q134" i="25"/>
  <c r="R134" i="24"/>
  <c r="AC134" i="25"/>
  <c r="AD134" i="24"/>
  <c r="BC134" i="25"/>
  <c r="BD134" i="24"/>
  <c r="BO134" i="25"/>
  <c r="BP134" i="24"/>
  <c r="CC134" i="25"/>
  <c r="CD134" i="24"/>
  <c r="CO134" i="25"/>
  <c r="CP134" i="24"/>
  <c r="DO134" i="25"/>
  <c r="DP134" i="24"/>
  <c r="EA134" i="25"/>
  <c r="EB134" i="24"/>
  <c r="M135" i="25"/>
  <c r="N135" i="24"/>
  <c r="Y135" i="25"/>
  <c r="Z135" i="24"/>
  <c r="AY135" i="25"/>
  <c r="AZ135" i="24"/>
  <c r="BK135" i="25"/>
  <c r="BL135" i="24"/>
  <c r="BY135" i="25"/>
  <c r="BZ135" i="24"/>
  <c r="CK135" i="25"/>
  <c r="CL135" i="24"/>
  <c r="DK135" i="25"/>
  <c r="DL135" i="24"/>
  <c r="DW135" i="25"/>
  <c r="DX135" i="24"/>
  <c r="I136" i="25"/>
  <c r="J136" i="24"/>
  <c r="U136" i="25"/>
  <c r="V136" i="24"/>
  <c r="AU136" i="25"/>
  <c r="AV136" i="24"/>
  <c r="BG136" i="25"/>
  <c r="BH136" i="24"/>
  <c r="BU136" i="25"/>
  <c r="BV136" i="24"/>
  <c r="CG136" i="25"/>
  <c r="CH136" i="24"/>
  <c r="DG136" i="25"/>
  <c r="DH136" i="24"/>
  <c r="DS136" i="25"/>
  <c r="DT136" i="24"/>
  <c r="M138" i="25"/>
  <c r="M150" i="24"/>
  <c r="N138" i="24"/>
  <c r="AM138" i="25"/>
  <c r="AN138" i="24"/>
  <c r="AM150" i="24"/>
  <c r="AY138" i="25"/>
  <c r="AY150" i="24"/>
  <c r="AZ138" i="24"/>
  <c r="BM138" i="25"/>
  <c r="BM150" i="24"/>
  <c r="BN138" i="24"/>
  <c r="BY138" i="25"/>
  <c r="BY150" i="24"/>
  <c r="BZ138" i="24"/>
  <c r="CY138" i="25"/>
  <c r="CZ138" i="24"/>
  <c r="CY150" i="24"/>
  <c r="DK138" i="25"/>
  <c r="DK150" i="24"/>
  <c r="DL138" i="24"/>
  <c r="DY138" i="25"/>
  <c r="DY150" i="24"/>
  <c r="DZ138" i="24"/>
  <c r="I139" i="25"/>
  <c r="J139" i="24"/>
  <c r="AI139" i="25"/>
  <c r="AJ139" i="24"/>
  <c r="AU139" i="25"/>
  <c r="AV139" i="24"/>
  <c r="BI139" i="25"/>
  <c r="BJ139" i="24"/>
  <c r="BU139" i="25"/>
  <c r="BV139" i="24"/>
  <c r="CU139" i="25"/>
  <c r="CV139" i="24"/>
  <c r="DG139" i="25"/>
  <c r="DH139" i="24"/>
  <c r="DU139" i="25"/>
  <c r="DV139" i="24"/>
  <c r="E140" i="25"/>
  <c r="F140" i="24"/>
  <c r="AE140" i="25"/>
  <c r="AF140" i="24"/>
  <c r="AQ140" i="25"/>
  <c r="AR140" i="24"/>
  <c r="BE140" i="25"/>
  <c r="BF140" i="24"/>
  <c r="BQ140" i="25"/>
  <c r="BR140" i="24"/>
  <c r="CQ140" i="25"/>
  <c r="CR140" i="24"/>
  <c r="DC140" i="25"/>
  <c r="DD140" i="24"/>
  <c r="DQ140" i="25"/>
  <c r="DR140" i="24"/>
  <c r="EC140" i="25"/>
  <c r="ED140" i="24"/>
  <c r="AA141" i="25"/>
  <c r="AB141" i="24"/>
  <c r="AM141" i="25"/>
  <c r="AN141" i="24"/>
  <c r="BA141" i="25"/>
  <c r="BB141" i="24"/>
  <c r="BM141" i="25"/>
  <c r="BN141" i="24"/>
  <c r="CM141" i="25"/>
  <c r="CN141" i="24"/>
  <c r="CY141" i="25"/>
  <c r="CZ141" i="24"/>
  <c r="DM141" i="25"/>
  <c r="DN141" i="24"/>
  <c r="C142" i="25"/>
  <c r="D142" i="24"/>
  <c r="AI142" i="25"/>
  <c r="AJ142" i="24"/>
  <c r="BO142" i="25"/>
  <c r="BP142" i="24"/>
  <c r="CU142" i="25"/>
  <c r="CV142" i="24"/>
  <c r="EA142" i="25"/>
  <c r="EB142" i="24"/>
  <c r="AE143" i="25"/>
  <c r="AF143" i="24"/>
  <c r="BK143" i="25"/>
  <c r="BL143" i="24"/>
  <c r="CQ143" i="25"/>
  <c r="CR143" i="24"/>
  <c r="DW143" i="25"/>
  <c r="DX143" i="24"/>
  <c r="AA144" i="25"/>
  <c r="AB144" i="24"/>
  <c r="BG144" i="25"/>
  <c r="BH144" i="24"/>
  <c r="CM144" i="25"/>
  <c r="CN144" i="24"/>
  <c r="DS144" i="25"/>
  <c r="DT144" i="24"/>
  <c r="W145" i="25"/>
  <c r="X145" i="24"/>
  <c r="BC145" i="25"/>
  <c r="BD145" i="24"/>
  <c r="CI145" i="25"/>
  <c r="CJ145" i="24"/>
  <c r="EA145" i="25"/>
  <c r="EB145" i="24"/>
  <c r="AY146" i="25"/>
  <c r="AZ146" i="24"/>
  <c r="CW146" i="25"/>
  <c r="CX146" i="24"/>
  <c r="U147" i="25"/>
  <c r="V147" i="24"/>
  <c r="DS147" i="25"/>
  <c r="DT147" i="24"/>
  <c r="AQ148" i="25"/>
  <c r="AR148" i="24"/>
  <c r="CO148" i="25"/>
  <c r="CP148" i="24"/>
  <c r="M149" i="25"/>
  <c r="N149" i="24"/>
  <c r="DK149" i="25"/>
  <c r="DL149" i="24"/>
  <c r="E151" i="25"/>
  <c r="F151" i="24"/>
  <c r="E163" i="24"/>
  <c r="DC151" i="25"/>
  <c r="DD151" i="24"/>
  <c r="DC163" i="24"/>
  <c r="AA152" i="25"/>
  <c r="AB152" i="24"/>
  <c r="BY152" i="25"/>
  <c r="BZ152" i="24"/>
  <c r="DY152" i="25"/>
  <c r="DZ152" i="24"/>
  <c r="CU153" i="25"/>
  <c r="CV153" i="24"/>
  <c r="S154" i="25"/>
  <c r="T154" i="24"/>
  <c r="BQ154" i="25"/>
  <c r="BR154" i="24"/>
  <c r="DQ154" i="25"/>
  <c r="DR154" i="24"/>
  <c r="CM155" i="25"/>
  <c r="CN155" i="24"/>
  <c r="K156" i="25"/>
  <c r="L156" i="24"/>
  <c r="BI156" i="25"/>
  <c r="BJ156" i="24"/>
  <c r="DI156" i="25"/>
  <c r="DJ156" i="24"/>
  <c r="CE157" i="25"/>
  <c r="CF157" i="24"/>
  <c r="C158" i="25"/>
  <c r="D158" i="24"/>
  <c r="BA158" i="25"/>
  <c r="BB158" i="24"/>
  <c r="DA158" i="25"/>
  <c r="DB158" i="24"/>
  <c r="BW159" i="25"/>
  <c r="BX159" i="24"/>
  <c r="DW159" i="25"/>
  <c r="DX159" i="24"/>
  <c r="AS160" i="25"/>
  <c r="AT160" i="24"/>
  <c r="CS160" i="25"/>
  <c r="CT160" i="24"/>
  <c r="BO161" i="25"/>
  <c r="BP161" i="24"/>
  <c r="DO161" i="25"/>
  <c r="DP161" i="24"/>
  <c r="AK162" i="25"/>
  <c r="AL162" i="24"/>
  <c r="CK162" i="25"/>
  <c r="CL162" i="24"/>
  <c r="AC164" i="25"/>
  <c r="AD164" i="24"/>
  <c r="AC176" i="24"/>
  <c r="CC164" i="25"/>
  <c r="CD164" i="24"/>
  <c r="CC176" i="24"/>
  <c r="AY165" i="25"/>
  <c r="AZ165" i="24"/>
  <c r="CY165" i="25"/>
  <c r="CZ165" i="24"/>
  <c r="U166" i="25"/>
  <c r="V166" i="24"/>
  <c r="BU166" i="25"/>
  <c r="BV166" i="24"/>
  <c r="AQ167" i="25"/>
  <c r="AR167" i="24"/>
  <c r="CQ167" i="25"/>
  <c r="CR167" i="24"/>
  <c r="M168" i="25"/>
  <c r="N168" i="24"/>
  <c r="CC168" i="25"/>
  <c r="CD168" i="24"/>
  <c r="AW169" i="25"/>
  <c r="AX169" i="24"/>
  <c r="CW170" i="25"/>
  <c r="CX170" i="24"/>
  <c r="Q116" i="25"/>
  <c r="R116" i="24"/>
  <c r="AM116" i="25"/>
  <c r="AN116" i="24"/>
  <c r="AY116" i="25"/>
  <c r="AZ116" i="24"/>
  <c r="BM116" i="25"/>
  <c r="BN116" i="24"/>
  <c r="BY116" i="25"/>
  <c r="BZ116" i="24"/>
  <c r="CY116" i="25"/>
  <c r="CZ116" i="24"/>
  <c r="DK116" i="25"/>
  <c r="DL116" i="24"/>
  <c r="DY116" i="25"/>
  <c r="DZ116" i="24"/>
  <c r="I117" i="25"/>
  <c r="J117" i="24"/>
  <c r="AI117" i="25"/>
  <c r="AJ117" i="24"/>
  <c r="AU117" i="25"/>
  <c r="AV117" i="24"/>
  <c r="BI117" i="25"/>
  <c r="BJ117" i="24"/>
  <c r="BU117" i="25"/>
  <c r="BV117" i="24"/>
  <c r="CU117" i="25"/>
  <c r="CV117" i="24"/>
  <c r="DG117" i="25"/>
  <c r="DH117" i="24"/>
  <c r="DU117" i="25"/>
  <c r="DV117" i="24"/>
  <c r="E118" i="25"/>
  <c r="F118" i="24"/>
  <c r="AE118" i="25"/>
  <c r="AF118" i="24"/>
  <c r="AQ118" i="25"/>
  <c r="AR118" i="24"/>
  <c r="BE118" i="25"/>
  <c r="BF118" i="24"/>
  <c r="BQ118" i="25"/>
  <c r="BR118" i="24"/>
  <c r="CQ118" i="25"/>
  <c r="CR118" i="24"/>
  <c r="DC118" i="25"/>
  <c r="DD118" i="24"/>
  <c r="DQ118" i="25"/>
  <c r="DR118" i="24"/>
  <c r="EC118" i="25"/>
  <c r="ED118" i="24"/>
  <c r="AA119" i="25"/>
  <c r="AB119" i="24"/>
  <c r="AM119" i="25"/>
  <c r="AN119" i="24"/>
  <c r="BA119" i="25"/>
  <c r="BB119" i="24"/>
  <c r="BM119" i="25"/>
  <c r="BN119" i="24"/>
  <c r="CM119" i="25"/>
  <c r="CN119" i="24"/>
  <c r="CY119" i="25"/>
  <c r="CZ119" i="24"/>
  <c r="DM119" i="25"/>
  <c r="DN119" i="24"/>
  <c r="DY119" i="25"/>
  <c r="DZ119" i="24"/>
  <c r="W120" i="25"/>
  <c r="X120" i="24"/>
  <c r="AI120" i="25"/>
  <c r="AJ120" i="24"/>
  <c r="AW120" i="25"/>
  <c r="AX120" i="24"/>
  <c r="BI120" i="25"/>
  <c r="BJ120" i="24"/>
  <c r="CI120" i="25"/>
  <c r="CJ120" i="24"/>
  <c r="CU120" i="25"/>
  <c r="CV120" i="24"/>
  <c r="DI120" i="25"/>
  <c r="DJ120" i="24"/>
  <c r="DU120" i="25"/>
  <c r="DV120" i="24"/>
  <c r="S121" i="25"/>
  <c r="T121" i="24"/>
  <c r="AE121" i="25"/>
  <c r="AF121" i="24"/>
  <c r="AS121" i="25"/>
  <c r="AT121" i="24"/>
  <c r="BE121" i="25"/>
  <c r="BF121" i="24"/>
  <c r="CE121" i="25"/>
  <c r="CF121" i="24"/>
  <c r="CQ121" i="25"/>
  <c r="CR121" i="24"/>
  <c r="DE121" i="25"/>
  <c r="DF121" i="24"/>
  <c r="DQ121" i="25"/>
  <c r="DR121" i="24"/>
  <c r="O122" i="25"/>
  <c r="P122" i="24"/>
  <c r="AA122" i="25"/>
  <c r="AB122" i="24"/>
  <c r="AO122" i="25"/>
  <c r="AP122" i="24"/>
  <c r="BA122" i="25"/>
  <c r="BB122" i="24"/>
  <c r="CA122" i="25"/>
  <c r="CB122" i="24"/>
  <c r="CM122" i="25"/>
  <c r="CN122" i="24"/>
  <c r="DA122" i="25"/>
  <c r="DB122" i="24"/>
  <c r="DM122" i="25"/>
  <c r="DN122" i="24"/>
  <c r="K123" i="25"/>
  <c r="L123" i="24"/>
  <c r="W123" i="25"/>
  <c r="X123" i="24"/>
  <c r="AK123" i="25"/>
  <c r="AL123" i="24"/>
  <c r="AW123" i="25"/>
  <c r="AX123" i="24"/>
  <c r="BW123" i="25"/>
  <c r="BX123" i="24"/>
  <c r="CI123" i="25"/>
  <c r="CJ123" i="24"/>
  <c r="CW123" i="25"/>
  <c r="CX123" i="24"/>
  <c r="DI123" i="25"/>
  <c r="DJ123" i="24"/>
  <c r="C125" i="25"/>
  <c r="D125" i="24"/>
  <c r="C137" i="24"/>
  <c r="O125" i="25"/>
  <c r="P125" i="25" s="1"/>
  <c r="P125" i="24"/>
  <c r="O137" i="24"/>
  <c r="AC125" i="25"/>
  <c r="AD125" i="24"/>
  <c r="AC137" i="24"/>
  <c r="AO125" i="25"/>
  <c r="AP125" i="24"/>
  <c r="AO137" i="24"/>
  <c r="BO125" i="25"/>
  <c r="BP125" i="24"/>
  <c r="BO137" i="24"/>
  <c r="CA125" i="25"/>
  <c r="CB125" i="25" s="1"/>
  <c r="CB125" i="24"/>
  <c r="CA137" i="24"/>
  <c r="CO125" i="25"/>
  <c r="CP125" i="24"/>
  <c r="CO137" i="24"/>
  <c r="DA125" i="25"/>
  <c r="DB125" i="24"/>
  <c r="DA137" i="24"/>
  <c r="EA125" i="25"/>
  <c r="EB125" i="24"/>
  <c r="EA137" i="24"/>
  <c r="K126" i="25"/>
  <c r="L126" i="25" s="1"/>
  <c r="L126" i="24"/>
  <c r="Y126" i="25"/>
  <c r="Z126" i="24"/>
  <c r="AK126" i="25"/>
  <c r="AL126" i="25" s="1"/>
  <c r="AL126" i="24"/>
  <c r="BK126" i="25"/>
  <c r="BL126" i="24"/>
  <c r="BW126" i="25"/>
  <c r="BX126" i="25" s="1"/>
  <c r="BX126" i="24"/>
  <c r="CK126" i="25"/>
  <c r="CL126" i="24"/>
  <c r="CW126" i="25"/>
  <c r="CX126" i="25" s="1"/>
  <c r="CX126" i="24"/>
  <c r="DW126" i="25"/>
  <c r="DX126" i="24"/>
  <c r="G127" i="25"/>
  <c r="H127" i="25" s="1"/>
  <c r="H127" i="24"/>
  <c r="U127" i="25"/>
  <c r="V127" i="24"/>
  <c r="AG127" i="25"/>
  <c r="AH127" i="25" s="1"/>
  <c r="AH127" i="24"/>
  <c r="BG127" i="25"/>
  <c r="BH127" i="24"/>
  <c r="BS127" i="25"/>
  <c r="BT127" i="25" s="1"/>
  <c r="BT127" i="24"/>
  <c r="CG127" i="25"/>
  <c r="CH127" i="24"/>
  <c r="CS127" i="25"/>
  <c r="CT127" i="25" s="1"/>
  <c r="CT127" i="24"/>
  <c r="DS127" i="25"/>
  <c r="DT127" i="24"/>
  <c r="C128" i="25"/>
  <c r="D128" i="25" s="1"/>
  <c r="D128" i="24"/>
  <c r="Q128" i="25"/>
  <c r="R128" i="24"/>
  <c r="AC128" i="25"/>
  <c r="AD128" i="25" s="1"/>
  <c r="AD128" i="24"/>
  <c r="BC128" i="25"/>
  <c r="BD128" i="24"/>
  <c r="BO128" i="25"/>
  <c r="BP128" i="25" s="1"/>
  <c r="BP128" i="24"/>
  <c r="CC128" i="25"/>
  <c r="CD128" i="24"/>
  <c r="CO128" i="25"/>
  <c r="CP128" i="25" s="1"/>
  <c r="CP128" i="24"/>
  <c r="DO128" i="25"/>
  <c r="DP128" i="24"/>
  <c r="EA128" i="25"/>
  <c r="EB128" i="24"/>
  <c r="M129" i="25"/>
  <c r="N129" i="24"/>
  <c r="Y129" i="25"/>
  <c r="Z129" i="24"/>
  <c r="AY129" i="25"/>
  <c r="AZ129" i="24"/>
  <c r="BK129" i="25"/>
  <c r="BL129" i="24"/>
  <c r="BY129" i="25"/>
  <c r="BZ129" i="24"/>
  <c r="CK129" i="25"/>
  <c r="CL129" i="24"/>
  <c r="DK129" i="25"/>
  <c r="DL129" i="24"/>
  <c r="DW129" i="25"/>
  <c r="DX129" i="24"/>
  <c r="I130" i="25"/>
  <c r="J130" i="24"/>
  <c r="U130" i="25"/>
  <c r="V130" i="24"/>
  <c r="AU130" i="25"/>
  <c r="AV130" i="24"/>
  <c r="BG130" i="25"/>
  <c r="BH130" i="24"/>
  <c r="BU130" i="25"/>
  <c r="BV130" i="24"/>
  <c r="CG130" i="25"/>
  <c r="CH130" i="24"/>
  <c r="DG130" i="25"/>
  <c r="DH130" i="24"/>
  <c r="DS130" i="25"/>
  <c r="DT130" i="24"/>
  <c r="E131" i="25"/>
  <c r="F131" i="24"/>
  <c r="Q131" i="25"/>
  <c r="R131" i="24"/>
  <c r="AQ131" i="25"/>
  <c r="AR131" i="24"/>
  <c r="BC131" i="25"/>
  <c r="BD131" i="24"/>
  <c r="BQ131" i="25"/>
  <c r="BR131" i="24"/>
  <c r="CC131" i="25"/>
  <c r="CD131" i="24"/>
  <c r="DC131" i="25"/>
  <c r="DD131" i="24"/>
  <c r="DO131" i="25"/>
  <c r="DP131" i="24"/>
  <c r="EC131" i="25"/>
  <c r="ED131" i="24"/>
  <c r="M132" i="25"/>
  <c r="N132" i="24"/>
  <c r="AM132" i="25"/>
  <c r="AN132" i="24"/>
  <c r="AY132" i="25"/>
  <c r="AZ132" i="24"/>
  <c r="BM132" i="25"/>
  <c r="BN132" i="24"/>
  <c r="BY132" i="25"/>
  <c r="BZ132" i="24"/>
  <c r="CY132" i="25"/>
  <c r="CZ132" i="24"/>
  <c r="DK132" i="25"/>
  <c r="DL132" i="24"/>
  <c r="DY132" i="25"/>
  <c r="DZ132" i="25" s="1"/>
  <c r="DZ132" i="24"/>
  <c r="I133" i="25"/>
  <c r="J133" i="24"/>
  <c r="AI133" i="25"/>
  <c r="AJ133" i="24"/>
  <c r="AU133" i="25"/>
  <c r="AV133" i="24"/>
  <c r="BI133" i="25"/>
  <c r="BJ133" i="24"/>
  <c r="BU133" i="25"/>
  <c r="BV133" i="24"/>
  <c r="CU133" i="25"/>
  <c r="CV133" i="24"/>
  <c r="DG133" i="25"/>
  <c r="DH133" i="24"/>
  <c r="DU133" i="25"/>
  <c r="DV133" i="24"/>
  <c r="E134" i="25"/>
  <c r="F134" i="24"/>
  <c r="AE134" i="25"/>
  <c r="AF134" i="24"/>
  <c r="AQ134" i="25"/>
  <c r="AR134" i="24"/>
  <c r="BE134" i="25"/>
  <c r="BF134" i="24"/>
  <c r="BQ134" i="25"/>
  <c r="BR134" i="24"/>
  <c r="CQ134" i="25"/>
  <c r="CR134" i="24"/>
  <c r="DC134" i="25"/>
  <c r="DD134" i="24"/>
  <c r="DQ134" i="25"/>
  <c r="DR134" i="25" s="1"/>
  <c r="DR134" i="24"/>
  <c r="EC134" i="25"/>
  <c r="ED134" i="24"/>
  <c r="AA135" i="25"/>
  <c r="AB135" i="24"/>
  <c r="AM135" i="25"/>
  <c r="AN135" i="24"/>
  <c r="BA135" i="25"/>
  <c r="BB135" i="24"/>
  <c r="BM135" i="25"/>
  <c r="BN135" i="24"/>
  <c r="CM135" i="25"/>
  <c r="CN135" i="24"/>
  <c r="CY135" i="25"/>
  <c r="CZ135" i="24"/>
  <c r="DM135" i="25"/>
  <c r="DN135" i="24"/>
  <c r="DY135" i="25"/>
  <c r="DZ135" i="24"/>
  <c r="W136" i="25"/>
  <c r="X136" i="24"/>
  <c r="AI136" i="25"/>
  <c r="AJ136" i="24"/>
  <c r="AW136" i="25"/>
  <c r="AX136" i="24"/>
  <c r="BI136" i="25"/>
  <c r="BJ136" i="24"/>
  <c r="CI136" i="25"/>
  <c r="CJ136" i="24"/>
  <c r="CU136" i="25"/>
  <c r="CV136" i="24"/>
  <c r="DI136" i="25"/>
  <c r="DJ136" i="25" s="1"/>
  <c r="DJ136" i="24"/>
  <c r="DU136" i="25"/>
  <c r="DV136" i="24"/>
  <c r="O138" i="25"/>
  <c r="P138" i="24"/>
  <c r="O150" i="24"/>
  <c r="AA138" i="25"/>
  <c r="AA150" i="24"/>
  <c r="AB138" i="24"/>
  <c r="AO138" i="25"/>
  <c r="AO150" i="24"/>
  <c r="AP138" i="24"/>
  <c r="BA138" i="25"/>
  <c r="BA150" i="24"/>
  <c r="BB138" i="24"/>
  <c r="CA138" i="25"/>
  <c r="CB138" i="24"/>
  <c r="CA150" i="24"/>
  <c r="CM138" i="25"/>
  <c r="CM150" i="24"/>
  <c r="CN138" i="24"/>
  <c r="DA138" i="25"/>
  <c r="DB138" i="25" s="1"/>
  <c r="DA150" i="24"/>
  <c r="DB138" i="24"/>
  <c r="DM138" i="25"/>
  <c r="DM150" i="24"/>
  <c r="DN138" i="24"/>
  <c r="K139" i="25"/>
  <c r="L139" i="24"/>
  <c r="W139" i="25"/>
  <c r="X139" i="24"/>
  <c r="AK139" i="25"/>
  <c r="AL139" i="24"/>
  <c r="AW139" i="25"/>
  <c r="AX139" i="24"/>
  <c r="BW139" i="25"/>
  <c r="BX139" i="24"/>
  <c r="CI139" i="25"/>
  <c r="CJ139" i="24"/>
  <c r="CW139" i="25"/>
  <c r="CX139" i="24"/>
  <c r="DI139" i="25"/>
  <c r="DJ139" i="24"/>
  <c r="G140" i="25"/>
  <c r="H140" i="24"/>
  <c r="S140" i="25"/>
  <c r="T140" i="24"/>
  <c r="AG140" i="25"/>
  <c r="AH140" i="24"/>
  <c r="AS140" i="25"/>
  <c r="AT140" i="24"/>
  <c r="BS140" i="25"/>
  <c r="BT140" i="24"/>
  <c r="CE140" i="25"/>
  <c r="CF140" i="24"/>
  <c r="CS140" i="25"/>
  <c r="CT140" i="25" s="1"/>
  <c r="CT140" i="24"/>
  <c r="DE140" i="25"/>
  <c r="DF140" i="24"/>
  <c r="C141" i="25"/>
  <c r="D141" i="24"/>
  <c r="O141" i="25"/>
  <c r="P141" i="24"/>
  <c r="AC141" i="25"/>
  <c r="AD141" i="24"/>
  <c r="AO141" i="25"/>
  <c r="AP141" i="24"/>
  <c r="BO141" i="25"/>
  <c r="BP141" i="24"/>
  <c r="CA141" i="25"/>
  <c r="CB141" i="24"/>
  <c r="CO141" i="25"/>
  <c r="CP141" i="24"/>
  <c r="DA141" i="25"/>
  <c r="DB141" i="24"/>
  <c r="CQ145" i="25"/>
  <c r="CR145" i="24"/>
  <c r="K146" i="25"/>
  <c r="L146" i="24"/>
  <c r="BI146" i="25"/>
  <c r="BJ146" i="24"/>
  <c r="DI146" i="25"/>
  <c r="DJ146" i="24"/>
  <c r="CE147" i="25"/>
  <c r="CF147" i="24"/>
  <c r="C148" i="25"/>
  <c r="D148" i="24"/>
  <c r="BA148" i="25"/>
  <c r="BB148" i="24"/>
  <c r="DA148" i="25"/>
  <c r="DB148" i="24"/>
  <c r="BW149" i="25"/>
  <c r="BX149" i="24"/>
  <c r="DW149" i="25"/>
  <c r="DX149" i="24"/>
  <c r="BO151" i="25"/>
  <c r="BP151" i="24"/>
  <c r="BO163" i="24"/>
  <c r="DO151" i="25"/>
  <c r="DO163" i="24"/>
  <c r="DP151" i="24"/>
  <c r="AK152" i="25"/>
  <c r="AL152" i="24"/>
  <c r="CK152" i="25"/>
  <c r="CL152" i="24"/>
  <c r="BG153" i="25"/>
  <c r="BH153" i="24"/>
  <c r="DG153" i="25"/>
  <c r="DH153" i="24"/>
  <c r="AC154" i="25"/>
  <c r="AD154" i="24"/>
  <c r="CC154" i="25"/>
  <c r="CD154" i="24"/>
  <c r="AY155" i="25"/>
  <c r="AZ155" i="24"/>
  <c r="CY155" i="25"/>
  <c r="CZ155" i="24"/>
  <c r="U156" i="25"/>
  <c r="V156" i="24"/>
  <c r="BU156" i="25"/>
  <c r="BV156" i="24"/>
  <c r="AQ157" i="25"/>
  <c r="AR157" i="24"/>
  <c r="CQ157" i="25"/>
  <c r="CR157" i="24"/>
  <c r="M158" i="25"/>
  <c r="N158" i="24"/>
  <c r="BM158" i="25"/>
  <c r="BN158" i="24"/>
  <c r="AI159" i="25"/>
  <c r="AJ159" i="24"/>
  <c r="CI159" i="25"/>
  <c r="CJ159" i="24"/>
  <c r="E160" i="25"/>
  <c r="F160" i="24"/>
  <c r="BE160" i="25"/>
  <c r="BF160" i="24"/>
  <c r="AA161" i="25"/>
  <c r="AB161" i="24"/>
  <c r="CA161" i="25"/>
  <c r="CB161" i="24"/>
  <c r="DY161" i="25"/>
  <c r="DZ161" i="24"/>
  <c r="AW162" i="25"/>
  <c r="AX162" i="24"/>
  <c r="AO164" i="25"/>
  <c r="AP164" i="24"/>
  <c r="AO176" i="24"/>
  <c r="K165" i="25"/>
  <c r="L165" i="24"/>
  <c r="BK165" i="25"/>
  <c r="BL165" i="24"/>
  <c r="DI165" i="25"/>
  <c r="DJ165" i="25" s="1"/>
  <c r="DJ165" i="24"/>
  <c r="AG166" i="25"/>
  <c r="AH166" i="24"/>
  <c r="C167" i="25"/>
  <c r="D167" i="24"/>
  <c r="BC167" i="25"/>
  <c r="BD167" i="24"/>
  <c r="DA167" i="25"/>
  <c r="DB167" i="25" s="1"/>
  <c r="DB167" i="24"/>
  <c r="I171" i="25"/>
  <c r="J171" i="24"/>
  <c r="EC172" i="25"/>
  <c r="ED172" i="24"/>
  <c r="Q104" i="25"/>
  <c r="R104" i="24"/>
  <c r="Y104" i="25"/>
  <c r="Z104" i="25" s="1"/>
  <c r="Z104" i="24"/>
  <c r="AG104" i="25"/>
  <c r="AH104" i="25" s="1"/>
  <c r="AH104" i="24"/>
  <c r="AO104" i="25"/>
  <c r="AP104" i="24"/>
  <c r="AW104" i="25"/>
  <c r="AX104" i="25" s="1"/>
  <c r="AX104" i="24"/>
  <c r="BE104" i="25"/>
  <c r="BF104" i="25" s="1"/>
  <c r="BF104" i="24"/>
  <c r="BM104" i="25"/>
  <c r="BN104" i="24"/>
  <c r="BU104" i="25"/>
  <c r="BV104" i="25" s="1"/>
  <c r="BV104" i="24"/>
  <c r="CC104" i="25"/>
  <c r="CD104" i="24"/>
  <c r="CK104" i="25"/>
  <c r="CL104" i="25" s="1"/>
  <c r="CL104" i="24"/>
  <c r="CS104" i="25"/>
  <c r="CT104" i="25" s="1"/>
  <c r="CT104" i="24"/>
  <c r="DA104" i="25"/>
  <c r="DB104" i="24"/>
  <c r="DI104" i="25"/>
  <c r="DJ104" i="25" s="1"/>
  <c r="DJ104" i="24"/>
  <c r="DQ104" i="25"/>
  <c r="DR104" i="25" s="1"/>
  <c r="DR104" i="24"/>
  <c r="DY104" i="25"/>
  <c r="DZ104" i="24"/>
  <c r="E105" i="25"/>
  <c r="F105" i="25" s="1"/>
  <c r="F105" i="24"/>
  <c r="M105" i="25"/>
  <c r="N105" i="24"/>
  <c r="U105" i="25"/>
  <c r="V105" i="25" s="1"/>
  <c r="V105" i="24"/>
  <c r="AC105" i="25"/>
  <c r="AD105" i="25" s="1"/>
  <c r="AD105" i="24"/>
  <c r="AK105" i="25"/>
  <c r="AL105" i="24"/>
  <c r="AS105" i="25"/>
  <c r="AT105" i="25" s="1"/>
  <c r="AT105" i="24"/>
  <c r="BA105" i="25"/>
  <c r="BB105" i="25" s="1"/>
  <c r="BB105" i="24"/>
  <c r="BI105" i="25"/>
  <c r="BJ105" i="24"/>
  <c r="BQ105" i="25"/>
  <c r="BR105" i="25" s="1"/>
  <c r="BR105" i="24"/>
  <c r="BY105" i="25"/>
  <c r="BZ105" i="24"/>
  <c r="CG105" i="25"/>
  <c r="CH105" i="25" s="1"/>
  <c r="CH105" i="24"/>
  <c r="CO105" i="25"/>
  <c r="CP105" i="25" s="1"/>
  <c r="CP105" i="24"/>
  <c r="CW105" i="25"/>
  <c r="CX105" i="24"/>
  <c r="DE105" i="25"/>
  <c r="DF105" i="25" s="1"/>
  <c r="DF105" i="24"/>
  <c r="DM105" i="25"/>
  <c r="DN105" i="25" s="1"/>
  <c r="DN105" i="24"/>
  <c r="DU105" i="25"/>
  <c r="DV105" i="24"/>
  <c r="EC105" i="25"/>
  <c r="ED105" i="25" s="1"/>
  <c r="ED105" i="24"/>
  <c r="I106" i="25"/>
  <c r="J106" i="24"/>
  <c r="Q106" i="25"/>
  <c r="R106" i="25" s="1"/>
  <c r="R106" i="24"/>
  <c r="Y106" i="25"/>
  <c r="Z106" i="25" s="1"/>
  <c r="Z106" i="24"/>
  <c r="AG106" i="25"/>
  <c r="AH106" i="24"/>
  <c r="AO106" i="25"/>
  <c r="AP106" i="25" s="1"/>
  <c r="AP106" i="24"/>
  <c r="AW106" i="25"/>
  <c r="AX106" i="25" s="1"/>
  <c r="AX106" i="24"/>
  <c r="BE106" i="25"/>
  <c r="BF106" i="24"/>
  <c r="BM106" i="25"/>
  <c r="BN106" i="25" s="1"/>
  <c r="BN106" i="24"/>
  <c r="BU106" i="25"/>
  <c r="BV106" i="24"/>
  <c r="CC106" i="25"/>
  <c r="CD106" i="25" s="1"/>
  <c r="CD106" i="24"/>
  <c r="CK106" i="25"/>
  <c r="CL106" i="25" s="1"/>
  <c r="CL106" i="24"/>
  <c r="CS106" i="25"/>
  <c r="CT106" i="24"/>
  <c r="DA106" i="25"/>
  <c r="DB106" i="25" s="1"/>
  <c r="DB106" i="24"/>
  <c r="DI106" i="25"/>
  <c r="DJ106" i="25" s="1"/>
  <c r="DJ106" i="24"/>
  <c r="DQ106" i="25"/>
  <c r="DR106" i="24"/>
  <c r="DY106" i="25"/>
  <c r="DZ106" i="25" s="1"/>
  <c r="DZ106" i="24"/>
  <c r="E107" i="25"/>
  <c r="F107" i="24"/>
  <c r="M107" i="25"/>
  <c r="N107" i="25" s="1"/>
  <c r="N107" i="24"/>
  <c r="U107" i="25"/>
  <c r="V107" i="25" s="1"/>
  <c r="V107" i="24"/>
  <c r="AC107" i="25"/>
  <c r="AD107" i="24"/>
  <c r="AK107" i="25"/>
  <c r="AL107" i="25" s="1"/>
  <c r="AL107" i="24"/>
  <c r="AS107" i="25"/>
  <c r="AT107" i="25" s="1"/>
  <c r="AT107" i="24"/>
  <c r="BA107" i="25"/>
  <c r="BB107" i="24"/>
  <c r="BI107" i="25"/>
  <c r="BJ107" i="25" s="1"/>
  <c r="BJ107" i="24"/>
  <c r="BQ107" i="25"/>
  <c r="BR107" i="24"/>
  <c r="BY107" i="25"/>
  <c r="BZ107" i="25" s="1"/>
  <c r="BZ107" i="24"/>
  <c r="CG107" i="25"/>
  <c r="CH107" i="25" s="1"/>
  <c r="CH107" i="24"/>
  <c r="CO107" i="25"/>
  <c r="CP107" i="24"/>
  <c r="CW107" i="25"/>
  <c r="CX107" i="25" s="1"/>
  <c r="CX107" i="24"/>
  <c r="DE107" i="25"/>
  <c r="DF107" i="25" s="1"/>
  <c r="DF107" i="24"/>
  <c r="DM107" i="25"/>
  <c r="DN107" i="24"/>
  <c r="DU107" i="25"/>
  <c r="DV107" i="25" s="1"/>
  <c r="DV107" i="24"/>
  <c r="EC107" i="25"/>
  <c r="ED107" i="24"/>
  <c r="I108" i="25"/>
  <c r="J108" i="25" s="1"/>
  <c r="J108" i="24"/>
  <c r="Q108" i="25"/>
  <c r="R108" i="25" s="1"/>
  <c r="R108" i="24"/>
  <c r="Y108" i="25"/>
  <c r="Z108" i="24"/>
  <c r="AG108" i="25"/>
  <c r="AH108" i="25" s="1"/>
  <c r="AH108" i="24"/>
  <c r="AO108" i="25"/>
  <c r="AP108" i="25" s="1"/>
  <c r="AP108" i="24"/>
  <c r="AW108" i="25"/>
  <c r="AX108" i="24"/>
  <c r="BE108" i="25"/>
  <c r="BF108" i="25" s="1"/>
  <c r="BF108" i="24"/>
  <c r="BM108" i="25"/>
  <c r="BN108" i="24"/>
  <c r="BU108" i="25"/>
  <c r="BV108" i="25" s="1"/>
  <c r="BV108" i="24"/>
  <c r="CC108" i="25"/>
  <c r="CD108" i="25" s="1"/>
  <c r="CD108" i="24"/>
  <c r="CK108" i="25"/>
  <c r="CL108" i="24"/>
  <c r="CS108" i="25"/>
  <c r="CT108" i="25" s="1"/>
  <c r="CT108" i="24"/>
  <c r="DA108" i="25"/>
  <c r="DB108" i="25" s="1"/>
  <c r="DB108" i="24"/>
  <c r="DI108" i="25"/>
  <c r="DJ108" i="24"/>
  <c r="DQ108" i="25"/>
  <c r="DR108" i="25" s="1"/>
  <c r="DR108" i="24"/>
  <c r="DY108" i="25"/>
  <c r="DZ108" i="24"/>
  <c r="E109" i="25"/>
  <c r="F109" i="25" s="1"/>
  <c r="F109" i="24"/>
  <c r="M109" i="25"/>
  <c r="N109" i="25" s="1"/>
  <c r="N109" i="24"/>
  <c r="U109" i="25"/>
  <c r="V109" i="24"/>
  <c r="AC109" i="25"/>
  <c r="AD109" i="25" s="1"/>
  <c r="AD109" i="24"/>
  <c r="AK109" i="25"/>
  <c r="AL109" i="25" s="1"/>
  <c r="AL109" i="24"/>
  <c r="AS109" i="25"/>
  <c r="AT109" i="24"/>
  <c r="BA109" i="25"/>
  <c r="BB109" i="25" s="1"/>
  <c r="BB109" i="24"/>
  <c r="BI109" i="25"/>
  <c r="BJ109" i="24"/>
  <c r="BQ109" i="25"/>
  <c r="BR109" i="25" s="1"/>
  <c r="BR109" i="24"/>
  <c r="BY109" i="25"/>
  <c r="BZ109" i="25" s="1"/>
  <c r="BZ109" i="24"/>
  <c r="CG109" i="25"/>
  <c r="CH109" i="24"/>
  <c r="CO109" i="25"/>
  <c r="CP109" i="25" s="1"/>
  <c r="CP109" i="24"/>
  <c r="CW109" i="25"/>
  <c r="CX109" i="25" s="1"/>
  <c r="CX109" i="24"/>
  <c r="DE109" i="25"/>
  <c r="DF109" i="24"/>
  <c r="DM109" i="25"/>
  <c r="DN109" i="25" s="1"/>
  <c r="DN109" i="24"/>
  <c r="DU109" i="25"/>
  <c r="DV109" i="24"/>
  <c r="EC109" i="25"/>
  <c r="ED109" i="25" s="1"/>
  <c r="ED109" i="24"/>
  <c r="I110" i="25"/>
  <c r="J110" i="25" s="1"/>
  <c r="J110" i="24"/>
  <c r="Q110" i="25"/>
  <c r="R110" i="24"/>
  <c r="Y110" i="25"/>
  <c r="Z110" i="25" s="1"/>
  <c r="Z110" i="24"/>
  <c r="AG110" i="25"/>
  <c r="AH110" i="25" s="1"/>
  <c r="AH110" i="24"/>
  <c r="AO110" i="25"/>
  <c r="AP110" i="24"/>
  <c r="AW110" i="25"/>
  <c r="AX110" i="25" s="1"/>
  <c r="AX110" i="24"/>
  <c r="BE110" i="25"/>
  <c r="BF110" i="24"/>
  <c r="BM110" i="25"/>
  <c r="BN110" i="25" s="1"/>
  <c r="BN110" i="24"/>
  <c r="BU110" i="25"/>
  <c r="BV110" i="25" s="1"/>
  <c r="BV110" i="24"/>
  <c r="CC110" i="25"/>
  <c r="CD110" i="24"/>
  <c r="CK110" i="25"/>
  <c r="CL110" i="25" s="1"/>
  <c r="CL110" i="24"/>
  <c r="CS110" i="25"/>
  <c r="CT110" i="25" s="1"/>
  <c r="CT110" i="24"/>
  <c r="DA110" i="25"/>
  <c r="DB110" i="24"/>
  <c r="DI110" i="25"/>
  <c r="DJ110" i="25" s="1"/>
  <c r="DJ110" i="24"/>
  <c r="DQ110" i="25"/>
  <c r="DR110" i="24"/>
  <c r="DY110" i="25"/>
  <c r="DZ110" i="25" s="1"/>
  <c r="DZ110" i="24"/>
  <c r="I112" i="25"/>
  <c r="J112" i="24"/>
  <c r="I124" i="24"/>
  <c r="Q112" i="25"/>
  <c r="R112" i="24"/>
  <c r="Q124" i="24"/>
  <c r="Y112" i="25"/>
  <c r="Z112" i="25" s="1"/>
  <c r="Y124" i="24"/>
  <c r="Z112" i="24"/>
  <c r="AG112" i="25"/>
  <c r="AH112" i="24"/>
  <c r="AG124" i="24"/>
  <c r="AO112" i="25"/>
  <c r="AP112" i="25" s="1"/>
  <c r="AO124" i="24"/>
  <c r="AP112" i="24"/>
  <c r="AW112" i="25"/>
  <c r="AW124" i="24"/>
  <c r="AX112" i="24"/>
  <c r="BE112" i="25"/>
  <c r="BF112" i="24"/>
  <c r="BE124" i="24"/>
  <c r="BM112" i="25"/>
  <c r="BM124" i="24"/>
  <c r="BN112" i="24"/>
  <c r="BU112" i="25"/>
  <c r="BV112" i="24"/>
  <c r="BU124" i="24"/>
  <c r="CC112" i="25"/>
  <c r="CD112" i="24"/>
  <c r="CC124" i="24"/>
  <c r="CK112" i="25"/>
  <c r="CL112" i="25" s="1"/>
  <c r="CK124" i="24"/>
  <c r="CL112" i="24"/>
  <c r="CS112" i="25"/>
  <c r="CT112" i="24"/>
  <c r="CS124" i="24"/>
  <c r="DA112" i="25"/>
  <c r="DB112" i="25" s="1"/>
  <c r="DA124" i="24"/>
  <c r="DB112" i="24"/>
  <c r="DI112" i="25"/>
  <c r="DI124" i="24"/>
  <c r="DJ112" i="24"/>
  <c r="DQ112" i="25"/>
  <c r="DR112" i="24"/>
  <c r="DQ124" i="24"/>
  <c r="DY112" i="25"/>
  <c r="DY124" i="24"/>
  <c r="DZ112" i="24"/>
  <c r="E113" i="25"/>
  <c r="F113" i="24"/>
  <c r="M113" i="25"/>
  <c r="N113" i="24"/>
  <c r="U113" i="25"/>
  <c r="V113" i="25" s="1"/>
  <c r="V113" i="24"/>
  <c r="AC113" i="25"/>
  <c r="AD113" i="25" s="1"/>
  <c r="AD113" i="24"/>
  <c r="AK113" i="25"/>
  <c r="AL113" i="24"/>
  <c r="AS113" i="25"/>
  <c r="AT113" i="24"/>
  <c r="BA113" i="25"/>
  <c r="BB113" i="24"/>
  <c r="BI113" i="25"/>
  <c r="BJ113" i="25" s="1"/>
  <c r="BJ113" i="24"/>
  <c r="BQ113" i="25"/>
  <c r="BR113" i="24"/>
  <c r="BY113" i="25"/>
  <c r="BZ113" i="24"/>
  <c r="CG113" i="25"/>
  <c r="CH113" i="25" s="1"/>
  <c r="CH113" i="24"/>
  <c r="CO113" i="25"/>
  <c r="CP113" i="25" s="1"/>
  <c r="CP113" i="24"/>
  <c r="CW113" i="25"/>
  <c r="CX113" i="24"/>
  <c r="DE113" i="25"/>
  <c r="DF113" i="24"/>
  <c r="DM113" i="25"/>
  <c r="DN113" i="24"/>
  <c r="DU113" i="25"/>
  <c r="DV113" i="25" s="1"/>
  <c r="DV113" i="24"/>
  <c r="EC113" i="25"/>
  <c r="ED113" i="24"/>
  <c r="I114" i="25"/>
  <c r="J114" i="24"/>
  <c r="Q114" i="25"/>
  <c r="R114" i="25" s="1"/>
  <c r="R114" i="24"/>
  <c r="Y114" i="25"/>
  <c r="Z114" i="25" s="1"/>
  <c r="Z114" i="24"/>
  <c r="AG114" i="25"/>
  <c r="AH114" i="24"/>
  <c r="AO114" i="25"/>
  <c r="AP114" i="24"/>
  <c r="AW114" i="25"/>
  <c r="AX114" i="24"/>
  <c r="BE114" i="25"/>
  <c r="BF114" i="25" s="1"/>
  <c r="BF114" i="24"/>
  <c r="BM114" i="25"/>
  <c r="BN114" i="24"/>
  <c r="BU114" i="25"/>
  <c r="BV114" i="24"/>
  <c r="CC114" i="25"/>
  <c r="CD114" i="25" s="1"/>
  <c r="CD114" i="24"/>
  <c r="CK114" i="25"/>
  <c r="CL114" i="25" s="1"/>
  <c r="CL114" i="24"/>
  <c r="CS114" i="25"/>
  <c r="CT114" i="24"/>
  <c r="DA114" i="25"/>
  <c r="DB114" i="24"/>
  <c r="DI114" i="25"/>
  <c r="DJ114" i="24"/>
  <c r="DQ114" i="25"/>
  <c r="DR114" i="25" s="1"/>
  <c r="DR114" i="24"/>
  <c r="DY114" i="25"/>
  <c r="DZ114" i="24"/>
  <c r="E115" i="25"/>
  <c r="F115" i="24"/>
  <c r="M115" i="25"/>
  <c r="N115" i="25" s="1"/>
  <c r="N115" i="24"/>
  <c r="U115" i="25"/>
  <c r="V115" i="25" s="1"/>
  <c r="V115" i="24"/>
  <c r="AC115" i="25"/>
  <c r="AD115" i="24"/>
  <c r="AK115" i="25"/>
  <c r="AL115" i="24"/>
  <c r="AS115" i="25"/>
  <c r="AT115" i="24"/>
  <c r="BA115" i="25"/>
  <c r="BB115" i="25" s="1"/>
  <c r="BB115" i="24"/>
  <c r="BI115" i="25"/>
  <c r="BJ115" i="24"/>
  <c r="BQ115" i="25"/>
  <c r="BR115" i="24"/>
  <c r="BY115" i="25"/>
  <c r="BZ115" i="25" s="1"/>
  <c r="BZ115" i="24"/>
  <c r="CG115" i="25"/>
  <c r="CH115" i="25" s="1"/>
  <c r="CH115" i="24"/>
  <c r="CO115" i="25"/>
  <c r="CP115" i="24"/>
  <c r="CW115" i="25"/>
  <c r="CX115" i="24"/>
  <c r="DE115" i="25"/>
  <c r="DF115" i="24"/>
  <c r="DM115" i="25"/>
  <c r="DN115" i="25" s="1"/>
  <c r="DN115" i="24"/>
  <c r="DU115" i="25"/>
  <c r="DV115" i="24"/>
  <c r="EC115" i="25"/>
  <c r="ED115" i="24"/>
  <c r="I116" i="25"/>
  <c r="J116" i="25" s="1"/>
  <c r="J116" i="24"/>
  <c r="AA116" i="25"/>
  <c r="AB116" i="25" s="1"/>
  <c r="AB116" i="24"/>
  <c r="AO116" i="25"/>
  <c r="AP116" i="24"/>
  <c r="BA116" i="25"/>
  <c r="BB116" i="24"/>
  <c r="CA116" i="25"/>
  <c r="CB116" i="24"/>
  <c r="CM116" i="25"/>
  <c r="CN116" i="25" s="1"/>
  <c r="CN116" i="24"/>
  <c r="DA116" i="25"/>
  <c r="DB116" i="24"/>
  <c r="DM116" i="25"/>
  <c r="DN116" i="24"/>
  <c r="K117" i="25"/>
  <c r="L117" i="24"/>
  <c r="W117" i="25"/>
  <c r="X117" i="25" s="1"/>
  <c r="X117" i="24"/>
  <c r="AK117" i="25"/>
  <c r="AL117" i="24"/>
  <c r="AW117" i="25"/>
  <c r="AX117" i="24"/>
  <c r="BW117" i="25"/>
  <c r="BX117" i="24"/>
  <c r="CI117" i="25"/>
  <c r="CJ117" i="25" s="1"/>
  <c r="CJ117" i="24"/>
  <c r="CW117" i="25"/>
  <c r="CX117" i="24"/>
  <c r="DI117" i="25"/>
  <c r="DJ117" i="24"/>
  <c r="G118" i="25"/>
  <c r="H118" i="24"/>
  <c r="S118" i="25"/>
  <c r="T118" i="25" s="1"/>
  <c r="T118" i="24"/>
  <c r="AG118" i="25"/>
  <c r="AH118" i="24"/>
  <c r="AS118" i="25"/>
  <c r="AT118" i="24"/>
  <c r="BS118" i="25"/>
  <c r="BT118" i="24"/>
  <c r="CE118" i="25"/>
  <c r="CF118" i="25" s="1"/>
  <c r="CF118" i="24"/>
  <c r="CS118" i="25"/>
  <c r="CT118" i="24"/>
  <c r="DE118" i="25"/>
  <c r="DF118" i="24"/>
  <c r="C119" i="25"/>
  <c r="D119" i="24"/>
  <c r="O119" i="25"/>
  <c r="P119" i="25" s="1"/>
  <c r="P119" i="24"/>
  <c r="AC119" i="25"/>
  <c r="AD119" i="24"/>
  <c r="AO119" i="25"/>
  <c r="AP119" i="24"/>
  <c r="BO119" i="25"/>
  <c r="BP119" i="24"/>
  <c r="CA119" i="25"/>
  <c r="CB119" i="25" s="1"/>
  <c r="CB119" i="24"/>
  <c r="CO119" i="25"/>
  <c r="CP119" i="24"/>
  <c r="DA119" i="25"/>
  <c r="DB119" i="24"/>
  <c r="EA119" i="25"/>
  <c r="EB119" i="24"/>
  <c r="K120" i="25"/>
  <c r="L120" i="25" s="1"/>
  <c r="L120" i="24"/>
  <c r="Y120" i="25"/>
  <c r="Z120" i="24"/>
  <c r="AK120" i="25"/>
  <c r="AL120" i="24"/>
  <c r="BK120" i="25"/>
  <c r="BL120" i="24"/>
  <c r="BW120" i="25"/>
  <c r="BX120" i="25" s="1"/>
  <c r="BX120" i="24"/>
  <c r="CK120" i="25"/>
  <c r="CL120" i="24"/>
  <c r="CW120" i="25"/>
  <c r="CX120" i="24"/>
  <c r="DW120" i="25"/>
  <c r="DX120" i="24"/>
  <c r="G121" i="25"/>
  <c r="H121" i="25" s="1"/>
  <c r="H121" i="24"/>
  <c r="U121" i="25"/>
  <c r="V121" i="24"/>
  <c r="AG121" i="25"/>
  <c r="AH121" i="24"/>
  <c r="BG121" i="25"/>
  <c r="BH121" i="24"/>
  <c r="BS121" i="25"/>
  <c r="BT121" i="25" s="1"/>
  <c r="BT121" i="24"/>
  <c r="CG121" i="25"/>
  <c r="CH121" i="24"/>
  <c r="CS121" i="25"/>
  <c r="CT121" i="24"/>
  <c r="DS121" i="25"/>
  <c r="DT121" i="24"/>
  <c r="C122" i="25"/>
  <c r="D122" i="25" s="1"/>
  <c r="D122" i="24"/>
  <c r="Q122" i="25"/>
  <c r="R122" i="24"/>
  <c r="AC122" i="25"/>
  <c r="AD122" i="24"/>
  <c r="BC122" i="25"/>
  <c r="BD122" i="24"/>
  <c r="BO122" i="25"/>
  <c r="BP122" i="25" s="1"/>
  <c r="BP122" i="24"/>
  <c r="CC122" i="25"/>
  <c r="CD122" i="24"/>
  <c r="CO122" i="25"/>
  <c r="CP122" i="24"/>
  <c r="DO122" i="25"/>
  <c r="DP122" i="24"/>
  <c r="EA122" i="25"/>
  <c r="EB122" i="25" s="1"/>
  <c r="EB122" i="24"/>
  <c r="M123" i="25"/>
  <c r="N123" i="24"/>
  <c r="Y123" i="25"/>
  <c r="Z123" i="24"/>
  <c r="AY123" i="25"/>
  <c r="AZ123" i="24"/>
  <c r="BK123" i="25"/>
  <c r="BL123" i="25" s="1"/>
  <c r="BL123" i="24"/>
  <c r="BY123" i="25"/>
  <c r="BZ123" i="24"/>
  <c r="CK123" i="25"/>
  <c r="CL123" i="24"/>
  <c r="DK123" i="25"/>
  <c r="DL123" i="24"/>
  <c r="DW123" i="25"/>
  <c r="DX123" i="25" s="1"/>
  <c r="DX123" i="24"/>
  <c r="E125" i="25"/>
  <c r="F125" i="24"/>
  <c r="E137" i="24"/>
  <c r="Q125" i="25"/>
  <c r="R125" i="25" s="1"/>
  <c r="R125" i="24"/>
  <c r="Q137" i="24"/>
  <c r="AQ125" i="25"/>
  <c r="AR125" i="25" s="1"/>
  <c r="AR125" i="24"/>
  <c r="AQ137" i="24"/>
  <c r="BC125" i="25"/>
  <c r="BD125" i="24"/>
  <c r="BC137" i="24"/>
  <c r="BQ125" i="25"/>
  <c r="BR125" i="24"/>
  <c r="BQ137" i="24"/>
  <c r="CC125" i="25"/>
  <c r="CD125" i="24"/>
  <c r="CC137" i="24"/>
  <c r="DC125" i="25"/>
  <c r="DD125" i="24"/>
  <c r="DC137" i="24"/>
  <c r="DO125" i="25"/>
  <c r="DP125" i="24"/>
  <c r="DO137" i="24"/>
  <c r="EC125" i="25"/>
  <c r="ED125" i="24"/>
  <c r="EC137" i="24"/>
  <c r="M126" i="25"/>
  <c r="N126" i="25" s="1"/>
  <c r="N126" i="24"/>
  <c r="AM126" i="25"/>
  <c r="AN126" i="24"/>
  <c r="AY126" i="25"/>
  <c r="AZ126" i="24"/>
  <c r="BM126" i="25"/>
  <c r="BN126" i="25" s="1"/>
  <c r="BN126" i="24"/>
  <c r="BY126" i="25"/>
  <c r="BZ126" i="25" s="1"/>
  <c r="BZ126" i="24"/>
  <c r="CY126" i="25"/>
  <c r="CZ126" i="24"/>
  <c r="DK126" i="25"/>
  <c r="DL126" i="24"/>
  <c r="DY126" i="25"/>
  <c r="DZ126" i="25" s="1"/>
  <c r="DZ126" i="24"/>
  <c r="I127" i="25"/>
  <c r="J127" i="25" s="1"/>
  <c r="J127" i="24"/>
  <c r="AI127" i="25"/>
  <c r="AJ127" i="24"/>
  <c r="AU127" i="25"/>
  <c r="AV127" i="24"/>
  <c r="BI127" i="25"/>
  <c r="BJ127" i="25" s="1"/>
  <c r="BJ127" i="24"/>
  <c r="BU127" i="25"/>
  <c r="BV127" i="25" s="1"/>
  <c r="BV127" i="24"/>
  <c r="CU127" i="25"/>
  <c r="CV127" i="24"/>
  <c r="DG127" i="25"/>
  <c r="DH127" i="24"/>
  <c r="DU127" i="25"/>
  <c r="DV127" i="25" s="1"/>
  <c r="DV127" i="24"/>
  <c r="E128" i="25"/>
  <c r="F128" i="25" s="1"/>
  <c r="F128" i="24"/>
  <c r="AE128" i="25"/>
  <c r="AF128" i="24"/>
  <c r="AQ128" i="25"/>
  <c r="AR128" i="24"/>
  <c r="BE128" i="25"/>
  <c r="BF128" i="25" s="1"/>
  <c r="BF128" i="24"/>
  <c r="BQ128" i="25"/>
  <c r="BR128" i="25" s="1"/>
  <c r="BR128" i="24"/>
  <c r="CQ128" i="25"/>
  <c r="CR128" i="24"/>
  <c r="DC128" i="25"/>
  <c r="DD128" i="24"/>
  <c r="DQ128" i="25"/>
  <c r="DR128" i="25" s="1"/>
  <c r="DR128" i="24"/>
  <c r="EC128" i="25"/>
  <c r="ED128" i="24"/>
  <c r="AA129" i="25"/>
  <c r="AB129" i="24"/>
  <c r="AM129" i="25"/>
  <c r="AN129" i="24"/>
  <c r="BA129" i="25"/>
  <c r="BB129" i="24"/>
  <c r="BM129" i="25"/>
  <c r="BN129" i="24"/>
  <c r="CM129" i="25"/>
  <c r="CN129" i="24"/>
  <c r="CY129" i="25"/>
  <c r="CZ129" i="24"/>
  <c r="DM129" i="25"/>
  <c r="DN129" i="24"/>
  <c r="DY129" i="25"/>
  <c r="DZ129" i="24"/>
  <c r="W130" i="25"/>
  <c r="X130" i="24"/>
  <c r="AI130" i="25"/>
  <c r="AJ130" i="24"/>
  <c r="AW130" i="25"/>
  <c r="AX130" i="24"/>
  <c r="BI130" i="25"/>
  <c r="BJ130" i="24"/>
  <c r="CI130" i="25"/>
  <c r="CJ130" i="24"/>
  <c r="CU130" i="25"/>
  <c r="CV130" i="24"/>
  <c r="DI130" i="25"/>
  <c r="DJ130" i="24"/>
  <c r="DU130" i="25"/>
  <c r="DV130" i="24"/>
  <c r="S131" i="25"/>
  <c r="T131" i="24"/>
  <c r="AE131" i="25"/>
  <c r="AF131" i="24"/>
  <c r="AS131" i="25"/>
  <c r="AT131" i="24"/>
  <c r="BE131" i="25"/>
  <c r="BF131" i="24"/>
  <c r="CE131" i="25"/>
  <c r="CF131" i="24"/>
  <c r="CQ131" i="25"/>
  <c r="CR131" i="24"/>
  <c r="DE131" i="25"/>
  <c r="DF131" i="24"/>
  <c r="DQ131" i="25"/>
  <c r="DR131" i="24"/>
  <c r="O132" i="25"/>
  <c r="P132" i="24"/>
  <c r="AA132" i="25"/>
  <c r="AB132" i="24"/>
  <c r="AO132" i="25"/>
  <c r="AP132" i="24"/>
  <c r="BA132" i="25"/>
  <c r="BB132" i="24"/>
  <c r="CA132" i="25"/>
  <c r="CB132" i="24"/>
  <c r="CM132" i="25"/>
  <c r="CN132" i="24"/>
  <c r="DA132" i="25"/>
  <c r="DB132" i="24"/>
  <c r="DM132" i="25"/>
  <c r="DN132" i="24"/>
  <c r="K133" i="25"/>
  <c r="L133" i="24"/>
  <c r="W133" i="25"/>
  <c r="X133" i="24"/>
  <c r="AK133" i="25"/>
  <c r="AL133" i="24"/>
  <c r="AW133" i="25"/>
  <c r="AX133" i="25" s="1"/>
  <c r="AX133" i="24"/>
  <c r="BW133" i="25"/>
  <c r="BX133" i="24"/>
  <c r="CI133" i="25"/>
  <c r="CJ133" i="24"/>
  <c r="CW133" i="25"/>
  <c r="CX133" i="25" s="1"/>
  <c r="CX133" i="24"/>
  <c r="DI133" i="25"/>
  <c r="DJ133" i="25" s="1"/>
  <c r="DJ133" i="24"/>
  <c r="G134" i="25"/>
  <c r="H134" i="24"/>
  <c r="S134" i="25"/>
  <c r="T134" i="25" s="1"/>
  <c r="T134" i="24"/>
  <c r="AG134" i="25"/>
  <c r="AH134" i="25" s="1"/>
  <c r="AH134" i="24"/>
  <c r="AS134" i="25"/>
  <c r="AT134" i="25" s="1"/>
  <c r="AT134" i="24"/>
  <c r="BS134" i="25"/>
  <c r="BT134" i="25" s="1"/>
  <c r="BT134" i="24"/>
  <c r="CE134" i="25"/>
  <c r="CF134" i="25" s="1"/>
  <c r="CF134" i="24"/>
  <c r="CS134" i="25"/>
  <c r="CT134" i="24"/>
  <c r="DE134" i="25"/>
  <c r="DF134" i="24"/>
  <c r="C135" i="25"/>
  <c r="D135" i="24"/>
  <c r="O135" i="25"/>
  <c r="P135" i="24"/>
  <c r="AC135" i="25"/>
  <c r="AD135" i="24"/>
  <c r="AO135" i="25"/>
  <c r="AP135" i="25" s="1"/>
  <c r="AP135" i="24"/>
  <c r="BO135" i="25"/>
  <c r="BP135" i="24"/>
  <c r="CA135" i="25"/>
  <c r="CB135" i="24"/>
  <c r="CO135" i="25"/>
  <c r="CP135" i="25" s="1"/>
  <c r="CP135" i="24"/>
  <c r="DA135" i="25"/>
  <c r="DB135" i="25" s="1"/>
  <c r="DB135" i="24"/>
  <c r="EA135" i="25"/>
  <c r="EB135" i="24"/>
  <c r="K136" i="25"/>
  <c r="L136" i="25" s="1"/>
  <c r="L136" i="24"/>
  <c r="Y136" i="25"/>
  <c r="Z136" i="25" s="1"/>
  <c r="Z136" i="24"/>
  <c r="AK136" i="25"/>
  <c r="AL136" i="25" s="1"/>
  <c r="AL136" i="24"/>
  <c r="BK136" i="25"/>
  <c r="BL136" i="25" s="1"/>
  <c r="BL136" i="24"/>
  <c r="BW136" i="25"/>
  <c r="BX136" i="25" s="1"/>
  <c r="BX136" i="24"/>
  <c r="CK136" i="25"/>
  <c r="CL136" i="24"/>
  <c r="CW136" i="25"/>
  <c r="CX136" i="24"/>
  <c r="DW136" i="25"/>
  <c r="DX136" i="24"/>
  <c r="C138" i="25"/>
  <c r="D138" i="25" s="1"/>
  <c r="C150" i="24"/>
  <c r="D138" i="24"/>
  <c r="Q138" i="25"/>
  <c r="Q150" i="24"/>
  <c r="R138" i="24"/>
  <c r="AC138" i="25"/>
  <c r="AC150" i="24"/>
  <c r="AD138" i="24"/>
  <c r="BC138" i="25"/>
  <c r="BD138" i="25" s="1"/>
  <c r="BC150" i="24"/>
  <c r="BD138" i="24"/>
  <c r="BO138" i="25"/>
  <c r="BP138" i="25" s="1"/>
  <c r="BO150" i="24"/>
  <c r="BP138" i="24"/>
  <c r="CC138" i="25"/>
  <c r="CD138" i="25" s="1"/>
  <c r="CC150" i="24"/>
  <c r="CD138" i="24"/>
  <c r="CO138" i="25"/>
  <c r="CO150" i="24"/>
  <c r="CP138" i="24"/>
  <c r="DO138" i="25"/>
  <c r="DP138" i="25" s="1"/>
  <c r="DO150" i="24"/>
  <c r="DP138" i="24"/>
  <c r="EA138" i="25"/>
  <c r="EB138" i="25" s="1"/>
  <c r="EA150" i="24"/>
  <c r="EB138" i="24"/>
  <c r="M139" i="25"/>
  <c r="N139" i="24"/>
  <c r="Y139" i="25"/>
  <c r="Z139" i="25" s="1"/>
  <c r="Z139" i="24"/>
  <c r="AY139" i="25"/>
  <c r="AZ139" i="25" s="1"/>
  <c r="AZ139" i="24"/>
  <c r="BK139" i="25"/>
  <c r="BL139" i="24"/>
  <c r="BY139" i="25"/>
  <c r="BZ139" i="25" s="1"/>
  <c r="BZ139" i="24"/>
  <c r="CK139" i="25"/>
  <c r="CL139" i="25" s="1"/>
  <c r="CL139" i="24"/>
  <c r="DK139" i="25"/>
  <c r="DL139" i="25" s="1"/>
  <c r="DL139" i="24"/>
  <c r="DW139" i="25"/>
  <c r="DX139" i="25" s="1"/>
  <c r="DX139" i="24"/>
  <c r="I140" i="25"/>
  <c r="J140" i="24"/>
  <c r="U140" i="25"/>
  <c r="V140" i="24"/>
  <c r="AU140" i="25"/>
  <c r="AV140" i="25" s="1"/>
  <c r="AV140" i="24"/>
  <c r="BG140" i="25"/>
  <c r="BH140" i="24"/>
  <c r="BU140" i="25"/>
  <c r="BV140" i="24"/>
  <c r="CG140" i="25"/>
  <c r="CH140" i="24"/>
  <c r="DG140" i="25"/>
  <c r="DH140" i="25" s="1"/>
  <c r="DH140" i="24"/>
  <c r="DS140" i="25"/>
  <c r="DT140" i="24"/>
  <c r="E141" i="25"/>
  <c r="F141" i="24"/>
  <c r="Q141" i="25"/>
  <c r="R141" i="25" s="1"/>
  <c r="R141" i="24"/>
  <c r="AQ141" i="25"/>
  <c r="AR141" i="25" s="1"/>
  <c r="AR141" i="24"/>
  <c r="BC141" i="25"/>
  <c r="BD141" i="24"/>
  <c r="BQ141" i="25"/>
  <c r="BR141" i="25" s="1"/>
  <c r="BR141" i="24"/>
  <c r="CC141" i="25"/>
  <c r="CD141" i="25" s="1"/>
  <c r="CD141" i="24"/>
  <c r="DC141" i="25"/>
  <c r="DD141" i="25" s="1"/>
  <c r="DD141" i="24"/>
  <c r="DO141" i="25"/>
  <c r="DP141" i="25" s="1"/>
  <c r="DP141" i="24"/>
  <c r="K142" i="25"/>
  <c r="L142" i="24"/>
  <c r="AQ142" i="25"/>
  <c r="AR142" i="24"/>
  <c r="BW142" i="25"/>
  <c r="BX142" i="25" s="1"/>
  <c r="BX142" i="24"/>
  <c r="DC142" i="25"/>
  <c r="DD142" i="24"/>
  <c r="G143" i="25"/>
  <c r="H143" i="24"/>
  <c r="AM143" i="25"/>
  <c r="AN143" i="24"/>
  <c r="BS143" i="25"/>
  <c r="BT143" i="25" s="1"/>
  <c r="BT143" i="24"/>
  <c r="CY143" i="25"/>
  <c r="CZ143" i="24"/>
  <c r="C144" i="25"/>
  <c r="D144" i="24"/>
  <c r="AI144" i="25"/>
  <c r="AJ144" i="24"/>
  <c r="BO144" i="25"/>
  <c r="BP144" i="25" s="1"/>
  <c r="BP144" i="24"/>
  <c r="CU144" i="25"/>
  <c r="CV144" i="24"/>
  <c r="EA144" i="25"/>
  <c r="EB144" i="24"/>
  <c r="AE145" i="25"/>
  <c r="AF145" i="24"/>
  <c r="BK145" i="25"/>
  <c r="BL145" i="25" s="1"/>
  <c r="BL145" i="24"/>
  <c r="BK146" i="25"/>
  <c r="BL146" i="24"/>
  <c r="DK146" i="25"/>
  <c r="DL146" i="24"/>
  <c r="AG147" i="25"/>
  <c r="AH147" i="24"/>
  <c r="CG147" i="25"/>
  <c r="CH147" i="25" s="1"/>
  <c r="CH147" i="24"/>
  <c r="BC148" i="25"/>
  <c r="BD148" i="24"/>
  <c r="DC148" i="25"/>
  <c r="DD148" i="24"/>
  <c r="Y149" i="25"/>
  <c r="Z149" i="24"/>
  <c r="BY149" i="25"/>
  <c r="BZ149" i="25" s="1"/>
  <c r="BZ149" i="24"/>
  <c r="Q151" i="25"/>
  <c r="R151" i="24"/>
  <c r="Q163" i="24"/>
  <c r="BQ151" i="25"/>
  <c r="BR151" i="24"/>
  <c r="BQ163" i="24"/>
  <c r="AM152" i="25"/>
  <c r="AN152" i="25" s="1"/>
  <c r="AN152" i="24"/>
  <c r="CM152" i="25"/>
  <c r="CN152" i="24"/>
  <c r="I153" i="25"/>
  <c r="J153" i="24"/>
  <c r="BI153" i="25"/>
  <c r="BJ153" i="24"/>
  <c r="AE154" i="25"/>
  <c r="AF154" i="25" s="1"/>
  <c r="AF154" i="24"/>
  <c r="CE154" i="25"/>
  <c r="CF154" i="24"/>
  <c r="EC154" i="25"/>
  <c r="ED154" i="24"/>
  <c r="BA155" i="25"/>
  <c r="BB155" i="24"/>
  <c r="W156" i="25"/>
  <c r="X156" i="25" s="1"/>
  <c r="X156" i="24"/>
  <c r="BW156" i="25"/>
  <c r="BX156" i="24"/>
  <c r="DU156" i="25"/>
  <c r="DV156" i="24"/>
  <c r="AS157" i="25"/>
  <c r="AT157" i="24"/>
  <c r="O158" i="25"/>
  <c r="P158" i="25" s="1"/>
  <c r="P158" i="24"/>
  <c r="BO158" i="25"/>
  <c r="BP158" i="24"/>
  <c r="DM158" i="25"/>
  <c r="DN158" i="24"/>
  <c r="AK159" i="25"/>
  <c r="AL159" i="24"/>
  <c r="G160" i="25"/>
  <c r="H160" i="25" s="1"/>
  <c r="H160" i="24"/>
  <c r="BG160" i="25"/>
  <c r="BH160" i="24"/>
  <c r="DE160" i="25"/>
  <c r="DF160" i="24"/>
  <c r="AC161" i="25"/>
  <c r="AD161" i="24"/>
  <c r="EA161" i="25"/>
  <c r="EB161" i="25" s="1"/>
  <c r="EB161" i="24"/>
  <c r="AY162" i="25"/>
  <c r="AZ162" i="24"/>
  <c r="CW162" i="25"/>
  <c r="CX162" i="24"/>
  <c r="AQ164" i="25"/>
  <c r="AQ176" i="24"/>
  <c r="AR164" i="24"/>
  <c r="CO164" i="25"/>
  <c r="CP164" i="24"/>
  <c r="CO176" i="24"/>
  <c r="M165" i="25"/>
  <c r="N165" i="24"/>
  <c r="DK165" i="25"/>
  <c r="DL165" i="24"/>
  <c r="AI166" i="25"/>
  <c r="AJ166" i="25" s="1"/>
  <c r="AJ166" i="24"/>
  <c r="CG166" i="25"/>
  <c r="CH166" i="24"/>
  <c r="E167" i="25"/>
  <c r="F167" i="24"/>
  <c r="DC167" i="25"/>
  <c r="DD167" i="24"/>
  <c r="AC168" i="25"/>
  <c r="AD168" i="25" s="1"/>
  <c r="AD168" i="24"/>
  <c r="DA168" i="25"/>
  <c r="DB168" i="24"/>
  <c r="CC169" i="25"/>
  <c r="CD169" i="24"/>
  <c r="U171" i="25"/>
  <c r="V171" i="24"/>
  <c r="O173" i="25"/>
  <c r="P173" i="25" s="1"/>
  <c r="P173" i="24"/>
  <c r="Y180" i="25"/>
  <c r="Z180" i="25" s="1"/>
  <c r="Z180" i="24"/>
  <c r="S116" i="25"/>
  <c r="T116" i="24"/>
  <c r="AC116" i="25"/>
  <c r="AD116" i="25" s="1"/>
  <c r="AD116" i="24"/>
  <c r="BC116" i="25"/>
  <c r="BD116" i="25" s="1"/>
  <c r="BD116" i="24"/>
  <c r="BO116" i="25"/>
  <c r="BP116" i="24"/>
  <c r="CC116" i="25"/>
  <c r="CD116" i="24"/>
  <c r="CO116" i="25"/>
  <c r="CP116" i="25" s="1"/>
  <c r="CP116" i="24"/>
  <c r="DO116" i="25"/>
  <c r="DP116" i="25" s="1"/>
  <c r="DP116" i="24"/>
  <c r="EA116" i="25"/>
  <c r="EB116" i="24"/>
  <c r="M117" i="25"/>
  <c r="N117" i="24"/>
  <c r="Y117" i="25"/>
  <c r="Z117" i="25" s="1"/>
  <c r="Z117" i="24"/>
  <c r="AY117" i="25"/>
  <c r="AZ117" i="25" s="1"/>
  <c r="AZ117" i="24"/>
  <c r="BK117" i="25"/>
  <c r="BL117" i="24"/>
  <c r="BY117" i="25"/>
  <c r="BZ117" i="24"/>
  <c r="CK117" i="25"/>
  <c r="CL117" i="25" s="1"/>
  <c r="CL117" i="24"/>
  <c r="DK117" i="25"/>
  <c r="DL117" i="25" s="1"/>
  <c r="DL117" i="24"/>
  <c r="DW117" i="25"/>
  <c r="DX117" i="24"/>
  <c r="I118" i="25"/>
  <c r="J118" i="24"/>
  <c r="U118" i="25"/>
  <c r="V118" i="25" s="1"/>
  <c r="V118" i="24"/>
  <c r="AU118" i="25"/>
  <c r="AV118" i="25" s="1"/>
  <c r="AV118" i="24"/>
  <c r="BG118" i="25"/>
  <c r="BH118" i="24"/>
  <c r="BU118" i="25"/>
  <c r="BV118" i="24"/>
  <c r="CG118" i="25"/>
  <c r="CH118" i="25" s="1"/>
  <c r="CH118" i="24"/>
  <c r="DG118" i="25"/>
  <c r="DH118" i="25" s="1"/>
  <c r="DH118" i="24"/>
  <c r="DS118" i="25"/>
  <c r="DT118" i="24"/>
  <c r="E119" i="25"/>
  <c r="F119" i="24"/>
  <c r="Q119" i="25"/>
  <c r="R119" i="25" s="1"/>
  <c r="R119" i="24"/>
  <c r="AQ119" i="25"/>
  <c r="AR119" i="25" s="1"/>
  <c r="AR119" i="24"/>
  <c r="BC119" i="25"/>
  <c r="BD119" i="24"/>
  <c r="BQ119" i="25"/>
  <c r="BR119" i="24"/>
  <c r="CC119" i="25"/>
  <c r="CD119" i="25" s="1"/>
  <c r="CD119" i="24"/>
  <c r="DC119" i="25"/>
  <c r="DD119" i="25" s="1"/>
  <c r="DD119" i="24"/>
  <c r="DO119" i="25"/>
  <c r="DP119" i="24"/>
  <c r="EC119" i="25"/>
  <c r="ED119" i="24"/>
  <c r="M120" i="25"/>
  <c r="N120" i="25" s="1"/>
  <c r="N120" i="24"/>
  <c r="AM120" i="25"/>
  <c r="AN120" i="25" s="1"/>
  <c r="AN120" i="24"/>
  <c r="AY120" i="25"/>
  <c r="AZ120" i="24"/>
  <c r="BM120" i="25"/>
  <c r="BN120" i="24"/>
  <c r="BY120" i="25"/>
  <c r="BZ120" i="25" s="1"/>
  <c r="BZ120" i="24"/>
  <c r="CY120" i="25"/>
  <c r="CZ120" i="25" s="1"/>
  <c r="CZ120" i="24"/>
  <c r="DK120" i="25"/>
  <c r="DL120" i="24"/>
  <c r="DY120" i="25"/>
  <c r="DZ120" i="24"/>
  <c r="I121" i="25"/>
  <c r="J121" i="25" s="1"/>
  <c r="J121" i="24"/>
  <c r="AI121" i="25"/>
  <c r="AJ121" i="25" s="1"/>
  <c r="AJ121" i="24"/>
  <c r="AU121" i="25"/>
  <c r="AV121" i="24"/>
  <c r="BI121" i="25"/>
  <c r="BJ121" i="24"/>
  <c r="BU121" i="25"/>
  <c r="BV121" i="25" s="1"/>
  <c r="BV121" i="24"/>
  <c r="CU121" i="25"/>
  <c r="CV121" i="25" s="1"/>
  <c r="CV121" i="24"/>
  <c r="DG121" i="25"/>
  <c r="DH121" i="24"/>
  <c r="DU121" i="25"/>
  <c r="DV121" i="24"/>
  <c r="E122" i="25"/>
  <c r="F122" i="25" s="1"/>
  <c r="F122" i="24"/>
  <c r="AE122" i="25"/>
  <c r="AF122" i="25" s="1"/>
  <c r="AF122" i="24"/>
  <c r="AQ122" i="25"/>
  <c r="AR122" i="24"/>
  <c r="BE122" i="25"/>
  <c r="BF122" i="24"/>
  <c r="BQ122" i="25"/>
  <c r="BR122" i="25" s="1"/>
  <c r="BR122" i="24"/>
  <c r="CQ122" i="25"/>
  <c r="CR122" i="25" s="1"/>
  <c r="CR122" i="24"/>
  <c r="DC122" i="25"/>
  <c r="DD122" i="24"/>
  <c r="DQ122" i="25"/>
  <c r="DR122" i="24"/>
  <c r="EC122" i="25"/>
  <c r="ED122" i="25" s="1"/>
  <c r="ED122" i="24"/>
  <c r="AA123" i="25"/>
  <c r="AB123" i="25" s="1"/>
  <c r="AB123" i="24"/>
  <c r="AM123" i="25"/>
  <c r="AN123" i="24"/>
  <c r="BA123" i="25"/>
  <c r="BB123" i="24"/>
  <c r="BM123" i="25"/>
  <c r="BN123" i="25" s="1"/>
  <c r="BN123" i="24"/>
  <c r="CM123" i="25"/>
  <c r="CN123" i="25" s="1"/>
  <c r="CN123" i="24"/>
  <c r="CY123" i="25"/>
  <c r="CZ123" i="24"/>
  <c r="DM123" i="25"/>
  <c r="DN123" i="24"/>
  <c r="DY123" i="25"/>
  <c r="DZ123" i="25" s="1"/>
  <c r="DZ123" i="24"/>
  <c r="S125" i="25"/>
  <c r="T125" i="24"/>
  <c r="S137" i="24"/>
  <c r="AE125" i="25"/>
  <c r="AF125" i="24"/>
  <c r="AE137" i="24"/>
  <c r="AS125" i="25"/>
  <c r="AT125" i="24"/>
  <c r="AS137" i="24"/>
  <c r="BE125" i="25"/>
  <c r="BF125" i="25" s="1"/>
  <c r="BF125" i="24"/>
  <c r="BE137" i="24"/>
  <c r="CE125" i="25"/>
  <c r="CF125" i="24"/>
  <c r="CE137" i="24"/>
  <c r="CQ125" i="25"/>
  <c r="CR125" i="24"/>
  <c r="CQ137" i="24"/>
  <c r="DE125" i="25"/>
  <c r="DF125" i="24"/>
  <c r="DE137" i="24"/>
  <c r="DQ125" i="25"/>
  <c r="DR125" i="25" s="1"/>
  <c r="DR125" i="24"/>
  <c r="DQ137" i="24"/>
  <c r="O126" i="25"/>
  <c r="P126" i="25" s="1"/>
  <c r="P126" i="24"/>
  <c r="AA126" i="25"/>
  <c r="AB126" i="24"/>
  <c r="AO126" i="25"/>
  <c r="AP126" i="24"/>
  <c r="BA126" i="25"/>
  <c r="BB126" i="24"/>
  <c r="CA126" i="25"/>
  <c r="CB126" i="25" s="1"/>
  <c r="CB126" i="24"/>
  <c r="CM126" i="25"/>
  <c r="CN126" i="24"/>
  <c r="DA126" i="25"/>
  <c r="DB126" i="24"/>
  <c r="DM126" i="25"/>
  <c r="DN126" i="24"/>
  <c r="K127" i="25"/>
  <c r="L127" i="25" s="1"/>
  <c r="L127" i="24"/>
  <c r="W127" i="25"/>
  <c r="X127" i="24"/>
  <c r="AK127" i="25"/>
  <c r="AL127" i="24"/>
  <c r="AW127" i="25"/>
  <c r="AX127" i="24"/>
  <c r="BW127" i="25"/>
  <c r="BX127" i="25" s="1"/>
  <c r="BX127" i="24"/>
  <c r="CI127" i="25"/>
  <c r="CJ127" i="24"/>
  <c r="CW127" i="25"/>
  <c r="CX127" i="24"/>
  <c r="DI127" i="25"/>
  <c r="DJ127" i="24"/>
  <c r="G128" i="25"/>
  <c r="H128" i="25" s="1"/>
  <c r="H128" i="24"/>
  <c r="S128" i="25"/>
  <c r="T128" i="24"/>
  <c r="AG128" i="25"/>
  <c r="AH128" i="24"/>
  <c r="AS128" i="25"/>
  <c r="AT128" i="24"/>
  <c r="BS128" i="25"/>
  <c r="BT128" i="25" s="1"/>
  <c r="BT128" i="24"/>
  <c r="CE128" i="25"/>
  <c r="CF128" i="24"/>
  <c r="CS128" i="25"/>
  <c r="CT128" i="24"/>
  <c r="DE128" i="25"/>
  <c r="DF128" i="24"/>
  <c r="C129" i="25"/>
  <c r="D129" i="25" s="1"/>
  <c r="D129" i="24"/>
  <c r="O129" i="25"/>
  <c r="P129" i="24"/>
  <c r="AC129" i="25"/>
  <c r="AD129" i="24"/>
  <c r="AO129" i="25"/>
  <c r="AP129" i="24"/>
  <c r="BO129" i="25"/>
  <c r="BP129" i="25" s="1"/>
  <c r="BP129" i="24"/>
  <c r="CA129" i="25"/>
  <c r="CB129" i="24"/>
  <c r="CO129" i="25"/>
  <c r="CP129" i="24"/>
  <c r="DA129" i="25"/>
  <c r="DB129" i="24"/>
  <c r="EA129" i="25"/>
  <c r="EB129" i="25" s="1"/>
  <c r="EB129" i="24"/>
  <c r="K130" i="25"/>
  <c r="L130" i="24"/>
  <c r="Y130" i="25"/>
  <c r="Z130" i="24"/>
  <c r="AK130" i="25"/>
  <c r="AL130" i="24"/>
  <c r="BK130" i="25"/>
  <c r="BL130" i="25" s="1"/>
  <c r="BL130" i="24"/>
  <c r="BW130" i="25"/>
  <c r="BX130" i="24"/>
  <c r="CK130" i="25"/>
  <c r="CL130" i="24"/>
  <c r="CW130" i="25"/>
  <c r="CX130" i="24"/>
  <c r="DW130" i="25"/>
  <c r="DX130" i="25" s="1"/>
  <c r="DX130" i="24"/>
  <c r="G131" i="25"/>
  <c r="H131" i="24"/>
  <c r="U131" i="25"/>
  <c r="V131" i="24"/>
  <c r="AG131" i="25"/>
  <c r="AH131" i="24"/>
  <c r="BG131" i="25"/>
  <c r="BH131" i="25" s="1"/>
  <c r="BH131" i="24"/>
  <c r="BS131" i="25"/>
  <c r="BT131" i="24"/>
  <c r="CG131" i="25"/>
  <c r="CH131" i="24"/>
  <c r="CS131" i="25"/>
  <c r="CT131" i="24"/>
  <c r="DS131" i="25"/>
  <c r="DT131" i="25" s="1"/>
  <c r="DT131" i="24"/>
  <c r="C132" i="25"/>
  <c r="D132" i="24"/>
  <c r="Q132" i="25"/>
  <c r="R132" i="24"/>
  <c r="AC132" i="25"/>
  <c r="AD132" i="24"/>
  <c r="BC132" i="25"/>
  <c r="BD132" i="25" s="1"/>
  <c r="BD132" i="24"/>
  <c r="BO132" i="25"/>
  <c r="BP132" i="24"/>
  <c r="CC132" i="25"/>
  <c r="CD132" i="24"/>
  <c r="CO132" i="25"/>
  <c r="CP132" i="24"/>
  <c r="DO132" i="25"/>
  <c r="DP132" i="25" s="1"/>
  <c r="DP132" i="24"/>
  <c r="EA132" i="25"/>
  <c r="EB132" i="25" s="1"/>
  <c r="EB132" i="24"/>
  <c r="M133" i="25"/>
  <c r="N133" i="24"/>
  <c r="Y133" i="25"/>
  <c r="Z133" i="24"/>
  <c r="AY133" i="25"/>
  <c r="AZ133" i="25" s="1"/>
  <c r="AZ133" i="24"/>
  <c r="BK133" i="25"/>
  <c r="BL133" i="25" s="1"/>
  <c r="BL133" i="24"/>
  <c r="BY133" i="25"/>
  <c r="BZ133" i="24"/>
  <c r="CK133" i="25"/>
  <c r="CL133" i="24"/>
  <c r="DK133" i="25"/>
  <c r="DL133" i="25" s="1"/>
  <c r="DL133" i="24"/>
  <c r="DW133" i="25"/>
  <c r="DX133" i="24"/>
  <c r="I134" i="25"/>
  <c r="J134" i="24"/>
  <c r="U134" i="25"/>
  <c r="V134" i="25" s="1"/>
  <c r="V134" i="24"/>
  <c r="AU134" i="25"/>
  <c r="AV134" i="25" s="1"/>
  <c r="AV134" i="24"/>
  <c r="BG134" i="25"/>
  <c r="BH134" i="24"/>
  <c r="BU134" i="25"/>
  <c r="BV134" i="24"/>
  <c r="CG134" i="25"/>
  <c r="CH134" i="24"/>
  <c r="DG134" i="25"/>
  <c r="DH134" i="25" s="1"/>
  <c r="DH134" i="24"/>
  <c r="DS134" i="25"/>
  <c r="DT134" i="25" s="1"/>
  <c r="DT134" i="24"/>
  <c r="E135" i="25"/>
  <c r="F135" i="24"/>
  <c r="Q135" i="25"/>
  <c r="R135" i="24"/>
  <c r="AQ135" i="25"/>
  <c r="AR135" i="25" s="1"/>
  <c r="AR135" i="24"/>
  <c r="BC135" i="25"/>
  <c r="BD135" i="25" s="1"/>
  <c r="BD135" i="24"/>
  <c r="BQ135" i="25"/>
  <c r="BR135" i="24"/>
  <c r="CC135" i="25"/>
  <c r="CD135" i="24"/>
  <c r="DC135" i="25"/>
  <c r="DD135" i="25" s="1"/>
  <c r="DD135" i="24"/>
  <c r="DO135" i="25"/>
  <c r="DP135" i="24"/>
  <c r="EC135" i="25"/>
  <c r="ED135" i="24"/>
  <c r="M136" i="25"/>
  <c r="N136" i="25" s="1"/>
  <c r="N136" i="24"/>
  <c r="AM136" i="25"/>
  <c r="AN136" i="25" s="1"/>
  <c r="AN136" i="24"/>
  <c r="AY136" i="25"/>
  <c r="AZ136" i="24"/>
  <c r="BM136" i="25"/>
  <c r="BN136" i="24"/>
  <c r="BY136" i="25"/>
  <c r="BZ136" i="24"/>
  <c r="CY136" i="25"/>
  <c r="CZ136" i="25" s="1"/>
  <c r="CZ136" i="24"/>
  <c r="DK136" i="25"/>
  <c r="DL136" i="25" s="1"/>
  <c r="DL136" i="24"/>
  <c r="DY136" i="25"/>
  <c r="DZ136" i="24"/>
  <c r="E138" i="25"/>
  <c r="F138" i="25" s="1"/>
  <c r="E150" i="24"/>
  <c r="F138" i="24"/>
  <c r="AE138" i="25"/>
  <c r="AF138" i="25" s="1"/>
  <c r="AE150" i="24"/>
  <c r="AF138" i="24"/>
  <c r="AQ138" i="25"/>
  <c r="AQ150" i="24"/>
  <c r="AR138" i="24"/>
  <c r="BE138" i="25"/>
  <c r="BE150" i="24"/>
  <c r="BF138" i="24"/>
  <c r="BQ138" i="25"/>
  <c r="BQ150" i="24"/>
  <c r="BR138" i="24"/>
  <c r="CQ138" i="25"/>
  <c r="CQ150" i="24"/>
  <c r="CR138" i="24"/>
  <c r="DC138" i="25"/>
  <c r="DD138" i="25" s="1"/>
  <c r="DC150" i="24"/>
  <c r="DD138" i="24"/>
  <c r="DQ138" i="25"/>
  <c r="DQ150" i="24"/>
  <c r="DR138" i="24"/>
  <c r="EC138" i="25"/>
  <c r="EC150" i="24"/>
  <c r="ED138" i="24"/>
  <c r="AA139" i="25"/>
  <c r="AB139" i="25" s="1"/>
  <c r="AB139" i="24"/>
  <c r="AM139" i="25"/>
  <c r="AN139" i="24"/>
  <c r="BA139" i="25"/>
  <c r="BB139" i="24"/>
  <c r="BM139" i="25"/>
  <c r="BN139" i="24"/>
  <c r="CM139" i="25"/>
  <c r="CN139" i="25" s="1"/>
  <c r="CN139" i="24"/>
  <c r="CY139" i="25"/>
  <c r="CZ139" i="24"/>
  <c r="DM139" i="25"/>
  <c r="DN139" i="24"/>
  <c r="DY139" i="25"/>
  <c r="DZ139" i="25" s="1"/>
  <c r="DZ139" i="24"/>
  <c r="W140" i="25"/>
  <c r="X140" i="25" s="1"/>
  <c r="X140" i="24"/>
  <c r="AI140" i="25"/>
  <c r="AJ140" i="24"/>
  <c r="AW140" i="25"/>
  <c r="AX140" i="24"/>
  <c r="BI140" i="25"/>
  <c r="BJ140" i="24"/>
  <c r="CI140" i="25"/>
  <c r="CJ140" i="24"/>
  <c r="CU140" i="25"/>
  <c r="CV140" i="25" s="1"/>
  <c r="CV140" i="24"/>
  <c r="DI140" i="25"/>
  <c r="DJ140" i="24"/>
  <c r="DU140" i="25"/>
  <c r="DV140" i="24"/>
  <c r="S141" i="25"/>
  <c r="T141" i="25" s="1"/>
  <c r="T141" i="24"/>
  <c r="AE141" i="25"/>
  <c r="AF141" i="24"/>
  <c r="AS141" i="25"/>
  <c r="AT141" i="24"/>
  <c r="BE141" i="25"/>
  <c r="BF141" i="24"/>
  <c r="CE141" i="25"/>
  <c r="CF141" i="25" s="1"/>
  <c r="CF141" i="24"/>
  <c r="CQ141" i="25"/>
  <c r="CR141" i="24"/>
  <c r="DE141" i="25"/>
  <c r="DF141" i="24"/>
  <c r="DQ141" i="25"/>
  <c r="DR141" i="25" s="1"/>
  <c r="DR141" i="24"/>
  <c r="W146" i="25"/>
  <c r="X146" i="25" s="1"/>
  <c r="X146" i="24"/>
  <c r="BW146" i="25"/>
  <c r="BX146" i="25" s="1"/>
  <c r="BX146" i="24"/>
  <c r="DU146" i="25"/>
  <c r="DV146" i="25" s="1"/>
  <c r="DV146" i="24"/>
  <c r="AS147" i="25"/>
  <c r="AT147" i="25" s="1"/>
  <c r="AT147" i="24"/>
  <c r="O148" i="25"/>
  <c r="P148" i="25" s="1"/>
  <c r="P148" i="24"/>
  <c r="BO148" i="25"/>
  <c r="BP148" i="25" s="1"/>
  <c r="BP148" i="24"/>
  <c r="DM148" i="25"/>
  <c r="DN148" i="25" s="1"/>
  <c r="DN148" i="24"/>
  <c r="AK149" i="25"/>
  <c r="AL149" i="25" s="1"/>
  <c r="AL149" i="24"/>
  <c r="AC151" i="25"/>
  <c r="AD151" i="25" s="1"/>
  <c r="AD151" i="24"/>
  <c r="AC163" i="24"/>
  <c r="EA151" i="25"/>
  <c r="EB151" i="25" s="1"/>
  <c r="EB151" i="24"/>
  <c r="EA163" i="24"/>
  <c r="AY152" i="25"/>
  <c r="AZ152" i="25" s="1"/>
  <c r="AZ152" i="24"/>
  <c r="CW152" i="25"/>
  <c r="CX152" i="25" s="1"/>
  <c r="CX152" i="24"/>
  <c r="U153" i="25"/>
  <c r="V153" i="25" s="1"/>
  <c r="V153" i="24"/>
  <c r="DS153" i="25"/>
  <c r="DT153" i="25" s="1"/>
  <c r="DT153" i="24"/>
  <c r="AQ154" i="25"/>
  <c r="AR154" i="25" s="1"/>
  <c r="AR154" i="24"/>
  <c r="CO154" i="25"/>
  <c r="CP154" i="25" s="1"/>
  <c r="CP154" i="24"/>
  <c r="M155" i="25"/>
  <c r="N155" i="25" s="1"/>
  <c r="N155" i="24"/>
  <c r="DK155" i="25"/>
  <c r="DL155" i="24"/>
  <c r="AI156" i="25"/>
  <c r="AJ156" i="24"/>
  <c r="CG156" i="25"/>
  <c r="CH156" i="24"/>
  <c r="E157" i="25"/>
  <c r="F157" i="24"/>
  <c r="DC157" i="25"/>
  <c r="DD157" i="24"/>
  <c r="AA158" i="25"/>
  <c r="AB158" i="24"/>
  <c r="BY158" i="25"/>
  <c r="BZ158" i="24"/>
  <c r="DY158" i="25"/>
  <c r="DZ158" i="24"/>
  <c r="CU159" i="25"/>
  <c r="CV159" i="24"/>
  <c r="S160" i="25"/>
  <c r="T160" i="24"/>
  <c r="BQ160" i="25"/>
  <c r="BR160" i="24"/>
  <c r="DQ160" i="25"/>
  <c r="DR160" i="24"/>
  <c r="CM161" i="25"/>
  <c r="CN161" i="24"/>
  <c r="K162" i="25"/>
  <c r="L162" i="24"/>
  <c r="BI162" i="25"/>
  <c r="BJ162" i="24"/>
  <c r="DI162" i="25"/>
  <c r="DJ162" i="24"/>
  <c r="C164" i="25"/>
  <c r="C176" i="24"/>
  <c r="D164" i="24"/>
  <c r="BA164" i="25"/>
  <c r="BB164" i="25" s="1"/>
  <c r="BB164" i="24"/>
  <c r="BA176" i="24"/>
  <c r="DA164" i="25"/>
  <c r="DB164" i="24"/>
  <c r="DA176" i="24"/>
  <c r="BW165" i="25"/>
  <c r="BX165" i="24"/>
  <c r="DW165" i="25"/>
  <c r="DX165" i="25" s="1"/>
  <c r="DX165" i="24"/>
  <c r="AS166" i="25"/>
  <c r="AT166" i="24"/>
  <c r="CS166" i="25"/>
  <c r="CT166" i="24"/>
  <c r="BO167" i="25"/>
  <c r="BP167" i="24"/>
  <c r="DO167" i="25"/>
  <c r="DP167" i="25" s="1"/>
  <c r="DP167" i="24"/>
  <c r="AS168" i="25"/>
  <c r="AT168" i="24"/>
  <c r="DU168" i="25"/>
  <c r="DV168" i="24"/>
  <c r="BI171" i="25"/>
  <c r="BJ171" i="24"/>
  <c r="DO182" i="25"/>
  <c r="DP182" i="25" s="1"/>
  <c r="DP182" i="24"/>
  <c r="CQ103" i="25"/>
  <c r="CR103" i="24"/>
  <c r="CY103" i="25"/>
  <c r="CZ103" i="25" s="1"/>
  <c r="CZ103" i="24"/>
  <c r="DG103" i="25"/>
  <c r="DH103" i="24"/>
  <c r="DO103" i="25"/>
  <c r="DP103" i="25" s="1"/>
  <c r="DP103" i="24"/>
  <c r="DW103" i="25"/>
  <c r="DX103" i="25" s="1"/>
  <c r="DX103" i="24"/>
  <c r="C104" i="25"/>
  <c r="D104" i="24"/>
  <c r="K104" i="25"/>
  <c r="L104" i="25" s="1"/>
  <c r="L104" i="24"/>
  <c r="S104" i="25"/>
  <c r="T104" i="25" s="1"/>
  <c r="T104" i="24"/>
  <c r="AA104" i="25"/>
  <c r="AB104" i="24"/>
  <c r="AI104" i="25"/>
  <c r="AJ104" i="25" s="1"/>
  <c r="AJ104" i="24"/>
  <c r="AQ104" i="25"/>
  <c r="AR104" i="24"/>
  <c r="AY104" i="25"/>
  <c r="AZ104" i="25" s="1"/>
  <c r="AZ104" i="24"/>
  <c r="BG104" i="25"/>
  <c r="BH104" i="25" s="1"/>
  <c r="BH104" i="24"/>
  <c r="BO104" i="25"/>
  <c r="BP104" i="24"/>
  <c r="BW104" i="25"/>
  <c r="BX104" i="25" s="1"/>
  <c r="BX104" i="24"/>
  <c r="CE104" i="25"/>
  <c r="CF104" i="25" s="1"/>
  <c r="CF104" i="24"/>
  <c r="CM104" i="25"/>
  <c r="CN104" i="24"/>
  <c r="CU104" i="25"/>
  <c r="CV104" i="25" s="1"/>
  <c r="CV104" i="24"/>
  <c r="DC104" i="25"/>
  <c r="DD104" i="24"/>
  <c r="DK104" i="25"/>
  <c r="DL104" i="25" s="1"/>
  <c r="DL104" i="24"/>
  <c r="DS104" i="25"/>
  <c r="DT104" i="25" s="1"/>
  <c r="DT104" i="24"/>
  <c r="EA104" i="25"/>
  <c r="EB104" i="24"/>
  <c r="G105" i="25"/>
  <c r="H105" i="25" s="1"/>
  <c r="H105" i="24"/>
  <c r="O105" i="25"/>
  <c r="P105" i="25" s="1"/>
  <c r="P105" i="24"/>
  <c r="W105" i="25"/>
  <c r="X105" i="24"/>
  <c r="AE105" i="25"/>
  <c r="AF105" i="25" s="1"/>
  <c r="AF105" i="24"/>
  <c r="AM105" i="25"/>
  <c r="AN105" i="24"/>
  <c r="AU105" i="25"/>
  <c r="AV105" i="25" s="1"/>
  <c r="AV105" i="24"/>
  <c r="BC105" i="25"/>
  <c r="BD105" i="25" s="1"/>
  <c r="BD105" i="24"/>
  <c r="BK105" i="25"/>
  <c r="BL105" i="24"/>
  <c r="BS105" i="25"/>
  <c r="BT105" i="25" s="1"/>
  <c r="BT105" i="24"/>
  <c r="CA105" i="25"/>
  <c r="CB105" i="25" s="1"/>
  <c r="CB105" i="24"/>
  <c r="CI105" i="25"/>
  <c r="CJ105" i="24"/>
  <c r="CQ105" i="25"/>
  <c r="CR105" i="25" s="1"/>
  <c r="CR105" i="24"/>
  <c r="CY105" i="25"/>
  <c r="CZ105" i="24"/>
  <c r="DG105" i="25"/>
  <c r="DH105" i="25" s="1"/>
  <c r="DH105" i="24"/>
  <c r="DO105" i="25"/>
  <c r="DP105" i="25" s="1"/>
  <c r="DP105" i="24"/>
  <c r="DW105" i="25"/>
  <c r="DX105" i="24"/>
  <c r="C106" i="25"/>
  <c r="D106" i="25" s="1"/>
  <c r="D106" i="24"/>
  <c r="K106" i="25"/>
  <c r="L106" i="25" s="1"/>
  <c r="L106" i="24"/>
  <c r="S106" i="25"/>
  <c r="T106" i="24"/>
  <c r="AA106" i="25"/>
  <c r="AB106" i="25" s="1"/>
  <c r="AB106" i="24"/>
  <c r="AI106" i="25"/>
  <c r="AJ106" i="24"/>
  <c r="AQ106" i="25"/>
  <c r="AR106" i="25" s="1"/>
  <c r="AR106" i="24"/>
  <c r="AY106" i="25"/>
  <c r="AZ106" i="25" s="1"/>
  <c r="AZ106" i="24"/>
  <c r="BG106" i="25"/>
  <c r="BH106" i="24"/>
  <c r="BO106" i="25"/>
  <c r="BP106" i="25" s="1"/>
  <c r="BP106" i="24"/>
  <c r="BW106" i="25"/>
  <c r="BX106" i="25" s="1"/>
  <c r="BX106" i="24"/>
  <c r="CE106" i="25"/>
  <c r="CF106" i="24"/>
  <c r="CM106" i="25"/>
  <c r="CN106" i="25" s="1"/>
  <c r="CN106" i="24"/>
  <c r="CU106" i="25"/>
  <c r="CV106" i="24"/>
  <c r="DC106" i="25"/>
  <c r="DD106" i="25" s="1"/>
  <c r="DD106" i="24"/>
  <c r="DK106" i="25"/>
  <c r="DL106" i="25" s="1"/>
  <c r="DL106" i="24"/>
  <c r="DS106" i="25"/>
  <c r="DT106" i="24"/>
  <c r="EA106" i="25"/>
  <c r="EB106" i="25" s="1"/>
  <c r="EB106" i="24"/>
  <c r="G107" i="25"/>
  <c r="H107" i="25" s="1"/>
  <c r="H107" i="24"/>
  <c r="O107" i="25"/>
  <c r="P107" i="24"/>
  <c r="W107" i="25"/>
  <c r="X107" i="25" s="1"/>
  <c r="X107" i="24"/>
  <c r="AE107" i="25"/>
  <c r="AF107" i="24"/>
  <c r="AM107" i="25"/>
  <c r="AN107" i="25" s="1"/>
  <c r="AN107" i="24"/>
  <c r="AU107" i="25"/>
  <c r="AV107" i="25" s="1"/>
  <c r="AV107" i="24"/>
  <c r="BC107" i="25"/>
  <c r="BD107" i="24"/>
  <c r="BK107" i="25"/>
  <c r="BL107" i="25" s="1"/>
  <c r="BL107" i="24"/>
  <c r="BS107" i="25"/>
  <c r="BT107" i="25" s="1"/>
  <c r="BT107" i="24"/>
  <c r="CA107" i="25"/>
  <c r="CB107" i="24"/>
  <c r="CI107" i="25"/>
  <c r="CJ107" i="25" s="1"/>
  <c r="CJ107" i="24"/>
  <c r="CQ107" i="25"/>
  <c r="CR107" i="24"/>
  <c r="CY107" i="25"/>
  <c r="CZ107" i="25" s="1"/>
  <c r="CZ107" i="24"/>
  <c r="DG107" i="25"/>
  <c r="DH107" i="25" s="1"/>
  <c r="DH107" i="24"/>
  <c r="DO107" i="25"/>
  <c r="DP107" i="24"/>
  <c r="DW107" i="25"/>
  <c r="DX107" i="25" s="1"/>
  <c r="DX107" i="24"/>
  <c r="C108" i="25"/>
  <c r="D108" i="25" s="1"/>
  <c r="D108" i="24"/>
  <c r="K108" i="25"/>
  <c r="L108" i="24"/>
  <c r="S108" i="25"/>
  <c r="T108" i="25" s="1"/>
  <c r="T108" i="24"/>
  <c r="AA108" i="25"/>
  <c r="AB108" i="24"/>
  <c r="AI108" i="25"/>
  <c r="AJ108" i="25" s="1"/>
  <c r="AJ108" i="24"/>
  <c r="AQ108" i="25"/>
  <c r="AR108" i="25" s="1"/>
  <c r="AR108" i="24"/>
  <c r="AY108" i="25"/>
  <c r="AZ108" i="24"/>
  <c r="BG108" i="25"/>
  <c r="BH108" i="25" s="1"/>
  <c r="BH108" i="24"/>
  <c r="BO108" i="25"/>
  <c r="BP108" i="25" s="1"/>
  <c r="BP108" i="24"/>
  <c r="BW108" i="25"/>
  <c r="BX108" i="24"/>
  <c r="CE108" i="25"/>
  <c r="CF108" i="25" s="1"/>
  <c r="CF108" i="24"/>
  <c r="CM108" i="25"/>
  <c r="CN108" i="24"/>
  <c r="CU108" i="25"/>
  <c r="CV108" i="25" s="1"/>
  <c r="CV108" i="24"/>
  <c r="DC108" i="25"/>
  <c r="DD108" i="25" s="1"/>
  <c r="DD108" i="24"/>
  <c r="DK108" i="25"/>
  <c r="DL108" i="24"/>
  <c r="DS108" i="25"/>
  <c r="DT108" i="25" s="1"/>
  <c r="DT108" i="24"/>
  <c r="EA108" i="25"/>
  <c r="EB108" i="25" s="1"/>
  <c r="EB108" i="24"/>
  <c r="G109" i="25"/>
  <c r="H109" i="24"/>
  <c r="O109" i="25"/>
  <c r="P109" i="25" s="1"/>
  <c r="P109" i="24"/>
  <c r="W109" i="25"/>
  <c r="X109" i="24"/>
  <c r="AE109" i="25"/>
  <c r="AF109" i="25" s="1"/>
  <c r="AF109" i="24"/>
  <c r="AM109" i="25"/>
  <c r="AN109" i="25" s="1"/>
  <c r="AN109" i="24"/>
  <c r="AU109" i="25"/>
  <c r="AV109" i="24"/>
  <c r="BC109" i="25"/>
  <c r="BD109" i="25" s="1"/>
  <c r="BD109" i="24"/>
  <c r="BK109" i="25"/>
  <c r="BL109" i="25" s="1"/>
  <c r="BL109" i="24"/>
  <c r="BS109" i="25"/>
  <c r="BT109" i="24"/>
  <c r="CA109" i="25"/>
  <c r="CB109" i="25" s="1"/>
  <c r="CB109" i="24"/>
  <c r="CI109" i="25"/>
  <c r="CJ109" i="24"/>
  <c r="CQ109" i="25"/>
  <c r="CR109" i="25" s="1"/>
  <c r="CR109" i="24"/>
  <c r="CY109" i="25"/>
  <c r="CZ109" i="25" s="1"/>
  <c r="CZ109" i="24"/>
  <c r="DG109" i="25"/>
  <c r="DH109" i="24"/>
  <c r="DO109" i="25"/>
  <c r="DP109" i="25" s="1"/>
  <c r="DP109" i="24"/>
  <c r="DW109" i="25"/>
  <c r="DX109" i="25" s="1"/>
  <c r="DX109" i="24"/>
  <c r="C110" i="25"/>
  <c r="D110" i="24"/>
  <c r="K110" i="25"/>
  <c r="L110" i="25" s="1"/>
  <c r="L110" i="24"/>
  <c r="S110" i="25"/>
  <c r="T110" i="24"/>
  <c r="AA110" i="25"/>
  <c r="AB110" i="25" s="1"/>
  <c r="AB110" i="24"/>
  <c r="AI110" i="25"/>
  <c r="AJ110" i="25" s="1"/>
  <c r="AJ110" i="24"/>
  <c r="AQ110" i="25"/>
  <c r="AR110" i="24"/>
  <c r="AY110" i="25"/>
  <c r="AZ110" i="25" s="1"/>
  <c r="AZ110" i="24"/>
  <c r="BG110" i="25"/>
  <c r="BH110" i="25" s="1"/>
  <c r="BH110" i="24"/>
  <c r="BO110" i="25"/>
  <c r="BP110" i="24"/>
  <c r="BW110" i="25"/>
  <c r="BX110" i="25" s="1"/>
  <c r="BX110" i="24"/>
  <c r="CE110" i="25"/>
  <c r="CF110" i="24"/>
  <c r="CM110" i="25"/>
  <c r="CN110" i="25" s="1"/>
  <c r="CN110" i="24"/>
  <c r="CU110" i="25"/>
  <c r="CV110" i="25" s="1"/>
  <c r="CV110" i="24"/>
  <c r="DC110" i="25"/>
  <c r="DD110" i="24"/>
  <c r="DK110" i="25"/>
  <c r="DL110" i="25" s="1"/>
  <c r="DL110" i="24"/>
  <c r="DS110" i="25"/>
  <c r="DT110" i="25" s="1"/>
  <c r="DT110" i="24"/>
  <c r="EA110" i="25"/>
  <c r="EB110" i="24"/>
  <c r="C112" i="25"/>
  <c r="D112" i="25" s="1"/>
  <c r="D112" i="24"/>
  <c r="C124" i="24"/>
  <c r="K112" i="25"/>
  <c r="L112" i="24"/>
  <c r="K124" i="24"/>
  <c r="S112" i="25"/>
  <c r="T112" i="24"/>
  <c r="S124" i="24"/>
  <c r="AA112" i="25"/>
  <c r="AB112" i="25" s="1"/>
  <c r="AA124" i="24"/>
  <c r="AB112" i="24"/>
  <c r="AI112" i="25"/>
  <c r="AJ112" i="25" s="1"/>
  <c r="AJ112" i="24"/>
  <c r="AI124" i="24"/>
  <c r="AQ112" i="25"/>
  <c r="AR112" i="24"/>
  <c r="AQ124" i="24"/>
  <c r="AY112" i="25"/>
  <c r="AZ112" i="25" s="1"/>
  <c r="AY124" i="24"/>
  <c r="AZ112" i="24"/>
  <c r="BG112" i="25"/>
  <c r="BH112" i="24"/>
  <c r="BG124" i="24"/>
  <c r="BO112" i="25"/>
  <c r="BP112" i="25" s="1"/>
  <c r="BP112" i="24"/>
  <c r="BO124" i="24"/>
  <c r="BW112" i="25"/>
  <c r="BX112" i="24"/>
  <c r="BW124" i="24"/>
  <c r="CE112" i="25"/>
  <c r="CF112" i="25" s="1"/>
  <c r="CF112" i="24"/>
  <c r="CE124" i="24"/>
  <c r="CM112" i="25"/>
  <c r="CN112" i="25" s="1"/>
  <c r="CM124" i="24"/>
  <c r="CN112" i="24"/>
  <c r="CU112" i="25"/>
  <c r="CV112" i="25" s="1"/>
  <c r="CV112" i="24"/>
  <c r="CU124" i="24"/>
  <c r="DC112" i="25"/>
  <c r="DD112" i="25" s="1"/>
  <c r="DD112" i="24"/>
  <c r="DC124" i="24"/>
  <c r="DK112" i="25"/>
  <c r="DL112" i="25" s="1"/>
  <c r="DK124" i="24"/>
  <c r="DL112" i="24"/>
  <c r="DS112" i="25"/>
  <c r="DT112" i="25" s="1"/>
  <c r="DT112" i="24"/>
  <c r="DS124" i="24"/>
  <c r="EA112" i="25"/>
  <c r="EB112" i="25" s="1"/>
  <c r="EB112" i="24"/>
  <c r="EA124" i="24"/>
  <c r="G113" i="25"/>
  <c r="H113" i="24"/>
  <c r="O113" i="25"/>
  <c r="P113" i="24"/>
  <c r="W113" i="25"/>
  <c r="X113" i="25" s="1"/>
  <c r="X113" i="24"/>
  <c r="AE113" i="25"/>
  <c r="AF113" i="25" s="1"/>
  <c r="AF113" i="24"/>
  <c r="AM113" i="25"/>
  <c r="AN113" i="25" s="1"/>
  <c r="AN113" i="24"/>
  <c r="AU113" i="25"/>
  <c r="AV113" i="25" s="1"/>
  <c r="AV113" i="24"/>
  <c r="BC113" i="25"/>
  <c r="BD113" i="24"/>
  <c r="BK113" i="25"/>
  <c r="BL113" i="25" s="1"/>
  <c r="BL113" i="24"/>
  <c r="BS113" i="25"/>
  <c r="BT113" i="24"/>
  <c r="CA113" i="25"/>
  <c r="CB113" i="24"/>
  <c r="CI113" i="25"/>
  <c r="CJ113" i="25" s="1"/>
  <c r="CJ113" i="24"/>
  <c r="CQ113" i="25"/>
  <c r="CR113" i="25" s="1"/>
  <c r="CR113" i="24"/>
  <c r="CY113" i="25"/>
  <c r="CZ113" i="25" s="1"/>
  <c r="CZ113" i="24"/>
  <c r="DG113" i="25"/>
  <c r="DH113" i="25" s="1"/>
  <c r="DH113" i="24"/>
  <c r="DO113" i="25"/>
  <c r="DP113" i="24"/>
  <c r="DW113" i="25"/>
  <c r="DX113" i="25" s="1"/>
  <c r="DX113" i="24"/>
  <c r="C114" i="25"/>
  <c r="D114" i="24"/>
  <c r="K114" i="25"/>
  <c r="L114" i="24"/>
  <c r="S114" i="25"/>
  <c r="T114" i="25" s="1"/>
  <c r="T114" i="24"/>
  <c r="AA114" i="25"/>
  <c r="AB114" i="25" s="1"/>
  <c r="AB114" i="24"/>
  <c r="AI114" i="25"/>
  <c r="AJ114" i="25" s="1"/>
  <c r="AJ114" i="24"/>
  <c r="AQ114" i="25"/>
  <c r="AR114" i="25" s="1"/>
  <c r="AR114" i="24"/>
  <c r="AY114" i="25"/>
  <c r="AZ114" i="24"/>
  <c r="BG114" i="25"/>
  <c r="BH114" i="25" s="1"/>
  <c r="BH114" i="24"/>
  <c r="BO114" i="25"/>
  <c r="BP114" i="24"/>
  <c r="BW114" i="25"/>
  <c r="BX114" i="24"/>
  <c r="CE114" i="25"/>
  <c r="CF114" i="25" s="1"/>
  <c r="CF114" i="24"/>
  <c r="CM114" i="25"/>
  <c r="CN114" i="25" s="1"/>
  <c r="CN114" i="24"/>
  <c r="CU114" i="25"/>
  <c r="CV114" i="25" s="1"/>
  <c r="CV114" i="24"/>
  <c r="DC114" i="25"/>
  <c r="DD114" i="25" s="1"/>
  <c r="DD114" i="24"/>
  <c r="DK114" i="25"/>
  <c r="DL114" i="24"/>
  <c r="DS114" i="25"/>
  <c r="DT114" i="25" s="1"/>
  <c r="DT114" i="24"/>
  <c r="EA114" i="25"/>
  <c r="EB114" i="24"/>
  <c r="G115" i="25"/>
  <c r="H115" i="24"/>
  <c r="O115" i="25"/>
  <c r="P115" i="25" s="1"/>
  <c r="P115" i="24"/>
  <c r="W115" i="25"/>
  <c r="X115" i="25" s="1"/>
  <c r="X115" i="24"/>
  <c r="AE115" i="25"/>
  <c r="AF115" i="25" s="1"/>
  <c r="AF115" i="24"/>
  <c r="AM115" i="25"/>
  <c r="AN115" i="25" s="1"/>
  <c r="AN115" i="24"/>
  <c r="AU115" i="25"/>
  <c r="AV115" i="24"/>
  <c r="BC115" i="25"/>
  <c r="BD115" i="25" s="1"/>
  <c r="BD115" i="24"/>
  <c r="BK115" i="25"/>
  <c r="BL115" i="24"/>
  <c r="BS115" i="25"/>
  <c r="BT115" i="24"/>
  <c r="CA115" i="25"/>
  <c r="CB115" i="25" s="1"/>
  <c r="CB115" i="24"/>
  <c r="CI115" i="25"/>
  <c r="CJ115" i="25" s="1"/>
  <c r="CJ115" i="24"/>
  <c r="CQ115" i="25"/>
  <c r="CR115" i="25" s="1"/>
  <c r="CR115" i="24"/>
  <c r="CY115" i="25"/>
  <c r="CZ115" i="25" s="1"/>
  <c r="CZ115" i="24"/>
  <c r="DG115" i="25"/>
  <c r="DH115" i="24"/>
  <c r="DO115" i="25"/>
  <c r="DP115" i="25" s="1"/>
  <c r="DP115" i="24"/>
  <c r="DW115" i="25"/>
  <c r="DX115" i="24"/>
  <c r="C116" i="25"/>
  <c r="D116" i="24"/>
  <c r="K116" i="25"/>
  <c r="L116" i="25" s="1"/>
  <c r="L116" i="24"/>
  <c r="AE116" i="25"/>
  <c r="AF116" i="25" s="1"/>
  <c r="AF116" i="24"/>
  <c r="AQ116" i="25"/>
  <c r="AR116" i="24"/>
  <c r="BE116" i="25"/>
  <c r="BF116" i="25" s="1"/>
  <c r="BF116" i="24"/>
  <c r="BQ116" i="25"/>
  <c r="BR116" i="24"/>
  <c r="CQ116" i="25"/>
  <c r="CR116" i="25" s="1"/>
  <c r="CR116" i="24"/>
  <c r="DC116" i="25"/>
  <c r="DD116" i="24"/>
  <c r="DQ116" i="25"/>
  <c r="DR116" i="25" s="1"/>
  <c r="DR116" i="24"/>
  <c r="EC116" i="25"/>
  <c r="ED116" i="24"/>
  <c r="AA117" i="25"/>
  <c r="AB117" i="25" s="1"/>
  <c r="AB117" i="24"/>
  <c r="AM117" i="25"/>
  <c r="AN117" i="24"/>
  <c r="BA117" i="25"/>
  <c r="BB117" i="25" s="1"/>
  <c r="BB117" i="24"/>
  <c r="BM117" i="25"/>
  <c r="BN117" i="24"/>
  <c r="CM117" i="25"/>
  <c r="CN117" i="25" s="1"/>
  <c r="CN117" i="24"/>
  <c r="CY117" i="25"/>
  <c r="CZ117" i="24"/>
  <c r="DM117" i="25"/>
  <c r="DN117" i="25" s="1"/>
  <c r="DN117" i="24"/>
  <c r="DY117" i="25"/>
  <c r="DZ117" i="24"/>
  <c r="W118" i="25"/>
  <c r="X118" i="25" s="1"/>
  <c r="X118" i="24"/>
  <c r="AI118" i="25"/>
  <c r="AJ118" i="24"/>
  <c r="AW118" i="25"/>
  <c r="AX118" i="25" s="1"/>
  <c r="AX118" i="24"/>
  <c r="BI118" i="25"/>
  <c r="BJ118" i="24"/>
  <c r="CI118" i="25"/>
  <c r="CJ118" i="25" s="1"/>
  <c r="CJ118" i="24"/>
  <c r="CU118" i="25"/>
  <c r="CV118" i="24"/>
  <c r="DI118" i="25"/>
  <c r="DJ118" i="25" s="1"/>
  <c r="DJ118" i="24"/>
  <c r="DU118" i="25"/>
  <c r="DV118" i="24"/>
  <c r="S119" i="25"/>
  <c r="T119" i="25" s="1"/>
  <c r="T119" i="24"/>
  <c r="AE119" i="25"/>
  <c r="AF119" i="24"/>
  <c r="AS119" i="25"/>
  <c r="AT119" i="25" s="1"/>
  <c r="AT119" i="24"/>
  <c r="BE119" i="25"/>
  <c r="BF119" i="24"/>
  <c r="CE119" i="25"/>
  <c r="CF119" i="25" s="1"/>
  <c r="CF119" i="24"/>
  <c r="CQ119" i="25"/>
  <c r="CR119" i="24"/>
  <c r="DE119" i="25"/>
  <c r="DF119" i="25" s="1"/>
  <c r="DF119" i="24"/>
  <c r="DQ119" i="25"/>
  <c r="DR119" i="24"/>
  <c r="O120" i="25"/>
  <c r="P120" i="25" s="1"/>
  <c r="P120" i="24"/>
  <c r="AA120" i="25"/>
  <c r="AB120" i="24"/>
  <c r="AO120" i="25"/>
  <c r="AP120" i="25" s="1"/>
  <c r="AP120" i="24"/>
  <c r="BA120" i="25"/>
  <c r="BB120" i="24"/>
  <c r="CA120" i="25"/>
  <c r="CB120" i="25" s="1"/>
  <c r="CB120" i="24"/>
  <c r="CM120" i="25"/>
  <c r="CN120" i="24"/>
  <c r="DA120" i="25"/>
  <c r="DB120" i="25" s="1"/>
  <c r="DB120" i="24"/>
  <c r="DM120" i="25"/>
  <c r="DN120" i="24"/>
  <c r="K121" i="25"/>
  <c r="L121" i="25" s="1"/>
  <c r="L121" i="24"/>
  <c r="W121" i="25"/>
  <c r="X121" i="24"/>
  <c r="AK121" i="25"/>
  <c r="AL121" i="25" s="1"/>
  <c r="AL121" i="24"/>
  <c r="AW121" i="25"/>
  <c r="AX121" i="24"/>
  <c r="BW121" i="25"/>
  <c r="BX121" i="25" s="1"/>
  <c r="BX121" i="24"/>
  <c r="CI121" i="25"/>
  <c r="CJ121" i="24"/>
  <c r="CW121" i="25"/>
  <c r="CX121" i="25" s="1"/>
  <c r="CX121" i="24"/>
  <c r="DI121" i="25"/>
  <c r="DJ121" i="24"/>
  <c r="G122" i="25"/>
  <c r="H122" i="25" s="1"/>
  <c r="H122" i="24"/>
  <c r="S122" i="25"/>
  <c r="T122" i="24"/>
  <c r="AG122" i="25"/>
  <c r="AH122" i="25" s="1"/>
  <c r="AH122" i="24"/>
  <c r="AS122" i="25"/>
  <c r="AT122" i="24"/>
  <c r="BS122" i="25"/>
  <c r="BT122" i="25" s="1"/>
  <c r="BT122" i="24"/>
  <c r="CE122" i="25"/>
  <c r="CF122" i="24"/>
  <c r="CS122" i="25"/>
  <c r="CT122" i="25" s="1"/>
  <c r="CT122" i="24"/>
  <c r="DE122" i="25"/>
  <c r="DF122" i="24"/>
  <c r="C123" i="25"/>
  <c r="D123" i="25" s="1"/>
  <c r="D123" i="24"/>
  <c r="O123" i="25"/>
  <c r="P123" i="24"/>
  <c r="AC123" i="25"/>
  <c r="AD123" i="25" s="1"/>
  <c r="AD123" i="24"/>
  <c r="AO123" i="25"/>
  <c r="AP123" i="24"/>
  <c r="BO123" i="25"/>
  <c r="BP123" i="25" s="1"/>
  <c r="BP123" i="24"/>
  <c r="CA123" i="25"/>
  <c r="CB123" i="24"/>
  <c r="CO123" i="25"/>
  <c r="CP123" i="25" s="1"/>
  <c r="CP123" i="24"/>
  <c r="DA123" i="25"/>
  <c r="DB123" i="24"/>
  <c r="EA123" i="25"/>
  <c r="EB123" i="25" s="1"/>
  <c r="EB123" i="24"/>
  <c r="G125" i="25"/>
  <c r="H125" i="24"/>
  <c r="G137" i="24"/>
  <c r="U125" i="25"/>
  <c r="V125" i="24"/>
  <c r="U137" i="24"/>
  <c r="AG125" i="25"/>
  <c r="AH125" i="25" s="1"/>
  <c r="AH125" i="24"/>
  <c r="AG137" i="24"/>
  <c r="BG125" i="25"/>
  <c r="BH125" i="25" s="1"/>
  <c r="BH125" i="24"/>
  <c r="BG137" i="24"/>
  <c r="BS125" i="25"/>
  <c r="BT125" i="24"/>
  <c r="BS137" i="24"/>
  <c r="CG125" i="25"/>
  <c r="CH125" i="24"/>
  <c r="CG137" i="24"/>
  <c r="CS125" i="25"/>
  <c r="CT125" i="25" s="1"/>
  <c r="CT125" i="24"/>
  <c r="CS137" i="24"/>
  <c r="DS125" i="25"/>
  <c r="DT125" i="24"/>
  <c r="DS137" i="24"/>
  <c r="C126" i="25"/>
  <c r="D126" i="24"/>
  <c r="Q126" i="25"/>
  <c r="R126" i="25" s="1"/>
  <c r="R126" i="24"/>
  <c r="AC126" i="25"/>
  <c r="AD126" i="24"/>
  <c r="BC126" i="25"/>
  <c r="BD126" i="25" s="1"/>
  <c r="BD126" i="24"/>
  <c r="BO126" i="25"/>
  <c r="BP126" i="24"/>
  <c r="CC126" i="25"/>
  <c r="CD126" i="25" s="1"/>
  <c r="CD126" i="24"/>
  <c r="CO126" i="25"/>
  <c r="CP126" i="24"/>
  <c r="DO126" i="25"/>
  <c r="DP126" i="25" s="1"/>
  <c r="DP126" i="24"/>
  <c r="EA126" i="25"/>
  <c r="EB126" i="24"/>
  <c r="M127" i="25"/>
  <c r="N127" i="25" s="1"/>
  <c r="N127" i="24"/>
  <c r="Y127" i="25"/>
  <c r="Z127" i="24"/>
  <c r="AY127" i="25"/>
  <c r="AZ127" i="25" s="1"/>
  <c r="AZ127" i="24"/>
  <c r="BK127" i="25"/>
  <c r="BL127" i="24"/>
  <c r="BY127" i="25"/>
  <c r="BZ127" i="25" s="1"/>
  <c r="BZ127" i="24"/>
  <c r="CK127" i="25"/>
  <c r="CL127" i="24"/>
  <c r="DK127" i="25"/>
  <c r="DL127" i="25" s="1"/>
  <c r="DL127" i="24"/>
  <c r="DW127" i="25"/>
  <c r="DX127" i="24"/>
  <c r="I128" i="25"/>
  <c r="J128" i="25" s="1"/>
  <c r="J128" i="24"/>
  <c r="U128" i="25"/>
  <c r="V128" i="24"/>
  <c r="AU128" i="25"/>
  <c r="AV128" i="25" s="1"/>
  <c r="AV128" i="24"/>
  <c r="BG128" i="25"/>
  <c r="BH128" i="24"/>
  <c r="BU128" i="25"/>
  <c r="BV128" i="25" s="1"/>
  <c r="BV128" i="24"/>
  <c r="CG128" i="25"/>
  <c r="CH128" i="24"/>
  <c r="DG128" i="25"/>
  <c r="DH128" i="25" s="1"/>
  <c r="DH128" i="24"/>
  <c r="DS128" i="25"/>
  <c r="DT128" i="24"/>
  <c r="E129" i="25"/>
  <c r="F129" i="24"/>
  <c r="Q129" i="25"/>
  <c r="R129" i="24"/>
  <c r="AQ129" i="25"/>
  <c r="AR129" i="25" s="1"/>
  <c r="AR129" i="24"/>
  <c r="BC129" i="25"/>
  <c r="BD129" i="24"/>
  <c r="BQ129" i="25"/>
  <c r="BR129" i="24"/>
  <c r="CC129" i="25"/>
  <c r="CD129" i="24"/>
  <c r="DC129" i="25"/>
  <c r="DD129" i="25" s="1"/>
  <c r="DD129" i="24"/>
  <c r="DO129" i="25"/>
  <c r="DP129" i="24"/>
  <c r="EC129" i="25"/>
  <c r="ED129" i="24"/>
  <c r="M130" i="25"/>
  <c r="N130" i="24"/>
  <c r="AM130" i="25"/>
  <c r="AN130" i="25" s="1"/>
  <c r="AN130" i="24"/>
  <c r="AY130" i="25"/>
  <c r="AZ130" i="24"/>
  <c r="BM130" i="25"/>
  <c r="BN130" i="24"/>
  <c r="BY130" i="25"/>
  <c r="BZ130" i="24"/>
  <c r="CY130" i="25"/>
  <c r="CZ130" i="25" s="1"/>
  <c r="CZ130" i="24"/>
  <c r="DK130" i="25"/>
  <c r="DL130" i="24"/>
  <c r="DY130" i="25"/>
  <c r="DZ130" i="24"/>
  <c r="I131" i="25"/>
  <c r="J131" i="24"/>
  <c r="AI131" i="25"/>
  <c r="AJ131" i="25" s="1"/>
  <c r="AJ131" i="24"/>
  <c r="AU131" i="25"/>
  <c r="AV131" i="24"/>
  <c r="BI131" i="25"/>
  <c r="BJ131" i="24"/>
  <c r="BU131" i="25"/>
  <c r="BV131" i="24"/>
  <c r="CU131" i="25"/>
  <c r="CV131" i="25" s="1"/>
  <c r="CV131" i="24"/>
  <c r="DG131" i="25"/>
  <c r="DH131" i="24"/>
  <c r="DU131" i="25"/>
  <c r="DV131" i="24"/>
  <c r="E132" i="25"/>
  <c r="F132" i="24"/>
  <c r="AE132" i="25"/>
  <c r="AF132" i="25" s="1"/>
  <c r="AF132" i="24"/>
  <c r="AQ132" i="25"/>
  <c r="AR132" i="24"/>
  <c r="BE132" i="25"/>
  <c r="BF132" i="24"/>
  <c r="BQ132" i="25"/>
  <c r="BR132" i="24"/>
  <c r="CQ132" i="25"/>
  <c r="CR132" i="25" s="1"/>
  <c r="CR132" i="24"/>
  <c r="DC132" i="25"/>
  <c r="DD132" i="24"/>
  <c r="DQ132" i="25"/>
  <c r="DR132" i="24"/>
  <c r="EC132" i="25"/>
  <c r="ED132" i="24"/>
  <c r="AA133" i="25"/>
  <c r="AB133" i="24"/>
  <c r="AM133" i="25"/>
  <c r="AN133" i="24"/>
  <c r="BA133" i="25"/>
  <c r="BB133" i="24"/>
  <c r="BM133" i="25"/>
  <c r="BN133" i="24"/>
  <c r="CM133" i="25"/>
  <c r="CN133" i="24"/>
  <c r="CY133" i="25"/>
  <c r="CZ133" i="24"/>
  <c r="DM133" i="25"/>
  <c r="DN133" i="24"/>
  <c r="DY133" i="25"/>
  <c r="DZ133" i="24"/>
  <c r="W134" i="25"/>
  <c r="X134" i="24"/>
  <c r="AI134" i="25"/>
  <c r="AJ134" i="24"/>
  <c r="AW134" i="25"/>
  <c r="AX134" i="24"/>
  <c r="BI134" i="25"/>
  <c r="BJ134" i="24"/>
  <c r="CI134" i="25"/>
  <c r="CJ134" i="24"/>
  <c r="CU134" i="25"/>
  <c r="CV134" i="24"/>
  <c r="DI134" i="25"/>
  <c r="DJ134" i="24"/>
  <c r="DU134" i="25"/>
  <c r="DV134" i="24"/>
  <c r="S135" i="25"/>
  <c r="T135" i="24"/>
  <c r="AE135" i="25"/>
  <c r="AF135" i="24"/>
  <c r="AS135" i="25"/>
  <c r="AT135" i="24"/>
  <c r="BE135" i="25"/>
  <c r="BF135" i="24"/>
  <c r="CE135" i="25"/>
  <c r="CF135" i="24"/>
  <c r="CQ135" i="25"/>
  <c r="CR135" i="24"/>
  <c r="DE135" i="25"/>
  <c r="DF135" i="24"/>
  <c r="DQ135" i="25"/>
  <c r="DR135" i="24"/>
  <c r="O136" i="25"/>
  <c r="P136" i="24"/>
  <c r="AA136" i="25"/>
  <c r="AB136" i="24"/>
  <c r="AO136" i="25"/>
  <c r="AP136" i="24"/>
  <c r="BA136" i="25"/>
  <c r="BB136" i="24"/>
  <c r="CA136" i="25"/>
  <c r="CB136" i="24"/>
  <c r="CM136" i="25"/>
  <c r="CN136" i="24"/>
  <c r="DA136" i="25"/>
  <c r="DB136" i="24"/>
  <c r="DM136" i="25"/>
  <c r="DN136" i="24"/>
  <c r="G138" i="25"/>
  <c r="H138" i="24"/>
  <c r="G150" i="24"/>
  <c r="S138" i="25"/>
  <c r="T138" i="25" s="1"/>
  <c r="S150" i="24"/>
  <c r="T138" i="24"/>
  <c r="AG138" i="25"/>
  <c r="AH138" i="24"/>
  <c r="AG150" i="24"/>
  <c r="AS138" i="25"/>
  <c r="AT138" i="24"/>
  <c r="AS150" i="24"/>
  <c r="BS138" i="25"/>
  <c r="BT138" i="25" s="1"/>
  <c r="BT138" i="24"/>
  <c r="BS150" i="24"/>
  <c r="CE138" i="25"/>
  <c r="CE150" i="24"/>
  <c r="CF138" i="24"/>
  <c r="CS138" i="25"/>
  <c r="CT138" i="24"/>
  <c r="CS150" i="24"/>
  <c r="DE138" i="25"/>
  <c r="DF138" i="24"/>
  <c r="DE150" i="24"/>
  <c r="C139" i="25"/>
  <c r="D139" i="24"/>
  <c r="O139" i="25"/>
  <c r="P139" i="24"/>
  <c r="AC139" i="25"/>
  <c r="AD139" i="24"/>
  <c r="AO139" i="25"/>
  <c r="AP139" i="24"/>
  <c r="BO139" i="25"/>
  <c r="BP139" i="24"/>
  <c r="CA139" i="25"/>
  <c r="CB139" i="24"/>
  <c r="CO139" i="25"/>
  <c r="CP139" i="24"/>
  <c r="DA139" i="25"/>
  <c r="DB139" i="24"/>
  <c r="EA139" i="25"/>
  <c r="EB139" i="24"/>
  <c r="K140" i="25"/>
  <c r="L140" i="24"/>
  <c r="Y140" i="25"/>
  <c r="Z140" i="24"/>
  <c r="AK140" i="25"/>
  <c r="AL140" i="24"/>
  <c r="BK140" i="25"/>
  <c r="BL140" i="24"/>
  <c r="BW140" i="25"/>
  <c r="BX140" i="24"/>
  <c r="CK140" i="25"/>
  <c r="CL140" i="24"/>
  <c r="CW140" i="25"/>
  <c r="CX140" i="24"/>
  <c r="DW140" i="25"/>
  <c r="DX140" i="24"/>
  <c r="G141" i="25"/>
  <c r="H141" i="24"/>
  <c r="U141" i="25"/>
  <c r="V141" i="24"/>
  <c r="AG141" i="25"/>
  <c r="AH141" i="24"/>
  <c r="BG141" i="25"/>
  <c r="BH141" i="24"/>
  <c r="BS141" i="25"/>
  <c r="BT141" i="24"/>
  <c r="CG141" i="25"/>
  <c r="CH141" i="24"/>
  <c r="CS141" i="25"/>
  <c r="CT141" i="24"/>
  <c r="DS141" i="25"/>
  <c r="DT141" i="24"/>
  <c r="S142" i="25"/>
  <c r="T142" i="24"/>
  <c r="AY142" i="25"/>
  <c r="AZ142" i="25" s="1"/>
  <c r="AZ142" i="24"/>
  <c r="CE142" i="25"/>
  <c r="CF142" i="24"/>
  <c r="DK142" i="25"/>
  <c r="DL142" i="25" s="1"/>
  <c r="DL142" i="24"/>
  <c r="O143" i="25"/>
  <c r="P143" i="24"/>
  <c r="AU143" i="25"/>
  <c r="AV143" i="24"/>
  <c r="CA143" i="25"/>
  <c r="CB143" i="24"/>
  <c r="DG143" i="25"/>
  <c r="DH143" i="25" s="1"/>
  <c r="DH143" i="24"/>
  <c r="K144" i="25"/>
  <c r="L144" i="24"/>
  <c r="AQ144" i="25"/>
  <c r="AR144" i="25" s="1"/>
  <c r="AR144" i="24"/>
  <c r="BW144" i="25"/>
  <c r="BX144" i="24"/>
  <c r="DC144" i="25"/>
  <c r="DD144" i="25" s="1"/>
  <c r="DD144" i="24"/>
  <c r="G145" i="25"/>
  <c r="H145" i="24"/>
  <c r="AM145" i="25"/>
  <c r="AN145" i="24"/>
  <c r="BS145" i="25"/>
  <c r="BT145" i="24"/>
  <c r="DA145" i="25"/>
  <c r="DB145" i="25" s="1"/>
  <c r="DB145" i="24"/>
  <c r="Y146" i="25"/>
  <c r="Z146" i="24"/>
  <c r="DW146" i="25"/>
  <c r="DX146" i="25" s="1"/>
  <c r="DX146" i="24"/>
  <c r="AU147" i="25"/>
  <c r="AV147" i="24"/>
  <c r="CS147" i="25"/>
  <c r="CT147" i="25" s="1"/>
  <c r="CT147" i="24"/>
  <c r="Q148" i="25"/>
  <c r="R148" i="24"/>
  <c r="DO148" i="25"/>
  <c r="DP148" i="25" s="1"/>
  <c r="DP148" i="24"/>
  <c r="AM149" i="25"/>
  <c r="AN149" i="24"/>
  <c r="CK149" i="25"/>
  <c r="CL149" i="25" s="1"/>
  <c r="CL149" i="24"/>
  <c r="AE151" i="25"/>
  <c r="AE163" i="24"/>
  <c r="AF151" i="24"/>
  <c r="CC151" i="25"/>
  <c r="CD151" i="25" s="1"/>
  <c r="CD151" i="24"/>
  <c r="CC163" i="24"/>
  <c r="EC151" i="25"/>
  <c r="ED151" i="24"/>
  <c r="EC163" i="24"/>
  <c r="CY152" i="25"/>
  <c r="CZ152" i="25" s="1"/>
  <c r="CZ152" i="24"/>
  <c r="W153" i="25"/>
  <c r="X153" i="24"/>
  <c r="BU153" i="25"/>
  <c r="BV153" i="25" s="1"/>
  <c r="BV153" i="24"/>
  <c r="DU153" i="25"/>
  <c r="DV153" i="24"/>
  <c r="CQ154" i="25"/>
  <c r="CR154" i="25" s="1"/>
  <c r="CR154" i="24"/>
  <c r="O155" i="25"/>
  <c r="P155" i="24"/>
  <c r="BM155" i="25"/>
  <c r="BN155" i="24"/>
  <c r="DM155" i="25"/>
  <c r="DN155" i="24"/>
  <c r="CI156" i="25"/>
  <c r="CJ156" i="25" s="1"/>
  <c r="CJ156" i="24"/>
  <c r="G157" i="25"/>
  <c r="H157" i="24"/>
  <c r="BE157" i="25"/>
  <c r="BF157" i="24"/>
  <c r="DE157" i="25"/>
  <c r="DF157" i="24"/>
  <c r="CA158" i="25"/>
  <c r="CB158" i="25" s="1"/>
  <c r="CB158" i="24"/>
  <c r="EA158" i="25"/>
  <c r="EB158" i="24"/>
  <c r="AW159" i="25"/>
  <c r="AX159" i="24"/>
  <c r="CW159" i="25"/>
  <c r="CX159" i="24"/>
  <c r="BS160" i="25"/>
  <c r="BT160" i="25" s="1"/>
  <c r="BT160" i="24"/>
  <c r="DS160" i="25"/>
  <c r="DT160" i="24"/>
  <c r="AO161" i="25"/>
  <c r="AP161" i="24"/>
  <c r="CO161" i="25"/>
  <c r="CP161" i="24"/>
  <c r="BK162" i="25"/>
  <c r="BL162" i="25" s="1"/>
  <c r="BL162" i="24"/>
  <c r="DK162" i="25"/>
  <c r="DL162" i="24"/>
  <c r="BC164" i="25"/>
  <c r="BD164" i="24"/>
  <c r="BC176" i="24"/>
  <c r="DC164" i="25"/>
  <c r="DC176" i="24"/>
  <c r="DD164" i="24"/>
  <c r="Y165" i="25"/>
  <c r="Z165" i="24"/>
  <c r="BY165" i="25"/>
  <c r="BZ165" i="24"/>
  <c r="AU166" i="25"/>
  <c r="AV166" i="24"/>
  <c r="CU166" i="25"/>
  <c r="CV166" i="25" s="1"/>
  <c r="CV166" i="24"/>
  <c r="Q167" i="25"/>
  <c r="R167" i="24"/>
  <c r="BQ167" i="25"/>
  <c r="BR167" i="24"/>
  <c r="AU168" i="25"/>
  <c r="AV168" i="24"/>
  <c r="EA168" i="25"/>
  <c r="EB168" i="25" s="1"/>
  <c r="EB168" i="24"/>
  <c r="EA169" i="25"/>
  <c r="EB169" i="24"/>
  <c r="AM183" i="25"/>
  <c r="AN183" i="25" s="1"/>
  <c r="AN183" i="24"/>
  <c r="U116" i="25"/>
  <c r="V116" i="24"/>
  <c r="AG116" i="25"/>
  <c r="AH116" i="25" s="1"/>
  <c r="AH116" i="24"/>
  <c r="AS116" i="25"/>
  <c r="AT116" i="24"/>
  <c r="BS116" i="25"/>
  <c r="BT116" i="24"/>
  <c r="CE116" i="25"/>
  <c r="CF116" i="25" s="1"/>
  <c r="CF116" i="24"/>
  <c r="CS116" i="25"/>
  <c r="CT116" i="25" s="1"/>
  <c r="CT116" i="24"/>
  <c r="DE116" i="25"/>
  <c r="DF116" i="24"/>
  <c r="C117" i="25"/>
  <c r="D117" i="24"/>
  <c r="O117" i="25"/>
  <c r="P117" i="25" s="1"/>
  <c r="P117" i="24"/>
  <c r="AC117" i="25"/>
  <c r="AD117" i="25" s="1"/>
  <c r="AD117" i="24"/>
  <c r="AO117" i="25"/>
  <c r="AP117" i="24"/>
  <c r="BO117" i="25"/>
  <c r="BP117" i="24"/>
  <c r="CA117" i="25"/>
  <c r="CB117" i="25" s="1"/>
  <c r="CB117" i="24"/>
  <c r="CO117" i="25"/>
  <c r="CP117" i="25" s="1"/>
  <c r="CP117" i="24"/>
  <c r="DA117" i="25"/>
  <c r="DB117" i="24"/>
  <c r="EA117" i="25"/>
  <c r="EB117" i="24"/>
  <c r="K118" i="25"/>
  <c r="L118" i="25" s="1"/>
  <c r="L118" i="24"/>
  <c r="Y118" i="25"/>
  <c r="Z118" i="25" s="1"/>
  <c r="Z118" i="24"/>
  <c r="AK118" i="25"/>
  <c r="AL118" i="24"/>
  <c r="BK118" i="25"/>
  <c r="BL118" i="24"/>
  <c r="BW118" i="25"/>
  <c r="BX118" i="25" s="1"/>
  <c r="BX118" i="24"/>
  <c r="CK118" i="25"/>
  <c r="CL118" i="25" s="1"/>
  <c r="CL118" i="24"/>
  <c r="CW118" i="25"/>
  <c r="CX118" i="24"/>
  <c r="DW118" i="25"/>
  <c r="DX118" i="24"/>
  <c r="G119" i="25"/>
  <c r="H119" i="25" s="1"/>
  <c r="H119" i="24"/>
  <c r="U119" i="25"/>
  <c r="V119" i="25" s="1"/>
  <c r="V119" i="24"/>
  <c r="AG119" i="25"/>
  <c r="AH119" i="24"/>
  <c r="BG119" i="25"/>
  <c r="BH119" i="24"/>
  <c r="BS119" i="25"/>
  <c r="BT119" i="25" s="1"/>
  <c r="BT119" i="24"/>
  <c r="CG119" i="25"/>
  <c r="CH119" i="25" s="1"/>
  <c r="CH119" i="24"/>
  <c r="CS119" i="25"/>
  <c r="CT119" i="24"/>
  <c r="DS119" i="25"/>
  <c r="DT119" i="24"/>
  <c r="C120" i="25"/>
  <c r="D120" i="25" s="1"/>
  <c r="D120" i="24"/>
  <c r="Q120" i="25"/>
  <c r="R120" i="25" s="1"/>
  <c r="R120" i="24"/>
  <c r="AC120" i="25"/>
  <c r="AD120" i="24"/>
  <c r="BC120" i="25"/>
  <c r="BD120" i="24"/>
  <c r="BO120" i="25"/>
  <c r="BP120" i="25" s="1"/>
  <c r="BP120" i="24"/>
  <c r="CC120" i="25"/>
  <c r="CD120" i="25" s="1"/>
  <c r="CD120" i="24"/>
  <c r="CO120" i="25"/>
  <c r="CP120" i="24"/>
  <c r="DO120" i="25"/>
  <c r="DP120" i="24"/>
  <c r="EA120" i="25"/>
  <c r="EB120" i="25" s="1"/>
  <c r="EB120" i="24"/>
  <c r="M121" i="25"/>
  <c r="N121" i="25" s="1"/>
  <c r="N121" i="24"/>
  <c r="Y121" i="25"/>
  <c r="Z121" i="24"/>
  <c r="AY121" i="25"/>
  <c r="AZ121" i="24"/>
  <c r="BK121" i="25"/>
  <c r="BL121" i="25" s="1"/>
  <c r="BL121" i="24"/>
  <c r="BY121" i="25"/>
  <c r="BZ121" i="25" s="1"/>
  <c r="BZ121" i="24"/>
  <c r="CK121" i="25"/>
  <c r="CL121" i="24"/>
  <c r="DK121" i="25"/>
  <c r="DL121" i="24"/>
  <c r="DW121" i="25"/>
  <c r="DX121" i="25" s="1"/>
  <c r="DX121" i="24"/>
  <c r="I122" i="25"/>
  <c r="J122" i="25" s="1"/>
  <c r="J122" i="24"/>
  <c r="U122" i="25"/>
  <c r="V122" i="24"/>
  <c r="AU122" i="25"/>
  <c r="AV122" i="24"/>
  <c r="BG122" i="25"/>
  <c r="BH122" i="25" s="1"/>
  <c r="BH122" i="24"/>
  <c r="BU122" i="25"/>
  <c r="BV122" i="25" s="1"/>
  <c r="BV122" i="24"/>
  <c r="CG122" i="25"/>
  <c r="CH122" i="24"/>
  <c r="DG122" i="25"/>
  <c r="DH122" i="24"/>
  <c r="DS122" i="25"/>
  <c r="DT122" i="25" s="1"/>
  <c r="DT122" i="24"/>
  <c r="E123" i="25"/>
  <c r="F123" i="25" s="1"/>
  <c r="F123" i="24"/>
  <c r="Q123" i="25"/>
  <c r="R123" i="24"/>
  <c r="AQ123" i="25"/>
  <c r="AR123" i="24"/>
  <c r="BC123" i="25"/>
  <c r="BD123" i="25" s="1"/>
  <c r="BD123" i="24"/>
  <c r="BQ123" i="25"/>
  <c r="BR123" i="25" s="1"/>
  <c r="BR123" i="24"/>
  <c r="CC123" i="25"/>
  <c r="CD123" i="24"/>
  <c r="DC123" i="25"/>
  <c r="DD123" i="24"/>
  <c r="DO123" i="25"/>
  <c r="DP123" i="25" s="1"/>
  <c r="DP123" i="24"/>
  <c r="EC123" i="25"/>
  <c r="ED123" i="25" s="1"/>
  <c r="ED123" i="24"/>
  <c r="I125" i="25"/>
  <c r="J125" i="24"/>
  <c r="I137" i="24"/>
  <c r="AI125" i="25"/>
  <c r="AJ125" i="24"/>
  <c r="AI137" i="24"/>
  <c r="AU125" i="25"/>
  <c r="AV125" i="25" s="1"/>
  <c r="AV125" i="24"/>
  <c r="AU137" i="24"/>
  <c r="BI125" i="25"/>
  <c r="BJ125" i="24"/>
  <c r="BI137" i="24"/>
  <c r="BU125" i="25"/>
  <c r="BV125" i="25" s="1"/>
  <c r="BV125" i="24"/>
  <c r="BU137" i="24"/>
  <c r="CU125" i="25"/>
  <c r="CV125" i="24"/>
  <c r="CU137" i="24"/>
  <c r="DG125" i="25"/>
  <c r="DH125" i="24"/>
  <c r="DG137" i="24"/>
  <c r="DU125" i="25"/>
  <c r="DV125" i="24"/>
  <c r="DU137" i="24"/>
  <c r="E126" i="25"/>
  <c r="F126" i="24"/>
  <c r="AE126" i="25"/>
  <c r="AF126" i="24"/>
  <c r="AQ126" i="25"/>
  <c r="AR126" i="25" s="1"/>
  <c r="AR126" i="24"/>
  <c r="BE126" i="25"/>
  <c r="BF126" i="25" s="1"/>
  <c r="BF126" i="24"/>
  <c r="BQ126" i="25"/>
  <c r="BR126" i="24"/>
  <c r="CQ126" i="25"/>
  <c r="CR126" i="24"/>
  <c r="DC126" i="25"/>
  <c r="DD126" i="25" s="1"/>
  <c r="DD126" i="24"/>
  <c r="DQ126" i="25"/>
  <c r="DR126" i="25" s="1"/>
  <c r="DR126" i="24"/>
  <c r="EC126" i="25"/>
  <c r="ED126" i="24"/>
  <c r="AA127" i="25"/>
  <c r="AB127" i="24"/>
  <c r="AM127" i="25"/>
  <c r="AN127" i="25" s="1"/>
  <c r="AN127" i="24"/>
  <c r="BA127" i="25"/>
  <c r="BB127" i="25" s="1"/>
  <c r="BB127" i="24"/>
  <c r="BM127" i="25"/>
  <c r="BN127" i="24"/>
  <c r="CM127" i="25"/>
  <c r="CN127" i="24"/>
  <c r="CY127" i="25"/>
  <c r="CZ127" i="25" s="1"/>
  <c r="CZ127" i="24"/>
  <c r="DM127" i="25"/>
  <c r="DN127" i="25" s="1"/>
  <c r="DN127" i="24"/>
  <c r="DY127" i="25"/>
  <c r="DZ127" i="24"/>
  <c r="W128" i="25"/>
  <c r="X128" i="24"/>
  <c r="AI128" i="25"/>
  <c r="AJ128" i="25" s="1"/>
  <c r="AJ128" i="24"/>
  <c r="AW128" i="25"/>
  <c r="AX128" i="25" s="1"/>
  <c r="AX128" i="24"/>
  <c r="BI128" i="25"/>
  <c r="BJ128" i="24"/>
  <c r="CI128" i="25"/>
  <c r="CJ128" i="24"/>
  <c r="CU128" i="25"/>
  <c r="CV128" i="25" s="1"/>
  <c r="CV128" i="24"/>
  <c r="DI128" i="25"/>
  <c r="DJ128" i="25" s="1"/>
  <c r="DJ128" i="24"/>
  <c r="DU128" i="25"/>
  <c r="DV128" i="24"/>
  <c r="S129" i="25"/>
  <c r="T129" i="25" s="1"/>
  <c r="T129" i="24"/>
  <c r="AE129" i="25"/>
  <c r="AF129" i="24"/>
  <c r="AS129" i="25"/>
  <c r="AT129" i="25" s="1"/>
  <c r="AT129" i="24"/>
  <c r="BE129" i="25"/>
  <c r="BF129" i="24"/>
  <c r="CE129" i="25"/>
  <c r="CF129" i="24"/>
  <c r="CQ129" i="25"/>
  <c r="CR129" i="24"/>
  <c r="DE129" i="25"/>
  <c r="DF129" i="25" s="1"/>
  <c r="DF129" i="24"/>
  <c r="DQ129" i="25"/>
  <c r="DR129" i="24"/>
  <c r="O130" i="25"/>
  <c r="P130" i="25" s="1"/>
  <c r="P130" i="24"/>
  <c r="AA130" i="25"/>
  <c r="AB130" i="24"/>
  <c r="AO130" i="25"/>
  <c r="AP130" i="25" s="1"/>
  <c r="AP130" i="24"/>
  <c r="BA130" i="25"/>
  <c r="BB130" i="24"/>
  <c r="CA130" i="25"/>
  <c r="CB130" i="24"/>
  <c r="CM130" i="25"/>
  <c r="CN130" i="24"/>
  <c r="DA130" i="25"/>
  <c r="DB130" i="25" s="1"/>
  <c r="DB130" i="24"/>
  <c r="DM130" i="25"/>
  <c r="DN130" i="24"/>
  <c r="K131" i="25"/>
  <c r="L131" i="25" s="1"/>
  <c r="L131" i="24"/>
  <c r="W131" i="25"/>
  <c r="X131" i="24"/>
  <c r="AK131" i="25"/>
  <c r="AL131" i="25" s="1"/>
  <c r="AL131" i="24"/>
  <c r="AW131" i="25"/>
  <c r="AX131" i="24"/>
  <c r="BW131" i="25"/>
  <c r="BX131" i="24"/>
  <c r="CI131" i="25"/>
  <c r="CJ131" i="24"/>
  <c r="CW131" i="25"/>
  <c r="CX131" i="25" s="1"/>
  <c r="CX131" i="24"/>
  <c r="DI131" i="25"/>
  <c r="DJ131" i="24"/>
  <c r="G132" i="25"/>
  <c r="H132" i="25" s="1"/>
  <c r="H132" i="24"/>
  <c r="S132" i="25"/>
  <c r="T132" i="24"/>
  <c r="AG132" i="25"/>
  <c r="AH132" i="25" s="1"/>
  <c r="AH132" i="24"/>
  <c r="AS132" i="25"/>
  <c r="AT132" i="24"/>
  <c r="BS132" i="25"/>
  <c r="BT132" i="24"/>
  <c r="CE132" i="25"/>
  <c r="CF132" i="24"/>
  <c r="CS132" i="25"/>
  <c r="CT132" i="24"/>
  <c r="DE132" i="25"/>
  <c r="DF132" i="24"/>
  <c r="C133" i="25"/>
  <c r="D133" i="24"/>
  <c r="O133" i="25"/>
  <c r="P133" i="24"/>
  <c r="AC133" i="25"/>
  <c r="AD133" i="25" s="1"/>
  <c r="AD133" i="24"/>
  <c r="AO133" i="25"/>
  <c r="AP133" i="24"/>
  <c r="BO133" i="25"/>
  <c r="BP133" i="24"/>
  <c r="CA133" i="25"/>
  <c r="CB133" i="24"/>
  <c r="CO133" i="25"/>
  <c r="CP133" i="25" s="1"/>
  <c r="CP133" i="24"/>
  <c r="DA133" i="25"/>
  <c r="DB133" i="24"/>
  <c r="EA133" i="25"/>
  <c r="EB133" i="24"/>
  <c r="K134" i="25"/>
  <c r="L134" i="24"/>
  <c r="Y134" i="25"/>
  <c r="Z134" i="25" s="1"/>
  <c r="Z134" i="24"/>
  <c r="AK134" i="25"/>
  <c r="AL134" i="24"/>
  <c r="BK134" i="25"/>
  <c r="BL134" i="24"/>
  <c r="BW134" i="25"/>
  <c r="BX134" i="24"/>
  <c r="CK134" i="25"/>
  <c r="CL134" i="25" s="1"/>
  <c r="CL134" i="24"/>
  <c r="CW134" i="25"/>
  <c r="CX134" i="24"/>
  <c r="DW134" i="25"/>
  <c r="DX134" i="24"/>
  <c r="G135" i="25"/>
  <c r="H135" i="24"/>
  <c r="U135" i="25"/>
  <c r="V135" i="25" s="1"/>
  <c r="V135" i="24"/>
  <c r="AG135" i="25"/>
  <c r="AH135" i="24"/>
  <c r="BG135" i="25"/>
  <c r="BH135" i="24"/>
  <c r="BS135" i="25"/>
  <c r="BT135" i="24"/>
  <c r="CG135" i="25"/>
  <c r="CH135" i="25" s="1"/>
  <c r="CH135" i="24"/>
  <c r="CS135" i="25"/>
  <c r="CT135" i="24"/>
  <c r="DS135" i="25"/>
  <c r="DT135" i="24"/>
  <c r="C136" i="25"/>
  <c r="D136" i="24"/>
  <c r="Q136" i="25"/>
  <c r="R136" i="25" s="1"/>
  <c r="R136" i="24"/>
  <c r="AC136" i="25"/>
  <c r="AD136" i="24"/>
  <c r="BC136" i="25"/>
  <c r="BD136" i="24"/>
  <c r="BO136" i="25"/>
  <c r="BP136" i="24"/>
  <c r="CC136" i="25"/>
  <c r="CD136" i="25" s="1"/>
  <c r="CD136" i="24"/>
  <c r="CO136" i="25"/>
  <c r="CP136" i="24"/>
  <c r="DO136" i="25"/>
  <c r="DP136" i="24"/>
  <c r="EA136" i="25"/>
  <c r="EB136" i="24"/>
  <c r="I138" i="25"/>
  <c r="J138" i="25" s="1"/>
  <c r="J138" i="24"/>
  <c r="I150" i="24"/>
  <c r="U138" i="25"/>
  <c r="V138" i="24"/>
  <c r="U150" i="24"/>
  <c r="AU138" i="25"/>
  <c r="AV138" i="24"/>
  <c r="AU150" i="24"/>
  <c r="BG138" i="25"/>
  <c r="BH138" i="24"/>
  <c r="BG150" i="24"/>
  <c r="BU138" i="25"/>
  <c r="BU150" i="24"/>
  <c r="BV138" i="24"/>
  <c r="CG138" i="25"/>
  <c r="CH138" i="24"/>
  <c r="CG150" i="24"/>
  <c r="DG138" i="25"/>
  <c r="DH138" i="24"/>
  <c r="DG150" i="24"/>
  <c r="DS138" i="25"/>
  <c r="DT138" i="25" s="1"/>
  <c r="DT138" i="24"/>
  <c r="DS150" i="24"/>
  <c r="E139" i="25"/>
  <c r="F139" i="25" s="1"/>
  <c r="F139" i="24"/>
  <c r="Q139" i="25"/>
  <c r="R139" i="24"/>
  <c r="AQ139" i="25"/>
  <c r="AR139" i="24"/>
  <c r="BC139" i="25"/>
  <c r="BD139" i="24"/>
  <c r="BQ139" i="25"/>
  <c r="BR139" i="25" s="1"/>
  <c r="BR139" i="24"/>
  <c r="CC139" i="25"/>
  <c r="CD139" i="24"/>
  <c r="DC139" i="25"/>
  <c r="DD139" i="24"/>
  <c r="DO139" i="25"/>
  <c r="DP139" i="24"/>
  <c r="EC139" i="25"/>
  <c r="ED139" i="25" s="1"/>
  <c r="ED139" i="24"/>
  <c r="M140" i="25"/>
  <c r="N140" i="24"/>
  <c r="AM140" i="25"/>
  <c r="AN140" i="24"/>
  <c r="AY140" i="25"/>
  <c r="AZ140" i="24"/>
  <c r="BM140" i="25"/>
  <c r="BN140" i="25" s="1"/>
  <c r="BN140" i="24"/>
  <c r="BY140" i="25"/>
  <c r="BZ140" i="24"/>
  <c r="CY140" i="25"/>
  <c r="CZ140" i="24"/>
  <c r="DK140" i="25"/>
  <c r="DL140" i="24"/>
  <c r="DY140" i="25"/>
  <c r="DZ140" i="25" s="1"/>
  <c r="DZ140" i="24"/>
  <c r="I141" i="25"/>
  <c r="J141" i="24"/>
  <c r="AI141" i="25"/>
  <c r="AJ141" i="24"/>
  <c r="AU141" i="25"/>
  <c r="AV141" i="24"/>
  <c r="BI141" i="25"/>
  <c r="BJ141" i="25" s="1"/>
  <c r="BJ141" i="24"/>
  <c r="BU141" i="25"/>
  <c r="BV141" i="24"/>
  <c r="CU141" i="25"/>
  <c r="CV141" i="24"/>
  <c r="DG141" i="25"/>
  <c r="DH141" i="24"/>
  <c r="DM145" i="25"/>
  <c r="DN145" i="25" s="1"/>
  <c r="DN145" i="24"/>
  <c r="CI146" i="25"/>
  <c r="CJ146" i="25" s="1"/>
  <c r="CJ146" i="24"/>
  <c r="G147" i="25"/>
  <c r="H147" i="24"/>
  <c r="BE147" i="25"/>
  <c r="BF147" i="25" s="1"/>
  <c r="BF147" i="24"/>
  <c r="DE147" i="25"/>
  <c r="DF147" i="25" s="1"/>
  <c r="DF147" i="24"/>
  <c r="CA148" i="25"/>
  <c r="CB148" i="25" s="1"/>
  <c r="CB148" i="24"/>
  <c r="EA148" i="25"/>
  <c r="EB148" i="24"/>
  <c r="AW149" i="25"/>
  <c r="AX149" i="25" s="1"/>
  <c r="AX149" i="24"/>
  <c r="CW149" i="25"/>
  <c r="CX149" i="25" s="1"/>
  <c r="CX149" i="24"/>
  <c r="AO151" i="25"/>
  <c r="AP151" i="25" s="1"/>
  <c r="AP151" i="24"/>
  <c r="AO163" i="24"/>
  <c r="CO151" i="25"/>
  <c r="CP151" i="25" s="1"/>
  <c r="CP151" i="24"/>
  <c r="CO163" i="24"/>
  <c r="BK152" i="25"/>
  <c r="BL152" i="25" s="1"/>
  <c r="BL152" i="24"/>
  <c r="DK152" i="25"/>
  <c r="DL152" i="25" s="1"/>
  <c r="DL152" i="24"/>
  <c r="AG153" i="25"/>
  <c r="AH153" i="25" s="1"/>
  <c r="AH153" i="24"/>
  <c r="CG153" i="25"/>
  <c r="CH153" i="25" s="1"/>
  <c r="CH153" i="24"/>
  <c r="BC154" i="25"/>
  <c r="BD154" i="25" s="1"/>
  <c r="BD154" i="24"/>
  <c r="DC154" i="25"/>
  <c r="DD154" i="25" s="1"/>
  <c r="DD154" i="24"/>
  <c r="Y155" i="25"/>
  <c r="Z155" i="24"/>
  <c r="BY155" i="25"/>
  <c r="BZ155" i="24"/>
  <c r="AU156" i="25"/>
  <c r="AV156" i="25" s="1"/>
  <c r="AV156" i="24"/>
  <c r="CU156" i="25"/>
  <c r="CV156" i="24"/>
  <c r="Q157" i="25"/>
  <c r="R157" i="24"/>
  <c r="BQ157" i="25"/>
  <c r="BR157" i="24"/>
  <c r="AM158" i="25"/>
  <c r="AN158" i="25" s="1"/>
  <c r="AN158" i="24"/>
  <c r="CM158" i="25"/>
  <c r="CN158" i="24"/>
  <c r="I159" i="25"/>
  <c r="J159" i="24"/>
  <c r="BI159" i="25"/>
  <c r="BJ159" i="24"/>
  <c r="AE160" i="25"/>
  <c r="AF160" i="25" s="1"/>
  <c r="AF160" i="24"/>
  <c r="CE160" i="25"/>
  <c r="CF160" i="24"/>
  <c r="EC160" i="25"/>
  <c r="ED160" i="24"/>
  <c r="BA161" i="25"/>
  <c r="BB161" i="24"/>
  <c r="W162" i="25"/>
  <c r="X162" i="25" s="1"/>
  <c r="X162" i="24"/>
  <c r="BW162" i="25"/>
  <c r="BX162" i="24"/>
  <c r="DU162" i="25"/>
  <c r="DV162" i="24"/>
  <c r="O164" i="25"/>
  <c r="P164" i="24"/>
  <c r="O176" i="24"/>
  <c r="BO164" i="25"/>
  <c r="BO176" i="24"/>
  <c r="BP164" i="24"/>
  <c r="DM164" i="25"/>
  <c r="DN164" i="24"/>
  <c r="DM176" i="24"/>
  <c r="AK165" i="25"/>
  <c r="AL165" i="24"/>
  <c r="G166" i="25"/>
  <c r="H166" i="24"/>
  <c r="BG166" i="25"/>
  <c r="BH166" i="24"/>
  <c r="DE166" i="25"/>
  <c r="DF166" i="24"/>
  <c r="AC167" i="25"/>
  <c r="AD167" i="24"/>
  <c r="EA167" i="25"/>
  <c r="EB167" i="24"/>
  <c r="BI168" i="25"/>
  <c r="BJ168" i="24"/>
  <c r="S169" i="25"/>
  <c r="T169" i="24"/>
  <c r="AM170" i="25"/>
  <c r="AN170" i="25" s="1"/>
  <c r="AN170" i="24"/>
  <c r="BK186" i="25"/>
  <c r="BL186" i="25" s="1"/>
  <c r="BL186" i="24"/>
  <c r="DY103" i="25"/>
  <c r="DZ103" i="25" s="1"/>
  <c r="DZ103" i="24"/>
  <c r="E104" i="25"/>
  <c r="F104" i="25" s="1"/>
  <c r="F104" i="24"/>
  <c r="M104" i="25"/>
  <c r="N104" i="25" s="1"/>
  <c r="N104" i="24"/>
  <c r="U104" i="25"/>
  <c r="V104" i="25" s="1"/>
  <c r="V104" i="24"/>
  <c r="AC104" i="25"/>
  <c r="AD104" i="24"/>
  <c r="AK104" i="25"/>
  <c r="AL104" i="25" s="1"/>
  <c r="AL104" i="24"/>
  <c r="AS104" i="25"/>
  <c r="AT104" i="25" s="1"/>
  <c r="AT104" i="24"/>
  <c r="BA104" i="25"/>
  <c r="BB104" i="25" s="1"/>
  <c r="BB104" i="24"/>
  <c r="BI104" i="25"/>
  <c r="BJ104" i="25" s="1"/>
  <c r="BJ104" i="24"/>
  <c r="BQ104" i="25"/>
  <c r="BR104" i="25" s="1"/>
  <c r="BR104" i="24"/>
  <c r="BY104" i="25"/>
  <c r="BZ104" i="25" s="1"/>
  <c r="BZ104" i="24"/>
  <c r="CG104" i="25"/>
  <c r="CH104" i="25" s="1"/>
  <c r="CH104" i="24"/>
  <c r="CO104" i="25"/>
  <c r="CP104" i="24"/>
  <c r="CW104" i="25"/>
  <c r="CX104" i="25" s="1"/>
  <c r="CX104" i="24"/>
  <c r="DE104" i="25"/>
  <c r="DF104" i="25" s="1"/>
  <c r="DF104" i="24"/>
  <c r="DM104" i="25"/>
  <c r="DN104" i="25" s="1"/>
  <c r="DN104" i="24"/>
  <c r="DU104" i="25"/>
  <c r="DV104" i="25" s="1"/>
  <c r="DV104" i="24"/>
  <c r="EC104" i="25"/>
  <c r="ED104" i="25" s="1"/>
  <c r="ED104" i="24"/>
  <c r="I105" i="25"/>
  <c r="J105" i="25" s="1"/>
  <c r="J105" i="24"/>
  <c r="Q105" i="25"/>
  <c r="R105" i="25" s="1"/>
  <c r="R105" i="24"/>
  <c r="Y105" i="25"/>
  <c r="Z105" i="24"/>
  <c r="AG105" i="25"/>
  <c r="AH105" i="25" s="1"/>
  <c r="AH105" i="24"/>
  <c r="AO105" i="25"/>
  <c r="AP105" i="25" s="1"/>
  <c r="AP105" i="24"/>
  <c r="AW105" i="25"/>
  <c r="AX105" i="25" s="1"/>
  <c r="AX105" i="24"/>
  <c r="BE105" i="25"/>
  <c r="BF105" i="25" s="1"/>
  <c r="BF105" i="24"/>
  <c r="BM105" i="25"/>
  <c r="BN105" i="25" s="1"/>
  <c r="BN105" i="24"/>
  <c r="BU105" i="25"/>
  <c r="BV105" i="25" s="1"/>
  <c r="BV105" i="24"/>
  <c r="CC105" i="25"/>
  <c r="CD105" i="25" s="1"/>
  <c r="CD105" i="24"/>
  <c r="CK105" i="25"/>
  <c r="CL105" i="24"/>
  <c r="CS105" i="25"/>
  <c r="CT105" i="25" s="1"/>
  <c r="CT105" i="24"/>
  <c r="DA105" i="25"/>
  <c r="DB105" i="25" s="1"/>
  <c r="DB105" i="24"/>
  <c r="DI105" i="25"/>
  <c r="DJ105" i="25" s="1"/>
  <c r="DJ105" i="24"/>
  <c r="DQ105" i="25"/>
  <c r="DR105" i="25" s="1"/>
  <c r="DR105" i="24"/>
  <c r="DY105" i="25"/>
  <c r="DZ105" i="25" s="1"/>
  <c r="DZ105" i="24"/>
  <c r="E106" i="25"/>
  <c r="F106" i="25" s="1"/>
  <c r="F106" i="24"/>
  <c r="M106" i="25"/>
  <c r="N106" i="25" s="1"/>
  <c r="N106" i="24"/>
  <c r="U106" i="25"/>
  <c r="V106" i="24"/>
  <c r="AC106" i="25"/>
  <c r="AD106" i="25" s="1"/>
  <c r="AD106" i="24"/>
  <c r="AK106" i="25"/>
  <c r="AL106" i="25" s="1"/>
  <c r="AL106" i="24"/>
  <c r="AS106" i="25"/>
  <c r="AT106" i="25" s="1"/>
  <c r="AT106" i="24"/>
  <c r="BA106" i="25"/>
  <c r="BB106" i="25" s="1"/>
  <c r="BB106" i="24"/>
  <c r="BI106" i="25"/>
  <c r="BJ106" i="25" s="1"/>
  <c r="BJ106" i="24"/>
  <c r="BQ106" i="25"/>
  <c r="BR106" i="25" s="1"/>
  <c r="BR106" i="24"/>
  <c r="BY106" i="25"/>
  <c r="BZ106" i="25" s="1"/>
  <c r="BZ106" i="24"/>
  <c r="CG106" i="25"/>
  <c r="CH106" i="24"/>
  <c r="CO106" i="25"/>
  <c r="CP106" i="25" s="1"/>
  <c r="CP106" i="24"/>
  <c r="CW106" i="25"/>
  <c r="CX106" i="25" s="1"/>
  <c r="CX106" i="24"/>
  <c r="DE106" i="25"/>
  <c r="DF106" i="25" s="1"/>
  <c r="DF106" i="24"/>
  <c r="DM106" i="25"/>
  <c r="DN106" i="25" s="1"/>
  <c r="DN106" i="24"/>
  <c r="DU106" i="25"/>
  <c r="DV106" i="25" s="1"/>
  <c r="DV106" i="24"/>
  <c r="EC106" i="25"/>
  <c r="ED106" i="25" s="1"/>
  <c r="ED106" i="24"/>
  <c r="I107" i="25"/>
  <c r="J107" i="25" s="1"/>
  <c r="J107" i="24"/>
  <c r="Q107" i="25"/>
  <c r="R107" i="24"/>
  <c r="Y107" i="25"/>
  <c r="Z107" i="25" s="1"/>
  <c r="Z107" i="24"/>
  <c r="AG107" i="25"/>
  <c r="AH107" i="25" s="1"/>
  <c r="AH107" i="24"/>
  <c r="AO107" i="25"/>
  <c r="AP107" i="25" s="1"/>
  <c r="AP107" i="24"/>
  <c r="AW107" i="25"/>
  <c r="AX107" i="25" s="1"/>
  <c r="AX107" i="24"/>
  <c r="BE107" i="25"/>
  <c r="BF107" i="25" s="1"/>
  <c r="BF107" i="24"/>
  <c r="BM107" i="25"/>
  <c r="BN107" i="25" s="1"/>
  <c r="BN107" i="24"/>
  <c r="BU107" i="25"/>
  <c r="BV107" i="25" s="1"/>
  <c r="BV107" i="24"/>
  <c r="CC107" i="25"/>
  <c r="CD107" i="24"/>
  <c r="CK107" i="25"/>
  <c r="CL107" i="25" s="1"/>
  <c r="CL107" i="24"/>
  <c r="CS107" i="25"/>
  <c r="CT107" i="25" s="1"/>
  <c r="CT107" i="24"/>
  <c r="DA107" i="25"/>
  <c r="DB107" i="25" s="1"/>
  <c r="DB107" i="24"/>
  <c r="DI107" i="25"/>
  <c r="DJ107" i="25" s="1"/>
  <c r="DJ107" i="24"/>
  <c r="DQ107" i="25"/>
  <c r="DR107" i="25" s="1"/>
  <c r="DR107" i="24"/>
  <c r="DY107" i="25"/>
  <c r="DZ107" i="25" s="1"/>
  <c r="DZ107" i="24"/>
  <c r="E108" i="25"/>
  <c r="F108" i="25" s="1"/>
  <c r="F108" i="24"/>
  <c r="M108" i="25"/>
  <c r="N108" i="24"/>
  <c r="U108" i="25"/>
  <c r="V108" i="25" s="1"/>
  <c r="V108" i="24"/>
  <c r="AC108" i="25"/>
  <c r="AD108" i="25" s="1"/>
  <c r="AD108" i="24"/>
  <c r="AK108" i="25"/>
  <c r="AL108" i="25" s="1"/>
  <c r="AL108" i="24"/>
  <c r="AS108" i="25"/>
  <c r="AT108" i="25" s="1"/>
  <c r="AT108" i="24"/>
  <c r="BA108" i="25"/>
  <c r="BB108" i="25" s="1"/>
  <c r="BB108" i="24"/>
  <c r="BI108" i="25"/>
  <c r="BJ108" i="25" s="1"/>
  <c r="BJ108" i="24"/>
  <c r="BQ108" i="25"/>
  <c r="BR108" i="25" s="1"/>
  <c r="BR108" i="24"/>
  <c r="BY108" i="25"/>
  <c r="BZ108" i="24"/>
  <c r="CG108" i="25"/>
  <c r="CH108" i="25" s="1"/>
  <c r="CH108" i="24"/>
  <c r="CO108" i="25"/>
  <c r="CP108" i="25" s="1"/>
  <c r="CP108" i="24"/>
  <c r="CW108" i="25"/>
  <c r="CX108" i="25" s="1"/>
  <c r="CX108" i="24"/>
  <c r="DE108" i="25"/>
  <c r="DF108" i="25" s="1"/>
  <c r="DF108" i="24"/>
  <c r="DM108" i="25"/>
  <c r="DN108" i="25" s="1"/>
  <c r="DN108" i="24"/>
  <c r="DU108" i="25"/>
  <c r="DV108" i="25" s="1"/>
  <c r="DV108" i="24"/>
  <c r="EC108" i="25"/>
  <c r="ED108" i="25" s="1"/>
  <c r="ED108" i="24"/>
  <c r="I109" i="25"/>
  <c r="J109" i="24"/>
  <c r="Q109" i="25"/>
  <c r="R109" i="25" s="1"/>
  <c r="R109" i="24"/>
  <c r="Y109" i="25"/>
  <c r="Z109" i="25" s="1"/>
  <c r="Z109" i="24"/>
  <c r="AG109" i="25"/>
  <c r="AH109" i="25" s="1"/>
  <c r="AH109" i="24"/>
  <c r="AO109" i="25"/>
  <c r="AP109" i="25" s="1"/>
  <c r="AP109" i="24"/>
  <c r="AW109" i="25"/>
  <c r="AX109" i="25" s="1"/>
  <c r="AX109" i="24"/>
  <c r="BE109" i="25"/>
  <c r="BF109" i="25" s="1"/>
  <c r="BF109" i="24"/>
  <c r="BM109" i="25"/>
  <c r="BN109" i="25" s="1"/>
  <c r="BN109" i="24"/>
  <c r="BU109" i="25"/>
  <c r="BV109" i="24"/>
  <c r="CC109" i="25"/>
  <c r="CD109" i="25" s="1"/>
  <c r="CD109" i="24"/>
  <c r="CK109" i="25"/>
  <c r="CL109" i="25" s="1"/>
  <c r="CL109" i="24"/>
  <c r="CS109" i="25"/>
  <c r="CT109" i="25" s="1"/>
  <c r="CT109" i="24"/>
  <c r="DA109" i="25"/>
  <c r="DB109" i="25" s="1"/>
  <c r="DB109" i="24"/>
  <c r="DI109" i="25"/>
  <c r="DJ109" i="25" s="1"/>
  <c r="DJ109" i="24"/>
  <c r="DQ109" i="25"/>
  <c r="DR109" i="25" s="1"/>
  <c r="DR109" i="24"/>
  <c r="DY109" i="25"/>
  <c r="DZ109" i="25" s="1"/>
  <c r="DZ109" i="24"/>
  <c r="E110" i="25"/>
  <c r="F110" i="24"/>
  <c r="M110" i="25"/>
  <c r="N110" i="25" s="1"/>
  <c r="N110" i="24"/>
  <c r="U110" i="25"/>
  <c r="V110" i="25" s="1"/>
  <c r="V110" i="24"/>
  <c r="AC110" i="25"/>
  <c r="AD110" i="25" s="1"/>
  <c r="AD110" i="24"/>
  <c r="AK110" i="25"/>
  <c r="AL110" i="25" s="1"/>
  <c r="AL110" i="24"/>
  <c r="AS110" i="25"/>
  <c r="AT110" i="25" s="1"/>
  <c r="AT110" i="24"/>
  <c r="BA110" i="25"/>
  <c r="BB110" i="25" s="1"/>
  <c r="BB110" i="24"/>
  <c r="BI110" i="25"/>
  <c r="BJ110" i="25" s="1"/>
  <c r="BJ110" i="24"/>
  <c r="BQ110" i="25"/>
  <c r="BR110" i="24"/>
  <c r="BY110" i="25"/>
  <c r="BZ110" i="25" s="1"/>
  <c r="BZ110" i="24"/>
  <c r="CG110" i="25"/>
  <c r="CH110" i="25" s="1"/>
  <c r="CH110" i="24"/>
  <c r="CO110" i="25"/>
  <c r="CP110" i="25" s="1"/>
  <c r="CP110" i="24"/>
  <c r="CW110" i="25"/>
  <c r="CX110" i="25" s="1"/>
  <c r="CX110" i="24"/>
  <c r="DE110" i="25"/>
  <c r="DF110" i="25" s="1"/>
  <c r="DF110" i="24"/>
  <c r="DM110" i="25"/>
  <c r="DN110" i="25" s="1"/>
  <c r="DN110" i="24"/>
  <c r="DU110" i="25"/>
  <c r="DV110" i="25" s="1"/>
  <c r="DV110" i="24"/>
  <c r="EC110" i="25"/>
  <c r="ED110" i="24"/>
  <c r="E112" i="25"/>
  <c r="F112" i="25" s="1"/>
  <c r="E124" i="24"/>
  <c r="F112" i="24"/>
  <c r="M112" i="25"/>
  <c r="N112" i="25" s="1"/>
  <c r="M124" i="24"/>
  <c r="N112" i="24"/>
  <c r="U112" i="25"/>
  <c r="V112" i="25" s="1"/>
  <c r="U124" i="24"/>
  <c r="V112" i="24"/>
  <c r="AC112" i="25"/>
  <c r="AD112" i="25" s="1"/>
  <c r="AC124" i="24"/>
  <c r="AD112" i="24"/>
  <c r="AK112" i="25"/>
  <c r="AL112" i="25" s="1"/>
  <c r="AK124" i="24"/>
  <c r="AL112" i="24"/>
  <c r="AS112" i="25"/>
  <c r="AT112" i="25" s="1"/>
  <c r="AS124" i="24"/>
  <c r="AT112" i="24"/>
  <c r="BA112" i="25"/>
  <c r="BB112" i="25" s="1"/>
  <c r="BA124" i="24"/>
  <c r="BB112" i="24"/>
  <c r="BI112" i="25"/>
  <c r="BJ112" i="25" s="1"/>
  <c r="BI124" i="24"/>
  <c r="BJ112" i="24"/>
  <c r="BQ112" i="25"/>
  <c r="BR112" i="25" s="1"/>
  <c r="BQ124" i="24"/>
  <c r="BR112" i="24"/>
  <c r="BY112" i="25"/>
  <c r="BZ112" i="25" s="1"/>
  <c r="BY124" i="24"/>
  <c r="BZ112" i="24"/>
  <c r="CG112" i="25"/>
  <c r="CH112" i="25" s="1"/>
  <c r="CG124" i="24"/>
  <c r="CH112" i="24"/>
  <c r="CO112" i="25"/>
  <c r="CP112" i="25" s="1"/>
  <c r="CO124" i="24"/>
  <c r="CP112" i="24"/>
  <c r="CW112" i="25"/>
  <c r="CW124" i="24"/>
  <c r="CX112" i="24"/>
  <c r="DE112" i="25"/>
  <c r="DF112" i="25" s="1"/>
  <c r="DE124" i="24"/>
  <c r="DF112" i="24"/>
  <c r="DM112" i="25"/>
  <c r="DN112" i="25" s="1"/>
  <c r="DM124" i="24"/>
  <c r="DN112" i="24"/>
  <c r="DU112" i="25"/>
  <c r="DV112" i="25" s="1"/>
  <c r="DU124" i="24"/>
  <c r="DV112" i="24"/>
  <c r="EC112" i="25"/>
  <c r="ED112" i="25" s="1"/>
  <c r="EC124" i="24"/>
  <c r="ED112" i="24"/>
  <c r="I113" i="25"/>
  <c r="J113" i="25" s="1"/>
  <c r="J113" i="24"/>
  <c r="Q113" i="25"/>
  <c r="R113" i="24"/>
  <c r="Y113" i="25"/>
  <c r="Z113" i="25" s="1"/>
  <c r="Z113" i="24"/>
  <c r="AG113" i="25"/>
  <c r="AH113" i="24"/>
  <c r="AO113" i="25"/>
  <c r="AP113" i="25" s="1"/>
  <c r="AP113" i="24"/>
  <c r="AW113" i="25"/>
  <c r="AX113" i="25" s="1"/>
  <c r="AX113" i="24"/>
  <c r="BE113" i="25"/>
  <c r="BF113" i="24"/>
  <c r="BM113" i="25"/>
  <c r="BN113" i="25" s="1"/>
  <c r="BN113" i="24"/>
  <c r="BU113" i="25"/>
  <c r="BV113" i="25" s="1"/>
  <c r="BV113" i="24"/>
  <c r="CC113" i="25"/>
  <c r="CD113" i="24"/>
  <c r="CK113" i="25"/>
  <c r="CL113" i="25" s="1"/>
  <c r="CL113" i="24"/>
  <c r="CS113" i="25"/>
  <c r="CT113" i="24"/>
  <c r="DA113" i="25"/>
  <c r="DB113" i="25" s="1"/>
  <c r="DB113" i="24"/>
  <c r="DI113" i="25"/>
  <c r="DJ113" i="25" s="1"/>
  <c r="DJ113" i="24"/>
  <c r="DQ113" i="25"/>
  <c r="DR113" i="24"/>
  <c r="DY113" i="25"/>
  <c r="DZ113" i="25" s="1"/>
  <c r="DZ113" i="24"/>
  <c r="E114" i="25"/>
  <c r="F114" i="25" s="1"/>
  <c r="F114" i="24"/>
  <c r="M114" i="25"/>
  <c r="N114" i="24"/>
  <c r="U114" i="25"/>
  <c r="V114" i="25" s="1"/>
  <c r="V114" i="24"/>
  <c r="AC114" i="25"/>
  <c r="AD114" i="24"/>
  <c r="AK114" i="25"/>
  <c r="AL114" i="25" s="1"/>
  <c r="AL114" i="24"/>
  <c r="AS114" i="25"/>
  <c r="AT114" i="25" s="1"/>
  <c r="AT114" i="24"/>
  <c r="BA114" i="25"/>
  <c r="BB114" i="24"/>
  <c r="BI114" i="25"/>
  <c r="BJ114" i="25" s="1"/>
  <c r="BJ114" i="24"/>
  <c r="BQ114" i="25"/>
  <c r="BR114" i="25" s="1"/>
  <c r="BR114" i="24"/>
  <c r="BY114" i="25"/>
  <c r="BZ114" i="24"/>
  <c r="CG114" i="25"/>
  <c r="CH114" i="25" s="1"/>
  <c r="CH114" i="24"/>
  <c r="CO114" i="25"/>
  <c r="CP114" i="24"/>
  <c r="CW114" i="25"/>
  <c r="CX114" i="25" s="1"/>
  <c r="CX114" i="24"/>
  <c r="DE114" i="25"/>
  <c r="DF114" i="25" s="1"/>
  <c r="DF114" i="24"/>
  <c r="DM114" i="25"/>
  <c r="DN114" i="24"/>
  <c r="DU114" i="25"/>
  <c r="DV114" i="25" s="1"/>
  <c r="DV114" i="24"/>
  <c r="EC114" i="25"/>
  <c r="ED114" i="25" s="1"/>
  <c r="ED114" i="24"/>
  <c r="I115" i="25"/>
  <c r="J115" i="24"/>
  <c r="Q115" i="25"/>
  <c r="R115" i="25" s="1"/>
  <c r="R115" i="24"/>
  <c r="Y115" i="25"/>
  <c r="Z115" i="24"/>
  <c r="AG115" i="25"/>
  <c r="AH115" i="25" s="1"/>
  <c r="AH115" i="24"/>
  <c r="AO115" i="25"/>
  <c r="AP115" i="25" s="1"/>
  <c r="AP115" i="24"/>
  <c r="AW115" i="25"/>
  <c r="AX115" i="24"/>
  <c r="BE115" i="25"/>
  <c r="BF115" i="25" s="1"/>
  <c r="BF115" i="24"/>
  <c r="BM115" i="25"/>
  <c r="BN115" i="25" s="1"/>
  <c r="BN115" i="24"/>
  <c r="BU115" i="25"/>
  <c r="BV115" i="24"/>
  <c r="CC115" i="25"/>
  <c r="CD115" i="25" s="1"/>
  <c r="CD115" i="24"/>
  <c r="CK115" i="25"/>
  <c r="CL115" i="24"/>
  <c r="CS115" i="25"/>
  <c r="CT115" i="25" s="1"/>
  <c r="CT115" i="24"/>
  <c r="DA115" i="25"/>
  <c r="DB115" i="25" s="1"/>
  <c r="DB115" i="24"/>
  <c r="DI115" i="25"/>
  <c r="DJ115" i="24"/>
  <c r="DQ115" i="25"/>
  <c r="DR115" i="25" s="1"/>
  <c r="DR115" i="24"/>
  <c r="DY115" i="25"/>
  <c r="DZ115" i="25" s="1"/>
  <c r="DZ115" i="24"/>
  <c r="E116" i="25"/>
  <c r="F116" i="24"/>
  <c r="M116" i="25"/>
  <c r="N116" i="25" s="1"/>
  <c r="N116" i="24"/>
  <c r="AU116" i="25"/>
  <c r="AV116" i="25" s="1"/>
  <c r="AV116" i="24"/>
  <c r="BG116" i="25"/>
  <c r="BH116" i="25" s="1"/>
  <c r="BH116" i="24"/>
  <c r="BU116" i="25"/>
  <c r="BV116" i="25" s="1"/>
  <c r="BV116" i="24"/>
  <c r="CG116" i="25"/>
  <c r="CH116" i="24"/>
  <c r="DG116" i="25"/>
  <c r="DH116" i="25" s="1"/>
  <c r="DH116" i="24"/>
  <c r="DS116" i="25"/>
  <c r="DT116" i="25" s="1"/>
  <c r="DT116" i="24"/>
  <c r="E117" i="25"/>
  <c r="F117" i="25" s="1"/>
  <c r="F117" i="24"/>
  <c r="Q117" i="25"/>
  <c r="R117" i="24"/>
  <c r="AQ117" i="25"/>
  <c r="AR117" i="25" s="1"/>
  <c r="AR117" i="24"/>
  <c r="BC117" i="25"/>
  <c r="BD117" i="25" s="1"/>
  <c r="BD117" i="24"/>
  <c r="BQ117" i="25"/>
  <c r="BR117" i="25" s="1"/>
  <c r="BR117" i="24"/>
  <c r="CC117" i="25"/>
  <c r="CD117" i="24"/>
  <c r="DC117" i="25"/>
  <c r="DD117" i="25" s="1"/>
  <c r="DD117" i="24"/>
  <c r="DO117" i="25"/>
  <c r="DP117" i="25" s="1"/>
  <c r="DP117" i="24"/>
  <c r="EC117" i="25"/>
  <c r="ED117" i="25" s="1"/>
  <c r="ED117" i="24"/>
  <c r="M118" i="25"/>
  <c r="N118" i="24"/>
  <c r="AM118" i="25"/>
  <c r="AN118" i="25" s="1"/>
  <c r="AN118" i="24"/>
  <c r="AY118" i="25"/>
  <c r="AZ118" i="25" s="1"/>
  <c r="AZ118" i="24"/>
  <c r="BM118" i="25"/>
  <c r="BN118" i="25" s="1"/>
  <c r="BN118" i="24"/>
  <c r="BY118" i="25"/>
  <c r="BZ118" i="24"/>
  <c r="CY118" i="25"/>
  <c r="CZ118" i="25" s="1"/>
  <c r="CZ118" i="24"/>
  <c r="DK118" i="25"/>
  <c r="DL118" i="25" s="1"/>
  <c r="DL118" i="24"/>
  <c r="DY118" i="25"/>
  <c r="DZ118" i="25" s="1"/>
  <c r="DZ118" i="24"/>
  <c r="I119" i="25"/>
  <c r="J119" i="24"/>
  <c r="AI119" i="25"/>
  <c r="AJ119" i="25" s="1"/>
  <c r="AJ119" i="24"/>
  <c r="AU119" i="25"/>
  <c r="AV119" i="25" s="1"/>
  <c r="AV119" i="24"/>
  <c r="BI119" i="25"/>
  <c r="BJ119" i="25" s="1"/>
  <c r="BJ119" i="24"/>
  <c r="BU119" i="25"/>
  <c r="BV119" i="24"/>
  <c r="CU119" i="25"/>
  <c r="CV119" i="25" s="1"/>
  <c r="CV119" i="24"/>
  <c r="DG119" i="25"/>
  <c r="DH119" i="25" s="1"/>
  <c r="DH119" i="24"/>
  <c r="DU119" i="25"/>
  <c r="DV119" i="25" s="1"/>
  <c r="DV119" i="24"/>
  <c r="E120" i="25"/>
  <c r="F120" i="24"/>
  <c r="AE120" i="25"/>
  <c r="AF120" i="25" s="1"/>
  <c r="AF120" i="24"/>
  <c r="AQ120" i="25"/>
  <c r="AR120" i="25" s="1"/>
  <c r="AR120" i="24"/>
  <c r="BE120" i="25"/>
  <c r="BF120" i="25" s="1"/>
  <c r="BF120" i="24"/>
  <c r="BQ120" i="25"/>
  <c r="BR120" i="24"/>
  <c r="CQ120" i="25"/>
  <c r="CR120" i="25" s="1"/>
  <c r="CR120" i="24"/>
  <c r="DC120" i="25"/>
  <c r="DD120" i="25" s="1"/>
  <c r="DD120" i="24"/>
  <c r="DQ120" i="25"/>
  <c r="DR120" i="25" s="1"/>
  <c r="DR120" i="24"/>
  <c r="EC120" i="25"/>
  <c r="ED120" i="24"/>
  <c r="AA121" i="25"/>
  <c r="AB121" i="25" s="1"/>
  <c r="AB121" i="24"/>
  <c r="AM121" i="25"/>
  <c r="AN121" i="25" s="1"/>
  <c r="AN121" i="24"/>
  <c r="BA121" i="25"/>
  <c r="BB121" i="25" s="1"/>
  <c r="BB121" i="24"/>
  <c r="BM121" i="25"/>
  <c r="BN121" i="24"/>
  <c r="CM121" i="25"/>
  <c r="CN121" i="25" s="1"/>
  <c r="CN121" i="24"/>
  <c r="CY121" i="25"/>
  <c r="CZ121" i="25" s="1"/>
  <c r="CZ121" i="24"/>
  <c r="DM121" i="25"/>
  <c r="DN121" i="25" s="1"/>
  <c r="DN121" i="24"/>
  <c r="DY121" i="25"/>
  <c r="DZ121" i="24"/>
  <c r="W122" i="25"/>
  <c r="X122" i="25" s="1"/>
  <c r="X122" i="24"/>
  <c r="AI122" i="25"/>
  <c r="AJ122" i="25" s="1"/>
  <c r="AJ122" i="24"/>
  <c r="AW122" i="25"/>
  <c r="AX122" i="25" s="1"/>
  <c r="AX122" i="24"/>
  <c r="BI122" i="25"/>
  <c r="BJ122" i="24"/>
  <c r="CI122" i="25"/>
  <c r="CJ122" i="25" s="1"/>
  <c r="CJ122" i="24"/>
  <c r="CU122" i="25"/>
  <c r="CV122" i="25" s="1"/>
  <c r="CV122" i="24"/>
  <c r="DI122" i="25"/>
  <c r="DJ122" i="25" s="1"/>
  <c r="DJ122" i="24"/>
  <c r="DU122" i="25"/>
  <c r="DV122" i="24"/>
  <c r="S123" i="25"/>
  <c r="T123" i="25" s="1"/>
  <c r="T123" i="24"/>
  <c r="AE123" i="25"/>
  <c r="AF123" i="25" s="1"/>
  <c r="AF123" i="24"/>
  <c r="AS123" i="25"/>
  <c r="AT123" i="25" s="1"/>
  <c r="AT123" i="24"/>
  <c r="BE123" i="25"/>
  <c r="BF123" i="24"/>
  <c r="CE123" i="25"/>
  <c r="CF123" i="25" s="1"/>
  <c r="CF123" i="24"/>
  <c r="CQ123" i="25"/>
  <c r="CR123" i="25" s="1"/>
  <c r="CR123" i="24"/>
  <c r="DE123" i="25"/>
  <c r="DF123" i="25" s="1"/>
  <c r="DF123" i="24"/>
  <c r="DQ123" i="25"/>
  <c r="DR123" i="24"/>
  <c r="K125" i="25"/>
  <c r="L125" i="25" s="1"/>
  <c r="L125" i="24"/>
  <c r="K137" i="24"/>
  <c r="W125" i="25"/>
  <c r="X125" i="25" s="1"/>
  <c r="X125" i="24"/>
  <c r="W137" i="24"/>
  <c r="AK125" i="25"/>
  <c r="AL125" i="25" s="1"/>
  <c r="AK137" i="24"/>
  <c r="AL125" i="24"/>
  <c r="AW125" i="25"/>
  <c r="AX125" i="24"/>
  <c r="AW137" i="24"/>
  <c r="BW125" i="25"/>
  <c r="BX125" i="25" s="1"/>
  <c r="BX125" i="24"/>
  <c r="BW137" i="24"/>
  <c r="CI125" i="25"/>
  <c r="CJ125" i="25" s="1"/>
  <c r="CJ125" i="24"/>
  <c r="CI137" i="24"/>
  <c r="CW125" i="25"/>
  <c r="CX125" i="25" s="1"/>
  <c r="CW137" i="24"/>
  <c r="CX125" i="24"/>
  <c r="DI125" i="25"/>
  <c r="DJ125" i="24"/>
  <c r="DI137" i="24"/>
  <c r="G126" i="25"/>
  <c r="H126" i="25" s="1"/>
  <c r="H126" i="24"/>
  <c r="S126" i="25"/>
  <c r="T126" i="25" s="1"/>
  <c r="T126" i="24"/>
  <c r="AG126" i="25"/>
  <c r="AH126" i="25" s="1"/>
  <c r="AH126" i="24"/>
  <c r="AS126" i="25"/>
  <c r="AT126" i="24"/>
  <c r="BS126" i="25"/>
  <c r="BT126" i="25" s="1"/>
  <c r="BT126" i="24"/>
  <c r="CE126" i="25"/>
  <c r="CF126" i="25" s="1"/>
  <c r="CF126" i="24"/>
  <c r="CS126" i="25"/>
  <c r="CT126" i="25" s="1"/>
  <c r="CT126" i="24"/>
  <c r="DE126" i="25"/>
  <c r="DF126" i="24"/>
  <c r="C127" i="25"/>
  <c r="D127" i="25" s="1"/>
  <c r="D127" i="24"/>
  <c r="O127" i="25"/>
  <c r="P127" i="25" s="1"/>
  <c r="P127" i="24"/>
  <c r="AC127" i="25"/>
  <c r="AD127" i="25" s="1"/>
  <c r="AD127" i="24"/>
  <c r="AO127" i="25"/>
  <c r="AP127" i="24"/>
  <c r="BO127" i="25"/>
  <c r="BP127" i="25" s="1"/>
  <c r="BP127" i="24"/>
  <c r="CA127" i="25"/>
  <c r="CB127" i="25" s="1"/>
  <c r="CB127" i="24"/>
  <c r="CO127" i="25"/>
  <c r="CP127" i="25" s="1"/>
  <c r="CP127" i="24"/>
  <c r="DA127" i="25"/>
  <c r="DB127" i="24"/>
  <c r="EA127" i="25"/>
  <c r="EB127" i="25" s="1"/>
  <c r="EB127" i="24"/>
  <c r="K128" i="25"/>
  <c r="L128" i="25" s="1"/>
  <c r="L128" i="24"/>
  <c r="Y128" i="25"/>
  <c r="Z128" i="25" s="1"/>
  <c r="Z128" i="24"/>
  <c r="AK128" i="25"/>
  <c r="AL128" i="24"/>
  <c r="BK128" i="25"/>
  <c r="BL128" i="25" s="1"/>
  <c r="BL128" i="24"/>
  <c r="BW128" i="25"/>
  <c r="BX128" i="25" s="1"/>
  <c r="BX128" i="24"/>
  <c r="CK128" i="25"/>
  <c r="CL128" i="25" s="1"/>
  <c r="CL128" i="24"/>
  <c r="CW128" i="25"/>
  <c r="CX128" i="24"/>
  <c r="DW128" i="25"/>
  <c r="DX128" i="24"/>
  <c r="G129" i="25"/>
  <c r="H129" i="25" s="1"/>
  <c r="H129" i="24"/>
  <c r="U129" i="25"/>
  <c r="V129" i="24"/>
  <c r="AG129" i="25"/>
  <c r="AH129" i="24"/>
  <c r="BG129" i="25"/>
  <c r="BH129" i="24"/>
  <c r="BS129" i="25"/>
  <c r="BT129" i="25" s="1"/>
  <c r="BT129" i="24"/>
  <c r="CG129" i="25"/>
  <c r="CH129" i="24"/>
  <c r="CS129" i="25"/>
  <c r="CT129" i="24"/>
  <c r="DS129" i="25"/>
  <c r="DT129" i="24"/>
  <c r="C130" i="25"/>
  <c r="D130" i="25" s="1"/>
  <c r="D130" i="24"/>
  <c r="Q130" i="25"/>
  <c r="R130" i="24"/>
  <c r="AC130" i="25"/>
  <c r="AD130" i="24"/>
  <c r="BC130" i="25"/>
  <c r="BD130" i="24"/>
  <c r="BO130" i="25"/>
  <c r="BP130" i="25" s="1"/>
  <c r="BP130" i="24"/>
  <c r="CC130" i="25"/>
  <c r="CD130" i="24"/>
  <c r="CO130" i="25"/>
  <c r="CP130" i="24"/>
  <c r="DO130" i="25"/>
  <c r="DP130" i="24"/>
  <c r="EA130" i="25"/>
  <c r="EB130" i="25" s="1"/>
  <c r="EB130" i="24"/>
  <c r="M131" i="25"/>
  <c r="N131" i="24"/>
  <c r="Y131" i="25"/>
  <c r="Z131" i="24"/>
  <c r="AY131" i="25"/>
  <c r="AZ131" i="24"/>
  <c r="BK131" i="25"/>
  <c r="BL131" i="25" s="1"/>
  <c r="BL131" i="24"/>
  <c r="BY131" i="25"/>
  <c r="BZ131" i="24"/>
  <c r="CK131" i="25"/>
  <c r="CL131" i="24"/>
  <c r="DK131" i="25"/>
  <c r="DL131" i="24"/>
  <c r="DW131" i="25"/>
  <c r="DX131" i="25" s="1"/>
  <c r="DX131" i="24"/>
  <c r="I132" i="25"/>
  <c r="J132" i="24"/>
  <c r="U132" i="25"/>
  <c r="V132" i="24"/>
  <c r="AU132" i="25"/>
  <c r="AV132" i="24"/>
  <c r="BG132" i="25"/>
  <c r="BH132" i="25" s="1"/>
  <c r="BH132" i="24"/>
  <c r="BU132" i="25"/>
  <c r="BV132" i="24"/>
  <c r="CG132" i="25"/>
  <c r="CH132" i="24"/>
  <c r="DG132" i="25"/>
  <c r="DH132" i="24"/>
  <c r="DS132" i="25"/>
  <c r="DT132" i="25" s="1"/>
  <c r="DT132" i="24"/>
  <c r="E133" i="25"/>
  <c r="F133" i="24"/>
  <c r="Q133" i="25"/>
  <c r="R133" i="24"/>
  <c r="AQ133" i="25"/>
  <c r="AR133" i="24"/>
  <c r="BC133" i="25"/>
  <c r="BD133" i="25" s="1"/>
  <c r="BD133" i="24"/>
  <c r="BQ133" i="25"/>
  <c r="BR133" i="24"/>
  <c r="CC133" i="25"/>
  <c r="CD133" i="24"/>
  <c r="DC133" i="25"/>
  <c r="DD133" i="24"/>
  <c r="DO133" i="25"/>
  <c r="DP133" i="25" s="1"/>
  <c r="DP133" i="24"/>
  <c r="EC133" i="25"/>
  <c r="ED133" i="24"/>
  <c r="M134" i="25"/>
  <c r="N134" i="24"/>
  <c r="AM134" i="25"/>
  <c r="AN134" i="24"/>
  <c r="AY134" i="25"/>
  <c r="AZ134" i="25" s="1"/>
  <c r="AZ134" i="24"/>
  <c r="BM134" i="25"/>
  <c r="BN134" i="24"/>
  <c r="BY134" i="25"/>
  <c r="BZ134" i="24"/>
  <c r="CY134" i="25"/>
  <c r="CZ134" i="24"/>
  <c r="DK134" i="25"/>
  <c r="DL134" i="25" s="1"/>
  <c r="DL134" i="24"/>
  <c r="DY134" i="25"/>
  <c r="DZ134" i="24"/>
  <c r="I135" i="25"/>
  <c r="J135" i="24"/>
  <c r="AI135" i="25"/>
  <c r="AJ135" i="24"/>
  <c r="AU135" i="25"/>
  <c r="AV135" i="25" s="1"/>
  <c r="AV135" i="24"/>
  <c r="BI135" i="25"/>
  <c r="BJ135" i="24"/>
  <c r="BU135" i="25"/>
  <c r="BV135" i="24"/>
  <c r="CU135" i="25"/>
  <c r="CV135" i="24"/>
  <c r="DG135" i="25"/>
  <c r="DH135" i="25" s="1"/>
  <c r="DH135" i="24"/>
  <c r="DU135" i="25"/>
  <c r="DV135" i="24"/>
  <c r="E136" i="25"/>
  <c r="F136" i="24"/>
  <c r="AE136" i="25"/>
  <c r="AF136" i="24"/>
  <c r="AQ136" i="25"/>
  <c r="AR136" i="25" s="1"/>
  <c r="AR136" i="24"/>
  <c r="BE136" i="25"/>
  <c r="BF136" i="24"/>
  <c r="BQ136" i="25"/>
  <c r="BR136" i="24"/>
  <c r="CQ136" i="25"/>
  <c r="CR136" i="24"/>
  <c r="DC136" i="25"/>
  <c r="DD136" i="25" s="1"/>
  <c r="DD136" i="24"/>
  <c r="DQ136" i="25"/>
  <c r="DR136" i="24"/>
  <c r="EC136" i="25"/>
  <c r="ED136" i="24"/>
  <c r="W138" i="25"/>
  <c r="X138" i="24"/>
  <c r="W150" i="24"/>
  <c r="AI138" i="25"/>
  <c r="AJ138" i="24"/>
  <c r="AI150" i="24"/>
  <c r="AW138" i="25"/>
  <c r="AW150" i="24"/>
  <c r="AX138" i="24"/>
  <c r="BI138" i="25"/>
  <c r="BJ138" i="24"/>
  <c r="BI150" i="24"/>
  <c r="CI138" i="25"/>
  <c r="CJ138" i="24"/>
  <c r="CI150" i="24"/>
  <c r="CU138" i="25"/>
  <c r="CV138" i="24"/>
  <c r="CU150" i="24"/>
  <c r="DI138" i="25"/>
  <c r="DJ138" i="25" s="1"/>
  <c r="DI150" i="24"/>
  <c r="DJ138" i="24"/>
  <c r="DU138" i="25"/>
  <c r="DV138" i="24"/>
  <c r="DU150" i="24"/>
  <c r="S139" i="25"/>
  <c r="T139" i="24"/>
  <c r="AE139" i="25"/>
  <c r="AF139" i="25" s="1"/>
  <c r="AF139" i="24"/>
  <c r="AS139" i="25"/>
  <c r="AT139" i="24"/>
  <c r="BE139" i="25"/>
  <c r="BF139" i="24"/>
  <c r="CE139" i="25"/>
  <c r="CF139" i="24"/>
  <c r="CQ139" i="25"/>
  <c r="CR139" i="25" s="1"/>
  <c r="CR139" i="24"/>
  <c r="DE139" i="25"/>
  <c r="DF139" i="24"/>
  <c r="DQ139" i="25"/>
  <c r="DR139" i="24"/>
  <c r="O140" i="25"/>
  <c r="P140" i="24"/>
  <c r="AA140" i="25"/>
  <c r="AB140" i="25" s="1"/>
  <c r="AB140" i="24"/>
  <c r="AO140" i="25"/>
  <c r="AP140" i="24"/>
  <c r="BA140" i="25"/>
  <c r="BB140" i="24"/>
  <c r="CA140" i="25"/>
  <c r="CB140" i="24"/>
  <c r="CM140" i="25"/>
  <c r="CN140" i="25" s="1"/>
  <c r="CN140" i="24"/>
  <c r="DA140" i="25"/>
  <c r="DB140" i="24"/>
  <c r="DM140" i="25"/>
  <c r="DN140" i="24"/>
  <c r="K141" i="25"/>
  <c r="L141" i="24"/>
  <c r="W141" i="25"/>
  <c r="X141" i="25" s="1"/>
  <c r="X141" i="24"/>
  <c r="AK141" i="25"/>
  <c r="AL141" i="24"/>
  <c r="AW141" i="25"/>
  <c r="AX141" i="24"/>
  <c r="BW141" i="25"/>
  <c r="BX141" i="24"/>
  <c r="CI141" i="25"/>
  <c r="CJ141" i="25" s="1"/>
  <c r="CJ141" i="24"/>
  <c r="CW141" i="25"/>
  <c r="CX141" i="24"/>
  <c r="DI141" i="25"/>
  <c r="DJ141" i="24"/>
  <c r="DW141" i="25"/>
  <c r="DX141" i="24"/>
  <c r="AA142" i="25"/>
  <c r="AB142" i="25" s="1"/>
  <c r="AB142" i="24"/>
  <c r="BG142" i="25"/>
  <c r="BH142" i="24"/>
  <c r="CM142" i="25"/>
  <c r="CN142" i="25" s="1"/>
  <c r="CN142" i="24"/>
  <c r="DS142" i="25"/>
  <c r="DT142" i="24"/>
  <c r="W143" i="25"/>
  <c r="X143" i="25" s="1"/>
  <c r="X143" i="24"/>
  <c r="BC143" i="25"/>
  <c r="BD143" i="24"/>
  <c r="CI143" i="25"/>
  <c r="CJ143" i="24"/>
  <c r="DO143" i="25"/>
  <c r="DP143" i="24"/>
  <c r="S144" i="25"/>
  <c r="T144" i="25" s="1"/>
  <c r="T144" i="24"/>
  <c r="AY144" i="25"/>
  <c r="AZ144" i="24"/>
  <c r="CE144" i="25"/>
  <c r="CF144" i="25" s="1"/>
  <c r="CF144" i="24"/>
  <c r="DK144" i="25"/>
  <c r="DL144" i="24"/>
  <c r="O145" i="25"/>
  <c r="P145" i="25" s="1"/>
  <c r="P145" i="24"/>
  <c r="AU145" i="25"/>
  <c r="AV145" i="24"/>
  <c r="CA145" i="25"/>
  <c r="CB145" i="24"/>
  <c r="DO145" i="25"/>
  <c r="DP145" i="24"/>
  <c r="AK146" i="25"/>
  <c r="AL146" i="25" s="1"/>
  <c r="AL146" i="24"/>
  <c r="CK146" i="25"/>
  <c r="CL146" i="24"/>
  <c r="BG147" i="25"/>
  <c r="BH147" i="25" s="1"/>
  <c r="BH147" i="24"/>
  <c r="DG147" i="25"/>
  <c r="DH147" i="24"/>
  <c r="AC148" i="25"/>
  <c r="AD148" i="25" s="1"/>
  <c r="AD148" i="24"/>
  <c r="CC148" i="25"/>
  <c r="CD148" i="24"/>
  <c r="AY149" i="25"/>
  <c r="AZ149" i="25" s="1"/>
  <c r="AZ149" i="24"/>
  <c r="CY149" i="25"/>
  <c r="CZ149" i="24"/>
  <c r="AQ151" i="25"/>
  <c r="AR151" i="25" s="1"/>
  <c r="AR151" i="24"/>
  <c r="AQ163" i="24"/>
  <c r="CQ151" i="25"/>
  <c r="CQ163" i="24"/>
  <c r="CR151" i="24"/>
  <c r="M152" i="25"/>
  <c r="N152" i="25" s="1"/>
  <c r="N152" i="24"/>
  <c r="BM152" i="25"/>
  <c r="BN152" i="25" s="1"/>
  <c r="BN152" i="24"/>
  <c r="AI153" i="25"/>
  <c r="AJ153" i="24"/>
  <c r="CI153" i="25"/>
  <c r="CJ153" i="24"/>
  <c r="E154" i="25"/>
  <c r="F154" i="25" s="1"/>
  <c r="F154" i="24"/>
  <c r="BE154" i="25"/>
  <c r="BF154" i="25" s="1"/>
  <c r="BF154" i="24"/>
  <c r="AA155" i="25"/>
  <c r="AB155" i="24"/>
  <c r="CA155" i="25"/>
  <c r="CB155" i="25" s="1"/>
  <c r="CB155" i="24"/>
  <c r="DY155" i="25"/>
  <c r="DZ155" i="24"/>
  <c r="AW156" i="25"/>
  <c r="AX156" i="25" s="1"/>
  <c r="AX156" i="24"/>
  <c r="S157" i="25"/>
  <c r="T157" i="24"/>
  <c r="BS157" i="25"/>
  <c r="BT157" i="24"/>
  <c r="DQ157" i="25"/>
  <c r="DR157" i="24"/>
  <c r="AO158" i="25"/>
  <c r="AP158" i="25" s="1"/>
  <c r="AP158" i="24"/>
  <c r="K159" i="25"/>
  <c r="L159" i="24"/>
  <c r="BK159" i="25"/>
  <c r="BL159" i="24"/>
  <c r="DI159" i="25"/>
  <c r="DJ159" i="24"/>
  <c r="AG160" i="25"/>
  <c r="AH160" i="25" s="1"/>
  <c r="AH160" i="24"/>
  <c r="C161" i="25"/>
  <c r="D161" i="24"/>
  <c r="BC161" i="25"/>
  <c r="BD161" i="24"/>
  <c r="DA161" i="25"/>
  <c r="DB161" i="24"/>
  <c r="Y162" i="25"/>
  <c r="Z162" i="25" s="1"/>
  <c r="Z162" i="24"/>
  <c r="DW162" i="25"/>
  <c r="DX162" i="24"/>
  <c r="Q164" i="25"/>
  <c r="R164" i="24"/>
  <c r="Q176" i="24"/>
  <c r="DO164" i="25"/>
  <c r="DP164" i="24"/>
  <c r="DO176" i="24"/>
  <c r="AM165" i="25"/>
  <c r="AN165" i="24"/>
  <c r="CK165" i="25"/>
  <c r="CL165" i="24"/>
  <c r="I166" i="25"/>
  <c r="J166" i="24"/>
  <c r="DG166" i="25"/>
  <c r="DH166" i="25" s="1"/>
  <c r="DH166" i="24"/>
  <c r="AE167" i="25"/>
  <c r="AF167" i="24"/>
  <c r="CC167" i="25"/>
  <c r="CD167" i="24"/>
  <c r="EC167" i="25"/>
  <c r="ED167" i="24"/>
  <c r="BM168" i="25"/>
  <c r="BN168" i="25" s="1"/>
  <c r="BN168" i="24"/>
  <c r="AY170" i="25"/>
  <c r="AZ170" i="24"/>
  <c r="DS171" i="25"/>
  <c r="DT171" i="24"/>
  <c r="AI187" i="25"/>
  <c r="AJ187" i="25" s="1"/>
  <c r="AJ187" i="24"/>
  <c r="CS145" i="25"/>
  <c r="CT145" i="25" s="1"/>
  <c r="CT145" i="24"/>
  <c r="DC145" i="25"/>
  <c r="DD145" i="24"/>
  <c r="EC145" i="25"/>
  <c r="ED145" i="24"/>
  <c r="M146" i="25"/>
  <c r="N146" i="25" s="1"/>
  <c r="N146" i="24"/>
  <c r="AA146" i="25"/>
  <c r="AB146" i="25" s="1"/>
  <c r="AB146" i="24"/>
  <c r="AM146" i="25"/>
  <c r="AN146" i="24"/>
  <c r="BM146" i="25"/>
  <c r="BN146" i="24"/>
  <c r="BY146" i="25"/>
  <c r="BZ146" i="25" s="1"/>
  <c r="BZ146" i="24"/>
  <c r="CM146" i="25"/>
  <c r="CN146" i="25" s="1"/>
  <c r="CN146" i="24"/>
  <c r="CY146" i="25"/>
  <c r="CZ146" i="24"/>
  <c r="DY146" i="25"/>
  <c r="DZ146" i="24"/>
  <c r="I147" i="25"/>
  <c r="J147" i="25" s="1"/>
  <c r="J147" i="24"/>
  <c r="W147" i="25"/>
  <c r="X147" i="25" s="1"/>
  <c r="X147" i="24"/>
  <c r="AI147" i="25"/>
  <c r="AJ147" i="24"/>
  <c r="BI147" i="25"/>
  <c r="BJ147" i="24"/>
  <c r="BU147" i="25"/>
  <c r="BV147" i="25" s="1"/>
  <c r="BV147" i="24"/>
  <c r="CI147" i="25"/>
  <c r="CJ147" i="25" s="1"/>
  <c r="CJ147" i="24"/>
  <c r="CU147" i="25"/>
  <c r="CV147" i="24"/>
  <c r="DU147" i="25"/>
  <c r="DV147" i="24"/>
  <c r="E148" i="25"/>
  <c r="F148" i="25" s="1"/>
  <c r="F148" i="24"/>
  <c r="S148" i="25"/>
  <c r="T148" i="25" s="1"/>
  <c r="T148" i="24"/>
  <c r="AE148" i="25"/>
  <c r="AF148" i="24"/>
  <c r="BE148" i="25"/>
  <c r="BF148" i="24"/>
  <c r="BQ148" i="25"/>
  <c r="BR148" i="25" s="1"/>
  <c r="BR148" i="24"/>
  <c r="CE148" i="25"/>
  <c r="CF148" i="25" s="1"/>
  <c r="CF148" i="24"/>
  <c r="CQ148" i="25"/>
  <c r="CR148" i="24"/>
  <c r="DQ148" i="25"/>
  <c r="DR148" i="24"/>
  <c r="EC148" i="25"/>
  <c r="ED148" i="25" s="1"/>
  <c r="ED148" i="24"/>
  <c r="O149" i="25"/>
  <c r="P149" i="25" s="1"/>
  <c r="P149" i="24"/>
  <c r="AA149" i="25"/>
  <c r="AB149" i="24"/>
  <c r="BA149" i="25"/>
  <c r="BB149" i="24"/>
  <c r="BM149" i="25"/>
  <c r="BN149" i="25" s="1"/>
  <c r="BN149" i="24"/>
  <c r="CA149" i="25"/>
  <c r="CB149" i="25" s="1"/>
  <c r="CB149" i="24"/>
  <c r="CM149" i="25"/>
  <c r="CN149" i="24"/>
  <c r="DM149" i="25"/>
  <c r="DN149" i="24"/>
  <c r="DY149" i="25"/>
  <c r="DZ149" i="25" s="1"/>
  <c r="DZ149" i="24"/>
  <c r="G151" i="25"/>
  <c r="H151" i="25" s="1"/>
  <c r="H151" i="24"/>
  <c r="G163" i="24"/>
  <c r="S151" i="25"/>
  <c r="T151" i="24"/>
  <c r="S163" i="24"/>
  <c r="AS151" i="25"/>
  <c r="AT151" i="24"/>
  <c r="AS163" i="24"/>
  <c r="BE151" i="25"/>
  <c r="BF151" i="25" s="1"/>
  <c r="BF151" i="24"/>
  <c r="BE163" i="24"/>
  <c r="BS151" i="25"/>
  <c r="BT151" i="24"/>
  <c r="BS163" i="24"/>
  <c r="CE151" i="25"/>
  <c r="CF151" i="24"/>
  <c r="CE163" i="24"/>
  <c r="DE151" i="25"/>
  <c r="DF151" i="25" s="1"/>
  <c r="DF151" i="24"/>
  <c r="DE163" i="24"/>
  <c r="DQ151" i="25"/>
  <c r="DR151" i="25" s="1"/>
  <c r="DR151" i="24"/>
  <c r="DQ163" i="24"/>
  <c r="C152" i="25"/>
  <c r="D152" i="25" s="1"/>
  <c r="D152" i="24"/>
  <c r="O152" i="25"/>
  <c r="P152" i="24"/>
  <c r="AO152" i="25"/>
  <c r="AP152" i="24"/>
  <c r="BA152" i="25"/>
  <c r="BB152" i="24"/>
  <c r="BO152" i="25"/>
  <c r="BP152" i="25" s="1"/>
  <c r="BP152" i="24"/>
  <c r="CA152" i="25"/>
  <c r="CB152" i="24"/>
  <c r="DA152" i="25"/>
  <c r="DB152" i="24"/>
  <c r="DM152" i="25"/>
  <c r="DN152" i="24"/>
  <c r="EA152" i="25"/>
  <c r="EB152" i="25" s="1"/>
  <c r="EB152" i="24"/>
  <c r="K153" i="25"/>
  <c r="L153" i="24"/>
  <c r="AK153" i="25"/>
  <c r="AL153" i="24"/>
  <c r="AW153" i="25"/>
  <c r="AX153" i="24"/>
  <c r="BK153" i="25"/>
  <c r="BL153" i="25" s="1"/>
  <c r="BL153" i="24"/>
  <c r="BW153" i="25"/>
  <c r="BX153" i="24"/>
  <c r="CW153" i="25"/>
  <c r="CX153" i="24"/>
  <c r="DI153" i="25"/>
  <c r="DJ153" i="24"/>
  <c r="DW153" i="25"/>
  <c r="DX153" i="25" s="1"/>
  <c r="DX153" i="24"/>
  <c r="G154" i="25"/>
  <c r="H154" i="24"/>
  <c r="AG154" i="25"/>
  <c r="AH154" i="24"/>
  <c r="AS154" i="25"/>
  <c r="AT154" i="24"/>
  <c r="BG154" i="25"/>
  <c r="BH154" i="25" s="1"/>
  <c r="BH154" i="24"/>
  <c r="BS154" i="25"/>
  <c r="BT154" i="24"/>
  <c r="CS154" i="25"/>
  <c r="CT154" i="24"/>
  <c r="DE154" i="25"/>
  <c r="DF154" i="24"/>
  <c r="DS154" i="25"/>
  <c r="DT154" i="25" s="1"/>
  <c r="DT154" i="24"/>
  <c r="C155" i="25"/>
  <c r="D155" i="24"/>
  <c r="AC155" i="25"/>
  <c r="AD155" i="24"/>
  <c r="AO155" i="25"/>
  <c r="AP155" i="24"/>
  <c r="BC155" i="25"/>
  <c r="BD155" i="25" s="1"/>
  <c r="BD155" i="24"/>
  <c r="BO155" i="25"/>
  <c r="BP155" i="24"/>
  <c r="CO155" i="25"/>
  <c r="CP155" i="24"/>
  <c r="DA155" i="25"/>
  <c r="DB155" i="25" s="1"/>
  <c r="DB155" i="24"/>
  <c r="DO155" i="25"/>
  <c r="DP155" i="25" s="1"/>
  <c r="DP155" i="24"/>
  <c r="EA155" i="25"/>
  <c r="EB155" i="24"/>
  <c r="Y156" i="25"/>
  <c r="Z156" i="24"/>
  <c r="AK156" i="25"/>
  <c r="AL156" i="24"/>
  <c r="AY156" i="25"/>
  <c r="AZ156" i="25" s="1"/>
  <c r="AZ156" i="24"/>
  <c r="BK156" i="25"/>
  <c r="BL156" i="24"/>
  <c r="CK156" i="25"/>
  <c r="CL156" i="24"/>
  <c r="CW156" i="25"/>
  <c r="CX156" i="24"/>
  <c r="DK156" i="25"/>
  <c r="DL156" i="25" s="1"/>
  <c r="DL156" i="24"/>
  <c r="DW156" i="25"/>
  <c r="DX156" i="24"/>
  <c r="U157" i="25"/>
  <c r="V157" i="24"/>
  <c r="AG157" i="25"/>
  <c r="AH157" i="24"/>
  <c r="AU157" i="25"/>
  <c r="AV157" i="25" s="1"/>
  <c r="AV157" i="24"/>
  <c r="BG157" i="25"/>
  <c r="BH157" i="24"/>
  <c r="CG157" i="25"/>
  <c r="CH157" i="24"/>
  <c r="CS157" i="25"/>
  <c r="CT157" i="24"/>
  <c r="DG157" i="25"/>
  <c r="DH157" i="25" s="1"/>
  <c r="DH157" i="24"/>
  <c r="DS157" i="25"/>
  <c r="DT157" i="24"/>
  <c r="Q158" i="25"/>
  <c r="R158" i="24"/>
  <c r="AC158" i="25"/>
  <c r="AD158" i="24"/>
  <c r="AQ158" i="25"/>
  <c r="AR158" i="25" s="1"/>
  <c r="AR158" i="24"/>
  <c r="BC158" i="25"/>
  <c r="BD158" i="24"/>
  <c r="CC158" i="25"/>
  <c r="CD158" i="24"/>
  <c r="CO158" i="25"/>
  <c r="CP158" i="24"/>
  <c r="DC158" i="25"/>
  <c r="DD158" i="25" s="1"/>
  <c r="DD158" i="24"/>
  <c r="DO158" i="25"/>
  <c r="DP158" i="24"/>
  <c r="M159" i="25"/>
  <c r="N159" i="24"/>
  <c r="Y159" i="25"/>
  <c r="Z159" i="24"/>
  <c r="AM159" i="25"/>
  <c r="AN159" i="25" s="1"/>
  <c r="AN159" i="24"/>
  <c r="AY159" i="25"/>
  <c r="AZ159" i="24"/>
  <c r="BY159" i="25"/>
  <c r="BZ159" i="24"/>
  <c r="CK159" i="25"/>
  <c r="CL159" i="24"/>
  <c r="CY159" i="25"/>
  <c r="CZ159" i="25" s="1"/>
  <c r="CZ159" i="24"/>
  <c r="DK159" i="25"/>
  <c r="DL159" i="24"/>
  <c r="I160" i="25"/>
  <c r="J160" i="24"/>
  <c r="U160" i="25"/>
  <c r="V160" i="24"/>
  <c r="AI160" i="25"/>
  <c r="AJ160" i="25" s="1"/>
  <c r="AJ160" i="24"/>
  <c r="AU160" i="25"/>
  <c r="AV160" i="24"/>
  <c r="BU160" i="25"/>
  <c r="BV160" i="24"/>
  <c r="CG160" i="25"/>
  <c r="CH160" i="24"/>
  <c r="CU160" i="25"/>
  <c r="CV160" i="25" s="1"/>
  <c r="CV160" i="24"/>
  <c r="DG160" i="25"/>
  <c r="DH160" i="24"/>
  <c r="E161" i="25"/>
  <c r="F161" i="24"/>
  <c r="Q161" i="25"/>
  <c r="R161" i="24"/>
  <c r="AE161" i="25"/>
  <c r="AF161" i="25" s="1"/>
  <c r="AF161" i="24"/>
  <c r="AQ161" i="25"/>
  <c r="AR161" i="24"/>
  <c r="BQ161" i="25"/>
  <c r="BR161" i="24"/>
  <c r="CC161" i="25"/>
  <c r="CD161" i="24"/>
  <c r="CQ161" i="25"/>
  <c r="CR161" i="25" s="1"/>
  <c r="CR161" i="24"/>
  <c r="DC161" i="25"/>
  <c r="DD161" i="24"/>
  <c r="EC161" i="25"/>
  <c r="ED161" i="24"/>
  <c r="M162" i="25"/>
  <c r="N162" i="24"/>
  <c r="AA162" i="25"/>
  <c r="AB162" i="25" s="1"/>
  <c r="AB162" i="24"/>
  <c r="AM162" i="25"/>
  <c r="AN162" i="24"/>
  <c r="BM162" i="25"/>
  <c r="BN162" i="24"/>
  <c r="BY162" i="25"/>
  <c r="BZ162" i="24"/>
  <c r="CM162" i="25"/>
  <c r="CN162" i="25" s="1"/>
  <c r="CN162" i="24"/>
  <c r="CY162" i="25"/>
  <c r="CZ162" i="24"/>
  <c r="DY162" i="25"/>
  <c r="DZ162" i="24"/>
  <c r="E164" i="25"/>
  <c r="F164" i="24"/>
  <c r="E176" i="24"/>
  <c r="S164" i="25"/>
  <c r="S176" i="24"/>
  <c r="T164" i="24"/>
  <c r="AE164" i="25"/>
  <c r="AF164" i="24"/>
  <c r="AE176" i="24"/>
  <c r="BE164" i="25"/>
  <c r="BF164" i="24"/>
  <c r="BE176" i="24"/>
  <c r="BQ164" i="25"/>
  <c r="BR164" i="24"/>
  <c r="BQ176" i="24"/>
  <c r="CE164" i="25"/>
  <c r="CE176" i="24"/>
  <c r="CF164" i="24"/>
  <c r="CQ164" i="25"/>
  <c r="CR164" i="25" s="1"/>
  <c r="CR164" i="24"/>
  <c r="CQ176" i="24"/>
  <c r="DQ164" i="25"/>
  <c r="DR164" i="24"/>
  <c r="DQ176" i="24"/>
  <c r="EC164" i="25"/>
  <c r="ED164" i="24"/>
  <c r="EC176" i="24"/>
  <c r="O165" i="25"/>
  <c r="P165" i="24"/>
  <c r="AA165" i="25"/>
  <c r="AB165" i="24"/>
  <c r="BA165" i="25"/>
  <c r="BB165" i="24"/>
  <c r="BM165" i="25"/>
  <c r="BN165" i="24"/>
  <c r="CA165" i="25"/>
  <c r="CB165" i="24"/>
  <c r="CM165" i="25"/>
  <c r="CN165" i="24"/>
  <c r="DM165" i="25"/>
  <c r="DN165" i="24"/>
  <c r="DY165" i="25"/>
  <c r="DZ165" i="24"/>
  <c r="K166" i="25"/>
  <c r="L166" i="24"/>
  <c r="W166" i="25"/>
  <c r="X166" i="24"/>
  <c r="AW166" i="25"/>
  <c r="AX166" i="24"/>
  <c r="BI166" i="25"/>
  <c r="BJ166" i="24"/>
  <c r="BW166" i="25"/>
  <c r="BX166" i="24"/>
  <c r="CI166" i="25"/>
  <c r="CJ166" i="24"/>
  <c r="DI166" i="25"/>
  <c r="DJ166" i="24"/>
  <c r="DU166" i="25"/>
  <c r="DV166" i="24"/>
  <c r="G167" i="25"/>
  <c r="H167" i="24"/>
  <c r="S167" i="25"/>
  <c r="T167" i="24"/>
  <c r="AS167" i="25"/>
  <c r="AT167" i="24"/>
  <c r="BE167" i="25"/>
  <c r="BF167" i="24"/>
  <c r="BS167" i="25"/>
  <c r="BT167" i="24"/>
  <c r="CE167" i="25"/>
  <c r="CF167" i="24"/>
  <c r="DE167" i="25"/>
  <c r="DF167" i="24"/>
  <c r="DQ167" i="25"/>
  <c r="DR167" i="24"/>
  <c r="C168" i="25"/>
  <c r="D168" i="24"/>
  <c r="O168" i="25"/>
  <c r="P168" i="24"/>
  <c r="AG168" i="25"/>
  <c r="AH168" i="24"/>
  <c r="AW168" i="25"/>
  <c r="AX168" i="24"/>
  <c r="BO168" i="25"/>
  <c r="BP168" i="24"/>
  <c r="DE168" i="25"/>
  <c r="DF168" i="24"/>
  <c r="C169" i="25"/>
  <c r="D169" i="24"/>
  <c r="AC169" i="25"/>
  <c r="AD169" i="24"/>
  <c r="BC169" i="25"/>
  <c r="BD169" i="24"/>
  <c r="EC169" i="25"/>
  <c r="ED169" i="24"/>
  <c r="CY170" i="25"/>
  <c r="CZ170" i="24"/>
  <c r="W171" i="25"/>
  <c r="X171" i="24"/>
  <c r="BU171" i="25"/>
  <c r="BV171" i="24"/>
  <c r="DU171" i="25"/>
  <c r="DV171" i="24"/>
  <c r="BE172" i="25"/>
  <c r="BF172" i="24"/>
  <c r="AA173" i="25"/>
  <c r="AB173" i="24"/>
  <c r="CK183" i="25"/>
  <c r="CL183" i="25" s="1"/>
  <c r="CL183" i="24"/>
  <c r="DY141" i="25"/>
  <c r="DZ141" i="24"/>
  <c r="E142" i="25"/>
  <c r="F142" i="25" s="1"/>
  <c r="F142" i="24"/>
  <c r="M142" i="25"/>
  <c r="N142" i="25" s="1"/>
  <c r="N142" i="24"/>
  <c r="U142" i="25"/>
  <c r="V142" i="25" s="1"/>
  <c r="V142" i="24"/>
  <c r="AC142" i="25"/>
  <c r="AD142" i="25" s="1"/>
  <c r="AD142" i="24"/>
  <c r="AK142" i="25"/>
  <c r="AL142" i="24"/>
  <c r="AS142" i="25"/>
  <c r="AT142" i="24"/>
  <c r="BA142" i="25"/>
  <c r="BB142" i="25" s="1"/>
  <c r="BB142" i="24"/>
  <c r="BI142" i="25"/>
  <c r="BJ142" i="24"/>
  <c r="BQ142" i="25"/>
  <c r="BR142" i="25" s="1"/>
  <c r="BR142" i="24"/>
  <c r="BY142" i="25"/>
  <c r="BZ142" i="25" s="1"/>
  <c r="BZ142" i="24"/>
  <c r="CG142" i="25"/>
  <c r="CH142" i="25" s="1"/>
  <c r="CH142" i="24"/>
  <c r="CO142" i="25"/>
  <c r="CP142" i="25" s="1"/>
  <c r="CP142" i="24"/>
  <c r="CW142" i="25"/>
  <c r="CX142" i="24"/>
  <c r="DE142" i="25"/>
  <c r="DF142" i="24"/>
  <c r="DM142" i="25"/>
  <c r="DN142" i="25" s="1"/>
  <c r="DN142" i="24"/>
  <c r="DU142" i="25"/>
  <c r="DV142" i="24"/>
  <c r="EC142" i="25"/>
  <c r="ED142" i="25" s="1"/>
  <c r="ED142" i="24"/>
  <c r="I143" i="25"/>
  <c r="J143" i="25" s="1"/>
  <c r="J143" i="24"/>
  <c r="Q143" i="25"/>
  <c r="R143" i="25" s="1"/>
  <c r="R143" i="24"/>
  <c r="Y143" i="25"/>
  <c r="Z143" i="25" s="1"/>
  <c r="Z143" i="24"/>
  <c r="AG143" i="25"/>
  <c r="AH143" i="24"/>
  <c r="AO143" i="25"/>
  <c r="AP143" i="24"/>
  <c r="AW143" i="25"/>
  <c r="AX143" i="24"/>
  <c r="BE143" i="25"/>
  <c r="BF143" i="24"/>
  <c r="BM143" i="25"/>
  <c r="BN143" i="25" s="1"/>
  <c r="BN143" i="24"/>
  <c r="BU143" i="25"/>
  <c r="BV143" i="25" s="1"/>
  <c r="BV143" i="24"/>
  <c r="CC143" i="25"/>
  <c r="CD143" i="25" s="1"/>
  <c r="CD143" i="24"/>
  <c r="CK143" i="25"/>
  <c r="CL143" i="25" s="1"/>
  <c r="CL143" i="24"/>
  <c r="CS143" i="25"/>
  <c r="CT143" i="24"/>
  <c r="DA143" i="25"/>
  <c r="DB143" i="24"/>
  <c r="DI143" i="25"/>
  <c r="DJ143" i="25" s="1"/>
  <c r="DJ143" i="24"/>
  <c r="DQ143" i="25"/>
  <c r="DR143" i="24"/>
  <c r="DY143" i="25"/>
  <c r="DZ143" i="25" s="1"/>
  <c r="DZ143" i="24"/>
  <c r="E144" i="25"/>
  <c r="F144" i="25" s="1"/>
  <c r="F144" i="24"/>
  <c r="M144" i="25"/>
  <c r="N144" i="25" s="1"/>
  <c r="N144" i="24"/>
  <c r="U144" i="25"/>
  <c r="V144" i="25" s="1"/>
  <c r="V144" i="24"/>
  <c r="AC144" i="25"/>
  <c r="AD144" i="24"/>
  <c r="AK144" i="25"/>
  <c r="AL144" i="24"/>
  <c r="AS144" i="25"/>
  <c r="AT144" i="25" s="1"/>
  <c r="AT144" i="24"/>
  <c r="BA144" i="25"/>
  <c r="BB144" i="24"/>
  <c r="BI144" i="25"/>
  <c r="BJ144" i="25" s="1"/>
  <c r="BJ144" i="24"/>
  <c r="BQ144" i="25"/>
  <c r="BR144" i="25" s="1"/>
  <c r="BR144" i="24"/>
  <c r="BY144" i="25"/>
  <c r="BZ144" i="25" s="1"/>
  <c r="BZ144" i="24"/>
  <c r="CG144" i="25"/>
  <c r="CH144" i="25" s="1"/>
  <c r="CH144" i="24"/>
  <c r="CO144" i="25"/>
  <c r="CP144" i="24"/>
  <c r="CW144" i="25"/>
  <c r="CX144" i="24"/>
  <c r="DE144" i="25"/>
  <c r="DF144" i="25" s="1"/>
  <c r="DF144" i="24"/>
  <c r="DM144" i="25"/>
  <c r="DN144" i="24"/>
  <c r="DU144" i="25"/>
  <c r="DV144" i="25" s="1"/>
  <c r="DV144" i="24"/>
  <c r="EC144" i="25"/>
  <c r="ED144" i="25" s="1"/>
  <c r="ED144" i="24"/>
  <c r="I145" i="25"/>
  <c r="J145" i="25" s="1"/>
  <c r="J145" i="24"/>
  <c r="Q145" i="25"/>
  <c r="R145" i="25" s="1"/>
  <c r="R145" i="24"/>
  <c r="Y145" i="25"/>
  <c r="Z145" i="24"/>
  <c r="AG145" i="25"/>
  <c r="AH145" i="24"/>
  <c r="AO145" i="25"/>
  <c r="AP145" i="24"/>
  <c r="AW145" i="25"/>
  <c r="AX145" i="24"/>
  <c r="BE145" i="25"/>
  <c r="BF145" i="25" s="1"/>
  <c r="BF145" i="24"/>
  <c r="BM145" i="25"/>
  <c r="BN145" i="25" s="1"/>
  <c r="BN145" i="24"/>
  <c r="BU145" i="25"/>
  <c r="BV145" i="25" s="1"/>
  <c r="BV145" i="24"/>
  <c r="CC145" i="25"/>
  <c r="CD145" i="25" s="1"/>
  <c r="CD145" i="24"/>
  <c r="CK145" i="25"/>
  <c r="CL145" i="24"/>
  <c r="DE145" i="25"/>
  <c r="DF145" i="24"/>
  <c r="DQ145" i="25"/>
  <c r="DR145" i="25" s="1"/>
  <c r="DR145" i="24"/>
  <c r="C146" i="25"/>
  <c r="D146" i="25" s="1"/>
  <c r="D146" i="24"/>
  <c r="O146" i="25"/>
  <c r="P146" i="25" s="1"/>
  <c r="P146" i="24"/>
  <c r="AO146" i="25"/>
  <c r="AP146" i="24"/>
  <c r="BA146" i="25"/>
  <c r="BB146" i="25" s="1"/>
  <c r="BB146" i="24"/>
  <c r="BO146" i="25"/>
  <c r="BP146" i="25" s="1"/>
  <c r="BP146" i="24"/>
  <c r="CA146" i="25"/>
  <c r="CB146" i="25" s="1"/>
  <c r="CB146" i="24"/>
  <c r="DA146" i="25"/>
  <c r="DB146" i="24"/>
  <c r="DM146" i="25"/>
  <c r="DN146" i="25" s="1"/>
  <c r="DN146" i="24"/>
  <c r="EA146" i="25"/>
  <c r="EB146" i="25" s="1"/>
  <c r="EB146" i="24"/>
  <c r="K147" i="25"/>
  <c r="L147" i="25" s="1"/>
  <c r="L147" i="24"/>
  <c r="AK147" i="25"/>
  <c r="AL147" i="24"/>
  <c r="AW147" i="25"/>
  <c r="AX147" i="25" s="1"/>
  <c r="AX147" i="24"/>
  <c r="BK147" i="25"/>
  <c r="BL147" i="25" s="1"/>
  <c r="BL147" i="24"/>
  <c r="BW147" i="25"/>
  <c r="BX147" i="25" s="1"/>
  <c r="BX147" i="24"/>
  <c r="CW147" i="25"/>
  <c r="CX147" i="24"/>
  <c r="DI147" i="25"/>
  <c r="DJ147" i="25" s="1"/>
  <c r="DJ147" i="24"/>
  <c r="DW147" i="25"/>
  <c r="DX147" i="25" s="1"/>
  <c r="DX147" i="24"/>
  <c r="G148" i="25"/>
  <c r="H148" i="25" s="1"/>
  <c r="H148" i="24"/>
  <c r="AG148" i="25"/>
  <c r="AH148" i="24"/>
  <c r="AS148" i="25"/>
  <c r="AT148" i="25" s="1"/>
  <c r="AT148" i="24"/>
  <c r="BG148" i="25"/>
  <c r="BH148" i="25" s="1"/>
  <c r="BH148" i="24"/>
  <c r="BS148" i="25"/>
  <c r="BT148" i="25" s="1"/>
  <c r="BT148" i="24"/>
  <c r="CS148" i="25"/>
  <c r="CT148" i="24"/>
  <c r="DE148" i="25"/>
  <c r="DF148" i="25" s="1"/>
  <c r="DF148" i="24"/>
  <c r="DS148" i="25"/>
  <c r="DT148" i="25" s="1"/>
  <c r="DT148" i="24"/>
  <c r="C149" i="25"/>
  <c r="D149" i="25" s="1"/>
  <c r="D149" i="24"/>
  <c r="AC149" i="25"/>
  <c r="AD149" i="24"/>
  <c r="AO149" i="25"/>
  <c r="AP149" i="25" s="1"/>
  <c r="AP149" i="24"/>
  <c r="BC149" i="25"/>
  <c r="BD149" i="25" s="1"/>
  <c r="BD149" i="24"/>
  <c r="BO149" i="25"/>
  <c r="BP149" i="25" s="1"/>
  <c r="BP149" i="24"/>
  <c r="CO149" i="25"/>
  <c r="CP149" i="24"/>
  <c r="DA149" i="25"/>
  <c r="DB149" i="25" s="1"/>
  <c r="DB149" i="24"/>
  <c r="DO149" i="25"/>
  <c r="DP149" i="25" s="1"/>
  <c r="DP149" i="24"/>
  <c r="EA149" i="25"/>
  <c r="EB149" i="25" s="1"/>
  <c r="EB149" i="24"/>
  <c r="U151" i="25"/>
  <c r="V151" i="24"/>
  <c r="U163" i="24"/>
  <c r="AG151" i="25"/>
  <c r="AH151" i="24"/>
  <c r="AG163" i="24"/>
  <c r="AU151" i="25"/>
  <c r="AV151" i="25" s="1"/>
  <c r="AV151" i="24"/>
  <c r="AU163" i="24"/>
  <c r="BG151" i="25"/>
  <c r="BH151" i="25" s="1"/>
  <c r="BH151" i="24"/>
  <c r="BG163" i="24"/>
  <c r="CG151" i="25"/>
  <c r="CH151" i="24"/>
  <c r="CG163" i="24"/>
  <c r="CS151" i="25"/>
  <c r="CT151" i="25" s="1"/>
  <c r="CT151" i="24"/>
  <c r="CS163" i="24"/>
  <c r="DG151" i="25"/>
  <c r="DH151" i="25" s="1"/>
  <c r="DH151" i="24"/>
  <c r="DG163" i="24"/>
  <c r="DS151" i="25"/>
  <c r="DT151" i="24"/>
  <c r="DS163" i="24"/>
  <c r="Q152" i="25"/>
  <c r="R152" i="24"/>
  <c r="AC152" i="25"/>
  <c r="AD152" i="25" s="1"/>
  <c r="AD152" i="24"/>
  <c r="AQ152" i="25"/>
  <c r="AR152" i="25" s="1"/>
  <c r="AR152" i="24"/>
  <c r="BC152" i="25"/>
  <c r="BD152" i="25" s="1"/>
  <c r="BD152" i="24"/>
  <c r="CC152" i="25"/>
  <c r="CD152" i="24"/>
  <c r="CO152" i="25"/>
  <c r="CP152" i="25" s="1"/>
  <c r="CP152" i="24"/>
  <c r="DC152" i="25"/>
  <c r="DD152" i="25" s="1"/>
  <c r="DD152" i="24"/>
  <c r="DO152" i="25"/>
  <c r="DP152" i="25" s="1"/>
  <c r="DP152" i="24"/>
  <c r="M153" i="25"/>
  <c r="N153" i="24"/>
  <c r="Y153" i="25"/>
  <c r="Z153" i="25" s="1"/>
  <c r="Z153" i="24"/>
  <c r="AM153" i="25"/>
  <c r="AN153" i="25" s="1"/>
  <c r="AN153" i="24"/>
  <c r="AY153" i="25"/>
  <c r="AZ153" i="25" s="1"/>
  <c r="AZ153" i="24"/>
  <c r="BY153" i="25"/>
  <c r="BZ153" i="24"/>
  <c r="CK153" i="25"/>
  <c r="CL153" i="25" s="1"/>
  <c r="CL153" i="24"/>
  <c r="CY153" i="25"/>
  <c r="CZ153" i="25" s="1"/>
  <c r="CZ153" i="24"/>
  <c r="DK153" i="25"/>
  <c r="DL153" i="25" s="1"/>
  <c r="DL153" i="24"/>
  <c r="I154" i="25"/>
  <c r="J154" i="24"/>
  <c r="U154" i="25"/>
  <c r="V154" i="25" s="1"/>
  <c r="V154" i="24"/>
  <c r="AI154" i="25"/>
  <c r="AJ154" i="25" s="1"/>
  <c r="AJ154" i="24"/>
  <c r="AU154" i="25"/>
  <c r="AV154" i="25" s="1"/>
  <c r="AV154" i="24"/>
  <c r="BU154" i="25"/>
  <c r="BV154" i="24"/>
  <c r="CG154" i="25"/>
  <c r="CH154" i="25" s="1"/>
  <c r="CH154" i="24"/>
  <c r="CU154" i="25"/>
  <c r="CV154" i="25" s="1"/>
  <c r="CV154" i="24"/>
  <c r="DG154" i="25"/>
  <c r="DH154" i="25" s="1"/>
  <c r="DH154" i="24"/>
  <c r="E155" i="25"/>
  <c r="F155" i="24"/>
  <c r="Q155" i="25"/>
  <c r="R155" i="25" s="1"/>
  <c r="R155" i="24"/>
  <c r="AE155" i="25"/>
  <c r="AF155" i="24"/>
  <c r="AQ155" i="25"/>
  <c r="AR155" i="24"/>
  <c r="BQ155" i="25"/>
  <c r="BR155" i="24"/>
  <c r="CC155" i="25"/>
  <c r="CD155" i="25" s="1"/>
  <c r="CD155" i="24"/>
  <c r="CQ155" i="25"/>
  <c r="CR155" i="24"/>
  <c r="DC155" i="25"/>
  <c r="DD155" i="24"/>
  <c r="EC155" i="25"/>
  <c r="ED155" i="24"/>
  <c r="M156" i="25"/>
  <c r="N156" i="24"/>
  <c r="AA156" i="25"/>
  <c r="AB156" i="24"/>
  <c r="AM156" i="25"/>
  <c r="AN156" i="24"/>
  <c r="BM156" i="25"/>
  <c r="BN156" i="24"/>
  <c r="BY156" i="25"/>
  <c r="BZ156" i="24"/>
  <c r="CM156" i="25"/>
  <c r="CN156" i="24"/>
  <c r="CY156" i="25"/>
  <c r="CZ156" i="24"/>
  <c r="DY156" i="25"/>
  <c r="DZ156" i="24"/>
  <c r="I157" i="25"/>
  <c r="J157" i="24"/>
  <c r="W157" i="25"/>
  <c r="X157" i="24"/>
  <c r="AI157" i="25"/>
  <c r="AJ157" i="24"/>
  <c r="BI157" i="25"/>
  <c r="BJ157" i="24"/>
  <c r="BU157" i="25"/>
  <c r="BV157" i="24"/>
  <c r="CI157" i="25"/>
  <c r="CJ157" i="24"/>
  <c r="CU157" i="25"/>
  <c r="CV157" i="24"/>
  <c r="DU157" i="25"/>
  <c r="DV157" i="24"/>
  <c r="E158" i="25"/>
  <c r="F158" i="24"/>
  <c r="S158" i="25"/>
  <c r="T158" i="24"/>
  <c r="AE158" i="25"/>
  <c r="AF158" i="24"/>
  <c r="BE158" i="25"/>
  <c r="BF158" i="24"/>
  <c r="BQ158" i="25"/>
  <c r="BR158" i="24"/>
  <c r="CE158" i="25"/>
  <c r="CF158" i="24"/>
  <c r="CQ158" i="25"/>
  <c r="CR158" i="24"/>
  <c r="DQ158" i="25"/>
  <c r="DR158" i="24"/>
  <c r="EC158" i="25"/>
  <c r="ED158" i="24"/>
  <c r="O159" i="25"/>
  <c r="P159" i="24"/>
  <c r="AA159" i="25"/>
  <c r="AB159" i="24"/>
  <c r="BA159" i="25"/>
  <c r="BB159" i="24"/>
  <c r="BM159" i="25"/>
  <c r="BN159" i="24"/>
  <c r="CA159" i="25"/>
  <c r="CB159" i="24"/>
  <c r="CM159" i="25"/>
  <c r="CN159" i="24"/>
  <c r="DM159" i="25"/>
  <c r="DN159" i="24"/>
  <c r="DY159" i="25"/>
  <c r="DZ159" i="24"/>
  <c r="K160" i="25"/>
  <c r="L160" i="24"/>
  <c r="W160" i="25"/>
  <c r="X160" i="24"/>
  <c r="AW160" i="25"/>
  <c r="AX160" i="24"/>
  <c r="BI160" i="25"/>
  <c r="BJ160" i="24"/>
  <c r="BW160" i="25"/>
  <c r="BX160" i="24"/>
  <c r="CI160" i="25"/>
  <c r="CJ160" i="25" s="1"/>
  <c r="CJ160" i="24"/>
  <c r="DI160" i="25"/>
  <c r="DJ160" i="24"/>
  <c r="DU160" i="25"/>
  <c r="DV160" i="24"/>
  <c r="G161" i="25"/>
  <c r="H161" i="24"/>
  <c r="S161" i="25"/>
  <c r="T161" i="24"/>
  <c r="AS161" i="25"/>
  <c r="AT161" i="24"/>
  <c r="BE161" i="25"/>
  <c r="BF161" i="24"/>
  <c r="BS161" i="25"/>
  <c r="BT161" i="24"/>
  <c r="CE161" i="25"/>
  <c r="CF161" i="24"/>
  <c r="DE161" i="25"/>
  <c r="DF161" i="24"/>
  <c r="DQ161" i="25"/>
  <c r="DR161" i="24"/>
  <c r="C162" i="25"/>
  <c r="D162" i="24"/>
  <c r="O162" i="25"/>
  <c r="P162" i="24"/>
  <c r="AO162" i="25"/>
  <c r="AP162" i="24"/>
  <c r="BA162" i="25"/>
  <c r="BB162" i="24"/>
  <c r="BO162" i="25"/>
  <c r="BP162" i="24"/>
  <c r="CA162" i="25"/>
  <c r="CB162" i="24"/>
  <c r="DA162" i="25"/>
  <c r="DB162" i="24"/>
  <c r="DM162" i="25"/>
  <c r="DN162" i="24"/>
  <c r="EA162" i="25"/>
  <c r="EB162" i="24"/>
  <c r="G164" i="25"/>
  <c r="H164" i="24"/>
  <c r="G176" i="24"/>
  <c r="AG164" i="25"/>
  <c r="AH164" i="25" s="1"/>
  <c r="AH164" i="24"/>
  <c r="AG176" i="24"/>
  <c r="AS164" i="25"/>
  <c r="AT164" i="24"/>
  <c r="AS176" i="24"/>
  <c r="BG164" i="25"/>
  <c r="BG176" i="24"/>
  <c r="BH164" i="24"/>
  <c r="BS164" i="25"/>
  <c r="BT164" i="24"/>
  <c r="BS176" i="24"/>
  <c r="CS164" i="25"/>
  <c r="CT164" i="24"/>
  <c r="CS176" i="24"/>
  <c r="DE164" i="25"/>
  <c r="DF164" i="24"/>
  <c r="DE176" i="24"/>
  <c r="DS164" i="25"/>
  <c r="DS176" i="24"/>
  <c r="DT164" i="24"/>
  <c r="C165" i="25"/>
  <c r="D165" i="24"/>
  <c r="AC165" i="25"/>
  <c r="AD165" i="24"/>
  <c r="AO165" i="25"/>
  <c r="AP165" i="24"/>
  <c r="BC165" i="25"/>
  <c r="BD165" i="24"/>
  <c r="BO165" i="25"/>
  <c r="BP165" i="24"/>
  <c r="CO165" i="25"/>
  <c r="CP165" i="24"/>
  <c r="DA165" i="25"/>
  <c r="DB165" i="24"/>
  <c r="DO165" i="25"/>
  <c r="DP165" i="24"/>
  <c r="EA165" i="25"/>
  <c r="EB165" i="24"/>
  <c r="Y166" i="25"/>
  <c r="Z166" i="24"/>
  <c r="AK166" i="25"/>
  <c r="AL166" i="24"/>
  <c r="AY166" i="25"/>
  <c r="AZ166" i="24"/>
  <c r="BK166" i="25"/>
  <c r="BL166" i="24"/>
  <c r="CK166" i="25"/>
  <c r="CL166" i="24"/>
  <c r="CW166" i="25"/>
  <c r="CX166" i="24"/>
  <c r="DK166" i="25"/>
  <c r="DL166" i="24"/>
  <c r="DW166" i="25"/>
  <c r="DX166" i="24"/>
  <c r="U167" i="25"/>
  <c r="V167" i="24"/>
  <c r="AG167" i="25"/>
  <c r="AH167" i="24"/>
  <c r="AU167" i="25"/>
  <c r="AV167" i="24"/>
  <c r="BG167" i="25"/>
  <c r="BH167" i="24"/>
  <c r="CG167" i="25"/>
  <c r="CH167" i="24"/>
  <c r="CS167" i="25"/>
  <c r="CT167" i="24"/>
  <c r="DG167" i="25"/>
  <c r="DH167" i="24"/>
  <c r="DS167" i="25"/>
  <c r="DT167" i="24"/>
  <c r="Q168" i="25"/>
  <c r="R168" i="24"/>
  <c r="AI168" i="25"/>
  <c r="AJ168" i="24"/>
  <c r="CG168" i="25"/>
  <c r="CH168" i="24"/>
  <c r="DG168" i="25"/>
  <c r="DH168" i="24"/>
  <c r="E169" i="25"/>
  <c r="F169" i="24"/>
  <c r="AE169" i="25"/>
  <c r="AF169" i="24"/>
  <c r="CO169" i="25"/>
  <c r="CP169" i="24"/>
  <c r="BK170" i="25"/>
  <c r="BL170" i="24"/>
  <c r="DK170" i="25"/>
  <c r="DL170" i="24"/>
  <c r="AG171" i="25"/>
  <c r="AH171" i="24"/>
  <c r="CG171" i="25"/>
  <c r="CH171" i="24"/>
  <c r="BQ172" i="25"/>
  <c r="BR172" i="24"/>
  <c r="DW180" i="25"/>
  <c r="DX180" i="25" s="1"/>
  <c r="DX180" i="24"/>
  <c r="I184" i="25"/>
  <c r="J184" i="25" s="1"/>
  <c r="J184" i="24"/>
  <c r="CU145" i="25"/>
  <c r="CV145" i="24"/>
  <c r="DG145" i="25"/>
  <c r="DH145" i="24"/>
  <c r="DS145" i="25"/>
  <c r="DT145" i="24"/>
  <c r="Q146" i="25"/>
  <c r="R146" i="24"/>
  <c r="AC146" i="25"/>
  <c r="AD146" i="24"/>
  <c r="AQ146" i="25"/>
  <c r="AR146" i="24"/>
  <c r="BC146" i="25"/>
  <c r="BD146" i="24"/>
  <c r="CC146" i="25"/>
  <c r="CD146" i="24"/>
  <c r="CO146" i="25"/>
  <c r="CP146" i="24"/>
  <c r="DC146" i="25"/>
  <c r="DD146" i="24"/>
  <c r="DO146" i="25"/>
  <c r="DP146" i="24"/>
  <c r="M147" i="25"/>
  <c r="N147" i="24"/>
  <c r="Y147" i="25"/>
  <c r="Z147" i="24"/>
  <c r="AM147" i="25"/>
  <c r="AN147" i="24"/>
  <c r="AY147" i="25"/>
  <c r="AZ147" i="24"/>
  <c r="BY147" i="25"/>
  <c r="BZ147" i="24"/>
  <c r="CK147" i="25"/>
  <c r="CL147" i="24"/>
  <c r="CY147" i="25"/>
  <c r="CZ147" i="24"/>
  <c r="DK147" i="25"/>
  <c r="DL147" i="24"/>
  <c r="I148" i="25"/>
  <c r="J148" i="24"/>
  <c r="U148" i="25"/>
  <c r="V148" i="24"/>
  <c r="AI148" i="25"/>
  <c r="AJ148" i="24"/>
  <c r="AU148" i="25"/>
  <c r="AV148" i="24"/>
  <c r="BU148" i="25"/>
  <c r="BV148" i="24"/>
  <c r="CG148" i="25"/>
  <c r="CH148" i="24"/>
  <c r="CU148" i="25"/>
  <c r="CV148" i="24"/>
  <c r="DG148" i="25"/>
  <c r="DH148" i="24"/>
  <c r="E149" i="25"/>
  <c r="F149" i="24"/>
  <c r="Q149" i="25"/>
  <c r="R149" i="24"/>
  <c r="AE149" i="25"/>
  <c r="AF149" i="24"/>
  <c r="AQ149" i="25"/>
  <c r="AR149" i="24"/>
  <c r="BQ149" i="25"/>
  <c r="BR149" i="24"/>
  <c r="CC149" i="25"/>
  <c r="CD149" i="24"/>
  <c r="CQ149" i="25"/>
  <c r="CR149" i="24"/>
  <c r="DC149" i="25"/>
  <c r="DD149" i="24"/>
  <c r="EC149" i="25"/>
  <c r="ED149" i="24"/>
  <c r="I151" i="25"/>
  <c r="J151" i="24"/>
  <c r="I163" i="24"/>
  <c r="W151" i="25"/>
  <c r="X151" i="24"/>
  <c r="W163" i="24"/>
  <c r="AI151" i="25"/>
  <c r="AJ151" i="25" s="1"/>
  <c r="AJ151" i="24"/>
  <c r="AI163" i="24"/>
  <c r="BI151" i="25"/>
  <c r="BJ151" i="24"/>
  <c r="BI163" i="24"/>
  <c r="BU151" i="25"/>
  <c r="BV151" i="24"/>
  <c r="BU163" i="24"/>
  <c r="CI151" i="25"/>
  <c r="CJ151" i="24"/>
  <c r="CI163" i="24"/>
  <c r="CU151" i="25"/>
  <c r="CV151" i="25" s="1"/>
  <c r="CV151" i="24"/>
  <c r="CU163" i="24"/>
  <c r="DU151" i="25"/>
  <c r="DV151" i="24"/>
  <c r="DU163" i="24"/>
  <c r="E152" i="25"/>
  <c r="F152" i="24"/>
  <c r="S152" i="25"/>
  <c r="T152" i="24"/>
  <c r="AE152" i="25"/>
  <c r="AF152" i="24"/>
  <c r="BE152" i="25"/>
  <c r="BF152" i="24"/>
  <c r="BQ152" i="25"/>
  <c r="BR152" i="24"/>
  <c r="CE152" i="25"/>
  <c r="CF152" i="24"/>
  <c r="CQ152" i="25"/>
  <c r="CR152" i="24"/>
  <c r="DQ152" i="25"/>
  <c r="DR152" i="24"/>
  <c r="EC152" i="25"/>
  <c r="ED152" i="24"/>
  <c r="O153" i="25"/>
  <c r="P153" i="24"/>
  <c r="AA153" i="25"/>
  <c r="AB153" i="24"/>
  <c r="BA153" i="25"/>
  <c r="BB153" i="24"/>
  <c r="BM153" i="25"/>
  <c r="BN153" i="24"/>
  <c r="CA153" i="25"/>
  <c r="CB153" i="24"/>
  <c r="CM153" i="25"/>
  <c r="CN153" i="24"/>
  <c r="DM153" i="25"/>
  <c r="DN153" i="24"/>
  <c r="DY153" i="25"/>
  <c r="DZ153" i="24"/>
  <c r="K154" i="25"/>
  <c r="L154" i="24"/>
  <c r="W154" i="25"/>
  <c r="X154" i="24"/>
  <c r="AW154" i="25"/>
  <c r="AX154" i="24"/>
  <c r="BI154" i="25"/>
  <c r="BJ154" i="24"/>
  <c r="BW154" i="25"/>
  <c r="BX154" i="24"/>
  <c r="CI154" i="25"/>
  <c r="CJ154" i="24"/>
  <c r="DI154" i="25"/>
  <c r="DJ154" i="24"/>
  <c r="DU154" i="25"/>
  <c r="DV154" i="24"/>
  <c r="G155" i="25"/>
  <c r="H155" i="24"/>
  <c r="S155" i="25"/>
  <c r="T155" i="24"/>
  <c r="AS155" i="25"/>
  <c r="AT155" i="25" s="1"/>
  <c r="AT155" i="24"/>
  <c r="BE155" i="25"/>
  <c r="BF155" i="24"/>
  <c r="BS155" i="25"/>
  <c r="BT155" i="25" s="1"/>
  <c r="BT155" i="24"/>
  <c r="CE155" i="25"/>
  <c r="CF155" i="24"/>
  <c r="DE155" i="25"/>
  <c r="DF155" i="25" s="1"/>
  <c r="DF155" i="24"/>
  <c r="DQ155" i="25"/>
  <c r="DR155" i="24"/>
  <c r="C156" i="25"/>
  <c r="D156" i="25" s="1"/>
  <c r="D156" i="24"/>
  <c r="O156" i="25"/>
  <c r="P156" i="24"/>
  <c r="AO156" i="25"/>
  <c r="AP156" i="25" s="1"/>
  <c r="AP156" i="24"/>
  <c r="BA156" i="25"/>
  <c r="BB156" i="24"/>
  <c r="BO156" i="25"/>
  <c r="BP156" i="24"/>
  <c r="CA156" i="25"/>
  <c r="CB156" i="24"/>
  <c r="DA156" i="25"/>
  <c r="DB156" i="25" s="1"/>
  <c r="DB156" i="24"/>
  <c r="DM156" i="25"/>
  <c r="DN156" i="24"/>
  <c r="EA156" i="25"/>
  <c r="EB156" i="25" s="1"/>
  <c r="EB156" i="24"/>
  <c r="K157" i="25"/>
  <c r="L157" i="24"/>
  <c r="AK157" i="25"/>
  <c r="AL157" i="24"/>
  <c r="AW157" i="25"/>
  <c r="AX157" i="24"/>
  <c r="BK157" i="25"/>
  <c r="BL157" i="25" s="1"/>
  <c r="BL157" i="24"/>
  <c r="BW157" i="25"/>
  <c r="BX157" i="24"/>
  <c r="CW157" i="25"/>
  <c r="CX157" i="25" s="1"/>
  <c r="CX157" i="24"/>
  <c r="DI157" i="25"/>
  <c r="DJ157" i="24"/>
  <c r="DW157" i="25"/>
  <c r="DX157" i="25" s="1"/>
  <c r="DX157" i="24"/>
  <c r="G158" i="25"/>
  <c r="H158" i="24"/>
  <c r="AG158" i="25"/>
  <c r="AH158" i="25" s="1"/>
  <c r="AH158" i="24"/>
  <c r="AS158" i="25"/>
  <c r="AT158" i="24"/>
  <c r="BG158" i="25"/>
  <c r="BH158" i="24"/>
  <c r="BS158" i="25"/>
  <c r="BT158" i="24"/>
  <c r="CS158" i="25"/>
  <c r="CT158" i="25" s="1"/>
  <c r="CT158" i="24"/>
  <c r="DE158" i="25"/>
  <c r="DF158" i="24"/>
  <c r="DS158" i="25"/>
  <c r="DT158" i="25" s="1"/>
  <c r="DT158" i="24"/>
  <c r="C159" i="25"/>
  <c r="D159" i="24"/>
  <c r="AC159" i="25"/>
  <c r="AD159" i="24"/>
  <c r="AO159" i="25"/>
  <c r="AP159" i="24"/>
  <c r="BC159" i="25"/>
  <c r="BD159" i="24"/>
  <c r="BO159" i="25"/>
  <c r="BP159" i="24"/>
  <c r="CO159" i="25"/>
  <c r="CP159" i="24"/>
  <c r="DA159" i="25"/>
  <c r="DB159" i="24"/>
  <c r="DO159" i="25"/>
  <c r="DP159" i="24"/>
  <c r="EA159" i="25"/>
  <c r="EB159" i="24"/>
  <c r="Y160" i="25"/>
  <c r="Z160" i="24"/>
  <c r="AK160" i="25"/>
  <c r="AL160" i="24"/>
  <c r="AY160" i="25"/>
  <c r="AZ160" i="24"/>
  <c r="BK160" i="25"/>
  <c r="BL160" i="24"/>
  <c r="CK160" i="25"/>
  <c r="CL160" i="24"/>
  <c r="CW160" i="25"/>
  <c r="CX160" i="24"/>
  <c r="DK160" i="25"/>
  <c r="DL160" i="24"/>
  <c r="DW160" i="25"/>
  <c r="DX160" i="24"/>
  <c r="U161" i="25"/>
  <c r="V161" i="24"/>
  <c r="AG161" i="25"/>
  <c r="AH161" i="24"/>
  <c r="AU161" i="25"/>
  <c r="AV161" i="24"/>
  <c r="BG161" i="25"/>
  <c r="BH161" i="24"/>
  <c r="CG161" i="25"/>
  <c r="CH161" i="24"/>
  <c r="CS161" i="25"/>
  <c r="CT161" i="24"/>
  <c r="DG161" i="25"/>
  <c r="DH161" i="24"/>
  <c r="DS161" i="25"/>
  <c r="DT161" i="24"/>
  <c r="Q162" i="25"/>
  <c r="R162" i="24"/>
  <c r="AC162" i="25"/>
  <c r="AD162" i="24"/>
  <c r="AQ162" i="25"/>
  <c r="AR162" i="24"/>
  <c r="BC162" i="25"/>
  <c r="BD162" i="24"/>
  <c r="CC162" i="25"/>
  <c r="CD162" i="24"/>
  <c r="CO162" i="25"/>
  <c r="CP162" i="24"/>
  <c r="DC162" i="25"/>
  <c r="DD162" i="24"/>
  <c r="DO162" i="25"/>
  <c r="DP162" i="24"/>
  <c r="I164" i="25"/>
  <c r="J164" i="24"/>
  <c r="I176" i="24"/>
  <c r="U164" i="25"/>
  <c r="V164" i="24"/>
  <c r="U176" i="24"/>
  <c r="AI164" i="25"/>
  <c r="AI176" i="24"/>
  <c r="AJ164" i="24"/>
  <c r="AU164" i="25"/>
  <c r="AV164" i="24"/>
  <c r="AU176" i="24"/>
  <c r="BU164" i="25"/>
  <c r="BV164" i="24"/>
  <c r="BU176" i="24"/>
  <c r="CG164" i="25"/>
  <c r="CH164" i="25" s="1"/>
  <c r="CH164" i="24"/>
  <c r="CG176" i="24"/>
  <c r="CU164" i="25"/>
  <c r="CU176" i="24"/>
  <c r="CV164" i="24"/>
  <c r="DG164" i="25"/>
  <c r="DH164" i="24"/>
  <c r="DG176" i="24"/>
  <c r="E165" i="25"/>
  <c r="F165" i="24"/>
  <c r="Q165" i="25"/>
  <c r="R165" i="24"/>
  <c r="AE165" i="25"/>
  <c r="AF165" i="24"/>
  <c r="AQ165" i="25"/>
  <c r="AR165" i="24"/>
  <c r="BQ165" i="25"/>
  <c r="BR165" i="24"/>
  <c r="CC165" i="25"/>
  <c r="CD165" i="24"/>
  <c r="CQ165" i="25"/>
  <c r="CR165" i="24"/>
  <c r="DC165" i="25"/>
  <c r="DD165" i="24"/>
  <c r="EC165" i="25"/>
  <c r="ED165" i="24"/>
  <c r="M166" i="25"/>
  <c r="N166" i="24"/>
  <c r="AA166" i="25"/>
  <c r="AB166" i="24"/>
  <c r="AM166" i="25"/>
  <c r="AN166" i="24"/>
  <c r="BM166" i="25"/>
  <c r="BN166" i="24"/>
  <c r="BY166" i="25"/>
  <c r="BZ166" i="24"/>
  <c r="CM166" i="25"/>
  <c r="CN166" i="24"/>
  <c r="CY166" i="25"/>
  <c r="CZ166" i="24"/>
  <c r="DY166" i="25"/>
  <c r="DZ166" i="24"/>
  <c r="I167" i="25"/>
  <c r="J167" i="24"/>
  <c r="W167" i="25"/>
  <c r="X167" i="24"/>
  <c r="AI167" i="25"/>
  <c r="AJ167" i="24"/>
  <c r="BI167" i="25"/>
  <c r="BJ167" i="24"/>
  <c r="BU167" i="25"/>
  <c r="BV167" i="24"/>
  <c r="CI167" i="25"/>
  <c r="CJ167" i="24"/>
  <c r="CU167" i="25"/>
  <c r="CV167" i="24"/>
  <c r="DU167" i="25"/>
  <c r="DV167" i="24"/>
  <c r="E168" i="25"/>
  <c r="F168" i="24"/>
  <c r="BA168" i="25"/>
  <c r="BB168" i="24"/>
  <c r="BS168" i="25"/>
  <c r="BT168" i="24"/>
  <c r="CI168" i="25"/>
  <c r="CJ168" i="24"/>
  <c r="DI168" i="25"/>
  <c r="DJ168" i="24"/>
  <c r="G169" i="25"/>
  <c r="H169" i="24"/>
  <c r="BK169" i="25"/>
  <c r="BL169" i="24"/>
  <c r="CQ169" i="25"/>
  <c r="CR169" i="24"/>
  <c r="M170" i="25"/>
  <c r="N170" i="24"/>
  <c r="BM170" i="25"/>
  <c r="BN170" i="24"/>
  <c r="AI171" i="25"/>
  <c r="AJ171" i="24"/>
  <c r="CI171" i="25"/>
  <c r="CJ171" i="24"/>
  <c r="E172" i="25"/>
  <c r="F172" i="24"/>
  <c r="CE172" i="25"/>
  <c r="CF172" i="24"/>
  <c r="BC173" i="25"/>
  <c r="BD173" i="24"/>
  <c r="AU181" i="25"/>
  <c r="AV181" i="25" s="1"/>
  <c r="AV181" i="24"/>
  <c r="BS184" i="25"/>
  <c r="BT184" i="25" s="1"/>
  <c r="BT184" i="24"/>
  <c r="EA141" i="25"/>
  <c r="EB141" i="24"/>
  <c r="G142" i="25"/>
  <c r="H142" i="24"/>
  <c r="O142" i="25"/>
  <c r="P142" i="25" s="1"/>
  <c r="P142" i="24"/>
  <c r="W142" i="25"/>
  <c r="X142" i="25" s="1"/>
  <c r="X142" i="24"/>
  <c r="AE142" i="25"/>
  <c r="AF142" i="25" s="1"/>
  <c r="AF142" i="24"/>
  <c r="AM142" i="25"/>
  <c r="AN142" i="25" s="1"/>
  <c r="AN142" i="24"/>
  <c r="AU142" i="25"/>
  <c r="AV142" i="25" s="1"/>
  <c r="AV142" i="24"/>
  <c r="BC142" i="25"/>
  <c r="BD142" i="24"/>
  <c r="BK142" i="25"/>
  <c r="BL142" i="24"/>
  <c r="BS142" i="25"/>
  <c r="BT142" i="24"/>
  <c r="CA142" i="25"/>
  <c r="CB142" i="25" s="1"/>
  <c r="CB142" i="24"/>
  <c r="CI142" i="25"/>
  <c r="CJ142" i="25" s="1"/>
  <c r="CJ142" i="24"/>
  <c r="CQ142" i="25"/>
  <c r="CR142" i="25" s="1"/>
  <c r="CR142" i="24"/>
  <c r="CY142" i="25"/>
  <c r="CZ142" i="25" s="1"/>
  <c r="CZ142" i="24"/>
  <c r="DG142" i="25"/>
  <c r="DH142" i="25" s="1"/>
  <c r="DH142" i="24"/>
  <c r="DO142" i="25"/>
  <c r="DP142" i="24"/>
  <c r="DW142" i="25"/>
  <c r="DX142" i="24"/>
  <c r="C143" i="25"/>
  <c r="D143" i="24"/>
  <c r="K143" i="25"/>
  <c r="L143" i="25" s="1"/>
  <c r="L143" i="24"/>
  <c r="S143" i="25"/>
  <c r="T143" i="25" s="1"/>
  <c r="T143" i="24"/>
  <c r="AA143" i="25"/>
  <c r="AB143" i="25" s="1"/>
  <c r="AB143" i="24"/>
  <c r="AI143" i="25"/>
  <c r="AJ143" i="25" s="1"/>
  <c r="AJ143" i="24"/>
  <c r="AQ143" i="25"/>
  <c r="AR143" i="25" s="1"/>
  <c r="AR143" i="24"/>
  <c r="AY143" i="25"/>
  <c r="AZ143" i="24"/>
  <c r="BG143" i="25"/>
  <c r="BH143" i="24"/>
  <c r="BO143" i="25"/>
  <c r="BP143" i="24"/>
  <c r="BW143" i="25"/>
  <c r="BX143" i="25" s="1"/>
  <c r="BX143" i="24"/>
  <c r="CE143" i="25"/>
  <c r="CF143" i="25" s="1"/>
  <c r="CF143" i="24"/>
  <c r="CM143" i="25"/>
  <c r="CN143" i="25" s="1"/>
  <c r="CN143" i="24"/>
  <c r="CU143" i="25"/>
  <c r="CV143" i="25" s="1"/>
  <c r="CV143" i="24"/>
  <c r="DC143" i="25"/>
  <c r="DD143" i="25" s="1"/>
  <c r="DD143" i="24"/>
  <c r="DK143" i="25"/>
  <c r="DL143" i="24"/>
  <c r="DS143" i="25"/>
  <c r="DT143" i="24"/>
  <c r="EA143" i="25"/>
  <c r="EB143" i="24"/>
  <c r="G144" i="25"/>
  <c r="H144" i="25" s="1"/>
  <c r="H144" i="24"/>
  <c r="O144" i="25"/>
  <c r="P144" i="25" s="1"/>
  <c r="P144" i="24"/>
  <c r="W144" i="25"/>
  <c r="X144" i="25" s="1"/>
  <c r="X144" i="24"/>
  <c r="AE144" i="25"/>
  <c r="AF144" i="25" s="1"/>
  <c r="AF144" i="24"/>
  <c r="AM144" i="25"/>
  <c r="AN144" i="25" s="1"/>
  <c r="AN144" i="24"/>
  <c r="AU144" i="25"/>
  <c r="AV144" i="24"/>
  <c r="BC144" i="25"/>
  <c r="BD144" i="24"/>
  <c r="BK144" i="25"/>
  <c r="BL144" i="24"/>
  <c r="BS144" i="25"/>
  <c r="BT144" i="25" s="1"/>
  <c r="BT144" i="24"/>
  <c r="CA144" i="25"/>
  <c r="CB144" i="25" s="1"/>
  <c r="CB144" i="24"/>
  <c r="CI144" i="25"/>
  <c r="CJ144" i="25" s="1"/>
  <c r="CJ144" i="24"/>
  <c r="CQ144" i="25"/>
  <c r="CR144" i="25" s="1"/>
  <c r="CR144" i="24"/>
  <c r="CY144" i="25"/>
  <c r="CZ144" i="25" s="1"/>
  <c r="CZ144" i="24"/>
  <c r="DG144" i="25"/>
  <c r="DH144" i="24"/>
  <c r="DO144" i="25"/>
  <c r="DP144" i="24"/>
  <c r="DW144" i="25"/>
  <c r="DX144" i="24"/>
  <c r="C145" i="25"/>
  <c r="D145" i="25" s="1"/>
  <c r="D145" i="24"/>
  <c r="K145" i="25"/>
  <c r="L145" i="25" s="1"/>
  <c r="L145" i="24"/>
  <c r="S145" i="25"/>
  <c r="T145" i="25" s="1"/>
  <c r="T145" i="24"/>
  <c r="AA145" i="25"/>
  <c r="AB145" i="25" s="1"/>
  <c r="AB145" i="24"/>
  <c r="AI145" i="25"/>
  <c r="AJ145" i="25" s="1"/>
  <c r="AJ145" i="24"/>
  <c r="AQ145" i="25"/>
  <c r="AR145" i="24"/>
  <c r="AY145" i="25"/>
  <c r="AZ145" i="24"/>
  <c r="BG145" i="25"/>
  <c r="BH145" i="24"/>
  <c r="BO145" i="25"/>
  <c r="BP145" i="25" s="1"/>
  <c r="BP145" i="24"/>
  <c r="BW145" i="25"/>
  <c r="BX145" i="25" s="1"/>
  <c r="BX145" i="24"/>
  <c r="CE145" i="25"/>
  <c r="CF145" i="25" s="1"/>
  <c r="CF145" i="24"/>
  <c r="CM145" i="25"/>
  <c r="CN145" i="25" s="1"/>
  <c r="CN145" i="24"/>
  <c r="DU145" i="25"/>
  <c r="DV145" i="24"/>
  <c r="E146" i="25"/>
  <c r="F146" i="25" s="1"/>
  <c r="F146" i="24"/>
  <c r="S146" i="25"/>
  <c r="T146" i="24"/>
  <c r="AE146" i="25"/>
  <c r="AF146" i="24"/>
  <c r="BE146" i="25"/>
  <c r="BF146" i="24"/>
  <c r="BQ146" i="25"/>
  <c r="BR146" i="25" s="1"/>
  <c r="BR146" i="24"/>
  <c r="CE146" i="25"/>
  <c r="CF146" i="24"/>
  <c r="CQ146" i="25"/>
  <c r="CR146" i="24"/>
  <c r="DQ146" i="25"/>
  <c r="DR146" i="24"/>
  <c r="EC146" i="25"/>
  <c r="ED146" i="25" s="1"/>
  <c r="ED146" i="24"/>
  <c r="O147" i="25"/>
  <c r="P147" i="24"/>
  <c r="AA147" i="25"/>
  <c r="AB147" i="24"/>
  <c r="BA147" i="25"/>
  <c r="BB147" i="24"/>
  <c r="BM147" i="25"/>
  <c r="BN147" i="25" s="1"/>
  <c r="BN147" i="24"/>
  <c r="CA147" i="25"/>
  <c r="CB147" i="24"/>
  <c r="CM147" i="25"/>
  <c r="CN147" i="24"/>
  <c r="DM147" i="25"/>
  <c r="DN147" i="24"/>
  <c r="DY147" i="25"/>
  <c r="DZ147" i="25" s="1"/>
  <c r="DZ147" i="24"/>
  <c r="K148" i="25"/>
  <c r="L148" i="24"/>
  <c r="W148" i="25"/>
  <c r="X148" i="24"/>
  <c r="AW148" i="25"/>
  <c r="AX148" i="24"/>
  <c r="BI148" i="25"/>
  <c r="BJ148" i="25" s="1"/>
  <c r="BJ148" i="24"/>
  <c r="BW148" i="25"/>
  <c r="BX148" i="24"/>
  <c r="CI148" i="25"/>
  <c r="CJ148" i="24"/>
  <c r="DI148" i="25"/>
  <c r="DJ148" i="24"/>
  <c r="DU148" i="25"/>
  <c r="DV148" i="25" s="1"/>
  <c r="DV148" i="24"/>
  <c r="G149" i="25"/>
  <c r="H149" i="24"/>
  <c r="S149" i="25"/>
  <c r="T149" i="24"/>
  <c r="AS149" i="25"/>
  <c r="AT149" i="24"/>
  <c r="BE149" i="25"/>
  <c r="BF149" i="25" s="1"/>
  <c r="BF149" i="24"/>
  <c r="BS149" i="25"/>
  <c r="BT149" i="24"/>
  <c r="CE149" i="25"/>
  <c r="CF149" i="24"/>
  <c r="DE149" i="25"/>
  <c r="DF149" i="24"/>
  <c r="DQ149" i="25"/>
  <c r="DR149" i="25" s="1"/>
  <c r="DR149" i="24"/>
  <c r="K151" i="25"/>
  <c r="L151" i="25" s="1"/>
  <c r="L151" i="24"/>
  <c r="K163" i="24"/>
  <c r="AK151" i="25"/>
  <c r="AL151" i="25" s="1"/>
  <c r="AL151" i="24"/>
  <c r="AK163" i="24"/>
  <c r="AW151" i="25"/>
  <c r="AX151" i="24"/>
  <c r="AW163" i="24"/>
  <c r="BK151" i="25"/>
  <c r="BL151" i="24"/>
  <c r="BK163" i="24"/>
  <c r="BW151" i="25"/>
  <c r="BX151" i="25" s="1"/>
  <c r="BX151" i="24"/>
  <c r="BW163" i="24"/>
  <c r="CW151" i="25"/>
  <c r="CX151" i="24"/>
  <c r="CW163" i="24"/>
  <c r="DI151" i="25"/>
  <c r="DJ151" i="24"/>
  <c r="DI163" i="24"/>
  <c r="DW151" i="25"/>
  <c r="DX151" i="24"/>
  <c r="DW163" i="24"/>
  <c r="G152" i="25"/>
  <c r="H152" i="25" s="1"/>
  <c r="H152" i="24"/>
  <c r="AG152" i="25"/>
  <c r="AH152" i="24"/>
  <c r="AS152" i="25"/>
  <c r="AT152" i="25" s="1"/>
  <c r="AT152" i="24"/>
  <c r="BG152" i="25"/>
  <c r="BH152" i="25" s="1"/>
  <c r="BH152" i="24"/>
  <c r="BS152" i="25"/>
  <c r="BT152" i="25" s="1"/>
  <c r="BT152" i="24"/>
  <c r="CS152" i="25"/>
  <c r="CT152" i="24"/>
  <c r="DE152" i="25"/>
  <c r="DF152" i="25" s="1"/>
  <c r="DF152" i="24"/>
  <c r="DS152" i="25"/>
  <c r="DT152" i="25" s="1"/>
  <c r="DT152" i="24"/>
  <c r="C153" i="25"/>
  <c r="D153" i="25" s="1"/>
  <c r="D153" i="24"/>
  <c r="AC153" i="25"/>
  <c r="AD153" i="24"/>
  <c r="AO153" i="25"/>
  <c r="AP153" i="25" s="1"/>
  <c r="AP153" i="24"/>
  <c r="BC153" i="25"/>
  <c r="BD153" i="25" s="1"/>
  <c r="BD153" i="24"/>
  <c r="BO153" i="25"/>
  <c r="BP153" i="25" s="1"/>
  <c r="BP153" i="24"/>
  <c r="CO153" i="25"/>
  <c r="CP153" i="24"/>
  <c r="DA153" i="25"/>
  <c r="DB153" i="25" s="1"/>
  <c r="DB153" i="24"/>
  <c r="DO153" i="25"/>
  <c r="DP153" i="25" s="1"/>
  <c r="DP153" i="24"/>
  <c r="EA153" i="25"/>
  <c r="EB153" i="25" s="1"/>
  <c r="EB153" i="24"/>
  <c r="Y154" i="25"/>
  <c r="Z154" i="24"/>
  <c r="AK154" i="25"/>
  <c r="AL154" i="25" s="1"/>
  <c r="AL154" i="24"/>
  <c r="AY154" i="25"/>
  <c r="AZ154" i="25" s="1"/>
  <c r="AZ154" i="24"/>
  <c r="BK154" i="25"/>
  <c r="BL154" i="25" s="1"/>
  <c r="BL154" i="24"/>
  <c r="CK154" i="25"/>
  <c r="CL154" i="24"/>
  <c r="CW154" i="25"/>
  <c r="CX154" i="25" s="1"/>
  <c r="CX154" i="24"/>
  <c r="DK154" i="25"/>
  <c r="DL154" i="25" s="1"/>
  <c r="DL154" i="24"/>
  <c r="DW154" i="25"/>
  <c r="DX154" i="25" s="1"/>
  <c r="DX154" i="24"/>
  <c r="U155" i="25"/>
  <c r="V155" i="24"/>
  <c r="AG155" i="25"/>
  <c r="AH155" i="25" s="1"/>
  <c r="AH155" i="24"/>
  <c r="AU155" i="25"/>
  <c r="AV155" i="25" s="1"/>
  <c r="AV155" i="24"/>
  <c r="BG155" i="25"/>
  <c r="BH155" i="25" s="1"/>
  <c r="BH155" i="24"/>
  <c r="CG155" i="25"/>
  <c r="CH155" i="24"/>
  <c r="CS155" i="25"/>
  <c r="CT155" i="25" s="1"/>
  <c r="CT155" i="24"/>
  <c r="DG155" i="25"/>
  <c r="DH155" i="24"/>
  <c r="DS155" i="25"/>
  <c r="DT155" i="24"/>
  <c r="Q156" i="25"/>
  <c r="R156" i="24"/>
  <c r="AC156" i="25"/>
  <c r="AD156" i="25" s="1"/>
  <c r="AD156" i="24"/>
  <c r="AQ156" i="25"/>
  <c r="AR156" i="24"/>
  <c r="BC156" i="25"/>
  <c r="BD156" i="25" s="1"/>
  <c r="BD156" i="24"/>
  <c r="CC156" i="25"/>
  <c r="CD156" i="25" s="1"/>
  <c r="CD156" i="24"/>
  <c r="CO156" i="25"/>
  <c r="CP156" i="25" s="1"/>
  <c r="CP156" i="24"/>
  <c r="DC156" i="25"/>
  <c r="DD156" i="24"/>
  <c r="DO156" i="25"/>
  <c r="DP156" i="25" s="1"/>
  <c r="DP156" i="24"/>
  <c r="M157" i="25"/>
  <c r="N157" i="24"/>
  <c r="Y157" i="25"/>
  <c r="Z157" i="24"/>
  <c r="AM157" i="25"/>
  <c r="AN157" i="25" s="1"/>
  <c r="AN157" i="24"/>
  <c r="AY157" i="25"/>
  <c r="AZ157" i="25" s="1"/>
  <c r="AZ157" i="24"/>
  <c r="BY157" i="25"/>
  <c r="BZ157" i="24"/>
  <c r="CK157" i="25"/>
  <c r="CL157" i="25" s="1"/>
  <c r="CL157" i="24"/>
  <c r="CY157" i="25"/>
  <c r="CZ157" i="25" s="1"/>
  <c r="CZ157" i="24"/>
  <c r="DK157" i="25"/>
  <c r="DL157" i="25" s="1"/>
  <c r="DL157" i="24"/>
  <c r="I158" i="25"/>
  <c r="J158" i="25" s="1"/>
  <c r="J158" i="24"/>
  <c r="U158" i="25"/>
  <c r="V158" i="25" s="1"/>
  <c r="V158" i="24"/>
  <c r="AI158" i="25"/>
  <c r="AJ158" i="25" s="1"/>
  <c r="AJ158" i="24"/>
  <c r="AU158" i="25"/>
  <c r="AV158" i="24"/>
  <c r="BU158" i="25"/>
  <c r="BV158" i="24"/>
  <c r="CG158" i="25"/>
  <c r="CH158" i="25" s="1"/>
  <c r="CH158" i="24"/>
  <c r="CU158" i="25"/>
  <c r="CV158" i="24"/>
  <c r="DG158" i="25"/>
  <c r="DH158" i="25" s="1"/>
  <c r="DH158" i="24"/>
  <c r="E159" i="25"/>
  <c r="F159" i="24"/>
  <c r="Q159" i="25"/>
  <c r="R159" i="24"/>
  <c r="AE159" i="25"/>
  <c r="AF159" i="25" s="1"/>
  <c r="AF159" i="24"/>
  <c r="AQ159" i="25"/>
  <c r="AR159" i="25" s="1"/>
  <c r="AR159" i="24"/>
  <c r="BQ159" i="25"/>
  <c r="BR159" i="24"/>
  <c r="CC159" i="25"/>
  <c r="CD159" i="24"/>
  <c r="CQ159" i="25"/>
  <c r="CR159" i="24"/>
  <c r="DC159" i="25"/>
  <c r="DD159" i="25" s="1"/>
  <c r="DD159" i="24"/>
  <c r="EC159" i="25"/>
  <c r="ED159" i="25" s="1"/>
  <c r="ED159" i="24"/>
  <c r="M160" i="25"/>
  <c r="N160" i="24"/>
  <c r="AA160" i="25"/>
  <c r="AB160" i="25" s="1"/>
  <c r="AB160" i="24"/>
  <c r="AM160" i="25"/>
  <c r="AN160" i="25" s="1"/>
  <c r="AN160" i="24"/>
  <c r="BM160" i="25"/>
  <c r="BN160" i="24"/>
  <c r="BY160" i="25"/>
  <c r="BZ160" i="25" s="1"/>
  <c r="BZ160" i="24"/>
  <c r="CM160" i="25"/>
  <c r="CN160" i="24"/>
  <c r="CY160" i="25"/>
  <c r="CZ160" i="24"/>
  <c r="DY160" i="25"/>
  <c r="DZ160" i="24"/>
  <c r="I161" i="25"/>
  <c r="J161" i="24"/>
  <c r="W161" i="25"/>
  <c r="X161" i="24"/>
  <c r="AI161" i="25"/>
  <c r="AJ161" i="24"/>
  <c r="BI161" i="25"/>
  <c r="BJ161" i="24"/>
  <c r="BU161" i="25"/>
  <c r="BV161" i="24"/>
  <c r="CI161" i="25"/>
  <c r="CJ161" i="24"/>
  <c r="CU161" i="25"/>
  <c r="CV161" i="24"/>
  <c r="DU161" i="25"/>
  <c r="DV161" i="24"/>
  <c r="E162" i="25"/>
  <c r="F162" i="24"/>
  <c r="S162" i="25"/>
  <c r="T162" i="24"/>
  <c r="AE162" i="25"/>
  <c r="AF162" i="24"/>
  <c r="BE162" i="25"/>
  <c r="BF162" i="24"/>
  <c r="BQ162" i="25"/>
  <c r="BR162" i="24"/>
  <c r="CE162" i="25"/>
  <c r="CF162" i="24"/>
  <c r="CQ162" i="25"/>
  <c r="CR162" i="24"/>
  <c r="DQ162" i="25"/>
  <c r="DR162" i="24"/>
  <c r="EC162" i="25"/>
  <c r="ED162" i="24"/>
  <c r="K164" i="25"/>
  <c r="K176" i="24"/>
  <c r="L164" i="24"/>
  <c r="W164" i="25"/>
  <c r="X164" i="24"/>
  <c r="W176" i="24"/>
  <c r="AW164" i="25"/>
  <c r="AX164" i="25" s="1"/>
  <c r="AX164" i="24"/>
  <c r="AW176" i="24"/>
  <c r="BI164" i="25"/>
  <c r="BJ164" i="24"/>
  <c r="BI176" i="24"/>
  <c r="BW164" i="25"/>
  <c r="BW176" i="24"/>
  <c r="BX164" i="24"/>
  <c r="CI164" i="25"/>
  <c r="CJ164" i="24"/>
  <c r="CI176" i="24"/>
  <c r="DI164" i="25"/>
  <c r="DJ164" i="24"/>
  <c r="DI176" i="24"/>
  <c r="DU164" i="25"/>
  <c r="DV164" i="25" s="1"/>
  <c r="DV164" i="24"/>
  <c r="DU176" i="24"/>
  <c r="G165" i="25"/>
  <c r="H165" i="24"/>
  <c r="S165" i="25"/>
  <c r="T165" i="24"/>
  <c r="AS165" i="25"/>
  <c r="AT165" i="24"/>
  <c r="BE165" i="25"/>
  <c r="BF165" i="24"/>
  <c r="BS165" i="25"/>
  <c r="BT165" i="24"/>
  <c r="CE165" i="25"/>
  <c r="CF165" i="24"/>
  <c r="DE165" i="25"/>
  <c r="DF165" i="24"/>
  <c r="DQ165" i="25"/>
  <c r="DR165" i="24"/>
  <c r="C166" i="25"/>
  <c r="D166" i="24"/>
  <c r="O166" i="25"/>
  <c r="P166" i="24"/>
  <c r="AO166" i="25"/>
  <c r="AP166" i="24"/>
  <c r="BA166" i="25"/>
  <c r="BB166" i="24"/>
  <c r="BO166" i="25"/>
  <c r="BP166" i="24"/>
  <c r="CA166" i="25"/>
  <c r="CB166" i="24"/>
  <c r="DA166" i="25"/>
  <c r="DB166" i="24"/>
  <c r="DM166" i="25"/>
  <c r="DN166" i="24"/>
  <c r="EA166" i="25"/>
  <c r="EB166" i="24"/>
  <c r="K167" i="25"/>
  <c r="L167" i="24"/>
  <c r="AK167" i="25"/>
  <c r="AL167" i="24"/>
  <c r="AW167" i="25"/>
  <c r="AX167" i="24"/>
  <c r="BK167" i="25"/>
  <c r="BL167" i="24"/>
  <c r="BW167" i="25"/>
  <c r="BX167" i="25" s="1"/>
  <c r="BX167" i="24"/>
  <c r="CW167" i="25"/>
  <c r="CX167" i="24"/>
  <c r="DI167" i="25"/>
  <c r="DJ167" i="25" s="1"/>
  <c r="DJ167" i="24"/>
  <c r="DW167" i="25"/>
  <c r="DX167" i="25" s="1"/>
  <c r="DX167" i="24"/>
  <c r="G168" i="25"/>
  <c r="H168" i="24"/>
  <c r="U168" i="25"/>
  <c r="V168" i="24"/>
  <c r="AM168" i="25"/>
  <c r="AN168" i="24"/>
  <c r="BC168" i="25"/>
  <c r="BD168" i="24"/>
  <c r="BU168" i="25"/>
  <c r="BV168" i="24"/>
  <c r="DM168" i="25"/>
  <c r="DN168" i="24"/>
  <c r="K169" i="25"/>
  <c r="L169" i="24"/>
  <c r="AK169" i="25"/>
  <c r="AL169" i="24"/>
  <c r="BO169" i="25"/>
  <c r="BP169" i="25" s="1"/>
  <c r="BP169" i="24"/>
  <c r="DA169" i="25"/>
  <c r="DB169" i="24"/>
  <c r="Y170" i="25"/>
  <c r="Z170" i="24"/>
  <c r="DW170" i="25"/>
  <c r="DX170" i="24"/>
  <c r="AU171" i="25"/>
  <c r="AV171" i="24"/>
  <c r="CS171" i="25"/>
  <c r="CT171" i="24"/>
  <c r="Q172" i="25"/>
  <c r="R172" i="24"/>
  <c r="CQ172" i="25"/>
  <c r="CR172" i="24"/>
  <c r="BS173" i="25"/>
  <c r="BT173" i="24"/>
  <c r="CS181" i="25"/>
  <c r="CT181" i="25" s="1"/>
  <c r="CT181" i="24"/>
  <c r="C185" i="25"/>
  <c r="D185" i="25" s="1"/>
  <c r="D185" i="24"/>
  <c r="CW145" i="25"/>
  <c r="CX145" i="25" s="1"/>
  <c r="CX145" i="24"/>
  <c r="DI145" i="25"/>
  <c r="DJ145" i="25" s="1"/>
  <c r="DJ145" i="24"/>
  <c r="DW145" i="25"/>
  <c r="DX145" i="24"/>
  <c r="G146" i="25"/>
  <c r="H146" i="25" s="1"/>
  <c r="H146" i="24"/>
  <c r="AG146" i="25"/>
  <c r="AH146" i="25" s="1"/>
  <c r="AH146" i="24"/>
  <c r="AS146" i="25"/>
  <c r="AT146" i="25" s="1"/>
  <c r="AT146" i="24"/>
  <c r="BG146" i="25"/>
  <c r="BH146" i="24"/>
  <c r="BS146" i="25"/>
  <c r="BT146" i="25" s="1"/>
  <c r="BT146" i="24"/>
  <c r="CS146" i="25"/>
  <c r="CT146" i="25" s="1"/>
  <c r="CT146" i="24"/>
  <c r="DE146" i="25"/>
  <c r="DF146" i="25" s="1"/>
  <c r="DF146" i="24"/>
  <c r="DS146" i="25"/>
  <c r="DT146" i="24"/>
  <c r="C147" i="25"/>
  <c r="D147" i="25" s="1"/>
  <c r="D147" i="24"/>
  <c r="AC147" i="25"/>
  <c r="AD147" i="25" s="1"/>
  <c r="AD147" i="24"/>
  <c r="AO147" i="25"/>
  <c r="AP147" i="25" s="1"/>
  <c r="AP147" i="24"/>
  <c r="BC147" i="25"/>
  <c r="BD147" i="24"/>
  <c r="BO147" i="25"/>
  <c r="BP147" i="25" s="1"/>
  <c r="BP147" i="24"/>
  <c r="CO147" i="25"/>
  <c r="CP147" i="25" s="1"/>
  <c r="CP147" i="24"/>
  <c r="DA147" i="25"/>
  <c r="DB147" i="25" s="1"/>
  <c r="DB147" i="24"/>
  <c r="DO147" i="25"/>
  <c r="DP147" i="24"/>
  <c r="EA147" i="25"/>
  <c r="EB147" i="25" s="1"/>
  <c r="EB147" i="24"/>
  <c r="Y148" i="25"/>
  <c r="Z148" i="25" s="1"/>
  <c r="Z148" i="24"/>
  <c r="AK148" i="25"/>
  <c r="AL148" i="25" s="1"/>
  <c r="AL148" i="24"/>
  <c r="AY148" i="25"/>
  <c r="AZ148" i="24"/>
  <c r="BK148" i="25"/>
  <c r="BL148" i="25" s="1"/>
  <c r="BL148" i="24"/>
  <c r="CK148" i="25"/>
  <c r="CL148" i="25" s="1"/>
  <c r="CL148" i="24"/>
  <c r="CW148" i="25"/>
  <c r="CX148" i="25" s="1"/>
  <c r="CX148" i="24"/>
  <c r="DK148" i="25"/>
  <c r="DL148" i="24"/>
  <c r="DW148" i="25"/>
  <c r="DX148" i="25" s="1"/>
  <c r="DX148" i="24"/>
  <c r="U149" i="25"/>
  <c r="V149" i="25" s="1"/>
  <c r="V149" i="24"/>
  <c r="AG149" i="25"/>
  <c r="AH149" i="25" s="1"/>
  <c r="AH149" i="24"/>
  <c r="AU149" i="25"/>
  <c r="AV149" i="24"/>
  <c r="BG149" i="25"/>
  <c r="BH149" i="25" s="1"/>
  <c r="BH149" i="24"/>
  <c r="CG149" i="25"/>
  <c r="CH149" i="25" s="1"/>
  <c r="CH149" i="24"/>
  <c r="CS149" i="25"/>
  <c r="CT149" i="25" s="1"/>
  <c r="CT149" i="24"/>
  <c r="DG149" i="25"/>
  <c r="DH149" i="24"/>
  <c r="DS149" i="25"/>
  <c r="DT149" i="25" s="1"/>
  <c r="DT149" i="24"/>
  <c r="M151" i="25"/>
  <c r="N151" i="24"/>
  <c r="M163" i="24"/>
  <c r="Y151" i="25"/>
  <c r="Z151" i="24"/>
  <c r="Y163" i="24"/>
  <c r="AM151" i="25"/>
  <c r="AN151" i="25" s="1"/>
  <c r="AN151" i="24"/>
  <c r="AM163" i="24"/>
  <c r="AY151" i="25"/>
  <c r="AZ151" i="24"/>
  <c r="AY163" i="24"/>
  <c r="BY151" i="25"/>
  <c r="BZ151" i="24"/>
  <c r="BY163" i="24"/>
  <c r="CK151" i="25"/>
  <c r="CL151" i="24"/>
  <c r="CK163" i="24"/>
  <c r="CY151" i="25"/>
  <c r="CZ151" i="25" s="1"/>
  <c r="CZ151" i="24"/>
  <c r="CY163" i="24"/>
  <c r="DK151" i="25"/>
  <c r="DL151" i="25" s="1"/>
  <c r="DL151" i="24"/>
  <c r="DK163" i="24"/>
  <c r="I152" i="25"/>
  <c r="J152" i="24"/>
  <c r="U152" i="25"/>
  <c r="V152" i="24"/>
  <c r="AI152" i="25"/>
  <c r="AJ152" i="24"/>
  <c r="AU152" i="25"/>
  <c r="AV152" i="25" s="1"/>
  <c r="AV152" i="24"/>
  <c r="BU152" i="25"/>
  <c r="BV152" i="24"/>
  <c r="CG152" i="25"/>
  <c r="CH152" i="24"/>
  <c r="CU152" i="25"/>
  <c r="CV152" i="24"/>
  <c r="DG152" i="25"/>
  <c r="DH152" i="25" s="1"/>
  <c r="DH152" i="24"/>
  <c r="E153" i="25"/>
  <c r="F153" i="24"/>
  <c r="Q153" i="25"/>
  <c r="R153" i="24"/>
  <c r="AE153" i="25"/>
  <c r="AF153" i="24"/>
  <c r="AQ153" i="25"/>
  <c r="AR153" i="25" s="1"/>
  <c r="AR153" i="24"/>
  <c r="BQ153" i="25"/>
  <c r="BR153" i="24"/>
  <c r="CC153" i="25"/>
  <c r="CD153" i="24"/>
  <c r="CQ153" i="25"/>
  <c r="CR153" i="24"/>
  <c r="DC153" i="25"/>
  <c r="DD153" i="25" s="1"/>
  <c r="DD153" i="24"/>
  <c r="EC153" i="25"/>
  <c r="ED153" i="24"/>
  <c r="M154" i="25"/>
  <c r="N154" i="24"/>
  <c r="AA154" i="25"/>
  <c r="AB154" i="24"/>
  <c r="AM154" i="25"/>
  <c r="AN154" i="25" s="1"/>
  <c r="AN154" i="24"/>
  <c r="BM154" i="25"/>
  <c r="BN154" i="24"/>
  <c r="BY154" i="25"/>
  <c r="BZ154" i="24"/>
  <c r="CM154" i="25"/>
  <c r="CN154" i="24"/>
  <c r="CY154" i="25"/>
  <c r="CZ154" i="25" s="1"/>
  <c r="CZ154" i="24"/>
  <c r="DY154" i="25"/>
  <c r="DZ154" i="24"/>
  <c r="I155" i="25"/>
  <c r="J155" i="24"/>
  <c r="W155" i="25"/>
  <c r="X155" i="24"/>
  <c r="AI155" i="25"/>
  <c r="AJ155" i="25" s="1"/>
  <c r="AJ155" i="24"/>
  <c r="BI155" i="25"/>
  <c r="BJ155" i="25" s="1"/>
  <c r="BJ155" i="24"/>
  <c r="BU155" i="25"/>
  <c r="BV155" i="25" s="1"/>
  <c r="BV155" i="24"/>
  <c r="CI155" i="25"/>
  <c r="CJ155" i="24"/>
  <c r="CU155" i="25"/>
  <c r="CV155" i="25" s="1"/>
  <c r="CV155" i="24"/>
  <c r="DU155" i="25"/>
  <c r="DV155" i="25" s="1"/>
  <c r="DV155" i="24"/>
  <c r="E156" i="25"/>
  <c r="F156" i="25" s="1"/>
  <c r="F156" i="24"/>
  <c r="S156" i="25"/>
  <c r="T156" i="25" s="1"/>
  <c r="T156" i="24"/>
  <c r="AE156" i="25"/>
  <c r="AF156" i="25" s="1"/>
  <c r="AF156" i="24"/>
  <c r="BE156" i="25"/>
  <c r="BF156" i="24"/>
  <c r="BQ156" i="25"/>
  <c r="BR156" i="24"/>
  <c r="CE156" i="25"/>
  <c r="CF156" i="24"/>
  <c r="CQ156" i="25"/>
  <c r="CR156" i="25" s="1"/>
  <c r="CR156" i="24"/>
  <c r="DQ156" i="25"/>
  <c r="DR156" i="24"/>
  <c r="EC156" i="25"/>
  <c r="ED156" i="25" s="1"/>
  <c r="ED156" i="24"/>
  <c r="O157" i="25"/>
  <c r="P157" i="24"/>
  <c r="AA157" i="25"/>
  <c r="AB157" i="25" s="1"/>
  <c r="AB157" i="24"/>
  <c r="BA157" i="25"/>
  <c r="BB157" i="24"/>
  <c r="BM157" i="25"/>
  <c r="BN157" i="25" s="1"/>
  <c r="BN157" i="24"/>
  <c r="CA157" i="25"/>
  <c r="CB157" i="24"/>
  <c r="CM157" i="25"/>
  <c r="CN157" i="25" s="1"/>
  <c r="CN157" i="24"/>
  <c r="DM157" i="25"/>
  <c r="DN157" i="24"/>
  <c r="DY157" i="25"/>
  <c r="DZ157" i="24"/>
  <c r="K158" i="25"/>
  <c r="L158" i="24"/>
  <c r="W158" i="25"/>
  <c r="X158" i="25" s="1"/>
  <c r="X158" i="24"/>
  <c r="AW158" i="25"/>
  <c r="AX158" i="24"/>
  <c r="BI158" i="25"/>
  <c r="BJ158" i="25" s="1"/>
  <c r="BJ158" i="24"/>
  <c r="BW158" i="25"/>
  <c r="BX158" i="24"/>
  <c r="CI158" i="25"/>
  <c r="CJ158" i="25" s="1"/>
  <c r="CJ158" i="24"/>
  <c r="DI158" i="25"/>
  <c r="DJ158" i="24"/>
  <c r="DU158" i="25"/>
  <c r="DV158" i="25" s="1"/>
  <c r="DV158" i="24"/>
  <c r="G159" i="25"/>
  <c r="H159" i="24"/>
  <c r="S159" i="25"/>
  <c r="T159" i="25" s="1"/>
  <c r="T159" i="24"/>
  <c r="AS159" i="25"/>
  <c r="AT159" i="24"/>
  <c r="BE159" i="25"/>
  <c r="BF159" i="25" s="1"/>
  <c r="BF159" i="24"/>
  <c r="BS159" i="25"/>
  <c r="BT159" i="24"/>
  <c r="CE159" i="25"/>
  <c r="CF159" i="25" s="1"/>
  <c r="CF159" i="24"/>
  <c r="DE159" i="25"/>
  <c r="DF159" i="24"/>
  <c r="DQ159" i="25"/>
  <c r="DR159" i="24"/>
  <c r="C160" i="25"/>
  <c r="D160" i="24"/>
  <c r="O160" i="25"/>
  <c r="P160" i="24"/>
  <c r="AO160" i="25"/>
  <c r="AP160" i="24"/>
  <c r="BA160" i="25"/>
  <c r="BB160" i="24"/>
  <c r="BO160" i="25"/>
  <c r="BP160" i="24"/>
  <c r="CA160" i="25"/>
  <c r="CB160" i="25" s="1"/>
  <c r="CB160" i="24"/>
  <c r="DA160" i="25"/>
  <c r="DB160" i="24"/>
  <c r="DM160" i="25"/>
  <c r="DN160" i="24"/>
  <c r="EA160" i="25"/>
  <c r="EB160" i="24"/>
  <c r="K161" i="25"/>
  <c r="L161" i="24"/>
  <c r="AK161" i="25"/>
  <c r="AL161" i="24"/>
  <c r="AW161" i="25"/>
  <c r="AX161" i="24"/>
  <c r="BK161" i="25"/>
  <c r="BL161" i="24"/>
  <c r="BW161" i="25"/>
  <c r="BX161" i="24"/>
  <c r="CW161" i="25"/>
  <c r="CX161" i="24"/>
  <c r="DI161" i="25"/>
  <c r="DJ161" i="24"/>
  <c r="DW161" i="25"/>
  <c r="DX161" i="24"/>
  <c r="G162" i="25"/>
  <c r="H162" i="24"/>
  <c r="AG162" i="25"/>
  <c r="AH162" i="24"/>
  <c r="AS162" i="25"/>
  <c r="AT162" i="24"/>
  <c r="BG162" i="25"/>
  <c r="BH162" i="24"/>
  <c r="BS162" i="25"/>
  <c r="BT162" i="24"/>
  <c r="CS162" i="25"/>
  <c r="CT162" i="24"/>
  <c r="DE162" i="25"/>
  <c r="DF162" i="24"/>
  <c r="DS162" i="25"/>
  <c r="DT162" i="24"/>
  <c r="Y164" i="25"/>
  <c r="Z164" i="24"/>
  <c r="Y176" i="24"/>
  <c r="AK164" i="25"/>
  <c r="AL164" i="24"/>
  <c r="AK176" i="24"/>
  <c r="AY164" i="25"/>
  <c r="AY176" i="24"/>
  <c r="AZ164" i="24"/>
  <c r="BK164" i="25"/>
  <c r="BL164" i="24"/>
  <c r="BK176" i="24"/>
  <c r="CK164" i="25"/>
  <c r="CL164" i="24"/>
  <c r="CK176" i="24"/>
  <c r="CW164" i="25"/>
  <c r="CX164" i="24"/>
  <c r="CW176" i="24"/>
  <c r="DK164" i="25"/>
  <c r="DK176" i="24"/>
  <c r="DL164" i="24"/>
  <c r="DW164" i="25"/>
  <c r="DX164" i="24"/>
  <c r="DW176" i="24"/>
  <c r="U165" i="25"/>
  <c r="V165" i="24"/>
  <c r="AG165" i="25"/>
  <c r="AH165" i="24"/>
  <c r="AU165" i="25"/>
  <c r="AV165" i="24"/>
  <c r="BG165" i="25"/>
  <c r="BH165" i="24"/>
  <c r="CG165" i="25"/>
  <c r="CH165" i="24"/>
  <c r="CS165" i="25"/>
  <c r="CT165" i="24"/>
  <c r="DG165" i="25"/>
  <c r="DH165" i="24"/>
  <c r="DS165" i="25"/>
  <c r="DT165" i="24"/>
  <c r="Q166" i="25"/>
  <c r="R166" i="24"/>
  <c r="AC166" i="25"/>
  <c r="AD166" i="24"/>
  <c r="AQ166" i="25"/>
  <c r="AR166" i="24"/>
  <c r="BC166" i="25"/>
  <c r="BD166" i="24"/>
  <c r="CC166" i="25"/>
  <c r="CD166" i="24"/>
  <c r="CO166" i="25"/>
  <c r="CP166" i="24"/>
  <c r="DC166" i="25"/>
  <c r="DD166" i="24"/>
  <c r="DO166" i="25"/>
  <c r="DP166" i="24"/>
  <c r="M167" i="25"/>
  <c r="N167" i="25" s="1"/>
  <c r="N167" i="24"/>
  <c r="Y167" i="25"/>
  <c r="Z167" i="25" s="1"/>
  <c r="Z167" i="24"/>
  <c r="AM167" i="25"/>
  <c r="AN167" i="24"/>
  <c r="AY167" i="25"/>
  <c r="AZ167" i="24"/>
  <c r="BY167" i="25"/>
  <c r="BZ167" i="24"/>
  <c r="CK167" i="25"/>
  <c r="CL167" i="24"/>
  <c r="CY167" i="25"/>
  <c r="CZ167" i="24"/>
  <c r="DK167" i="25"/>
  <c r="DL167" i="24"/>
  <c r="I168" i="25"/>
  <c r="J168" i="24"/>
  <c r="W168" i="25"/>
  <c r="X168" i="24"/>
  <c r="AO168" i="25"/>
  <c r="AP168" i="24"/>
  <c r="BG168" i="25"/>
  <c r="BH168" i="24"/>
  <c r="BW168" i="25"/>
  <c r="BX168" i="24"/>
  <c r="CS168" i="25"/>
  <c r="CT168" i="25" s="1"/>
  <c r="CT168" i="24"/>
  <c r="DS168" i="25"/>
  <c r="DT168" i="25" s="1"/>
  <c r="DT168" i="24"/>
  <c r="AO169" i="25"/>
  <c r="AP169" i="24"/>
  <c r="BQ169" i="25"/>
  <c r="BR169" i="24"/>
  <c r="DC169" i="25"/>
  <c r="DD169" i="24"/>
  <c r="AA170" i="25"/>
  <c r="AB170" i="24"/>
  <c r="BY170" i="25"/>
  <c r="BZ170" i="24"/>
  <c r="DY170" i="25"/>
  <c r="DZ170" i="24"/>
  <c r="CU171" i="25"/>
  <c r="CV171" i="24"/>
  <c r="S172" i="25"/>
  <c r="T172" i="24"/>
  <c r="CI173" i="25"/>
  <c r="CJ173" i="24"/>
  <c r="Q182" i="25"/>
  <c r="R182" i="25" s="1"/>
  <c r="R182" i="24"/>
  <c r="BO185" i="25"/>
  <c r="BP185" i="25" s="1"/>
  <c r="BP185" i="24"/>
  <c r="DU141" i="25"/>
  <c r="DV141" i="25" s="1"/>
  <c r="DV141" i="24"/>
  <c r="EC141" i="25"/>
  <c r="ED141" i="25" s="1"/>
  <c r="ED141" i="24"/>
  <c r="I142" i="25"/>
  <c r="J142" i="25" s="1"/>
  <c r="J142" i="24"/>
  <c r="Q142" i="25"/>
  <c r="R142" i="25" s="1"/>
  <c r="R142" i="24"/>
  <c r="Y142" i="25"/>
  <c r="Z142" i="25" s="1"/>
  <c r="Z142" i="24"/>
  <c r="AG142" i="25"/>
  <c r="AH142" i="24"/>
  <c r="AO142" i="25"/>
  <c r="AP142" i="25" s="1"/>
  <c r="AP142" i="24"/>
  <c r="AW142" i="25"/>
  <c r="AX142" i="25" s="1"/>
  <c r="AX142" i="24"/>
  <c r="BE142" i="25"/>
  <c r="BF142" i="25" s="1"/>
  <c r="BF142" i="24"/>
  <c r="BM142" i="25"/>
  <c r="BN142" i="25" s="1"/>
  <c r="BN142" i="24"/>
  <c r="BU142" i="25"/>
  <c r="BV142" i="25" s="1"/>
  <c r="BV142" i="24"/>
  <c r="CC142" i="25"/>
  <c r="CD142" i="25" s="1"/>
  <c r="CD142" i="24"/>
  <c r="CK142" i="25"/>
  <c r="CL142" i="25" s="1"/>
  <c r="CL142" i="24"/>
  <c r="CS142" i="25"/>
  <c r="CT142" i="24"/>
  <c r="DA142" i="25"/>
  <c r="DB142" i="25" s="1"/>
  <c r="DB142" i="24"/>
  <c r="DI142" i="25"/>
  <c r="DJ142" i="25" s="1"/>
  <c r="DJ142" i="24"/>
  <c r="DQ142" i="25"/>
  <c r="DR142" i="25" s="1"/>
  <c r="DR142" i="24"/>
  <c r="DY142" i="25"/>
  <c r="DZ142" i="25" s="1"/>
  <c r="DZ142" i="24"/>
  <c r="E143" i="25"/>
  <c r="F143" i="25" s="1"/>
  <c r="F143" i="24"/>
  <c r="M143" i="25"/>
  <c r="N143" i="25" s="1"/>
  <c r="N143" i="24"/>
  <c r="U143" i="25"/>
  <c r="V143" i="25" s="1"/>
  <c r="V143" i="24"/>
  <c r="AC143" i="25"/>
  <c r="AD143" i="24"/>
  <c r="AK143" i="25"/>
  <c r="AL143" i="25" s="1"/>
  <c r="AL143" i="24"/>
  <c r="AS143" i="25"/>
  <c r="AT143" i="25" s="1"/>
  <c r="AT143" i="24"/>
  <c r="BA143" i="25"/>
  <c r="BB143" i="25" s="1"/>
  <c r="BB143" i="24"/>
  <c r="BI143" i="25"/>
  <c r="BJ143" i="25" s="1"/>
  <c r="BJ143" i="24"/>
  <c r="BQ143" i="25"/>
  <c r="BR143" i="25" s="1"/>
  <c r="BR143" i="24"/>
  <c r="BY143" i="25"/>
  <c r="BZ143" i="25" s="1"/>
  <c r="BZ143" i="24"/>
  <c r="CG143" i="25"/>
  <c r="CH143" i="25" s="1"/>
  <c r="CH143" i="24"/>
  <c r="CO143" i="25"/>
  <c r="CP143" i="24"/>
  <c r="CW143" i="25"/>
  <c r="CX143" i="25" s="1"/>
  <c r="CX143" i="24"/>
  <c r="DE143" i="25"/>
  <c r="DF143" i="25" s="1"/>
  <c r="DF143" i="24"/>
  <c r="DM143" i="25"/>
  <c r="DN143" i="25" s="1"/>
  <c r="DN143" i="24"/>
  <c r="DU143" i="25"/>
  <c r="DV143" i="25" s="1"/>
  <c r="DV143" i="24"/>
  <c r="EC143" i="25"/>
  <c r="ED143" i="25" s="1"/>
  <c r="ED143" i="24"/>
  <c r="I144" i="25"/>
  <c r="J144" i="25" s="1"/>
  <c r="J144" i="24"/>
  <c r="Q144" i="25"/>
  <c r="R144" i="25" s="1"/>
  <c r="R144" i="24"/>
  <c r="Y144" i="25"/>
  <c r="Z144" i="24"/>
  <c r="AG144" i="25"/>
  <c r="AH144" i="25" s="1"/>
  <c r="AH144" i="24"/>
  <c r="AO144" i="25"/>
  <c r="AP144" i="25" s="1"/>
  <c r="AP144" i="24"/>
  <c r="AW144" i="25"/>
  <c r="AX144" i="25" s="1"/>
  <c r="AX144" i="24"/>
  <c r="BE144" i="25"/>
  <c r="BF144" i="25" s="1"/>
  <c r="BF144" i="24"/>
  <c r="BM144" i="25"/>
  <c r="BN144" i="25" s="1"/>
  <c r="BN144" i="24"/>
  <c r="BU144" i="25"/>
  <c r="BV144" i="25" s="1"/>
  <c r="BV144" i="24"/>
  <c r="CC144" i="25"/>
  <c r="CD144" i="25" s="1"/>
  <c r="CD144" i="24"/>
  <c r="CK144" i="25"/>
  <c r="CL144" i="24"/>
  <c r="CS144" i="25"/>
  <c r="CT144" i="25" s="1"/>
  <c r="CT144" i="24"/>
  <c r="DA144" i="25"/>
  <c r="DB144" i="25" s="1"/>
  <c r="DB144" i="24"/>
  <c r="DI144" i="25"/>
  <c r="DJ144" i="25" s="1"/>
  <c r="DJ144" i="24"/>
  <c r="DQ144" i="25"/>
  <c r="DR144" i="25" s="1"/>
  <c r="DR144" i="24"/>
  <c r="DY144" i="25"/>
  <c r="DZ144" i="25" s="1"/>
  <c r="DZ144" i="24"/>
  <c r="E145" i="25"/>
  <c r="F145" i="25" s="1"/>
  <c r="F145" i="24"/>
  <c r="M145" i="25"/>
  <c r="N145" i="25" s="1"/>
  <c r="N145" i="24"/>
  <c r="U145" i="25"/>
  <c r="V145" i="24"/>
  <c r="AC145" i="25"/>
  <c r="AD145" i="25" s="1"/>
  <c r="AD145" i="24"/>
  <c r="AK145" i="25"/>
  <c r="AL145" i="25" s="1"/>
  <c r="AL145" i="24"/>
  <c r="AS145" i="25"/>
  <c r="AT145" i="25" s="1"/>
  <c r="AT145" i="24"/>
  <c r="BA145" i="25"/>
  <c r="BB145" i="25" s="1"/>
  <c r="BB145" i="24"/>
  <c r="BI145" i="25"/>
  <c r="BJ145" i="25" s="1"/>
  <c r="BJ145" i="24"/>
  <c r="BQ145" i="25"/>
  <c r="BR145" i="25" s="1"/>
  <c r="BR145" i="24"/>
  <c r="BY145" i="25"/>
  <c r="BZ145" i="25" s="1"/>
  <c r="BZ145" i="24"/>
  <c r="CG145" i="25"/>
  <c r="CH145" i="24"/>
  <c r="CO145" i="25"/>
  <c r="CP145" i="25" s="1"/>
  <c r="CP145" i="24"/>
  <c r="CY145" i="25"/>
  <c r="CZ145" i="25" s="1"/>
  <c r="CZ145" i="24"/>
  <c r="DK145" i="25"/>
  <c r="DL145" i="24"/>
  <c r="I146" i="25"/>
  <c r="J146" i="25" s="1"/>
  <c r="J146" i="24"/>
  <c r="U146" i="25"/>
  <c r="V146" i="25" s="1"/>
  <c r="V146" i="24"/>
  <c r="AI146" i="25"/>
  <c r="AJ146" i="25" s="1"/>
  <c r="AJ146" i="24"/>
  <c r="AU146" i="25"/>
  <c r="AV146" i="24"/>
  <c r="BU146" i="25"/>
  <c r="BV146" i="25" s="1"/>
  <c r="BV146" i="24"/>
  <c r="CG146" i="25"/>
  <c r="CH146" i="25" s="1"/>
  <c r="CH146" i="24"/>
  <c r="CU146" i="25"/>
  <c r="CV146" i="25" s="1"/>
  <c r="CV146" i="24"/>
  <c r="DG146" i="25"/>
  <c r="DH146" i="24"/>
  <c r="E147" i="25"/>
  <c r="F147" i="25" s="1"/>
  <c r="F147" i="24"/>
  <c r="Q147" i="25"/>
  <c r="R147" i="25" s="1"/>
  <c r="R147" i="24"/>
  <c r="AE147" i="25"/>
  <c r="AF147" i="24"/>
  <c r="AQ147" i="25"/>
  <c r="AR147" i="24"/>
  <c r="BQ147" i="25"/>
  <c r="BR147" i="25" s="1"/>
  <c r="BR147" i="24"/>
  <c r="CC147" i="25"/>
  <c r="CD147" i="25" s="1"/>
  <c r="CD147" i="24"/>
  <c r="CQ147" i="25"/>
  <c r="CR147" i="25" s="1"/>
  <c r="CR147" i="24"/>
  <c r="DC147" i="25"/>
  <c r="DD147" i="24"/>
  <c r="EC147" i="25"/>
  <c r="ED147" i="25" s="1"/>
  <c r="ED147" i="24"/>
  <c r="M148" i="25"/>
  <c r="N148" i="25" s="1"/>
  <c r="N148" i="24"/>
  <c r="AA148" i="25"/>
  <c r="AB148" i="25" s="1"/>
  <c r="AB148" i="24"/>
  <c r="AM148" i="25"/>
  <c r="AN148" i="24"/>
  <c r="BM148" i="25"/>
  <c r="BN148" i="25" s="1"/>
  <c r="BN148" i="24"/>
  <c r="BY148" i="25"/>
  <c r="BZ148" i="25" s="1"/>
  <c r="BZ148" i="24"/>
  <c r="CM148" i="25"/>
  <c r="CN148" i="25" s="1"/>
  <c r="CN148" i="24"/>
  <c r="CY148" i="25"/>
  <c r="CZ148" i="24"/>
  <c r="DY148" i="25"/>
  <c r="DZ148" i="25" s="1"/>
  <c r="DZ148" i="24"/>
  <c r="I149" i="25"/>
  <c r="J149" i="25" s="1"/>
  <c r="J149" i="24"/>
  <c r="W149" i="25"/>
  <c r="X149" i="24"/>
  <c r="AI149" i="25"/>
  <c r="AJ149" i="24"/>
  <c r="BI149" i="25"/>
  <c r="BJ149" i="25" s="1"/>
  <c r="BJ149" i="24"/>
  <c r="BU149" i="25"/>
  <c r="BV149" i="25" s="1"/>
  <c r="BV149" i="24"/>
  <c r="CI149" i="25"/>
  <c r="CJ149" i="25" s="1"/>
  <c r="CJ149" i="24"/>
  <c r="CU149" i="25"/>
  <c r="CV149" i="24"/>
  <c r="DU149" i="25"/>
  <c r="DV149" i="25" s="1"/>
  <c r="DV149" i="24"/>
  <c r="O151" i="25"/>
  <c r="P151" i="25" s="1"/>
  <c r="O163" i="24"/>
  <c r="P151" i="24"/>
  <c r="AA151" i="25"/>
  <c r="AB151" i="24"/>
  <c r="AA163" i="24"/>
  <c r="BA151" i="25"/>
  <c r="BB151" i="24"/>
  <c r="BA163" i="24"/>
  <c r="BM151" i="25"/>
  <c r="BN151" i="24"/>
  <c r="BM163" i="24"/>
  <c r="CA151" i="25"/>
  <c r="CB151" i="25" s="1"/>
  <c r="CA163" i="24"/>
  <c r="CB151" i="24"/>
  <c r="CM151" i="25"/>
  <c r="CN151" i="25" s="1"/>
  <c r="CN151" i="24"/>
  <c r="CM163" i="24"/>
  <c r="DM151" i="25"/>
  <c r="DN151" i="25" s="1"/>
  <c r="DN151" i="24"/>
  <c r="DM163" i="24"/>
  <c r="DY151" i="25"/>
  <c r="DZ151" i="24"/>
  <c r="DY163" i="24"/>
  <c r="K152" i="25"/>
  <c r="L152" i="25" s="1"/>
  <c r="L152" i="24"/>
  <c r="W152" i="25"/>
  <c r="X152" i="25" s="1"/>
  <c r="X152" i="24"/>
  <c r="AW152" i="25"/>
  <c r="AX152" i="25" s="1"/>
  <c r="AX152" i="24"/>
  <c r="BI152" i="25"/>
  <c r="BJ152" i="24"/>
  <c r="BW152" i="25"/>
  <c r="BX152" i="25" s="1"/>
  <c r="BX152" i="24"/>
  <c r="CI152" i="25"/>
  <c r="CJ152" i="25" s="1"/>
  <c r="CJ152" i="24"/>
  <c r="DI152" i="25"/>
  <c r="DJ152" i="24"/>
  <c r="DU152" i="25"/>
  <c r="DV152" i="24"/>
  <c r="G153" i="25"/>
  <c r="H153" i="25" s="1"/>
  <c r="H153" i="24"/>
  <c r="S153" i="25"/>
  <c r="T153" i="25" s="1"/>
  <c r="T153" i="24"/>
  <c r="AS153" i="25"/>
  <c r="AT153" i="25" s="1"/>
  <c r="AT153" i="24"/>
  <c r="BE153" i="25"/>
  <c r="BF153" i="24"/>
  <c r="BS153" i="25"/>
  <c r="BT153" i="25" s="1"/>
  <c r="BT153" i="24"/>
  <c r="CE153" i="25"/>
  <c r="CF153" i="25" s="1"/>
  <c r="CF153" i="24"/>
  <c r="DE153" i="25"/>
  <c r="DF153" i="25" s="1"/>
  <c r="DF153" i="24"/>
  <c r="DQ153" i="25"/>
  <c r="DR153" i="24"/>
  <c r="C154" i="25"/>
  <c r="D154" i="25" s="1"/>
  <c r="D154" i="24"/>
  <c r="O154" i="25"/>
  <c r="P154" i="25" s="1"/>
  <c r="P154" i="24"/>
  <c r="AO154" i="25"/>
  <c r="AP154" i="25" s="1"/>
  <c r="AP154" i="24"/>
  <c r="BA154" i="25"/>
  <c r="BB154" i="24"/>
  <c r="BO154" i="25"/>
  <c r="BP154" i="25" s="1"/>
  <c r="BP154" i="24"/>
  <c r="CA154" i="25"/>
  <c r="CB154" i="25" s="1"/>
  <c r="CB154" i="24"/>
  <c r="DA154" i="25"/>
  <c r="DB154" i="24"/>
  <c r="DM154" i="25"/>
  <c r="DN154" i="24"/>
  <c r="EA154" i="25"/>
  <c r="EB154" i="25" s="1"/>
  <c r="EB154" i="24"/>
  <c r="K155" i="25"/>
  <c r="L155" i="25" s="1"/>
  <c r="L155" i="24"/>
  <c r="AK155" i="25"/>
  <c r="AL155" i="24"/>
  <c r="AW155" i="25"/>
  <c r="AX155" i="25" s="1"/>
  <c r="AX155" i="24"/>
  <c r="BK155" i="25"/>
  <c r="BL155" i="24"/>
  <c r="BW155" i="25"/>
  <c r="BX155" i="24"/>
  <c r="CW155" i="25"/>
  <c r="CX155" i="24"/>
  <c r="DI155" i="25"/>
  <c r="DJ155" i="25" s="1"/>
  <c r="DJ155" i="24"/>
  <c r="DW155" i="25"/>
  <c r="DX155" i="24"/>
  <c r="G156" i="25"/>
  <c r="H156" i="25" s="1"/>
  <c r="H156" i="24"/>
  <c r="AG156" i="25"/>
  <c r="AH156" i="24"/>
  <c r="AS156" i="25"/>
  <c r="AT156" i="25" s="1"/>
  <c r="AT156" i="24"/>
  <c r="BG156" i="25"/>
  <c r="BH156" i="24"/>
  <c r="BS156" i="25"/>
  <c r="BT156" i="24"/>
  <c r="CS156" i="25"/>
  <c r="CT156" i="24"/>
  <c r="DE156" i="25"/>
  <c r="DF156" i="24"/>
  <c r="DS156" i="25"/>
  <c r="DT156" i="24"/>
  <c r="C157" i="25"/>
  <c r="D157" i="24"/>
  <c r="AC157" i="25"/>
  <c r="AD157" i="24"/>
  <c r="AO157" i="25"/>
  <c r="AP157" i="24"/>
  <c r="BC157" i="25"/>
  <c r="BD157" i="24"/>
  <c r="BO157" i="25"/>
  <c r="BP157" i="24"/>
  <c r="CO157" i="25"/>
  <c r="CP157" i="24"/>
  <c r="DA157" i="25"/>
  <c r="DB157" i="24"/>
  <c r="DO157" i="25"/>
  <c r="DP157" i="24"/>
  <c r="EA157" i="25"/>
  <c r="EB157" i="24"/>
  <c r="Y158" i="25"/>
  <c r="Z158" i="24"/>
  <c r="AK158" i="25"/>
  <c r="AL158" i="24"/>
  <c r="AY158" i="25"/>
  <c r="AZ158" i="24"/>
  <c r="BK158" i="25"/>
  <c r="BL158" i="24"/>
  <c r="CK158" i="25"/>
  <c r="CL158" i="24"/>
  <c r="CW158" i="25"/>
  <c r="CX158" i="24"/>
  <c r="DK158" i="25"/>
  <c r="DL158" i="24"/>
  <c r="DW158" i="25"/>
  <c r="DX158" i="24"/>
  <c r="U159" i="25"/>
  <c r="V159" i="24"/>
  <c r="AG159" i="25"/>
  <c r="AH159" i="24"/>
  <c r="AU159" i="25"/>
  <c r="AV159" i="24"/>
  <c r="BG159" i="25"/>
  <c r="BH159" i="24"/>
  <c r="CG159" i="25"/>
  <c r="CH159" i="24"/>
  <c r="CS159" i="25"/>
  <c r="CT159" i="24"/>
  <c r="DG159" i="25"/>
  <c r="DH159" i="24"/>
  <c r="DS159" i="25"/>
  <c r="DT159" i="24"/>
  <c r="Q160" i="25"/>
  <c r="R160" i="24"/>
  <c r="AC160" i="25"/>
  <c r="AD160" i="24"/>
  <c r="AQ160" i="25"/>
  <c r="AR160" i="24"/>
  <c r="BC160" i="25"/>
  <c r="BD160" i="25" s="1"/>
  <c r="BD160" i="24"/>
  <c r="CC160" i="25"/>
  <c r="CD160" i="24"/>
  <c r="CO160" i="25"/>
  <c r="CP160" i="24"/>
  <c r="DC160" i="25"/>
  <c r="DD160" i="24"/>
  <c r="DO160" i="25"/>
  <c r="DP160" i="24"/>
  <c r="M161" i="25"/>
  <c r="N161" i="24"/>
  <c r="Y161" i="25"/>
  <c r="Z161" i="24"/>
  <c r="AM161" i="25"/>
  <c r="AN161" i="24"/>
  <c r="AY161" i="25"/>
  <c r="AZ161" i="24"/>
  <c r="BY161" i="25"/>
  <c r="BZ161" i="24"/>
  <c r="CK161" i="25"/>
  <c r="CL161" i="24"/>
  <c r="CY161" i="25"/>
  <c r="CZ161" i="24"/>
  <c r="DK161" i="25"/>
  <c r="DL161" i="24"/>
  <c r="I162" i="25"/>
  <c r="J162" i="24"/>
  <c r="U162" i="25"/>
  <c r="V162" i="24"/>
  <c r="AI162" i="25"/>
  <c r="AJ162" i="24"/>
  <c r="AU162" i="25"/>
  <c r="AV162" i="24"/>
  <c r="BU162" i="25"/>
  <c r="BV162" i="24"/>
  <c r="CG162" i="25"/>
  <c r="CH162" i="24"/>
  <c r="CU162" i="25"/>
  <c r="CV162" i="24"/>
  <c r="DG162" i="25"/>
  <c r="DH162" i="24"/>
  <c r="M164" i="25"/>
  <c r="N164" i="24"/>
  <c r="M176" i="24"/>
  <c r="AA164" i="25"/>
  <c r="AB164" i="25" s="1"/>
  <c r="AA176" i="24"/>
  <c r="AB164" i="24"/>
  <c r="AM164" i="25"/>
  <c r="AN164" i="25" s="1"/>
  <c r="AN164" i="24"/>
  <c r="AM176" i="24"/>
  <c r="BM164" i="25"/>
  <c r="BN164" i="24"/>
  <c r="BM176" i="24"/>
  <c r="BY164" i="25"/>
  <c r="BZ164" i="24"/>
  <c r="BY176" i="24"/>
  <c r="CM164" i="25"/>
  <c r="CM176" i="24"/>
  <c r="CN164" i="24"/>
  <c r="CY164" i="25"/>
  <c r="CZ164" i="24"/>
  <c r="CY176" i="24"/>
  <c r="DY164" i="25"/>
  <c r="DZ164" i="24"/>
  <c r="DY176" i="24"/>
  <c r="I165" i="25"/>
  <c r="J165" i="24"/>
  <c r="W165" i="25"/>
  <c r="X165" i="24"/>
  <c r="AI165" i="25"/>
  <c r="AJ165" i="24"/>
  <c r="BI165" i="25"/>
  <c r="BJ165" i="24"/>
  <c r="BU165" i="25"/>
  <c r="BV165" i="24"/>
  <c r="CI165" i="25"/>
  <c r="CJ165" i="24"/>
  <c r="CU165" i="25"/>
  <c r="CV165" i="24"/>
  <c r="DU165" i="25"/>
  <c r="DV165" i="24"/>
  <c r="E166" i="25"/>
  <c r="F166" i="24"/>
  <c r="S166" i="25"/>
  <c r="T166" i="24"/>
  <c r="AE166" i="25"/>
  <c r="AF166" i="24"/>
  <c r="BE166" i="25"/>
  <c r="BF166" i="24"/>
  <c r="BQ166" i="25"/>
  <c r="BR166" i="24"/>
  <c r="CE166" i="25"/>
  <c r="CF166" i="24"/>
  <c r="CQ166" i="25"/>
  <c r="CR166" i="24"/>
  <c r="DQ166" i="25"/>
  <c r="DR166" i="24"/>
  <c r="EC166" i="25"/>
  <c r="ED166" i="24"/>
  <c r="O167" i="25"/>
  <c r="P167" i="24"/>
  <c r="AA167" i="25"/>
  <c r="AB167" i="24"/>
  <c r="BA167" i="25"/>
  <c r="BB167" i="24"/>
  <c r="BM167" i="25"/>
  <c r="BN167" i="25" s="1"/>
  <c r="BN167" i="24"/>
  <c r="CA167" i="25"/>
  <c r="CB167" i="24"/>
  <c r="CM167" i="25"/>
  <c r="CN167" i="24"/>
  <c r="DM167" i="25"/>
  <c r="DN167" i="24"/>
  <c r="DY167" i="25"/>
  <c r="DZ167" i="25" s="1"/>
  <c r="DZ167" i="24"/>
  <c r="K168" i="25"/>
  <c r="L168" i="24"/>
  <c r="AA168" i="25"/>
  <c r="AB168" i="25" s="1"/>
  <c r="AB168" i="24"/>
  <c r="AQ168" i="25"/>
  <c r="AR168" i="24"/>
  <c r="BY168" i="25"/>
  <c r="BZ168" i="24"/>
  <c r="CU168" i="25"/>
  <c r="CV168" i="24"/>
  <c r="Q169" i="25"/>
  <c r="R169" i="25" s="1"/>
  <c r="R169" i="24"/>
  <c r="AQ169" i="25"/>
  <c r="AR169" i="24"/>
  <c r="BW169" i="25"/>
  <c r="BX169" i="24"/>
  <c r="DO169" i="25"/>
  <c r="DP169" i="24"/>
  <c r="AK170" i="25"/>
  <c r="AL170" i="25" s="1"/>
  <c r="AL170" i="24"/>
  <c r="CK170" i="25"/>
  <c r="CL170" i="25" s="1"/>
  <c r="CL170" i="24"/>
  <c r="BG171" i="25"/>
  <c r="BH171" i="24"/>
  <c r="DG171" i="25"/>
  <c r="DH171" i="24"/>
  <c r="AC172" i="25"/>
  <c r="AD172" i="24"/>
  <c r="DQ172" i="25"/>
  <c r="DR172" i="24"/>
  <c r="EA185" i="25"/>
  <c r="EB185" i="25" s="1"/>
  <c r="EB185" i="24"/>
  <c r="CW169" i="25"/>
  <c r="CX169" i="24"/>
  <c r="DI169" i="25"/>
  <c r="DJ169" i="24"/>
  <c r="DW169" i="25"/>
  <c r="DX169" i="24"/>
  <c r="G170" i="25"/>
  <c r="H170" i="24"/>
  <c r="AG170" i="25"/>
  <c r="AH170" i="24"/>
  <c r="AS170" i="25"/>
  <c r="AT170" i="24"/>
  <c r="BG170" i="25"/>
  <c r="BH170" i="24"/>
  <c r="BS170" i="25"/>
  <c r="BT170" i="24"/>
  <c r="CS170" i="25"/>
  <c r="CT170" i="24"/>
  <c r="DE170" i="25"/>
  <c r="DF170" i="24"/>
  <c r="DS170" i="25"/>
  <c r="DT170" i="24"/>
  <c r="C171" i="25"/>
  <c r="D171" i="24"/>
  <c r="AC171" i="25"/>
  <c r="AD171" i="24"/>
  <c r="AO171" i="25"/>
  <c r="AP171" i="25" s="1"/>
  <c r="AP171" i="24"/>
  <c r="BC171" i="25"/>
  <c r="BD171" i="24"/>
  <c r="BO171" i="25"/>
  <c r="BP171" i="24"/>
  <c r="CO171" i="25"/>
  <c r="CP171" i="24"/>
  <c r="DA171" i="25"/>
  <c r="DB171" i="25" s="1"/>
  <c r="DB171" i="24"/>
  <c r="DO171" i="25"/>
  <c r="DP171" i="24"/>
  <c r="EA171" i="25"/>
  <c r="EB171" i="24"/>
  <c r="Y172" i="25"/>
  <c r="Z172" i="24"/>
  <c r="AK172" i="25"/>
  <c r="AL172" i="25" s="1"/>
  <c r="AL172" i="24"/>
  <c r="AY172" i="25"/>
  <c r="AZ172" i="24"/>
  <c r="BK172" i="25"/>
  <c r="BL172" i="24"/>
  <c r="CK172" i="25"/>
  <c r="CL172" i="24"/>
  <c r="CW172" i="25"/>
  <c r="CX172" i="25" s="1"/>
  <c r="CX172" i="24"/>
  <c r="DK172" i="25"/>
  <c r="DL172" i="25" s="1"/>
  <c r="DL172" i="24"/>
  <c r="DW172" i="25"/>
  <c r="DX172" i="24"/>
  <c r="U173" i="25"/>
  <c r="V173" i="24"/>
  <c r="AG173" i="25"/>
  <c r="AH173" i="25" s="1"/>
  <c r="AH173" i="24"/>
  <c r="AU173" i="25"/>
  <c r="AV173" i="24"/>
  <c r="BK173" i="25"/>
  <c r="BL173" i="25" s="1"/>
  <c r="BL173" i="24"/>
  <c r="CA173" i="25"/>
  <c r="CB173" i="24"/>
  <c r="AY180" i="25"/>
  <c r="AZ180" i="25" s="1"/>
  <c r="AZ180" i="24"/>
  <c r="CW180" i="25"/>
  <c r="CX180" i="25" s="1"/>
  <c r="CX180" i="24"/>
  <c r="U181" i="25"/>
  <c r="V181" i="25" s="1"/>
  <c r="V181" i="24"/>
  <c r="DS181" i="25"/>
  <c r="DT181" i="25" s="1"/>
  <c r="DT181" i="24"/>
  <c r="AQ182" i="25"/>
  <c r="AR182" i="25" s="1"/>
  <c r="AR182" i="24"/>
  <c r="CO182" i="25"/>
  <c r="CP182" i="25" s="1"/>
  <c r="CP182" i="24"/>
  <c r="M183" i="25"/>
  <c r="N183" i="25" s="1"/>
  <c r="N183" i="24"/>
  <c r="DK183" i="25"/>
  <c r="DL183" i="25" s="1"/>
  <c r="DL183" i="24"/>
  <c r="AM184" i="25"/>
  <c r="AN184" i="25" s="1"/>
  <c r="AN184" i="24"/>
  <c r="CY184" i="25"/>
  <c r="CZ184" i="25" s="1"/>
  <c r="CZ184" i="24"/>
  <c r="AI185" i="25"/>
  <c r="AJ185" i="25" s="1"/>
  <c r="AJ185" i="24"/>
  <c r="CU185" i="25"/>
  <c r="CV185" i="25" s="1"/>
  <c r="CV185" i="24"/>
  <c r="AE186" i="25"/>
  <c r="AF186" i="25" s="1"/>
  <c r="AF186" i="24"/>
  <c r="CQ186" i="25"/>
  <c r="CR186" i="25" s="1"/>
  <c r="CR186" i="24"/>
  <c r="AE188" i="25"/>
  <c r="AF188" i="25" s="1"/>
  <c r="AF188" i="24"/>
  <c r="CO168" i="25"/>
  <c r="CP168" i="24"/>
  <c r="DC168" i="25"/>
  <c r="DD168" i="24"/>
  <c r="DO168" i="25"/>
  <c r="DP168" i="24"/>
  <c r="M169" i="25"/>
  <c r="N169" i="24"/>
  <c r="Y169" i="25"/>
  <c r="Z169" i="24"/>
  <c r="AM169" i="25"/>
  <c r="AN169" i="24"/>
  <c r="AY169" i="25"/>
  <c r="AZ169" i="24"/>
  <c r="BY169" i="25"/>
  <c r="BZ169" i="24"/>
  <c r="CK169" i="25"/>
  <c r="CL169" i="24"/>
  <c r="CY169" i="25"/>
  <c r="CZ169" i="24"/>
  <c r="DK169" i="25"/>
  <c r="DL169" i="24"/>
  <c r="I170" i="25"/>
  <c r="J170" i="24"/>
  <c r="U170" i="25"/>
  <c r="V170" i="24"/>
  <c r="AI170" i="25"/>
  <c r="AJ170" i="24"/>
  <c r="AU170" i="25"/>
  <c r="AV170" i="24"/>
  <c r="BU170" i="25"/>
  <c r="BV170" i="24"/>
  <c r="CG170" i="25"/>
  <c r="CH170" i="24"/>
  <c r="CU170" i="25"/>
  <c r="CV170" i="24"/>
  <c r="DG170" i="25"/>
  <c r="DH170" i="24"/>
  <c r="E171" i="25"/>
  <c r="F171" i="24"/>
  <c r="Q171" i="25"/>
  <c r="R171" i="24"/>
  <c r="AE171" i="25"/>
  <c r="AF171" i="24"/>
  <c r="AQ171" i="25"/>
  <c r="AR171" i="24"/>
  <c r="BQ171" i="25"/>
  <c r="BR171" i="25" s="1"/>
  <c r="BR171" i="24"/>
  <c r="CC171" i="25"/>
  <c r="CD171" i="24"/>
  <c r="CQ171" i="25"/>
  <c r="CR171" i="24"/>
  <c r="DC171" i="25"/>
  <c r="DD171" i="24"/>
  <c r="EC171" i="25"/>
  <c r="ED171" i="24"/>
  <c r="M172" i="25"/>
  <c r="N172" i="24"/>
  <c r="AA172" i="25"/>
  <c r="AB172" i="24"/>
  <c r="AM172" i="25"/>
  <c r="AN172" i="24"/>
  <c r="BM172" i="25"/>
  <c r="BN172" i="25" s="1"/>
  <c r="BN172" i="24"/>
  <c r="BY172" i="25"/>
  <c r="BZ172" i="24"/>
  <c r="CM172" i="25"/>
  <c r="CN172" i="24"/>
  <c r="CY172" i="25"/>
  <c r="CZ172" i="24"/>
  <c r="DY172" i="25"/>
  <c r="DZ172" i="24"/>
  <c r="I173" i="25"/>
  <c r="J173" i="24"/>
  <c r="W173" i="25"/>
  <c r="X173" i="24"/>
  <c r="AI173" i="25"/>
  <c r="AJ173" i="24"/>
  <c r="CY173" i="25"/>
  <c r="CZ173" i="24"/>
  <c r="C174" i="25"/>
  <c r="D174" i="24"/>
  <c r="AI174" i="25"/>
  <c r="AJ174" i="25" s="1"/>
  <c r="AJ174" i="24"/>
  <c r="BO174" i="25"/>
  <c r="BP174" i="24"/>
  <c r="CU174" i="25"/>
  <c r="CV174" i="24"/>
  <c r="EA174" i="25"/>
  <c r="EB174" i="24"/>
  <c r="AE175" i="25"/>
  <c r="AF175" i="25" s="1"/>
  <c r="AF175" i="24"/>
  <c r="BK175" i="25"/>
  <c r="BL175" i="24"/>
  <c r="CQ175" i="25"/>
  <c r="CR175" i="24"/>
  <c r="DW175" i="25"/>
  <c r="DX175" i="24"/>
  <c r="W177" i="25"/>
  <c r="X177" i="25" s="1"/>
  <c r="W189" i="24"/>
  <c r="X177" i="24"/>
  <c r="BC177" i="25"/>
  <c r="BD177" i="25" s="1"/>
  <c r="BC189" i="24"/>
  <c r="BD177" i="24"/>
  <c r="CI177" i="25"/>
  <c r="CJ177" i="25" s="1"/>
  <c r="CI189" i="24"/>
  <c r="CJ177" i="24"/>
  <c r="DO177" i="25"/>
  <c r="DP177" i="25" s="1"/>
  <c r="DO189" i="24"/>
  <c r="DP177" i="24"/>
  <c r="S178" i="25"/>
  <c r="T178" i="25" s="1"/>
  <c r="T178" i="24"/>
  <c r="AY178" i="25"/>
  <c r="AZ178" i="25" s="1"/>
  <c r="AZ178" i="24"/>
  <c r="CE178" i="25"/>
  <c r="CF178" i="25" s="1"/>
  <c r="CF178" i="24"/>
  <c r="DK178" i="25"/>
  <c r="DL178" i="25" s="1"/>
  <c r="DL178" i="24"/>
  <c r="O179" i="25"/>
  <c r="P179" i="25" s="1"/>
  <c r="P179" i="24"/>
  <c r="AU179" i="25"/>
  <c r="AV179" i="25" s="1"/>
  <c r="AV179" i="24"/>
  <c r="CA179" i="25"/>
  <c r="CB179" i="25" s="1"/>
  <c r="CB179" i="24"/>
  <c r="DG179" i="25"/>
  <c r="DH179" i="25" s="1"/>
  <c r="DH179" i="24"/>
  <c r="BI180" i="25"/>
  <c r="BJ180" i="25" s="1"/>
  <c r="BJ180" i="24"/>
  <c r="DI180" i="25"/>
  <c r="DJ180" i="25" s="1"/>
  <c r="DJ180" i="24"/>
  <c r="CE181" i="25"/>
  <c r="CF181" i="25" s="1"/>
  <c r="CF181" i="24"/>
  <c r="C182" i="25"/>
  <c r="D182" i="25" s="1"/>
  <c r="D182" i="24"/>
  <c r="BA182" i="25"/>
  <c r="BB182" i="25" s="1"/>
  <c r="BB182" i="24"/>
  <c r="DA182" i="25"/>
  <c r="DB182" i="25" s="1"/>
  <c r="DB182" i="24"/>
  <c r="BW183" i="25"/>
  <c r="BX183" i="25" s="1"/>
  <c r="BX183" i="24"/>
  <c r="DW183" i="25"/>
  <c r="DX183" i="25" s="1"/>
  <c r="DX183" i="24"/>
  <c r="BA184" i="25"/>
  <c r="BB184" i="25" s="1"/>
  <c r="BB184" i="24"/>
  <c r="DM184" i="25"/>
  <c r="DN184" i="25" s="1"/>
  <c r="DN184" i="24"/>
  <c r="AW185" i="25"/>
  <c r="AX185" i="25" s="1"/>
  <c r="AX185" i="24"/>
  <c r="DI185" i="25"/>
  <c r="DJ185" i="25" s="1"/>
  <c r="DJ185" i="24"/>
  <c r="AS186" i="25"/>
  <c r="AT186" i="25" s="1"/>
  <c r="AT186" i="24"/>
  <c r="DE186" i="25"/>
  <c r="DF186" i="25" s="1"/>
  <c r="DF186" i="24"/>
  <c r="CI188" i="25"/>
  <c r="CJ188" i="25" s="1"/>
  <c r="CJ188" i="24"/>
  <c r="S168" i="25"/>
  <c r="T168" i="24"/>
  <c r="AE168" i="25"/>
  <c r="AF168" i="24"/>
  <c r="BE168" i="25"/>
  <c r="BF168" i="24"/>
  <c r="BQ168" i="25"/>
  <c r="BR168" i="24"/>
  <c r="CE168" i="25"/>
  <c r="CF168" i="24"/>
  <c r="CQ168" i="25"/>
  <c r="CR168" i="24"/>
  <c r="DQ168" i="25"/>
  <c r="DR168" i="24"/>
  <c r="EC168" i="25"/>
  <c r="ED168" i="24"/>
  <c r="O169" i="25"/>
  <c r="P169" i="24"/>
  <c r="AA169" i="25"/>
  <c r="AB169" i="24"/>
  <c r="BA169" i="25"/>
  <c r="BB169" i="24"/>
  <c r="BM169" i="25"/>
  <c r="BN169" i="24"/>
  <c r="CA169" i="25"/>
  <c r="CB169" i="24"/>
  <c r="CM169" i="25"/>
  <c r="CN169" i="24"/>
  <c r="DM169" i="25"/>
  <c r="DN169" i="24"/>
  <c r="DY169" i="25"/>
  <c r="DZ169" i="24"/>
  <c r="K170" i="25"/>
  <c r="L170" i="24"/>
  <c r="W170" i="25"/>
  <c r="X170" i="24"/>
  <c r="AW170" i="25"/>
  <c r="AX170" i="24"/>
  <c r="BI170" i="25"/>
  <c r="BJ170" i="24"/>
  <c r="BW170" i="25"/>
  <c r="BX170" i="24"/>
  <c r="CI170" i="25"/>
  <c r="CJ170" i="24"/>
  <c r="DI170" i="25"/>
  <c r="DJ170" i="24"/>
  <c r="DU170" i="25"/>
  <c r="DV170" i="24"/>
  <c r="G171" i="25"/>
  <c r="H171" i="24"/>
  <c r="S171" i="25"/>
  <c r="T171" i="24"/>
  <c r="AS171" i="25"/>
  <c r="AT171" i="24"/>
  <c r="BE171" i="25"/>
  <c r="BF171" i="24"/>
  <c r="BS171" i="25"/>
  <c r="BT171" i="25" s="1"/>
  <c r="BT171" i="24"/>
  <c r="CE171" i="25"/>
  <c r="CF171" i="24"/>
  <c r="DE171" i="25"/>
  <c r="DF171" i="24"/>
  <c r="DQ171" i="25"/>
  <c r="DR171" i="24"/>
  <c r="C172" i="25"/>
  <c r="D172" i="25" s="1"/>
  <c r="D172" i="24"/>
  <c r="O172" i="25"/>
  <c r="P172" i="24"/>
  <c r="AO172" i="25"/>
  <c r="AP172" i="24"/>
  <c r="BA172" i="25"/>
  <c r="BB172" i="24"/>
  <c r="BO172" i="25"/>
  <c r="BP172" i="25" s="1"/>
  <c r="BP172" i="24"/>
  <c r="CA172" i="25"/>
  <c r="CB172" i="24"/>
  <c r="DA172" i="25"/>
  <c r="DB172" i="24"/>
  <c r="DM172" i="25"/>
  <c r="DN172" i="24"/>
  <c r="EA172" i="25"/>
  <c r="EB172" i="24"/>
  <c r="K173" i="25"/>
  <c r="L173" i="24"/>
  <c r="AK173" i="25"/>
  <c r="AL173" i="24"/>
  <c r="AW173" i="25"/>
  <c r="AX173" i="24"/>
  <c r="BM173" i="25"/>
  <c r="BN173" i="24"/>
  <c r="CC173" i="25"/>
  <c r="CD173" i="24"/>
  <c r="M180" i="25"/>
  <c r="N180" i="25" s="1"/>
  <c r="N180" i="24"/>
  <c r="BK180" i="25"/>
  <c r="BL180" i="25" s="1"/>
  <c r="BL180" i="24"/>
  <c r="DK180" i="25"/>
  <c r="DL180" i="25" s="1"/>
  <c r="DL180" i="24"/>
  <c r="AG181" i="25"/>
  <c r="AH181" i="25" s="1"/>
  <c r="AH181" i="24"/>
  <c r="CG181" i="25"/>
  <c r="CH181" i="25" s="1"/>
  <c r="CH181" i="24"/>
  <c r="BC182" i="25"/>
  <c r="BD182" i="25" s="1"/>
  <c r="BD182" i="24"/>
  <c r="DC182" i="25"/>
  <c r="DD182" i="25" s="1"/>
  <c r="DD182" i="24"/>
  <c r="Y183" i="25"/>
  <c r="Z183" i="25" s="1"/>
  <c r="Z183" i="24"/>
  <c r="BY183" i="25"/>
  <c r="BZ183" i="25" s="1"/>
  <c r="BZ183" i="24"/>
  <c r="BC184" i="25"/>
  <c r="BD184" i="25" s="1"/>
  <c r="BD184" i="24"/>
  <c r="DO184" i="25"/>
  <c r="DP184" i="25" s="1"/>
  <c r="DP184" i="24"/>
  <c r="AY185" i="25"/>
  <c r="AZ185" i="25" s="1"/>
  <c r="AZ185" i="24"/>
  <c r="DK185" i="25"/>
  <c r="DL185" i="25" s="1"/>
  <c r="DL185" i="24"/>
  <c r="AU186" i="25"/>
  <c r="AV186" i="25" s="1"/>
  <c r="AV186" i="24"/>
  <c r="DG186" i="25"/>
  <c r="DH186" i="25" s="1"/>
  <c r="DH186" i="24"/>
  <c r="CQ188" i="25"/>
  <c r="CR188" i="25" s="1"/>
  <c r="CR188" i="24"/>
  <c r="AQ172" i="25"/>
  <c r="AR172" i="24"/>
  <c r="BC172" i="25"/>
  <c r="BD172" i="24"/>
  <c r="CC172" i="25"/>
  <c r="CD172" i="24"/>
  <c r="CO172" i="25"/>
  <c r="CP172" i="24"/>
  <c r="DC172" i="25"/>
  <c r="DD172" i="24"/>
  <c r="DO172" i="25"/>
  <c r="DP172" i="24"/>
  <c r="M173" i="25"/>
  <c r="N173" i="24"/>
  <c r="Y173" i="25"/>
  <c r="Z173" i="24"/>
  <c r="AM173" i="25"/>
  <c r="AN173" i="24"/>
  <c r="BA173" i="25"/>
  <c r="BB173" i="24"/>
  <c r="BQ173" i="25"/>
  <c r="BR173" i="24"/>
  <c r="CG173" i="25"/>
  <c r="CH173" i="25" s="1"/>
  <c r="CH173" i="24"/>
  <c r="DG173" i="25"/>
  <c r="DH173" i="24"/>
  <c r="K174" i="25"/>
  <c r="L174" i="25" s="1"/>
  <c r="L174" i="24"/>
  <c r="AQ174" i="25"/>
  <c r="AR174" i="24"/>
  <c r="BW174" i="25"/>
  <c r="BX174" i="24"/>
  <c r="DC174" i="25"/>
  <c r="DD174" i="24"/>
  <c r="G175" i="25"/>
  <c r="H175" i="24"/>
  <c r="AM175" i="25"/>
  <c r="AN175" i="25" s="1"/>
  <c r="AN175" i="24"/>
  <c r="BS175" i="25"/>
  <c r="BT175" i="24"/>
  <c r="CY175" i="25"/>
  <c r="CZ175" i="24"/>
  <c r="AE177" i="25"/>
  <c r="AF177" i="25" s="1"/>
  <c r="AE189" i="24"/>
  <c r="AF177" i="24"/>
  <c r="BK177" i="25"/>
  <c r="BL177" i="25" s="1"/>
  <c r="BK189" i="24"/>
  <c r="BL177" i="24"/>
  <c r="CQ177" i="25"/>
  <c r="CR177" i="25" s="1"/>
  <c r="CQ189" i="24"/>
  <c r="CR177" i="24"/>
  <c r="DW177" i="25"/>
  <c r="DX177" i="25" s="1"/>
  <c r="DW189" i="24"/>
  <c r="DX177" i="24"/>
  <c r="AA178" i="25"/>
  <c r="AB178" i="25" s="1"/>
  <c r="AB178" i="24"/>
  <c r="BG178" i="25"/>
  <c r="BH178" i="25" s="1"/>
  <c r="BH178" i="24"/>
  <c r="CM178" i="25"/>
  <c r="CN178" i="25" s="1"/>
  <c r="CN178" i="24"/>
  <c r="DS178" i="25"/>
  <c r="DT178" i="25" s="1"/>
  <c r="DT178" i="24"/>
  <c r="W179" i="25"/>
  <c r="X179" i="25" s="1"/>
  <c r="X179" i="24"/>
  <c r="BC179" i="25"/>
  <c r="BD179" i="25" s="1"/>
  <c r="BD179" i="24"/>
  <c r="CI179" i="25"/>
  <c r="CJ179" i="25" s="1"/>
  <c r="CJ179" i="24"/>
  <c r="DO179" i="25"/>
  <c r="DP179" i="25" s="1"/>
  <c r="DP179" i="24"/>
  <c r="W180" i="25"/>
  <c r="X180" i="25" s="1"/>
  <c r="X180" i="24"/>
  <c r="BW180" i="25"/>
  <c r="BX180" i="25" s="1"/>
  <c r="BX180" i="24"/>
  <c r="DU180" i="25"/>
  <c r="DV180" i="25" s="1"/>
  <c r="DV180" i="24"/>
  <c r="AS181" i="25"/>
  <c r="AT181" i="25" s="1"/>
  <c r="AT181" i="24"/>
  <c r="O182" i="25"/>
  <c r="P182" i="25" s="1"/>
  <c r="P182" i="24"/>
  <c r="BO182" i="25"/>
  <c r="BP182" i="25" s="1"/>
  <c r="BP182" i="24"/>
  <c r="DM182" i="25"/>
  <c r="DN182" i="25" s="1"/>
  <c r="DN182" i="24"/>
  <c r="AK183" i="25"/>
  <c r="AL183" i="25" s="1"/>
  <c r="AL183" i="24"/>
  <c r="G184" i="25"/>
  <c r="H184" i="25" s="1"/>
  <c r="H184" i="24"/>
  <c r="BQ184" i="25"/>
  <c r="BR184" i="25" s="1"/>
  <c r="BR184" i="24"/>
  <c r="EC184" i="25"/>
  <c r="ED184" i="25" s="1"/>
  <c r="ED184" i="24"/>
  <c r="BM185" i="25"/>
  <c r="BN185" i="25" s="1"/>
  <c r="BN185" i="24"/>
  <c r="DY185" i="25"/>
  <c r="DZ185" i="25" s="1"/>
  <c r="DZ185" i="24"/>
  <c r="BI186" i="25"/>
  <c r="BJ186" i="25" s="1"/>
  <c r="BJ186" i="24"/>
  <c r="AA187" i="25"/>
  <c r="AB187" i="25" s="1"/>
  <c r="AB187" i="24"/>
  <c r="BE169" i="25"/>
  <c r="BF169" i="25" s="1"/>
  <c r="BF169" i="24"/>
  <c r="BS169" i="25"/>
  <c r="BT169" i="24"/>
  <c r="CE169" i="25"/>
  <c r="CF169" i="24"/>
  <c r="DE169" i="25"/>
  <c r="DF169" i="25" s="1"/>
  <c r="DF169" i="24"/>
  <c r="DQ169" i="25"/>
  <c r="DR169" i="25" s="1"/>
  <c r="DR169" i="24"/>
  <c r="C170" i="25"/>
  <c r="D170" i="24"/>
  <c r="O170" i="25"/>
  <c r="P170" i="24"/>
  <c r="AO170" i="25"/>
  <c r="AP170" i="25" s="1"/>
  <c r="AP170" i="24"/>
  <c r="BA170" i="25"/>
  <c r="BB170" i="25" s="1"/>
  <c r="BB170" i="24"/>
  <c r="BO170" i="25"/>
  <c r="BP170" i="24"/>
  <c r="CA170" i="25"/>
  <c r="CB170" i="24"/>
  <c r="DA170" i="25"/>
  <c r="DB170" i="25" s="1"/>
  <c r="DB170" i="24"/>
  <c r="DM170" i="25"/>
  <c r="DN170" i="25" s="1"/>
  <c r="DN170" i="24"/>
  <c r="EA170" i="25"/>
  <c r="EB170" i="24"/>
  <c r="K171" i="25"/>
  <c r="L171" i="24"/>
  <c r="AK171" i="25"/>
  <c r="AL171" i="25" s="1"/>
  <c r="AL171" i="24"/>
  <c r="AW171" i="25"/>
  <c r="AX171" i="24"/>
  <c r="BK171" i="25"/>
  <c r="BL171" i="25" s="1"/>
  <c r="BL171" i="24"/>
  <c r="BW171" i="25"/>
  <c r="BX171" i="24"/>
  <c r="CW171" i="25"/>
  <c r="CX171" i="25" s="1"/>
  <c r="CX171" i="24"/>
  <c r="DI171" i="25"/>
  <c r="DJ171" i="24"/>
  <c r="DW171" i="25"/>
  <c r="DX171" i="25" s="1"/>
  <c r="DX171" i="24"/>
  <c r="G172" i="25"/>
  <c r="H172" i="24"/>
  <c r="AG172" i="25"/>
  <c r="AH172" i="25" s="1"/>
  <c r="AH172" i="24"/>
  <c r="AS172" i="25"/>
  <c r="AT172" i="24"/>
  <c r="BG172" i="25"/>
  <c r="BH172" i="25" s="1"/>
  <c r="BH172" i="24"/>
  <c r="BS172" i="25"/>
  <c r="BT172" i="24"/>
  <c r="CS172" i="25"/>
  <c r="CT172" i="24"/>
  <c r="DE172" i="25"/>
  <c r="DF172" i="24"/>
  <c r="DS172" i="25"/>
  <c r="DT172" i="25" s="1"/>
  <c r="DT172" i="24"/>
  <c r="C173" i="25"/>
  <c r="D173" i="24"/>
  <c r="AC173" i="25"/>
  <c r="AD173" i="25" s="1"/>
  <c r="AD173" i="24"/>
  <c r="AO173" i="25"/>
  <c r="AP173" i="24"/>
  <c r="DO173" i="25"/>
  <c r="DP173" i="24"/>
  <c r="S174" i="25"/>
  <c r="T174" i="24"/>
  <c r="AY174" i="25"/>
  <c r="AZ174" i="25" s="1"/>
  <c r="AZ174" i="24"/>
  <c r="CE174" i="25"/>
  <c r="CF174" i="24"/>
  <c r="DK174" i="25"/>
  <c r="DL174" i="24"/>
  <c r="O175" i="25"/>
  <c r="P175" i="24"/>
  <c r="AU175" i="25"/>
  <c r="AV175" i="25" s="1"/>
  <c r="AV175" i="24"/>
  <c r="CA175" i="25"/>
  <c r="CB175" i="24"/>
  <c r="DG175" i="25"/>
  <c r="DH175" i="24"/>
  <c r="G177" i="25"/>
  <c r="H177" i="25" s="1"/>
  <c r="G189" i="24"/>
  <c r="H177" i="24"/>
  <c r="AM177" i="25"/>
  <c r="AN177" i="25" s="1"/>
  <c r="AM189" i="24"/>
  <c r="AN177" i="24"/>
  <c r="BS177" i="25"/>
  <c r="BT177" i="25" s="1"/>
  <c r="BS189" i="24"/>
  <c r="BT177" i="24"/>
  <c r="CY177" i="25"/>
  <c r="CZ177" i="25" s="1"/>
  <c r="CY189" i="24"/>
  <c r="CZ177" i="24"/>
  <c r="C178" i="25"/>
  <c r="D178" i="25" s="1"/>
  <c r="D178" i="24"/>
  <c r="AI178" i="25"/>
  <c r="AJ178" i="25" s="1"/>
  <c r="AJ178" i="24"/>
  <c r="BO178" i="25"/>
  <c r="BP178" i="25" s="1"/>
  <c r="BP178" i="24"/>
  <c r="CU178" i="25"/>
  <c r="CV178" i="25" s="1"/>
  <c r="CV178" i="24"/>
  <c r="EA178" i="25"/>
  <c r="EB178" i="25" s="1"/>
  <c r="EB178" i="24"/>
  <c r="AE179" i="25"/>
  <c r="AF179" i="25" s="1"/>
  <c r="AF179" i="24"/>
  <c r="BK179" i="25"/>
  <c r="BL179" i="25" s="1"/>
  <c r="BL179" i="24"/>
  <c r="CQ179" i="25"/>
  <c r="CR179" i="25" s="1"/>
  <c r="CR179" i="24"/>
  <c r="DW179" i="25"/>
  <c r="DX179" i="25" s="1"/>
  <c r="DX179" i="24"/>
  <c r="CI180" i="25"/>
  <c r="CJ180" i="25" s="1"/>
  <c r="CJ180" i="24"/>
  <c r="G181" i="25"/>
  <c r="H181" i="25" s="1"/>
  <c r="H181" i="24"/>
  <c r="BE181" i="25"/>
  <c r="BF181" i="25" s="1"/>
  <c r="BF181" i="24"/>
  <c r="DE181" i="25"/>
  <c r="DF181" i="25" s="1"/>
  <c r="DF181" i="24"/>
  <c r="CA182" i="25"/>
  <c r="CB182" i="25" s="1"/>
  <c r="CB182" i="24"/>
  <c r="EA182" i="25"/>
  <c r="EB182" i="25" s="1"/>
  <c r="EB182" i="24"/>
  <c r="AW183" i="25"/>
  <c r="AX183" i="25" s="1"/>
  <c r="AX183" i="24"/>
  <c r="CW183" i="25"/>
  <c r="CX183" i="25" s="1"/>
  <c r="CX183" i="24"/>
  <c r="U184" i="25"/>
  <c r="V184" i="25" s="1"/>
  <c r="V184" i="24"/>
  <c r="CG184" i="25"/>
  <c r="CH184" i="25" s="1"/>
  <c r="CH184" i="24"/>
  <c r="Q185" i="25"/>
  <c r="R185" i="25" s="1"/>
  <c r="R185" i="24"/>
  <c r="CC185" i="25"/>
  <c r="CD185" i="25" s="1"/>
  <c r="CD185" i="24"/>
  <c r="M186" i="25"/>
  <c r="N186" i="25" s="1"/>
  <c r="N186" i="24"/>
  <c r="BY186" i="25"/>
  <c r="BZ186" i="25" s="1"/>
  <c r="BZ186" i="24"/>
  <c r="CM187" i="25"/>
  <c r="CN187" i="25" s="1"/>
  <c r="CN187" i="24"/>
  <c r="Y168" i="25"/>
  <c r="Z168" i="25" s="1"/>
  <c r="Z168" i="24"/>
  <c r="AK168" i="25"/>
  <c r="AL168" i="24"/>
  <c r="AY168" i="25"/>
  <c r="AZ168" i="24"/>
  <c r="BK168" i="25"/>
  <c r="BL168" i="24"/>
  <c r="CK168" i="25"/>
  <c r="CL168" i="25" s="1"/>
  <c r="CL168" i="24"/>
  <c r="CW168" i="25"/>
  <c r="CX168" i="24"/>
  <c r="DK168" i="25"/>
  <c r="DL168" i="24"/>
  <c r="DW168" i="25"/>
  <c r="DX168" i="24"/>
  <c r="U169" i="25"/>
  <c r="V169" i="25" s="1"/>
  <c r="V169" i="24"/>
  <c r="AG169" i="25"/>
  <c r="AH169" i="24"/>
  <c r="AU169" i="25"/>
  <c r="AV169" i="24"/>
  <c r="BG169" i="25"/>
  <c r="BH169" i="24"/>
  <c r="CG169" i="25"/>
  <c r="CH169" i="25" s="1"/>
  <c r="CH169" i="24"/>
  <c r="CS169" i="25"/>
  <c r="CT169" i="24"/>
  <c r="DG169" i="25"/>
  <c r="DH169" i="24"/>
  <c r="DS169" i="25"/>
  <c r="DT169" i="24"/>
  <c r="Q170" i="25"/>
  <c r="R170" i="25" s="1"/>
  <c r="R170" i="24"/>
  <c r="AC170" i="25"/>
  <c r="AD170" i="24"/>
  <c r="AQ170" i="25"/>
  <c r="AR170" i="24"/>
  <c r="BC170" i="25"/>
  <c r="BD170" i="24"/>
  <c r="CC170" i="25"/>
  <c r="CD170" i="25" s="1"/>
  <c r="CD170" i="24"/>
  <c r="CO170" i="25"/>
  <c r="CP170" i="24"/>
  <c r="DC170" i="25"/>
  <c r="DD170" i="24"/>
  <c r="DO170" i="25"/>
  <c r="DP170" i="24"/>
  <c r="M171" i="25"/>
  <c r="N171" i="25" s="1"/>
  <c r="N171" i="24"/>
  <c r="Y171" i="25"/>
  <c r="Z171" i="24"/>
  <c r="AM171" i="25"/>
  <c r="AN171" i="24"/>
  <c r="AY171" i="25"/>
  <c r="AZ171" i="25" s="1"/>
  <c r="AZ171" i="24"/>
  <c r="BY171" i="25"/>
  <c r="BZ171" i="25" s="1"/>
  <c r="BZ171" i="24"/>
  <c r="CK171" i="25"/>
  <c r="CL171" i="24"/>
  <c r="CY171" i="25"/>
  <c r="CZ171" i="24"/>
  <c r="DK171" i="25"/>
  <c r="DL171" i="25" s="1"/>
  <c r="DL171" i="24"/>
  <c r="I172" i="25"/>
  <c r="J172" i="25" s="1"/>
  <c r="J172" i="24"/>
  <c r="U172" i="25"/>
  <c r="V172" i="24"/>
  <c r="AI172" i="25"/>
  <c r="AJ172" i="24"/>
  <c r="AU172" i="25"/>
  <c r="AV172" i="25" s="1"/>
  <c r="AV172" i="24"/>
  <c r="BU172" i="25"/>
  <c r="BV172" i="25" s="1"/>
  <c r="BV172" i="24"/>
  <c r="CG172" i="25"/>
  <c r="CH172" i="24"/>
  <c r="CU172" i="25"/>
  <c r="CV172" i="25" s="1"/>
  <c r="CV172" i="24"/>
  <c r="DG172" i="25"/>
  <c r="DH172" i="25" s="1"/>
  <c r="DH172" i="24"/>
  <c r="E173" i="25"/>
  <c r="F173" i="25" s="1"/>
  <c r="F173" i="24"/>
  <c r="Q173" i="25"/>
  <c r="R173" i="24"/>
  <c r="AE173" i="25"/>
  <c r="AF173" i="24"/>
  <c r="AQ173" i="25"/>
  <c r="AR173" i="25" s="1"/>
  <c r="AR173" i="24"/>
  <c r="BE173" i="25"/>
  <c r="BF173" i="24"/>
  <c r="BU173" i="25"/>
  <c r="BV173" i="24"/>
  <c r="CK173" i="25"/>
  <c r="CL173" i="24"/>
  <c r="AK180" i="25"/>
  <c r="AL180" i="25" s="1"/>
  <c r="AL180" i="24"/>
  <c r="CK180" i="25"/>
  <c r="CL180" i="25" s="1"/>
  <c r="CL180" i="24"/>
  <c r="BG181" i="25"/>
  <c r="BH181" i="25" s="1"/>
  <c r="BH181" i="24"/>
  <c r="DG181" i="25"/>
  <c r="DH181" i="25" s="1"/>
  <c r="DH181" i="24"/>
  <c r="AC182" i="25"/>
  <c r="AD182" i="25" s="1"/>
  <c r="AD182" i="24"/>
  <c r="CC182" i="25"/>
  <c r="CD182" i="25" s="1"/>
  <c r="CD182" i="24"/>
  <c r="AY183" i="25"/>
  <c r="AZ183" i="25" s="1"/>
  <c r="AZ183" i="24"/>
  <c r="CY183" i="25"/>
  <c r="CZ183" i="25" s="1"/>
  <c r="CZ183" i="24"/>
  <c r="W184" i="25"/>
  <c r="X184" i="25" s="1"/>
  <c r="X184" i="24"/>
  <c r="CI184" i="25"/>
  <c r="CJ184" i="25" s="1"/>
  <c r="CJ184" i="24"/>
  <c r="S185" i="25"/>
  <c r="T185" i="25" s="1"/>
  <c r="T185" i="24"/>
  <c r="CE185" i="25"/>
  <c r="CF185" i="25" s="1"/>
  <c r="CF185" i="24"/>
  <c r="O186" i="25"/>
  <c r="P186" i="25" s="1"/>
  <c r="P186" i="24"/>
  <c r="CA186" i="25"/>
  <c r="CB186" i="25" s="1"/>
  <c r="CB186" i="24"/>
  <c r="CU187" i="25"/>
  <c r="CV187" i="25" s="1"/>
  <c r="CV187" i="24"/>
  <c r="CM168" i="25"/>
  <c r="CN168" i="24"/>
  <c r="CY168" i="25"/>
  <c r="CZ168" i="25" s="1"/>
  <c r="CZ168" i="24"/>
  <c r="DY168" i="25"/>
  <c r="DZ168" i="25" s="1"/>
  <c r="DZ168" i="24"/>
  <c r="I169" i="25"/>
  <c r="J169" i="24"/>
  <c r="W169" i="25"/>
  <c r="X169" i="24"/>
  <c r="AI169" i="25"/>
  <c r="AJ169" i="25" s="1"/>
  <c r="AJ169" i="24"/>
  <c r="BI169" i="25"/>
  <c r="BJ169" i="25" s="1"/>
  <c r="BJ169" i="24"/>
  <c r="BU169" i="25"/>
  <c r="BV169" i="24"/>
  <c r="CI169" i="25"/>
  <c r="CJ169" i="24"/>
  <c r="CU169" i="25"/>
  <c r="CV169" i="25" s="1"/>
  <c r="CV169" i="24"/>
  <c r="DU169" i="25"/>
  <c r="DV169" i="25" s="1"/>
  <c r="DV169" i="24"/>
  <c r="E170" i="25"/>
  <c r="F170" i="24"/>
  <c r="S170" i="25"/>
  <c r="T170" i="24"/>
  <c r="AE170" i="25"/>
  <c r="AF170" i="25" s="1"/>
  <c r="AF170" i="24"/>
  <c r="BE170" i="25"/>
  <c r="BF170" i="25" s="1"/>
  <c r="BF170" i="24"/>
  <c r="BQ170" i="25"/>
  <c r="BR170" i="24"/>
  <c r="CE170" i="25"/>
  <c r="CF170" i="24"/>
  <c r="CQ170" i="25"/>
  <c r="CR170" i="25" s="1"/>
  <c r="CR170" i="24"/>
  <c r="DQ170" i="25"/>
  <c r="DR170" i="25" s="1"/>
  <c r="DR170" i="24"/>
  <c r="EC170" i="25"/>
  <c r="ED170" i="24"/>
  <c r="O171" i="25"/>
  <c r="P171" i="24"/>
  <c r="AA171" i="25"/>
  <c r="AB171" i="24"/>
  <c r="BA171" i="25"/>
  <c r="BB171" i="25" s="1"/>
  <c r="BB171" i="24"/>
  <c r="BM171" i="25"/>
  <c r="BN171" i="25" s="1"/>
  <c r="BN171" i="24"/>
  <c r="CA171" i="25"/>
  <c r="CB171" i="24"/>
  <c r="CM171" i="25"/>
  <c r="CN171" i="24"/>
  <c r="DM171" i="25"/>
  <c r="DN171" i="25" s="1"/>
  <c r="DN171" i="24"/>
  <c r="DY171" i="25"/>
  <c r="DZ171" i="25" s="1"/>
  <c r="DZ171" i="24"/>
  <c r="K172" i="25"/>
  <c r="L172" i="24"/>
  <c r="W172" i="25"/>
  <c r="X172" i="24"/>
  <c r="AW172" i="25"/>
  <c r="AX172" i="24"/>
  <c r="BI172" i="25"/>
  <c r="BJ172" i="25" s="1"/>
  <c r="BJ172" i="24"/>
  <c r="BW172" i="25"/>
  <c r="BX172" i="24"/>
  <c r="CI172" i="25"/>
  <c r="CJ172" i="24"/>
  <c r="DI172" i="25"/>
  <c r="DJ172" i="25" s="1"/>
  <c r="DJ172" i="24"/>
  <c r="DU172" i="25"/>
  <c r="DV172" i="25" s="1"/>
  <c r="DV172" i="24"/>
  <c r="G173" i="25"/>
  <c r="H173" i="24"/>
  <c r="S173" i="25"/>
  <c r="T173" i="24"/>
  <c r="AS173" i="25"/>
  <c r="AT173" i="25" s="1"/>
  <c r="AT173" i="24"/>
  <c r="BI173" i="25"/>
  <c r="BJ173" i="25" s="1"/>
  <c r="BJ173" i="24"/>
  <c r="BY173" i="25"/>
  <c r="BZ173" i="25" s="1"/>
  <c r="BZ173" i="24"/>
  <c r="CQ173" i="25"/>
  <c r="CR173" i="25" s="1"/>
  <c r="CR173" i="24"/>
  <c r="DW173" i="25"/>
  <c r="DX173" i="24"/>
  <c r="AA174" i="25"/>
  <c r="AB174" i="24"/>
  <c r="BG174" i="25"/>
  <c r="BH174" i="24"/>
  <c r="CM174" i="25"/>
  <c r="CN174" i="25" s="1"/>
  <c r="CN174" i="24"/>
  <c r="DS174" i="25"/>
  <c r="DT174" i="25" s="1"/>
  <c r="DT174" i="24"/>
  <c r="W175" i="25"/>
  <c r="X175" i="25" s="1"/>
  <c r="X175" i="24"/>
  <c r="BC175" i="25"/>
  <c r="BD175" i="24"/>
  <c r="CI175" i="25"/>
  <c r="CJ175" i="25" s="1"/>
  <c r="CJ175" i="24"/>
  <c r="DO175" i="25"/>
  <c r="DP175" i="24"/>
  <c r="O177" i="25"/>
  <c r="P177" i="25" s="1"/>
  <c r="O189" i="24"/>
  <c r="P177" i="24"/>
  <c r="AU177" i="25"/>
  <c r="AV177" i="25" s="1"/>
  <c r="AU189" i="24"/>
  <c r="AV177" i="24"/>
  <c r="CA177" i="25"/>
  <c r="CB177" i="25" s="1"/>
  <c r="CA189" i="24"/>
  <c r="CB177" i="24"/>
  <c r="DG177" i="25"/>
  <c r="DH177" i="25" s="1"/>
  <c r="DG189" i="24"/>
  <c r="DH177" i="24"/>
  <c r="K178" i="25"/>
  <c r="L178" i="25" s="1"/>
  <c r="L178" i="24"/>
  <c r="AQ178" i="25"/>
  <c r="AR178" i="25" s="1"/>
  <c r="AR178" i="24"/>
  <c r="BW178" i="25"/>
  <c r="BX178" i="25" s="1"/>
  <c r="BX178" i="24"/>
  <c r="DC178" i="25"/>
  <c r="DD178" i="25" s="1"/>
  <c r="DD178" i="24"/>
  <c r="G179" i="25"/>
  <c r="H179" i="25" s="1"/>
  <c r="H179" i="24"/>
  <c r="AM179" i="25"/>
  <c r="AN179" i="25" s="1"/>
  <c r="AN179" i="24"/>
  <c r="BS179" i="25"/>
  <c r="BT179" i="25" s="1"/>
  <c r="BT179" i="24"/>
  <c r="CY179" i="25"/>
  <c r="CZ179" i="25" s="1"/>
  <c r="CZ179" i="24"/>
  <c r="C180" i="25"/>
  <c r="D180" i="25" s="1"/>
  <c r="D180" i="24"/>
  <c r="AW180" i="25"/>
  <c r="AX180" i="25" s="1"/>
  <c r="AX180" i="24"/>
  <c r="S181" i="25"/>
  <c r="T181" i="25" s="1"/>
  <c r="T181" i="24"/>
  <c r="BS181" i="25"/>
  <c r="BT181" i="25" s="1"/>
  <c r="BT181" i="24"/>
  <c r="DQ181" i="25"/>
  <c r="DR181" i="25" s="1"/>
  <c r="DR181" i="24"/>
  <c r="AO182" i="25"/>
  <c r="AP182" i="25" s="1"/>
  <c r="AP182" i="24"/>
  <c r="K183" i="25"/>
  <c r="L183" i="25" s="1"/>
  <c r="L183" i="24"/>
  <c r="BK183" i="25"/>
  <c r="BL183" i="25" s="1"/>
  <c r="BL183" i="24"/>
  <c r="DI183" i="25"/>
  <c r="DJ183" i="25" s="1"/>
  <c r="DJ183" i="24"/>
  <c r="AK184" i="25"/>
  <c r="AL184" i="25" s="1"/>
  <c r="AL184" i="24"/>
  <c r="CW184" i="25"/>
  <c r="CX184" i="25" s="1"/>
  <c r="CX184" i="24"/>
  <c r="AG185" i="25"/>
  <c r="AH185" i="25" s="1"/>
  <c r="AH185" i="24"/>
  <c r="CS185" i="25"/>
  <c r="CT185" i="25" s="1"/>
  <c r="CT185" i="24"/>
  <c r="AC186" i="25"/>
  <c r="AD186" i="25" s="1"/>
  <c r="AD186" i="24"/>
  <c r="CO186" i="25"/>
  <c r="CP186" i="25" s="1"/>
  <c r="CP186" i="24"/>
  <c r="W188" i="25"/>
  <c r="X188" i="25" s="1"/>
  <c r="X188" i="24"/>
  <c r="CS173" i="25"/>
  <c r="CT173" i="25" s="1"/>
  <c r="CT173" i="24"/>
  <c r="DA173" i="25"/>
  <c r="DB173" i="24"/>
  <c r="DI173" i="25"/>
  <c r="DJ173" i="24"/>
  <c r="DQ173" i="25"/>
  <c r="DR173" i="24"/>
  <c r="DY173" i="25"/>
  <c r="DZ173" i="24"/>
  <c r="E174" i="25"/>
  <c r="F174" i="24"/>
  <c r="M174" i="25"/>
  <c r="N174" i="25" s="1"/>
  <c r="N174" i="24"/>
  <c r="U174" i="25"/>
  <c r="V174" i="24"/>
  <c r="AC174" i="25"/>
  <c r="AD174" i="24"/>
  <c r="AK174" i="25"/>
  <c r="AL174" i="24"/>
  <c r="AS174" i="25"/>
  <c r="AT174" i="25" s="1"/>
  <c r="AT174" i="24"/>
  <c r="BA174" i="25"/>
  <c r="BB174" i="24"/>
  <c r="BI174" i="25"/>
  <c r="BJ174" i="24"/>
  <c r="BQ174" i="25"/>
  <c r="BR174" i="24"/>
  <c r="BY174" i="25"/>
  <c r="BZ174" i="25" s="1"/>
  <c r="BZ174" i="24"/>
  <c r="CG174" i="25"/>
  <c r="CH174" i="24"/>
  <c r="CO174" i="25"/>
  <c r="CP174" i="24"/>
  <c r="CW174" i="25"/>
  <c r="CX174" i="24"/>
  <c r="DE174" i="25"/>
  <c r="DF174" i="25" s="1"/>
  <c r="DF174" i="24"/>
  <c r="DM174" i="25"/>
  <c r="DN174" i="24"/>
  <c r="DU174" i="25"/>
  <c r="DV174" i="24"/>
  <c r="EC174" i="25"/>
  <c r="ED174" i="24"/>
  <c r="I175" i="25"/>
  <c r="J175" i="25" s="1"/>
  <c r="J175" i="24"/>
  <c r="Q175" i="25"/>
  <c r="R175" i="24"/>
  <c r="Y175" i="25"/>
  <c r="Z175" i="24"/>
  <c r="AG175" i="25"/>
  <c r="AH175" i="24"/>
  <c r="AO175" i="25"/>
  <c r="AP175" i="25" s="1"/>
  <c r="AP175" i="24"/>
  <c r="AW175" i="25"/>
  <c r="AX175" i="24"/>
  <c r="BE175" i="25"/>
  <c r="BF175" i="24"/>
  <c r="BM175" i="25"/>
  <c r="BN175" i="24"/>
  <c r="BU175" i="25"/>
  <c r="BV175" i="25" s="1"/>
  <c r="BV175" i="24"/>
  <c r="CC175" i="25"/>
  <c r="CD175" i="24"/>
  <c r="CK175" i="25"/>
  <c r="CL175" i="24"/>
  <c r="CS175" i="25"/>
  <c r="CT175" i="24"/>
  <c r="DA175" i="25"/>
  <c r="DB175" i="25" s="1"/>
  <c r="DB175" i="24"/>
  <c r="DI175" i="25"/>
  <c r="DJ175" i="24"/>
  <c r="DQ175" i="25"/>
  <c r="DR175" i="24"/>
  <c r="DY175" i="25"/>
  <c r="DZ175" i="24"/>
  <c r="I177" i="25"/>
  <c r="J177" i="25" s="1"/>
  <c r="I189" i="24"/>
  <c r="J177" i="24"/>
  <c r="Q177" i="25"/>
  <c r="R177" i="25" s="1"/>
  <c r="Q189" i="24"/>
  <c r="R177" i="24"/>
  <c r="Y177" i="25"/>
  <c r="Z177" i="25" s="1"/>
  <c r="Y189" i="24"/>
  <c r="Z177" i="24"/>
  <c r="AG177" i="25"/>
  <c r="AH177" i="25" s="1"/>
  <c r="AG189" i="24"/>
  <c r="AH177" i="24"/>
  <c r="AO177" i="25"/>
  <c r="AP177" i="25" s="1"/>
  <c r="AO189" i="24"/>
  <c r="AP177" i="24"/>
  <c r="AW177" i="25"/>
  <c r="AX177" i="25" s="1"/>
  <c r="AW189" i="24"/>
  <c r="AX177" i="24"/>
  <c r="BE177" i="25"/>
  <c r="BF177" i="25" s="1"/>
  <c r="BE189" i="24"/>
  <c r="BF177" i="24"/>
  <c r="BM177" i="25"/>
  <c r="BN177" i="25" s="1"/>
  <c r="BM189" i="24"/>
  <c r="BN177" i="24"/>
  <c r="BU177" i="25"/>
  <c r="BV177" i="25" s="1"/>
  <c r="BU189" i="24"/>
  <c r="BV177" i="24"/>
  <c r="CC177" i="25"/>
  <c r="CD177" i="25" s="1"/>
  <c r="CC189" i="24"/>
  <c r="CD177" i="24"/>
  <c r="CK177" i="25"/>
  <c r="CL177" i="25" s="1"/>
  <c r="CK189" i="24"/>
  <c r="CL177" i="24"/>
  <c r="CS177" i="25"/>
  <c r="CT177" i="25" s="1"/>
  <c r="CS189" i="24"/>
  <c r="CT177" i="24"/>
  <c r="DA177" i="25"/>
  <c r="DB177" i="25" s="1"/>
  <c r="DA189" i="24"/>
  <c r="DB177" i="24"/>
  <c r="DI177" i="25"/>
  <c r="DJ177" i="25" s="1"/>
  <c r="DI189" i="24"/>
  <c r="DJ177" i="24"/>
  <c r="DQ177" i="25"/>
  <c r="DR177" i="25" s="1"/>
  <c r="DQ189" i="24"/>
  <c r="DR177" i="24"/>
  <c r="DY177" i="25"/>
  <c r="DZ177" i="25" s="1"/>
  <c r="DY189" i="24"/>
  <c r="DZ177" i="24"/>
  <c r="E178" i="25"/>
  <c r="F178" i="25" s="1"/>
  <c r="F178" i="24"/>
  <c r="M178" i="25"/>
  <c r="N178" i="25" s="1"/>
  <c r="N178" i="24"/>
  <c r="U178" i="25"/>
  <c r="V178" i="25" s="1"/>
  <c r="V178" i="24"/>
  <c r="AC178" i="25"/>
  <c r="AD178" i="25" s="1"/>
  <c r="AD178" i="24"/>
  <c r="AK178" i="25"/>
  <c r="AL178" i="25" s="1"/>
  <c r="AL178" i="24"/>
  <c r="AS178" i="25"/>
  <c r="AT178" i="25" s="1"/>
  <c r="AT178" i="24"/>
  <c r="BA178" i="25"/>
  <c r="BB178" i="25" s="1"/>
  <c r="BB178" i="24"/>
  <c r="BI178" i="25"/>
  <c r="BJ178" i="25" s="1"/>
  <c r="BJ178" i="24"/>
  <c r="BQ178" i="25"/>
  <c r="BR178" i="25" s="1"/>
  <c r="BR178" i="24"/>
  <c r="BY178" i="25"/>
  <c r="BZ178" i="25" s="1"/>
  <c r="BZ178" i="24"/>
  <c r="CG178" i="25"/>
  <c r="CH178" i="25" s="1"/>
  <c r="CH178" i="24"/>
  <c r="CO178" i="25"/>
  <c r="CP178" i="25" s="1"/>
  <c r="CP178" i="24"/>
  <c r="CW178" i="25"/>
  <c r="CX178" i="25" s="1"/>
  <c r="CX178" i="24"/>
  <c r="DE178" i="25"/>
  <c r="DF178" i="25" s="1"/>
  <c r="DF178" i="24"/>
  <c r="DM178" i="25"/>
  <c r="DN178" i="25" s="1"/>
  <c r="DN178" i="24"/>
  <c r="DU178" i="25"/>
  <c r="DV178" i="25" s="1"/>
  <c r="DV178" i="24"/>
  <c r="EC178" i="25"/>
  <c r="ED178" i="25" s="1"/>
  <c r="ED178" i="24"/>
  <c r="I179" i="25"/>
  <c r="J179" i="25" s="1"/>
  <c r="J179" i="24"/>
  <c r="Q179" i="25"/>
  <c r="R179" i="25" s="1"/>
  <c r="R179" i="24"/>
  <c r="Y179" i="25"/>
  <c r="Z179" i="25" s="1"/>
  <c r="Z179" i="24"/>
  <c r="AG179" i="25"/>
  <c r="AH179" i="25" s="1"/>
  <c r="AH179" i="24"/>
  <c r="AO179" i="25"/>
  <c r="AP179" i="25" s="1"/>
  <c r="AP179" i="24"/>
  <c r="AW179" i="25"/>
  <c r="AX179" i="25" s="1"/>
  <c r="AX179" i="24"/>
  <c r="BE179" i="25"/>
  <c r="BF179" i="25" s="1"/>
  <c r="BF179" i="24"/>
  <c r="BM179" i="25"/>
  <c r="BN179" i="25" s="1"/>
  <c r="BN179" i="24"/>
  <c r="BU179" i="25"/>
  <c r="BV179" i="25" s="1"/>
  <c r="BV179" i="24"/>
  <c r="CC179" i="25"/>
  <c r="CD179" i="25" s="1"/>
  <c r="CD179" i="24"/>
  <c r="CK179" i="25"/>
  <c r="CL179" i="25" s="1"/>
  <c r="CL179" i="24"/>
  <c r="CS179" i="25"/>
  <c r="CT179" i="25" s="1"/>
  <c r="CT179" i="24"/>
  <c r="DA179" i="25"/>
  <c r="DB179" i="25" s="1"/>
  <c r="DB179" i="24"/>
  <c r="DI179" i="25"/>
  <c r="DJ179" i="25" s="1"/>
  <c r="DJ179" i="24"/>
  <c r="DQ179" i="25"/>
  <c r="DR179" i="25" s="1"/>
  <c r="DR179" i="24"/>
  <c r="DY179" i="25"/>
  <c r="DZ179" i="25" s="1"/>
  <c r="DZ179" i="24"/>
  <c r="E180" i="25"/>
  <c r="F180" i="25" s="1"/>
  <c r="F180" i="24"/>
  <c r="O180" i="25"/>
  <c r="P180" i="25" s="1"/>
  <c r="P180" i="24"/>
  <c r="AA180" i="25"/>
  <c r="AB180" i="25" s="1"/>
  <c r="AB180" i="24"/>
  <c r="AM180" i="25"/>
  <c r="AN180" i="25" s="1"/>
  <c r="AN180" i="24"/>
  <c r="BM180" i="25"/>
  <c r="BN180" i="25" s="1"/>
  <c r="BN180" i="24"/>
  <c r="BY180" i="25"/>
  <c r="BZ180" i="25" s="1"/>
  <c r="BZ180" i="24"/>
  <c r="CM180" i="25"/>
  <c r="CN180" i="25" s="1"/>
  <c r="CN180" i="24"/>
  <c r="CY180" i="25"/>
  <c r="CZ180" i="25" s="1"/>
  <c r="CZ180" i="24"/>
  <c r="DY180" i="25"/>
  <c r="DZ180" i="25" s="1"/>
  <c r="DZ180" i="24"/>
  <c r="I181" i="25"/>
  <c r="J181" i="25" s="1"/>
  <c r="J181" i="24"/>
  <c r="W181" i="25"/>
  <c r="X181" i="25" s="1"/>
  <c r="X181" i="24"/>
  <c r="AI181" i="25"/>
  <c r="AJ181" i="25" s="1"/>
  <c r="AJ181" i="24"/>
  <c r="BI181" i="25"/>
  <c r="BJ181" i="25" s="1"/>
  <c r="BJ181" i="24"/>
  <c r="BU181" i="25"/>
  <c r="BV181" i="25" s="1"/>
  <c r="BV181" i="24"/>
  <c r="CI181" i="25"/>
  <c r="CJ181" i="25" s="1"/>
  <c r="CJ181" i="24"/>
  <c r="CU181" i="25"/>
  <c r="CV181" i="25" s="1"/>
  <c r="CV181" i="24"/>
  <c r="DU181" i="25"/>
  <c r="DV181" i="25" s="1"/>
  <c r="DV181" i="24"/>
  <c r="E182" i="25"/>
  <c r="F182" i="25" s="1"/>
  <c r="F182" i="24"/>
  <c r="S182" i="25"/>
  <c r="T182" i="25" s="1"/>
  <c r="T182" i="24"/>
  <c r="AE182" i="25"/>
  <c r="AF182" i="25" s="1"/>
  <c r="AF182" i="24"/>
  <c r="BE182" i="25"/>
  <c r="BF182" i="25" s="1"/>
  <c r="BF182" i="24"/>
  <c r="BQ182" i="25"/>
  <c r="BR182" i="25" s="1"/>
  <c r="BR182" i="24"/>
  <c r="CE182" i="25"/>
  <c r="CF182" i="25" s="1"/>
  <c r="CF182" i="24"/>
  <c r="CQ182" i="25"/>
  <c r="CR182" i="25" s="1"/>
  <c r="CR182" i="24"/>
  <c r="DQ182" i="25"/>
  <c r="DR182" i="25" s="1"/>
  <c r="DR182" i="24"/>
  <c r="EC182" i="25"/>
  <c r="ED182" i="25" s="1"/>
  <c r="ED182" i="24"/>
  <c r="O183" i="25"/>
  <c r="P183" i="25" s="1"/>
  <c r="P183" i="24"/>
  <c r="AA183" i="25"/>
  <c r="AB183" i="25" s="1"/>
  <c r="AB183" i="24"/>
  <c r="BA183" i="25"/>
  <c r="BB183" i="25" s="1"/>
  <c r="BB183" i="24"/>
  <c r="BM183" i="25"/>
  <c r="BN183" i="25" s="1"/>
  <c r="BN183" i="24"/>
  <c r="CA183" i="25"/>
  <c r="CB183" i="25" s="1"/>
  <c r="CB183" i="24"/>
  <c r="CM183" i="25"/>
  <c r="CN183" i="25" s="1"/>
  <c r="CN183" i="24"/>
  <c r="DM183" i="25"/>
  <c r="DN183" i="25" s="1"/>
  <c r="DN183" i="24"/>
  <c r="DY183" i="25"/>
  <c r="DZ183" i="25" s="1"/>
  <c r="DZ183" i="24"/>
  <c r="K184" i="25"/>
  <c r="L184" i="25" s="1"/>
  <c r="L184" i="24"/>
  <c r="Y184" i="25"/>
  <c r="Z184" i="25" s="1"/>
  <c r="Z184" i="24"/>
  <c r="AO184" i="25"/>
  <c r="AP184" i="25" s="1"/>
  <c r="AP184" i="24"/>
  <c r="BE184" i="25"/>
  <c r="BF184" i="25" s="1"/>
  <c r="BF184" i="24"/>
  <c r="BU184" i="25"/>
  <c r="BV184" i="25" s="1"/>
  <c r="BV184" i="24"/>
  <c r="CK184" i="25"/>
  <c r="CL184" i="25" s="1"/>
  <c r="CL184" i="24"/>
  <c r="DA184" i="25"/>
  <c r="DB184" i="25" s="1"/>
  <c r="DB184" i="24"/>
  <c r="DQ184" i="25"/>
  <c r="DR184" i="25" s="1"/>
  <c r="DR184" i="24"/>
  <c r="E185" i="25"/>
  <c r="F185" i="25" s="1"/>
  <c r="F185" i="24"/>
  <c r="U185" i="25"/>
  <c r="V185" i="25" s="1"/>
  <c r="V185" i="24"/>
  <c r="AK185" i="25"/>
  <c r="AL185" i="25" s="1"/>
  <c r="AL185" i="24"/>
  <c r="BA185" i="25"/>
  <c r="BB185" i="25" s="1"/>
  <c r="BB185" i="24"/>
  <c r="BQ185" i="25"/>
  <c r="BR185" i="25" s="1"/>
  <c r="BR185" i="24"/>
  <c r="CG185" i="25"/>
  <c r="CH185" i="25" s="1"/>
  <c r="CH185" i="24"/>
  <c r="CW185" i="25"/>
  <c r="CX185" i="25" s="1"/>
  <c r="CX185" i="24"/>
  <c r="DM185" i="25"/>
  <c r="DN185" i="25" s="1"/>
  <c r="DN185" i="24"/>
  <c r="EC185" i="25"/>
  <c r="ED185" i="25" s="1"/>
  <c r="ED185" i="24"/>
  <c r="Q186" i="25"/>
  <c r="R186" i="25" s="1"/>
  <c r="R186" i="24"/>
  <c r="AG186" i="25"/>
  <c r="AH186" i="25" s="1"/>
  <c r="AH186" i="24"/>
  <c r="AW186" i="25"/>
  <c r="AX186" i="25" s="1"/>
  <c r="AX186" i="24"/>
  <c r="BM186" i="25"/>
  <c r="BN186" i="25" s="1"/>
  <c r="BN186" i="24"/>
  <c r="CC186" i="25"/>
  <c r="CD186" i="25" s="1"/>
  <c r="CD186" i="24"/>
  <c r="CS186" i="25"/>
  <c r="CT186" i="25" s="1"/>
  <c r="CT186" i="24"/>
  <c r="DI186" i="25"/>
  <c r="DJ186" i="25" s="1"/>
  <c r="DJ186" i="24"/>
  <c r="AQ187" i="25"/>
  <c r="AR187" i="25" s="1"/>
  <c r="AR187" i="24"/>
  <c r="DC187" i="25"/>
  <c r="DD187" i="25" s="1"/>
  <c r="DD187" i="24"/>
  <c r="AM188" i="25"/>
  <c r="AN188" i="25" s="1"/>
  <c r="AN188" i="24"/>
  <c r="CY188" i="25"/>
  <c r="CZ188" i="25" s="1"/>
  <c r="CZ188" i="24"/>
  <c r="Q180" i="25"/>
  <c r="R180" i="25" s="1"/>
  <c r="R180" i="24"/>
  <c r="AO180" i="25"/>
  <c r="AP180" i="25" s="1"/>
  <c r="AP180" i="24"/>
  <c r="BA180" i="25"/>
  <c r="BB180" i="25" s="1"/>
  <c r="BB180" i="24"/>
  <c r="BO180" i="25"/>
  <c r="BP180" i="25" s="1"/>
  <c r="BP180" i="24"/>
  <c r="CA180" i="25"/>
  <c r="CB180" i="25" s="1"/>
  <c r="CB180" i="24"/>
  <c r="DA180" i="25"/>
  <c r="DB180" i="25" s="1"/>
  <c r="DB180" i="24"/>
  <c r="DM180" i="25"/>
  <c r="DN180" i="25" s="1"/>
  <c r="DN180" i="24"/>
  <c r="EA180" i="25"/>
  <c r="EB180" i="25" s="1"/>
  <c r="EB180" i="24"/>
  <c r="K181" i="25"/>
  <c r="L181" i="25" s="1"/>
  <c r="L181" i="24"/>
  <c r="AK181" i="25"/>
  <c r="AL181" i="25" s="1"/>
  <c r="AL181" i="24"/>
  <c r="AW181" i="25"/>
  <c r="AX181" i="25" s="1"/>
  <c r="AX181" i="24"/>
  <c r="BK181" i="25"/>
  <c r="BL181" i="25" s="1"/>
  <c r="BL181" i="24"/>
  <c r="BW181" i="25"/>
  <c r="BX181" i="25" s="1"/>
  <c r="BX181" i="24"/>
  <c r="CW181" i="25"/>
  <c r="CX181" i="25" s="1"/>
  <c r="CX181" i="24"/>
  <c r="DI181" i="25"/>
  <c r="DJ181" i="25" s="1"/>
  <c r="DJ181" i="24"/>
  <c r="DW181" i="25"/>
  <c r="DX181" i="25" s="1"/>
  <c r="DX181" i="24"/>
  <c r="G182" i="25"/>
  <c r="H182" i="25" s="1"/>
  <c r="H182" i="24"/>
  <c r="AG182" i="25"/>
  <c r="AH182" i="25" s="1"/>
  <c r="AH182" i="24"/>
  <c r="AS182" i="25"/>
  <c r="AT182" i="25" s="1"/>
  <c r="AT182" i="24"/>
  <c r="BG182" i="25"/>
  <c r="BH182" i="25" s="1"/>
  <c r="BH182" i="24"/>
  <c r="BS182" i="25"/>
  <c r="BT182" i="25" s="1"/>
  <c r="BT182" i="24"/>
  <c r="CS182" i="25"/>
  <c r="CT182" i="25" s="1"/>
  <c r="CT182" i="24"/>
  <c r="DE182" i="25"/>
  <c r="DF182" i="25" s="1"/>
  <c r="DF182" i="24"/>
  <c r="DS182" i="25"/>
  <c r="DT182" i="25" s="1"/>
  <c r="DT182" i="24"/>
  <c r="C183" i="25"/>
  <c r="D183" i="25" s="1"/>
  <c r="D183" i="24"/>
  <c r="AC183" i="25"/>
  <c r="AD183" i="25" s="1"/>
  <c r="AD183" i="24"/>
  <c r="AO183" i="25"/>
  <c r="AP183" i="25" s="1"/>
  <c r="AP183" i="24"/>
  <c r="BC183" i="25"/>
  <c r="BD183" i="25" s="1"/>
  <c r="BD183" i="24"/>
  <c r="BO183" i="25"/>
  <c r="BP183" i="25" s="1"/>
  <c r="BP183" i="24"/>
  <c r="CO183" i="25"/>
  <c r="CP183" i="25" s="1"/>
  <c r="CP183" i="24"/>
  <c r="DA183" i="25"/>
  <c r="DB183" i="25" s="1"/>
  <c r="DB183" i="24"/>
  <c r="DO183" i="25"/>
  <c r="DP183" i="25" s="1"/>
  <c r="DP183" i="24"/>
  <c r="EA183" i="25"/>
  <c r="EB183" i="25" s="1"/>
  <c r="EB183" i="24"/>
  <c r="AA184" i="25"/>
  <c r="AB184" i="25" s="1"/>
  <c r="AB184" i="24"/>
  <c r="AQ184" i="25"/>
  <c r="AR184" i="25" s="1"/>
  <c r="AR184" i="24"/>
  <c r="BG184" i="25"/>
  <c r="BH184" i="25" s="1"/>
  <c r="BH184" i="24"/>
  <c r="BW184" i="25"/>
  <c r="BX184" i="25" s="1"/>
  <c r="BX184" i="24"/>
  <c r="CM184" i="25"/>
  <c r="CN184" i="25" s="1"/>
  <c r="CN184" i="24"/>
  <c r="DC184" i="25"/>
  <c r="DD184" i="25" s="1"/>
  <c r="DD184" i="24"/>
  <c r="DS184" i="25"/>
  <c r="DT184" i="25" s="1"/>
  <c r="DT184" i="24"/>
  <c r="G185" i="25"/>
  <c r="H185" i="25" s="1"/>
  <c r="H185" i="24"/>
  <c r="W185" i="25"/>
  <c r="X185" i="25" s="1"/>
  <c r="X185" i="24"/>
  <c r="AM185" i="25"/>
  <c r="AN185" i="25" s="1"/>
  <c r="AN185" i="24"/>
  <c r="BC185" i="25"/>
  <c r="BD185" i="25" s="1"/>
  <c r="BD185" i="24"/>
  <c r="BS185" i="25"/>
  <c r="BT185" i="25" s="1"/>
  <c r="BT185" i="24"/>
  <c r="CI185" i="25"/>
  <c r="CJ185" i="25" s="1"/>
  <c r="CJ185" i="24"/>
  <c r="CY185" i="25"/>
  <c r="CZ185" i="25" s="1"/>
  <c r="CZ185" i="24"/>
  <c r="DO185" i="25"/>
  <c r="DP185" i="25" s="1"/>
  <c r="DP185" i="24"/>
  <c r="C186" i="25"/>
  <c r="D186" i="25" s="1"/>
  <c r="D186" i="24"/>
  <c r="S186" i="25"/>
  <c r="T186" i="25" s="1"/>
  <c r="T186" i="24"/>
  <c r="AI186" i="25"/>
  <c r="AJ186" i="25" s="1"/>
  <c r="AJ186" i="24"/>
  <c r="AY186" i="25"/>
  <c r="AZ186" i="25" s="1"/>
  <c r="AZ186" i="24"/>
  <c r="BO186" i="25"/>
  <c r="BP186" i="25" s="1"/>
  <c r="BP186" i="24"/>
  <c r="CE186" i="25"/>
  <c r="CF186" i="25" s="1"/>
  <c r="CF186" i="24"/>
  <c r="CU186" i="25"/>
  <c r="CV186" i="25" s="1"/>
  <c r="CV186" i="24"/>
  <c r="DO186" i="25"/>
  <c r="DP186" i="25" s="1"/>
  <c r="DP186" i="24"/>
  <c r="AY187" i="25"/>
  <c r="AZ187" i="25" s="1"/>
  <c r="AZ187" i="24"/>
  <c r="DK187" i="25"/>
  <c r="DL187" i="25" s="1"/>
  <c r="DL187" i="24"/>
  <c r="AU188" i="25"/>
  <c r="AV188" i="25" s="1"/>
  <c r="AV188" i="24"/>
  <c r="DG188" i="25"/>
  <c r="DH188" i="25" s="1"/>
  <c r="DH188" i="24"/>
  <c r="AY173" i="25"/>
  <c r="AZ173" i="24"/>
  <c r="BG173" i="25"/>
  <c r="BH173" i="24"/>
  <c r="BO173" i="25"/>
  <c r="BP173" i="24"/>
  <c r="BW173" i="25"/>
  <c r="BX173" i="25" s="1"/>
  <c r="BX173" i="24"/>
  <c r="CE173" i="25"/>
  <c r="CF173" i="24"/>
  <c r="CM173" i="25"/>
  <c r="CN173" i="24"/>
  <c r="CU173" i="25"/>
  <c r="CV173" i="25" s="1"/>
  <c r="CV173" i="24"/>
  <c r="DC173" i="25"/>
  <c r="DD173" i="25" s="1"/>
  <c r="DD173" i="24"/>
  <c r="DK173" i="25"/>
  <c r="DL173" i="25" s="1"/>
  <c r="DL173" i="24"/>
  <c r="DS173" i="25"/>
  <c r="DT173" i="24"/>
  <c r="EA173" i="25"/>
  <c r="EB173" i="24"/>
  <c r="G174" i="25"/>
  <c r="H174" i="24"/>
  <c r="O174" i="25"/>
  <c r="P174" i="25" s="1"/>
  <c r="P174" i="24"/>
  <c r="W174" i="25"/>
  <c r="X174" i="24"/>
  <c r="AE174" i="25"/>
  <c r="AF174" i="24"/>
  <c r="AM174" i="25"/>
  <c r="AN174" i="24"/>
  <c r="AU174" i="25"/>
  <c r="AV174" i="25" s="1"/>
  <c r="AV174" i="24"/>
  <c r="BC174" i="25"/>
  <c r="BD174" i="24"/>
  <c r="BK174" i="25"/>
  <c r="BL174" i="24"/>
  <c r="BS174" i="25"/>
  <c r="BT174" i="24"/>
  <c r="CA174" i="25"/>
  <c r="CB174" i="25" s="1"/>
  <c r="CB174" i="24"/>
  <c r="CI174" i="25"/>
  <c r="CJ174" i="24"/>
  <c r="CQ174" i="25"/>
  <c r="CR174" i="24"/>
  <c r="CY174" i="25"/>
  <c r="CZ174" i="24"/>
  <c r="DG174" i="25"/>
  <c r="DH174" i="25" s="1"/>
  <c r="DH174" i="24"/>
  <c r="DO174" i="25"/>
  <c r="DP174" i="24"/>
  <c r="DW174" i="25"/>
  <c r="DX174" i="24"/>
  <c r="C175" i="25"/>
  <c r="D175" i="24"/>
  <c r="K175" i="25"/>
  <c r="L175" i="25" s="1"/>
  <c r="L175" i="24"/>
  <c r="S175" i="25"/>
  <c r="T175" i="24"/>
  <c r="AA175" i="25"/>
  <c r="AB175" i="24"/>
  <c r="AI175" i="25"/>
  <c r="AJ175" i="24"/>
  <c r="AQ175" i="25"/>
  <c r="AR175" i="25" s="1"/>
  <c r="AR175" i="24"/>
  <c r="AY175" i="25"/>
  <c r="AZ175" i="24"/>
  <c r="BG175" i="25"/>
  <c r="BH175" i="24"/>
  <c r="BO175" i="25"/>
  <c r="BP175" i="24"/>
  <c r="BW175" i="25"/>
  <c r="BX175" i="25" s="1"/>
  <c r="BX175" i="24"/>
  <c r="CE175" i="25"/>
  <c r="CF175" i="24"/>
  <c r="CM175" i="25"/>
  <c r="CN175" i="24"/>
  <c r="CU175" i="25"/>
  <c r="CV175" i="24"/>
  <c r="DC175" i="25"/>
  <c r="DD175" i="25" s="1"/>
  <c r="DD175" i="24"/>
  <c r="DK175" i="25"/>
  <c r="DL175" i="24"/>
  <c r="DS175" i="25"/>
  <c r="DT175" i="24"/>
  <c r="EA175" i="25"/>
  <c r="EB175" i="24"/>
  <c r="C177" i="25"/>
  <c r="D177" i="25" s="1"/>
  <c r="C189" i="24"/>
  <c r="D177" i="24"/>
  <c r="K177" i="25"/>
  <c r="L177" i="25" s="1"/>
  <c r="K189" i="24"/>
  <c r="L177" i="24"/>
  <c r="S177" i="25"/>
  <c r="T177" i="25" s="1"/>
  <c r="T177" i="24"/>
  <c r="S189" i="24"/>
  <c r="AA177" i="25"/>
  <c r="AB177" i="25" s="1"/>
  <c r="AB177" i="24"/>
  <c r="AA189" i="24"/>
  <c r="AI177" i="25"/>
  <c r="AJ177" i="25" s="1"/>
  <c r="AJ177" i="24"/>
  <c r="AI189" i="24"/>
  <c r="AQ177" i="25"/>
  <c r="AR177" i="25" s="1"/>
  <c r="AR177" i="24"/>
  <c r="AQ189" i="24"/>
  <c r="AY177" i="25"/>
  <c r="AZ177" i="25" s="1"/>
  <c r="AZ177" i="24"/>
  <c r="AY189" i="24"/>
  <c r="BG177" i="25"/>
  <c r="BH177" i="25" s="1"/>
  <c r="BG189" i="24"/>
  <c r="BH177" i="24"/>
  <c r="BO177" i="25"/>
  <c r="BP177" i="25" s="1"/>
  <c r="BO189" i="24"/>
  <c r="BP177" i="24"/>
  <c r="BW177" i="25"/>
  <c r="BX177" i="25" s="1"/>
  <c r="BW189" i="24"/>
  <c r="BX177" i="24"/>
  <c r="CE177" i="25"/>
  <c r="CF177" i="25" s="1"/>
  <c r="CF177" i="24"/>
  <c r="CE189" i="24"/>
  <c r="CM177" i="25"/>
  <c r="CN177" i="25" s="1"/>
  <c r="CN177" i="24"/>
  <c r="CM189" i="24"/>
  <c r="CU177" i="25"/>
  <c r="CV177" i="25" s="1"/>
  <c r="CV177" i="24"/>
  <c r="CU189" i="24"/>
  <c r="DC177" i="25"/>
  <c r="DD177" i="25" s="1"/>
  <c r="DD177" i="24"/>
  <c r="DC189" i="24"/>
  <c r="DK177" i="25"/>
  <c r="DL177" i="25" s="1"/>
  <c r="DL177" i="24"/>
  <c r="DK189" i="24"/>
  <c r="DS177" i="25"/>
  <c r="DT177" i="25" s="1"/>
  <c r="DS189" i="24"/>
  <c r="DT177" i="24"/>
  <c r="EA177" i="25"/>
  <c r="EB177" i="25" s="1"/>
  <c r="EA189" i="24"/>
  <c r="EB177" i="24"/>
  <c r="G178" i="25"/>
  <c r="H178" i="25" s="1"/>
  <c r="H178" i="24"/>
  <c r="O178" i="25"/>
  <c r="P178" i="25" s="1"/>
  <c r="P178" i="24"/>
  <c r="W178" i="25"/>
  <c r="X178" i="25" s="1"/>
  <c r="X178" i="24"/>
  <c r="AE178" i="25"/>
  <c r="AF178" i="25" s="1"/>
  <c r="AF178" i="24"/>
  <c r="AM178" i="25"/>
  <c r="AN178" i="25" s="1"/>
  <c r="AN178" i="24"/>
  <c r="AU178" i="25"/>
  <c r="AV178" i="25" s="1"/>
  <c r="AV178" i="24"/>
  <c r="BC178" i="25"/>
  <c r="BD178" i="25" s="1"/>
  <c r="BD178" i="24"/>
  <c r="BK178" i="25"/>
  <c r="BL178" i="25" s="1"/>
  <c r="BL178" i="24"/>
  <c r="BS178" i="25"/>
  <c r="BT178" i="25" s="1"/>
  <c r="BT178" i="24"/>
  <c r="CA178" i="25"/>
  <c r="CB178" i="25" s="1"/>
  <c r="CB178" i="24"/>
  <c r="CI178" i="25"/>
  <c r="CJ178" i="25" s="1"/>
  <c r="CJ178" i="24"/>
  <c r="CQ178" i="25"/>
  <c r="CR178" i="25" s="1"/>
  <c r="CR178" i="24"/>
  <c r="CY178" i="25"/>
  <c r="CZ178" i="25" s="1"/>
  <c r="CZ178" i="24"/>
  <c r="DG178" i="25"/>
  <c r="DH178" i="25" s="1"/>
  <c r="DH178" i="24"/>
  <c r="DO178" i="25"/>
  <c r="DP178" i="25" s="1"/>
  <c r="DP178" i="24"/>
  <c r="DW178" i="25"/>
  <c r="DX178" i="25" s="1"/>
  <c r="DX178" i="24"/>
  <c r="C179" i="25"/>
  <c r="D179" i="25" s="1"/>
  <c r="D179" i="24"/>
  <c r="K179" i="25"/>
  <c r="L179" i="25" s="1"/>
  <c r="L179" i="24"/>
  <c r="S179" i="25"/>
  <c r="T179" i="25" s="1"/>
  <c r="T179" i="24"/>
  <c r="AA179" i="25"/>
  <c r="AB179" i="25" s="1"/>
  <c r="AB179" i="24"/>
  <c r="AI179" i="25"/>
  <c r="AJ179" i="25" s="1"/>
  <c r="AJ179" i="24"/>
  <c r="AQ179" i="25"/>
  <c r="AR179" i="25" s="1"/>
  <c r="AR179" i="24"/>
  <c r="AY179" i="25"/>
  <c r="AZ179" i="25" s="1"/>
  <c r="AZ179" i="24"/>
  <c r="BG179" i="25"/>
  <c r="BH179" i="25" s="1"/>
  <c r="BH179" i="24"/>
  <c r="BO179" i="25"/>
  <c r="BP179" i="25" s="1"/>
  <c r="BP179" i="24"/>
  <c r="BW179" i="25"/>
  <c r="BX179" i="25" s="1"/>
  <c r="BX179" i="24"/>
  <c r="CE179" i="25"/>
  <c r="CF179" i="25" s="1"/>
  <c r="CF179" i="24"/>
  <c r="CM179" i="25"/>
  <c r="CN179" i="25" s="1"/>
  <c r="CN179" i="24"/>
  <c r="CU179" i="25"/>
  <c r="CV179" i="25" s="1"/>
  <c r="CV179" i="24"/>
  <c r="DC179" i="25"/>
  <c r="DD179" i="25" s="1"/>
  <c r="DD179" i="24"/>
  <c r="DK179" i="25"/>
  <c r="DL179" i="25" s="1"/>
  <c r="DL179" i="24"/>
  <c r="DS179" i="25"/>
  <c r="DT179" i="25" s="1"/>
  <c r="DT179" i="24"/>
  <c r="EA179" i="25"/>
  <c r="EB179" i="25" s="1"/>
  <c r="EB179" i="24"/>
  <c r="G180" i="25"/>
  <c r="H180" i="25" s="1"/>
  <c r="H180" i="24"/>
  <c r="AC180" i="25"/>
  <c r="AD180" i="25" s="1"/>
  <c r="AD180" i="24"/>
  <c r="AQ180" i="25"/>
  <c r="AR180" i="25" s="1"/>
  <c r="AR180" i="24"/>
  <c r="BC180" i="25"/>
  <c r="BD180" i="25" s="1"/>
  <c r="BD180" i="24"/>
  <c r="CC180" i="25"/>
  <c r="CD180" i="25" s="1"/>
  <c r="CD180" i="24"/>
  <c r="CO180" i="25"/>
  <c r="CP180" i="25" s="1"/>
  <c r="CP180" i="24"/>
  <c r="DC180" i="25"/>
  <c r="DD180" i="25" s="1"/>
  <c r="DD180" i="24"/>
  <c r="DO180" i="25"/>
  <c r="DP180" i="25" s="1"/>
  <c r="DP180" i="24"/>
  <c r="M181" i="25"/>
  <c r="N181" i="25" s="1"/>
  <c r="N181" i="24"/>
  <c r="Y181" i="25"/>
  <c r="Z181" i="25" s="1"/>
  <c r="Z181" i="24"/>
  <c r="AM181" i="25"/>
  <c r="AN181" i="25" s="1"/>
  <c r="AN181" i="24"/>
  <c r="AY181" i="25"/>
  <c r="AZ181" i="25" s="1"/>
  <c r="AZ181" i="24"/>
  <c r="BY181" i="25"/>
  <c r="BZ181" i="25" s="1"/>
  <c r="BZ181" i="24"/>
  <c r="CK181" i="25"/>
  <c r="CL181" i="25" s="1"/>
  <c r="CL181" i="24"/>
  <c r="CY181" i="25"/>
  <c r="CZ181" i="25" s="1"/>
  <c r="CZ181" i="24"/>
  <c r="DK181" i="25"/>
  <c r="DL181" i="25" s="1"/>
  <c r="DL181" i="24"/>
  <c r="I182" i="25"/>
  <c r="J182" i="25" s="1"/>
  <c r="J182" i="24"/>
  <c r="U182" i="25"/>
  <c r="V182" i="25" s="1"/>
  <c r="V182" i="24"/>
  <c r="AI182" i="25"/>
  <c r="AJ182" i="25" s="1"/>
  <c r="AJ182" i="24"/>
  <c r="AU182" i="25"/>
  <c r="AV182" i="25" s="1"/>
  <c r="AV182" i="24"/>
  <c r="BU182" i="25"/>
  <c r="BV182" i="25" s="1"/>
  <c r="BV182" i="24"/>
  <c r="CG182" i="25"/>
  <c r="CH182" i="25" s="1"/>
  <c r="CH182" i="24"/>
  <c r="CU182" i="25"/>
  <c r="CV182" i="25" s="1"/>
  <c r="CV182" i="24"/>
  <c r="DG182" i="25"/>
  <c r="DH182" i="25" s="1"/>
  <c r="DH182" i="24"/>
  <c r="E183" i="25"/>
  <c r="F183" i="25" s="1"/>
  <c r="F183" i="24"/>
  <c r="Q183" i="25"/>
  <c r="R183" i="25" s="1"/>
  <c r="R183" i="24"/>
  <c r="AE183" i="25"/>
  <c r="AF183" i="25" s="1"/>
  <c r="AF183" i="24"/>
  <c r="AQ183" i="25"/>
  <c r="AR183" i="25" s="1"/>
  <c r="AR183" i="24"/>
  <c r="BQ183" i="25"/>
  <c r="BR183" i="25" s="1"/>
  <c r="BR183" i="24"/>
  <c r="CC183" i="25"/>
  <c r="CD183" i="25" s="1"/>
  <c r="CD183" i="24"/>
  <c r="CQ183" i="25"/>
  <c r="CR183" i="25" s="1"/>
  <c r="CR183" i="24"/>
  <c r="DC183" i="25"/>
  <c r="DD183" i="25" s="1"/>
  <c r="DD183" i="24"/>
  <c r="EC183" i="25"/>
  <c r="ED183" i="25" s="1"/>
  <c r="ED183" i="24"/>
  <c r="M184" i="25"/>
  <c r="N184" i="25" s="1"/>
  <c r="N184" i="24"/>
  <c r="AC184" i="25"/>
  <c r="AD184" i="25" s="1"/>
  <c r="AD184" i="24"/>
  <c r="AS184" i="25"/>
  <c r="AT184" i="25" s="1"/>
  <c r="AT184" i="24"/>
  <c r="BI184" i="25"/>
  <c r="BJ184" i="25" s="1"/>
  <c r="BJ184" i="24"/>
  <c r="BY184" i="25"/>
  <c r="BZ184" i="25" s="1"/>
  <c r="BZ184" i="24"/>
  <c r="CO184" i="25"/>
  <c r="CP184" i="25" s="1"/>
  <c r="CP184" i="24"/>
  <c r="DE184" i="25"/>
  <c r="DF184" i="25" s="1"/>
  <c r="DF184" i="24"/>
  <c r="DU184" i="25"/>
  <c r="DV184" i="25" s="1"/>
  <c r="DV184" i="24"/>
  <c r="I185" i="25"/>
  <c r="J185" i="25" s="1"/>
  <c r="J185" i="24"/>
  <c r="Y185" i="25"/>
  <c r="Z185" i="25" s="1"/>
  <c r="Z185" i="24"/>
  <c r="AO185" i="25"/>
  <c r="AP185" i="25" s="1"/>
  <c r="AP185" i="24"/>
  <c r="BE185" i="25"/>
  <c r="BF185" i="25" s="1"/>
  <c r="BF185" i="24"/>
  <c r="BU185" i="25"/>
  <c r="BV185" i="25" s="1"/>
  <c r="BV185" i="24"/>
  <c r="CK185" i="25"/>
  <c r="CL185" i="25" s="1"/>
  <c r="CL185" i="24"/>
  <c r="DA185" i="25"/>
  <c r="DB185" i="25" s="1"/>
  <c r="DB185" i="24"/>
  <c r="DQ185" i="25"/>
  <c r="DR185" i="25" s="1"/>
  <c r="DR185" i="24"/>
  <c r="E186" i="25"/>
  <c r="F186" i="25" s="1"/>
  <c r="F186" i="24"/>
  <c r="U186" i="25"/>
  <c r="V186" i="25" s="1"/>
  <c r="V186" i="24"/>
  <c r="AK186" i="25"/>
  <c r="AL186" i="25" s="1"/>
  <c r="AL186" i="24"/>
  <c r="BA186" i="25"/>
  <c r="BB186" i="25" s="1"/>
  <c r="BB186" i="24"/>
  <c r="BQ186" i="25"/>
  <c r="BR186" i="25" s="1"/>
  <c r="BR186" i="24"/>
  <c r="CG186" i="25"/>
  <c r="CH186" i="25" s="1"/>
  <c r="CH186" i="24"/>
  <c r="CW186" i="25"/>
  <c r="CX186" i="25" s="1"/>
  <c r="CX186" i="24"/>
  <c r="DW186" i="25"/>
  <c r="DX186" i="25" s="1"/>
  <c r="DX186" i="24"/>
  <c r="BG187" i="25"/>
  <c r="BH187" i="25" s="1"/>
  <c r="BH187" i="24"/>
  <c r="DS187" i="25"/>
  <c r="DT187" i="25" s="1"/>
  <c r="DT187" i="24"/>
  <c r="BC188" i="25"/>
  <c r="BD188" i="25" s="1"/>
  <c r="BD188" i="24"/>
  <c r="DO188" i="25"/>
  <c r="DP188" i="25" s="1"/>
  <c r="DP188" i="24"/>
  <c r="I180" i="25"/>
  <c r="J180" i="25" s="1"/>
  <c r="J180" i="24"/>
  <c r="S180" i="25"/>
  <c r="T180" i="25" s="1"/>
  <c r="T180" i="24"/>
  <c r="AE180" i="25"/>
  <c r="AF180" i="25" s="1"/>
  <c r="AF180" i="24"/>
  <c r="BE180" i="25"/>
  <c r="BF180" i="25" s="1"/>
  <c r="BF180" i="24"/>
  <c r="BQ180" i="25"/>
  <c r="BR180" i="25" s="1"/>
  <c r="BR180" i="24"/>
  <c r="CE180" i="25"/>
  <c r="CF180" i="25" s="1"/>
  <c r="CF180" i="24"/>
  <c r="CQ180" i="25"/>
  <c r="CR180" i="25" s="1"/>
  <c r="CR180" i="24"/>
  <c r="DQ180" i="25"/>
  <c r="DR180" i="25" s="1"/>
  <c r="DR180" i="24"/>
  <c r="EC180" i="25"/>
  <c r="ED180" i="25" s="1"/>
  <c r="ED180" i="24"/>
  <c r="O181" i="25"/>
  <c r="P181" i="25" s="1"/>
  <c r="P181" i="24"/>
  <c r="AA181" i="25"/>
  <c r="AB181" i="25" s="1"/>
  <c r="AB181" i="24"/>
  <c r="BA181" i="25"/>
  <c r="BB181" i="25" s="1"/>
  <c r="BB181" i="24"/>
  <c r="BM181" i="25"/>
  <c r="BN181" i="25" s="1"/>
  <c r="BN181" i="24"/>
  <c r="CA181" i="25"/>
  <c r="CB181" i="25" s="1"/>
  <c r="CB181" i="24"/>
  <c r="CM181" i="25"/>
  <c r="CN181" i="25" s="1"/>
  <c r="CN181" i="24"/>
  <c r="DM181" i="25"/>
  <c r="DN181" i="25" s="1"/>
  <c r="DN181" i="24"/>
  <c r="DY181" i="25"/>
  <c r="DZ181" i="25" s="1"/>
  <c r="DZ181" i="24"/>
  <c r="K182" i="25"/>
  <c r="L182" i="25" s="1"/>
  <c r="L182" i="24"/>
  <c r="W182" i="25"/>
  <c r="X182" i="25" s="1"/>
  <c r="X182" i="24"/>
  <c r="AW182" i="25"/>
  <c r="AX182" i="25" s="1"/>
  <c r="AX182" i="24"/>
  <c r="BI182" i="25"/>
  <c r="BJ182" i="25" s="1"/>
  <c r="BJ182" i="24"/>
  <c r="BW182" i="25"/>
  <c r="BX182" i="25" s="1"/>
  <c r="BX182" i="24"/>
  <c r="CI182" i="25"/>
  <c r="CJ182" i="25" s="1"/>
  <c r="CJ182" i="24"/>
  <c r="DI182" i="25"/>
  <c r="DJ182" i="25" s="1"/>
  <c r="DJ182" i="24"/>
  <c r="DU182" i="25"/>
  <c r="DV182" i="25" s="1"/>
  <c r="DV182" i="24"/>
  <c r="G183" i="25"/>
  <c r="H183" i="25" s="1"/>
  <c r="H183" i="24"/>
  <c r="S183" i="25"/>
  <c r="T183" i="25" s="1"/>
  <c r="T183" i="24"/>
  <c r="AS183" i="25"/>
  <c r="AT183" i="25" s="1"/>
  <c r="AT183" i="24"/>
  <c r="BE183" i="25"/>
  <c r="BF183" i="25" s="1"/>
  <c r="BF183" i="24"/>
  <c r="BS183" i="25"/>
  <c r="BT183" i="25" s="1"/>
  <c r="BT183" i="24"/>
  <c r="CE183" i="25"/>
  <c r="CF183" i="25" s="1"/>
  <c r="CF183" i="24"/>
  <c r="DE183" i="25"/>
  <c r="DF183" i="25" s="1"/>
  <c r="DF183" i="24"/>
  <c r="DQ183" i="25"/>
  <c r="DR183" i="25" s="1"/>
  <c r="DR183" i="24"/>
  <c r="C184" i="25"/>
  <c r="D184" i="25" s="1"/>
  <c r="D184" i="24"/>
  <c r="O184" i="25"/>
  <c r="P184" i="25" s="1"/>
  <c r="P184" i="24"/>
  <c r="AE184" i="25"/>
  <c r="AF184" i="25" s="1"/>
  <c r="AF184" i="24"/>
  <c r="AU184" i="25"/>
  <c r="AV184" i="25" s="1"/>
  <c r="AV184" i="24"/>
  <c r="BK184" i="25"/>
  <c r="BL184" i="25" s="1"/>
  <c r="BL184" i="24"/>
  <c r="CA184" i="25"/>
  <c r="CB184" i="25" s="1"/>
  <c r="CB184" i="24"/>
  <c r="CQ184" i="25"/>
  <c r="CR184" i="25" s="1"/>
  <c r="CR184" i="24"/>
  <c r="DG184" i="25"/>
  <c r="DH184" i="25" s="1"/>
  <c r="DH184" i="24"/>
  <c r="DW184" i="25"/>
  <c r="DX184" i="25" s="1"/>
  <c r="DX184" i="24"/>
  <c r="K185" i="25"/>
  <c r="L185" i="25" s="1"/>
  <c r="L185" i="24"/>
  <c r="AA185" i="25"/>
  <c r="AB185" i="25" s="1"/>
  <c r="AB185" i="24"/>
  <c r="AQ185" i="25"/>
  <c r="AR185" i="25" s="1"/>
  <c r="AR185" i="24"/>
  <c r="BG185" i="25"/>
  <c r="BH185" i="25" s="1"/>
  <c r="BH185" i="24"/>
  <c r="BW185" i="25"/>
  <c r="BX185" i="25" s="1"/>
  <c r="BX185" i="24"/>
  <c r="CM185" i="25"/>
  <c r="CN185" i="25" s="1"/>
  <c r="CN185" i="24"/>
  <c r="DC185" i="25"/>
  <c r="DD185" i="25" s="1"/>
  <c r="DD185" i="24"/>
  <c r="DS185" i="25"/>
  <c r="DT185" i="25" s="1"/>
  <c r="DT185" i="24"/>
  <c r="G186" i="25"/>
  <c r="H186" i="25" s="1"/>
  <c r="H186" i="24"/>
  <c r="W186" i="25"/>
  <c r="X186" i="25" s="1"/>
  <c r="X186" i="24"/>
  <c r="AM186" i="25"/>
  <c r="AN186" i="25" s="1"/>
  <c r="AN186" i="24"/>
  <c r="BC186" i="25"/>
  <c r="BD186" i="25" s="1"/>
  <c r="BD186" i="24"/>
  <c r="BS186" i="25"/>
  <c r="BT186" i="25" s="1"/>
  <c r="BT186" i="24"/>
  <c r="CI186" i="25"/>
  <c r="CJ186" i="25" s="1"/>
  <c r="CJ186" i="24"/>
  <c r="CY186" i="25"/>
  <c r="CZ186" i="25" s="1"/>
  <c r="CZ186" i="24"/>
  <c r="C187" i="25"/>
  <c r="D187" i="25" s="1"/>
  <c r="D187" i="24"/>
  <c r="BO187" i="25"/>
  <c r="BP187" i="25" s="1"/>
  <c r="BP187" i="24"/>
  <c r="EA187" i="25"/>
  <c r="EB187" i="25" s="1"/>
  <c r="EB187" i="24"/>
  <c r="BK188" i="25"/>
  <c r="BL188" i="25" s="1"/>
  <c r="BL188" i="24"/>
  <c r="DW188" i="25"/>
  <c r="DX188" i="25" s="1"/>
  <c r="DX188" i="24"/>
  <c r="CO173" i="25"/>
  <c r="CP173" i="24"/>
  <c r="CW173" i="25"/>
  <c r="CX173" i="25" s="1"/>
  <c r="CX173" i="24"/>
  <c r="DE173" i="25"/>
  <c r="DF173" i="25" s="1"/>
  <c r="DF173" i="24"/>
  <c r="DM173" i="25"/>
  <c r="DN173" i="24"/>
  <c r="DU173" i="25"/>
  <c r="DV173" i="24"/>
  <c r="EC173" i="25"/>
  <c r="ED173" i="25" s="1"/>
  <c r="ED173" i="24"/>
  <c r="I174" i="25"/>
  <c r="J174" i="24"/>
  <c r="Q174" i="25"/>
  <c r="R174" i="24"/>
  <c r="Y174" i="25"/>
  <c r="Z174" i="24"/>
  <c r="AG174" i="25"/>
  <c r="AH174" i="25" s="1"/>
  <c r="AH174" i="24"/>
  <c r="AO174" i="25"/>
  <c r="AP174" i="24"/>
  <c r="AW174" i="25"/>
  <c r="AX174" i="24"/>
  <c r="BE174" i="25"/>
  <c r="BF174" i="24"/>
  <c r="BM174" i="25"/>
  <c r="BN174" i="25" s="1"/>
  <c r="BN174" i="24"/>
  <c r="BU174" i="25"/>
  <c r="BV174" i="24"/>
  <c r="CC174" i="25"/>
  <c r="CD174" i="24"/>
  <c r="CK174" i="25"/>
  <c r="CL174" i="24"/>
  <c r="CS174" i="25"/>
  <c r="CT174" i="25" s="1"/>
  <c r="CT174" i="24"/>
  <c r="DA174" i="25"/>
  <c r="DB174" i="24"/>
  <c r="DI174" i="25"/>
  <c r="DJ174" i="24"/>
  <c r="DQ174" i="25"/>
  <c r="DR174" i="24"/>
  <c r="DY174" i="25"/>
  <c r="DZ174" i="25" s="1"/>
  <c r="DZ174" i="24"/>
  <c r="E175" i="25"/>
  <c r="F175" i="24"/>
  <c r="M175" i="25"/>
  <c r="N175" i="24"/>
  <c r="U175" i="25"/>
  <c r="V175" i="24"/>
  <c r="AC175" i="25"/>
  <c r="AD175" i="25" s="1"/>
  <c r="AD175" i="24"/>
  <c r="AK175" i="25"/>
  <c r="AL175" i="24"/>
  <c r="AS175" i="25"/>
  <c r="AT175" i="24"/>
  <c r="BA175" i="25"/>
  <c r="BB175" i="24"/>
  <c r="BI175" i="25"/>
  <c r="BJ175" i="25" s="1"/>
  <c r="BJ175" i="24"/>
  <c r="BQ175" i="25"/>
  <c r="BR175" i="24"/>
  <c r="BY175" i="25"/>
  <c r="BZ175" i="24"/>
  <c r="CG175" i="25"/>
  <c r="CH175" i="24"/>
  <c r="CO175" i="25"/>
  <c r="CP175" i="25" s="1"/>
  <c r="CP175" i="24"/>
  <c r="CW175" i="25"/>
  <c r="CX175" i="24"/>
  <c r="DE175" i="25"/>
  <c r="DF175" i="24"/>
  <c r="DM175" i="25"/>
  <c r="DN175" i="24"/>
  <c r="DU175" i="25"/>
  <c r="DV175" i="25" s="1"/>
  <c r="DV175" i="24"/>
  <c r="EC175" i="25"/>
  <c r="ED175" i="24"/>
  <c r="E177" i="25"/>
  <c r="F177" i="25" s="1"/>
  <c r="E189" i="24"/>
  <c r="F177" i="24"/>
  <c r="M177" i="25"/>
  <c r="N177" i="25" s="1"/>
  <c r="M189" i="24"/>
  <c r="N177" i="24"/>
  <c r="U177" i="25"/>
  <c r="V177" i="25" s="1"/>
  <c r="U189" i="24"/>
  <c r="V177" i="24"/>
  <c r="AC177" i="25"/>
  <c r="AD177" i="25" s="1"/>
  <c r="AC189" i="24"/>
  <c r="AD177" i="24"/>
  <c r="AK177" i="25"/>
  <c r="AL177" i="25" s="1"/>
  <c r="AK189" i="24"/>
  <c r="AL177" i="24"/>
  <c r="AS177" i="25"/>
  <c r="AT177" i="25" s="1"/>
  <c r="AS189" i="24"/>
  <c r="AT177" i="24"/>
  <c r="BA177" i="25"/>
  <c r="BB177" i="25" s="1"/>
  <c r="BA189" i="24"/>
  <c r="BB177" i="24"/>
  <c r="BI177" i="25"/>
  <c r="BJ177" i="25" s="1"/>
  <c r="BI189" i="24"/>
  <c r="BJ177" i="24"/>
  <c r="BQ177" i="25"/>
  <c r="BR177" i="25" s="1"/>
  <c r="BQ189" i="24"/>
  <c r="BR177" i="24"/>
  <c r="BY177" i="25"/>
  <c r="BZ177" i="25" s="1"/>
  <c r="BY189" i="24"/>
  <c r="BZ177" i="24"/>
  <c r="CG177" i="25"/>
  <c r="CH177" i="25" s="1"/>
  <c r="CG189" i="24"/>
  <c r="CH177" i="24"/>
  <c r="CO177" i="25"/>
  <c r="CP177" i="25" s="1"/>
  <c r="CO189" i="24"/>
  <c r="CP177" i="24"/>
  <c r="CW177" i="25"/>
  <c r="CX177" i="25" s="1"/>
  <c r="CW189" i="24"/>
  <c r="CX177" i="24"/>
  <c r="DE177" i="25"/>
  <c r="DF177" i="25" s="1"/>
  <c r="DE189" i="24"/>
  <c r="DF177" i="24"/>
  <c r="DM177" i="25"/>
  <c r="DN177" i="25" s="1"/>
  <c r="DM189" i="24"/>
  <c r="DN177" i="24"/>
  <c r="DU177" i="25"/>
  <c r="DV177" i="25" s="1"/>
  <c r="DU189" i="24"/>
  <c r="DV177" i="24"/>
  <c r="EC177" i="25"/>
  <c r="ED177" i="25" s="1"/>
  <c r="EC189" i="24"/>
  <c r="ED177" i="24"/>
  <c r="I178" i="25"/>
  <c r="J178" i="25" s="1"/>
  <c r="J178" i="24"/>
  <c r="Q178" i="25"/>
  <c r="R178" i="25" s="1"/>
  <c r="R178" i="24"/>
  <c r="Y178" i="25"/>
  <c r="Z178" i="25" s="1"/>
  <c r="Z178" i="24"/>
  <c r="AG178" i="25"/>
  <c r="AH178" i="25" s="1"/>
  <c r="AH178" i="24"/>
  <c r="AO178" i="25"/>
  <c r="AP178" i="25" s="1"/>
  <c r="AP178" i="24"/>
  <c r="AW178" i="25"/>
  <c r="AX178" i="25" s="1"/>
  <c r="AX178" i="24"/>
  <c r="BE178" i="25"/>
  <c r="BF178" i="25" s="1"/>
  <c r="BF178" i="24"/>
  <c r="BM178" i="25"/>
  <c r="BN178" i="25" s="1"/>
  <c r="BN178" i="24"/>
  <c r="BU178" i="25"/>
  <c r="BV178" i="25" s="1"/>
  <c r="BV178" i="24"/>
  <c r="CC178" i="25"/>
  <c r="CD178" i="25" s="1"/>
  <c r="CD178" i="24"/>
  <c r="CK178" i="25"/>
  <c r="CL178" i="25" s="1"/>
  <c r="CL178" i="24"/>
  <c r="CS178" i="25"/>
  <c r="CT178" i="25" s="1"/>
  <c r="CT178" i="24"/>
  <c r="DA178" i="25"/>
  <c r="DB178" i="25" s="1"/>
  <c r="DB178" i="24"/>
  <c r="DI178" i="25"/>
  <c r="DJ178" i="25" s="1"/>
  <c r="DJ178" i="24"/>
  <c r="DQ178" i="25"/>
  <c r="DR178" i="25" s="1"/>
  <c r="DR178" i="24"/>
  <c r="DY178" i="25"/>
  <c r="DZ178" i="25" s="1"/>
  <c r="DZ178" i="24"/>
  <c r="E179" i="25"/>
  <c r="F179" i="25" s="1"/>
  <c r="F179" i="24"/>
  <c r="M179" i="25"/>
  <c r="N179" i="25" s="1"/>
  <c r="N179" i="24"/>
  <c r="U179" i="25"/>
  <c r="V179" i="25" s="1"/>
  <c r="V179" i="24"/>
  <c r="AC179" i="25"/>
  <c r="AD179" i="25" s="1"/>
  <c r="AD179" i="24"/>
  <c r="AK179" i="25"/>
  <c r="AL179" i="25" s="1"/>
  <c r="AL179" i="24"/>
  <c r="AS179" i="25"/>
  <c r="AT179" i="25" s="1"/>
  <c r="AT179" i="24"/>
  <c r="BA179" i="25"/>
  <c r="BB179" i="25" s="1"/>
  <c r="BB179" i="24"/>
  <c r="BI179" i="25"/>
  <c r="BJ179" i="25" s="1"/>
  <c r="BJ179" i="24"/>
  <c r="BQ179" i="25"/>
  <c r="BR179" i="25" s="1"/>
  <c r="BR179" i="24"/>
  <c r="BY179" i="25"/>
  <c r="BZ179" i="25" s="1"/>
  <c r="BZ179" i="24"/>
  <c r="CG179" i="25"/>
  <c r="CH179" i="25" s="1"/>
  <c r="CH179" i="24"/>
  <c r="CO179" i="25"/>
  <c r="CP179" i="25" s="1"/>
  <c r="CP179" i="24"/>
  <c r="CW179" i="25"/>
  <c r="CX179" i="25" s="1"/>
  <c r="CX179" i="24"/>
  <c r="DE179" i="25"/>
  <c r="DF179" i="25" s="1"/>
  <c r="DF179" i="24"/>
  <c r="DM179" i="25"/>
  <c r="DN179" i="25" s="1"/>
  <c r="DN179" i="24"/>
  <c r="DU179" i="25"/>
  <c r="DV179" i="25" s="1"/>
  <c r="DV179" i="24"/>
  <c r="EC179" i="25"/>
  <c r="ED179" i="25" s="1"/>
  <c r="ED179" i="24"/>
  <c r="AG180" i="25"/>
  <c r="AH180" i="25" s="1"/>
  <c r="AH180" i="24"/>
  <c r="AS180" i="25"/>
  <c r="AT180" i="25" s="1"/>
  <c r="AT180" i="24"/>
  <c r="BG180" i="25"/>
  <c r="BH180" i="25" s="1"/>
  <c r="BH180" i="24"/>
  <c r="BS180" i="25"/>
  <c r="BT180" i="25" s="1"/>
  <c r="BT180" i="24"/>
  <c r="CS180" i="25"/>
  <c r="CT180" i="25" s="1"/>
  <c r="CT180" i="24"/>
  <c r="DE180" i="25"/>
  <c r="DF180" i="25" s="1"/>
  <c r="DF180" i="24"/>
  <c r="DS180" i="25"/>
  <c r="DT180" i="25" s="1"/>
  <c r="DT180" i="24"/>
  <c r="C181" i="25"/>
  <c r="D181" i="25" s="1"/>
  <c r="D181" i="24"/>
  <c r="AC181" i="25"/>
  <c r="AD181" i="25" s="1"/>
  <c r="AD181" i="24"/>
  <c r="AO181" i="25"/>
  <c r="AP181" i="25" s="1"/>
  <c r="AP181" i="24"/>
  <c r="BC181" i="25"/>
  <c r="BD181" i="25" s="1"/>
  <c r="BD181" i="24"/>
  <c r="BO181" i="25"/>
  <c r="BP181" i="25" s="1"/>
  <c r="BP181" i="24"/>
  <c r="CO181" i="25"/>
  <c r="CP181" i="25" s="1"/>
  <c r="CP181" i="24"/>
  <c r="DA181" i="25"/>
  <c r="DB181" i="25" s="1"/>
  <c r="DB181" i="24"/>
  <c r="DO181" i="25"/>
  <c r="DP181" i="25" s="1"/>
  <c r="DP181" i="24"/>
  <c r="EA181" i="25"/>
  <c r="EB181" i="25" s="1"/>
  <c r="EB181" i="24"/>
  <c r="Y182" i="25"/>
  <c r="Z182" i="25" s="1"/>
  <c r="Z182" i="24"/>
  <c r="AK182" i="25"/>
  <c r="AL182" i="25" s="1"/>
  <c r="AL182" i="24"/>
  <c r="AY182" i="25"/>
  <c r="AZ182" i="25" s="1"/>
  <c r="AZ182" i="24"/>
  <c r="BK182" i="25"/>
  <c r="BL182" i="25" s="1"/>
  <c r="BL182" i="24"/>
  <c r="CK182" i="25"/>
  <c r="CL182" i="25" s="1"/>
  <c r="CL182" i="24"/>
  <c r="CW182" i="25"/>
  <c r="CX182" i="25" s="1"/>
  <c r="CX182" i="24"/>
  <c r="DK182" i="25"/>
  <c r="DL182" i="25" s="1"/>
  <c r="DL182" i="24"/>
  <c r="DW182" i="25"/>
  <c r="DX182" i="25" s="1"/>
  <c r="DX182" i="24"/>
  <c r="U183" i="25"/>
  <c r="V183" i="25" s="1"/>
  <c r="V183" i="24"/>
  <c r="AG183" i="25"/>
  <c r="AH183" i="25" s="1"/>
  <c r="AH183" i="24"/>
  <c r="AU183" i="25"/>
  <c r="AV183" i="25" s="1"/>
  <c r="AV183" i="24"/>
  <c r="BG183" i="25"/>
  <c r="BH183" i="25" s="1"/>
  <c r="BH183" i="24"/>
  <c r="CG183" i="25"/>
  <c r="CH183" i="25" s="1"/>
  <c r="CH183" i="24"/>
  <c r="CS183" i="25"/>
  <c r="CT183" i="25" s="1"/>
  <c r="CT183" i="24"/>
  <c r="DG183" i="25"/>
  <c r="DH183" i="25" s="1"/>
  <c r="DH183" i="24"/>
  <c r="DS183" i="25"/>
  <c r="DT183" i="25" s="1"/>
  <c r="DT183" i="24"/>
  <c r="Q184" i="25"/>
  <c r="R184" i="25" s="1"/>
  <c r="R184" i="24"/>
  <c r="AG184" i="25"/>
  <c r="AH184" i="25" s="1"/>
  <c r="AH184" i="24"/>
  <c r="AW184" i="25"/>
  <c r="AX184" i="25" s="1"/>
  <c r="AX184" i="24"/>
  <c r="BM184" i="25"/>
  <c r="BN184" i="25" s="1"/>
  <c r="BN184" i="24"/>
  <c r="CC184" i="25"/>
  <c r="CD184" i="25" s="1"/>
  <c r="CD184" i="24"/>
  <c r="CS184" i="25"/>
  <c r="CT184" i="25" s="1"/>
  <c r="CT184" i="24"/>
  <c r="DI184" i="25"/>
  <c r="DJ184" i="25" s="1"/>
  <c r="DJ184" i="24"/>
  <c r="DY184" i="25"/>
  <c r="DZ184" i="25" s="1"/>
  <c r="DZ184" i="24"/>
  <c r="M185" i="25"/>
  <c r="N185" i="25" s="1"/>
  <c r="N185" i="24"/>
  <c r="AC185" i="25"/>
  <c r="AD185" i="25" s="1"/>
  <c r="AD185" i="24"/>
  <c r="AS185" i="25"/>
  <c r="AT185" i="25" s="1"/>
  <c r="AT185" i="24"/>
  <c r="BI185" i="25"/>
  <c r="BJ185" i="25" s="1"/>
  <c r="BJ185" i="24"/>
  <c r="BY185" i="25"/>
  <c r="BZ185" i="25" s="1"/>
  <c r="BZ185" i="24"/>
  <c r="CO185" i="25"/>
  <c r="CP185" i="25" s="1"/>
  <c r="CP185" i="24"/>
  <c r="DE185" i="25"/>
  <c r="DF185" i="25" s="1"/>
  <c r="DF185" i="24"/>
  <c r="DU185" i="25"/>
  <c r="DV185" i="25" s="1"/>
  <c r="DV185" i="24"/>
  <c r="I186" i="25"/>
  <c r="J186" i="25" s="1"/>
  <c r="J186" i="24"/>
  <c r="Y186" i="25"/>
  <c r="Z186" i="25" s="1"/>
  <c r="Z186" i="24"/>
  <c r="AO186" i="25"/>
  <c r="AP186" i="25" s="1"/>
  <c r="AP186" i="24"/>
  <c r="BE186" i="25"/>
  <c r="BF186" i="25" s="1"/>
  <c r="BF186" i="24"/>
  <c r="BU186" i="25"/>
  <c r="BV186" i="25" s="1"/>
  <c r="BV186" i="24"/>
  <c r="CK186" i="25"/>
  <c r="CL186" i="25" s="1"/>
  <c r="CL186" i="24"/>
  <c r="DA186" i="25"/>
  <c r="DB186" i="25" s="1"/>
  <c r="DB186" i="24"/>
  <c r="K187" i="25"/>
  <c r="L187" i="25" s="1"/>
  <c r="L187" i="24"/>
  <c r="BW187" i="25"/>
  <c r="BX187" i="25" s="1"/>
  <c r="BX187" i="24"/>
  <c r="G188" i="25"/>
  <c r="H188" i="25" s="1"/>
  <c r="H188" i="24"/>
  <c r="BS188" i="25"/>
  <c r="BT188" i="25" s="1"/>
  <c r="BT188" i="24"/>
  <c r="K180" i="25"/>
  <c r="L180" i="25" s="1"/>
  <c r="L180" i="24"/>
  <c r="U180" i="25"/>
  <c r="V180" i="25" s="1"/>
  <c r="V180" i="24"/>
  <c r="AI180" i="25"/>
  <c r="AJ180" i="25" s="1"/>
  <c r="AJ180" i="24"/>
  <c r="AU180" i="25"/>
  <c r="AV180" i="25" s="1"/>
  <c r="AV180" i="24"/>
  <c r="BU180" i="25"/>
  <c r="BV180" i="25" s="1"/>
  <c r="BV180" i="24"/>
  <c r="CG180" i="25"/>
  <c r="CH180" i="25" s="1"/>
  <c r="CH180" i="24"/>
  <c r="CU180" i="25"/>
  <c r="CV180" i="25" s="1"/>
  <c r="CV180" i="24"/>
  <c r="DG180" i="25"/>
  <c r="DH180" i="25" s="1"/>
  <c r="DH180" i="24"/>
  <c r="E181" i="25"/>
  <c r="F181" i="25" s="1"/>
  <c r="F181" i="24"/>
  <c r="Q181" i="25"/>
  <c r="R181" i="25" s="1"/>
  <c r="R181" i="24"/>
  <c r="AE181" i="25"/>
  <c r="AF181" i="25" s="1"/>
  <c r="AF181" i="24"/>
  <c r="AQ181" i="25"/>
  <c r="AR181" i="25" s="1"/>
  <c r="AR181" i="24"/>
  <c r="BQ181" i="25"/>
  <c r="BR181" i="25" s="1"/>
  <c r="BR181" i="24"/>
  <c r="CC181" i="25"/>
  <c r="CD181" i="25" s="1"/>
  <c r="CD181" i="24"/>
  <c r="CQ181" i="25"/>
  <c r="CR181" i="25" s="1"/>
  <c r="CR181" i="24"/>
  <c r="DC181" i="25"/>
  <c r="DD181" i="25" s="1"/>
  <c r="DD181" i="24"/>
  <c r="EC181" i="25"/>
  <c r="ED181" i="25" s="1"/>
  <c r="ED181" i="24"/>
  <c r="M182" i="25"/>
  <c r="N182" i="25" s="1"/>
  <c r="N182" i="24"/>
  <c r="AA182" i="25"/>
  <c r="AB182" i="25" s="1"/>
  <c r="AB182" i="24"/>
  <c r="AM182" i="25"/>
  <c r="AN182" i="25" s="1"/>
  <c r="AN182" i="24"/>
  <c r="BM182" i="25"/>
  <c r="BN182" i="25" s="1"/>
  <c r="BN182" i="24"/>
  <c r="BY182" i="25"/>
  <c r="BZ182" i="25" s="1"/>
  <c r="BZ182" i="24"/>
  <c r="CM182" i="25"/>
  <c r="CN182" i="25" s="1"/>
  <c r="CN182" i="24"/>
  <c r="CY182" i="25"/>
  <c r="CZ182" i="25" s="1"/>
  <c r="CZ182" i="24"/>
  <c r="DY182" i="25"/>
  <c r="DZ182" i="25" s="1"/>
  <c r="DZ182" i="24"/>
  <c r="I183" i="25"/>
  <c r="J183" i="25" s="1"/>
  <c r="J183" i="24"/>
  <c r="W183" i="25"/>
  <c r="X183" i="25" s="1"/>
  <c r="X183" i="24"/>
  <c r="AI183" i="25"/>
  <c r="AJ183" i="25" s="1"/>
  <c r="AJ183" i="24"/>
  <c r="BI183" i="25"/>
  <c r="BJ183" i="25" s="1"/>
  <c r="BJ183" i="24"/>
  <c r="BU183" i="25"/>
  <c r="BV183" i="25" s="1"/>
  <c r="BV183" i="24"/>
  <c r="CI183" i="25"/>
  <c r="CJ183" i="25" s="1"/>
  <c r="CJ183" i="24"/>
  <c r="CU183" i="25"/>
  <c r="CV183" i="25" s="1"/>
  <c r="CV183" i="24"/>
  <c r="DU183" i="25"/>
  <c r="DV183" i="25" s="1"/>
  <c r="DV183" i="24"/>
  <c r="E184" i="25"/>
  <c r="F184" i="25" s="1"/>
  <c r="F184" i="24"/>
  <c r="S184" i="25"/>
  <c r="T184" i="25" s="1"/>
  <c r="T184" i="24"/>
  <c r="AI184" i="25"/>
  <c r="AJ184" i="25" s="1"/>
  <c r="AJ184" i="24"/>
  <c r="AY184" i="25"/>
  <c r="AZ184" i="25" s="1"/>
  <c r="AZ184" i="24"/>
  <c r="BO184" i="25"/>
  <c r="BP184" i="25" s="1"/>
  <c r="BP184" i="24"/>
  <c r="CE184" i="25"/>
  <c r="CF184" i="25" s="1"/>
  <c r="CF184" i="24"/>
  <c r="CU184" i="25"/>
  <c r="CV184" i="25" s="1"/>
  <c r="CV184" i="24"/>
  <c r="DK184" i="25"/>
  <c r="DL184" i="25" s="1"/>
  <c r="DL184" i="24"/>
  <c r="EA184" i="25"/>
  <c r="EB184" i="25" s="1"/>
  <c r="EB184" i="24"/>
  <c r="O185" i="25"/>
  <c r="P185" i="25" s="1"/>
  <c r="P185" i="24"/>
  <c r="AE185" i="25"/>
  <c r="AF185" i="25" s="1"/>
  <c r="AF185" i="24"/>
  <c r="AU185" i="25"/>
  <c r="AV185" i="25" s="1"/>
  <c r="AV185" i="24"/>
  <c r="BK185" i="25"/>
  <c r="BL185" i="25" s="1"/>
  <c r="BL185" i="24"/>
  <c r="CA185" i="25"/>
  <c r="CB185" i="25" s="1"/>
  <c r="CB185" i="24"/>
  <c r="CQ185" i="25"/>
  <c r="CR185" i="25" s="1"/>
  <c r="CR185" i="24"/>
  <c r="DG185" i="25"/>
  <c r="DH185" i="25" s="1"/>
  <c r="DH185" i="24"/>
  <c r="DW185" i="25"/>
  <c r="DX185" i="25" s="1"/>
  <c r="DX185" i="24"/>
  <c r="K186" i="25"/>
  <c r="L186" i="25" s="1"/>
  <c r="L186" i="24"/>
  <c r="AA186" i="25"/>
  <c r="AB186" i="25" s="1"/>
  <c r="AB186" i="24"/>
  <c r="AQ186" i="25"/>
  <c r="AR186" i="25" s="1"/>
  <c r="AR186" i="24"/>
  <c r="BG186" i="25"/>
  <c r="BH186" i="25" s="1"/>
  <c r="BH186" i="24"/>
  <c r="BW186" i="25"/>
  <c r="BX186" i="25" s="1"/>
  <c r="BX186" i="24"/>
  <c r="CM186" i="25"/>
  <c r="CN186" i="25" s="1"/>
  <c r="CN186" i="24"/>
  <c r="DC186" i="25"/>
  <c r="DD186" i="25" s="1"/>
  <c r="DD186" i="24"/>
  <c r="S187" i="25"/>
  <c r="T187" i="25" s="1"/>
  <c r="T187" i="24"/>
  <c r="CE187" i="25"/>
  <c r="CF187" i="25" s="1"/>
  <c r="CF187" i="24"/>
  <c r="O188" i="25"/>
  <c r="P188" i="25" s="1"/>
  <c r="P188" i="24"/>
  <c r="CA188" i="25"/>
  <c r="CB188" i="25" s="1"/>
  <c r="CB188" i="24"/>
  <c r="DQ186" i="25"/>
  <c r="DR186" i="25" s="1"/>
  <c r="DR186" i="24"/>
  <c r="DY186" i="25"/>
  <c r="DZ186" i="25" s="1"/>
  <c r="DZ186" i="24"/>
  <c r="E187" i="25"/>
  <c r="F187" i="25" s="1"/>
  <c r="F187" i="24"/>
  <c r="M187" i="25"/>
  <c r="N187" i="25" s="1"/>
  <c r="N187" i="24"/>
  <c r="U187" i="25"/>
  <c r="V187" i="25" s="1"/>
  <c r="V187" i="24"/>
  <c r="AC187" i="25"/>
  <c r="AD187" i="25" s="1"/>
  <c r="AD187" i="24"/>
  <c r="AK187" i="25"/>
  <c r="AL187" i="25" s="1"/>
  <c r="AL187" i="24"/>
  <c r="AS187" i="25"/>
  <c r="AT187" i="25" s="1"/>
  <c r="AT187" i="24"/>
  <c r="BA187" i="25"/>
  <c r="BB187" i="25" s="1"/>
  <c r="BB187" i="24"/>
  <c r="BI187" i="25"/>
  <c r="BJ187" i="25" s="1"/>
  <c r="BJ187" i="24"/>
  <c r="BQ187" i="25"/>
  <c r="BR187" i="25" s="1"/>
  <c r="BR187" i="24"/>
  <c r="BY187" i="25"/>
  <c r="BZ187" i="25" s="1"/>
  <c r="BZ187" i="24"/>
  <c r="CG187" i="25"/>
  <c r="CH187" i="25" s="1"/>
  <c r="CH187" i="24"/>
  <c r="CO187" i="25"/>
  <c r="CP187" i="25" s="1"/>
  <c r="CP187" i="24"/>
  <c r="CW187" i="25"/>
  <c r="CX187" i="25" s="1"/>
  <c r="CX187" i="24"/>
  <c r="DE187" i="25"/>
  <c r="DF187" i="25" s="1"/>
  <c r="DF187" i="24"/>
  <c r="DM187" i="25"/>
  <c r="DN187" i="25" s="1"/>
  <c r="DN187" i="24"/>
  <c r="DU187" i="25"/>
  <c r="DV187" i="25" s="1"/>
  <c r="DV187" i="24"/>
  <c r="EC187" i="25"/>
  <c r="ED187" i="25" s="1"/>
  <c r="ED187" i="24"/>
  <c r="I188" i="25"/>
  <c r="J188" i="25" s="1"/>
  <c r="J188" i="24"/>
  <c r="Q188" i="25"/>
  <c r="R188" i="25" s="1"/>
  <c r="R188" i="24"/>
  <c r="Y188" i="25"/>
  <c r="Z188" i="25" s="1"/>
  <c r="Z188" i="24"/>
  <c r="AG188" i="25"/>
  <c r="AH188" i="25" s="1"/>
  <c r="AH188" i="24"/>
  <c r="AO188" i="25"/>
  <c r="AP188" i="25" s="1"/>
  <c r="AP188" i="24"/>
  <c r="AW188" i="25"/>
  <c r="AX188" i="25" s="1"/>
  <c r="AX188" i="24"/>
  <c r="BE188" i="25"/>
  <c r="BF188" i="25" s="1"/>
  <c r="BF188" i="24"/>
  <c r="BM188" i="25"/>
  <c r="BN188" i="25" s="1"/>
  <c r="BN188" i="24"/>
  <c r="BU188" i="25"/>
  <c r="BV188" i="25" s="1"/>
  <c r="BV188" i="24"/>
  <c r="CC188" i="25"/>
  <c r="CD188" i="25" s="1"/>
  <c r="CD188" i="24"/>
  <c r="CK188" i="25"/>
  <c r="CL188" i="25" s="1"/>
  <c r="CL188" i="24"/>
  <c r="CS188" i="25"/>
  <c r="CT188" i="25" s="1"/>
  <c r="CT188" i="24"/>
  <c r="DA188" i="25"/>
  <c r="DB188" i="25" s="1"/>
  <c r="DB188" i="24"/>
  <c r="DI188" i="25"/>
  <c r="DJ188" i="25" s="1"/>
  <c r="DJ188" i="24"/>
  <c r="DQ188" i="25"/>
  <c r="DR188" i="25" s="1"/>
  <c r="DR188" i="24"/>
  <c r="DY188" i="25"/>
  <c r="DZ188" i="25" s="1"/>
  <c r="DZ188" i="24"/>
  <c r="DK186" i="25"/>
  <c r="DL186" i="25" s="1"/>
  <c r="DL186" i="24"/>
  <c r="DS186" i="25"/>
  <c r="DT186" i="25" s="1"/>
  <c r="DT186" i="24"/>
  <c r="EA186" i="25"/>
  <c r="EB186" i="25" s="1"/>
  <c r="EB186" i="24"/>
  <c r="G187" i="25"/>
  <c r="H187" i="25" s="1"/>
  <c r="H187" i="24"/>
  <c r="O187" i="25"/>
  <c r="P187" i="25" s="1"/>
  <c r="P187" i="24"/>
  <c r="W187" i="25"/>
  <c r="X187" i="25" s="1"/>
  <c r="X187" i="24"/>
  <c r="AE187" i="25"/>
  <c r="AF187" i="25" s="1"/>
  <c r="AF187" i="24"/>
  <c r="AM187" i="25"/>
  <c r="AN187" i="25" s="1"/>
  <c r="AN187" i="24"/>
  <c r="AU187" i="25"/>
  <c r="AV187" i="25" s="1"/>
  <c r="AV187" i="24"/>
  <c r="BC187" i="25"/>
  <c r="BD187" i="25" s="1"/>
  <c r="BD187" i="24"/>
  <c r="BK187" i="25"/>
  <c r="BL187" i="25" s="1"/>
  <c r="BL187" i="24"/>
  <c r="BS187" i="25"/>
  <c r="BT187" i="25" s="1"/>
  <c r="BT187" i="24"/>
  <c r="CA187" i="25"/>
  <c r="CB187" i="25" s="1"/>
  <c r="CB187" i="24"/>
  <c r="CI187" i="25"/>
  <c r="CJ187" i="25" s="1"/>
  <c r="CJ187" i="24"/>
  <c r="CQ187" i="25"/>
  <c r="CR187" i="25" s="1"/>
  <c r="CR187" i="24"/>
  <c r="CY187" i="25"/>
  <c r="CZ187" i="25" s="1"/>
  <c r="CZ187" i="24"/>
  <c r="DG187" i="25"/>
  <c r="DH187" i="25" s="1"/>
  <c r="DH187" i="24"/>
  <c r="DO187" i="25"/>
  <c r="DP187" i="25" s="1"/>
  <c r="DP187" i="24"/>
  <c r="DW187" i="25"/>
  <c r="DX187" i="25" s="1"/>
  <c r="DX187" i="24"/>
  <c r="C188" i="25"/>
  <c r="D188" i="25" s="1"/>
  <c r="D188" i="24"/>
  <c r="K188" i="25"/>
  <c r="L188" i="25" s="1"/>
  <c r="L188" i="24"/>
  <c r="S188" i="25"/>
  <c r="T188" i="25" s="1"/>
  <c r="T188" i="24"/>
  <c r="AA188" i="25"/>
  <c r="AB188" i="25" s="1"/>
  <c r="AB188" i="24"/>
  <c r="AI188" i="25"/>
  <c r="AJ188" i="25" s="1"/>
  <c r="AJ188" i="24"/>
  <c r="AQ188" i="25"/>
  <c r="AR188" i="25" s="1"/>
  <c r="AR188" i="24"/>
  <c r="AY188" i="25"/>
  <c r="AZ188" i="25" s="1"/>
  <c r="AZ188" i="24"/>
  <c r="BG188" i="25"/>
  <c r="BH188" i="25" s="1"/>
  <c r="BH188" i="24"/>
  <c r="BO188" i="25"/>
  <c r="BP188" i="25" s="1"/>
  <c r="BP188" i="24"/>
  <c r="BW188" i="25"/>
  <c r="BX188" i="25" s="1"/>
  <c r="BX188" i="24"/>
  <c r="CE188" i="25"/>
  <c r="CF188" i="25" s="1"/>
  <c r="CF188" i="24"/>
  <c r="CM188" i="25"/>
  <c r="CN188" i="25" s="1"/>
  <c r="CN188" i="24"/>
  <c r="CU188" i="25"/>
  <c r="CV188" i="25" s="1"/>
  <c r="CV188" i="24"/>
  <c r="DC188" i="25"/>
  <c r="DD188" i="25" s="1"/>
  <c r="DD188" i="24"/>
  <c r="DK188" i="25"/>
  <c r="DL188" i="25" s="1"/>
  <c r="DL188" i="24"/>
  <c r="DS188" i="25"/>
  <c r="DT188" i="25" s="1"/>
  <c r="DT188" i="24"/>
  <c r="EA188" i="25"/>
  <c r="EB188" i="25" s="1"/>
  <c r="EB188" i="24"/>
  <c r="DM186" i="25"/>
  <c r="DN186" i="25" s="1"/>
  <c r="DN186" i="24"/>
  <c r="DU186" i="25"/>
  <c r="DV186" i="25" s="1"/>
  <c r="DV186" i="24"/>
  <c r="EC186" i="25"/>
  <c r="ED186" i="25" s="1"/>
  <c r="ED186" i="24"/>
  <c r="I187" i="25"/>
  <c r="J187" i="25" s="1"/>
  <c r="J187" i="24"/>
  <c r="Q187" i="25"/>
  <c r="R187" i="25" s="1"/>
  <c r="R187" i="24"/>
  <c r="Y187" i="25"/>
  <c r="Z187" i="25" s="1"/>
  <c r="Z187" i="24"/>
  <c r="AG187" i="25"/>
  <c r="AH187" i="25" s="1"/>
  <c r="AH187" i="24"/>
  <c r="AO187" i="25"/>
  <c r="AP187" i="25" s="1"/>
  <c r="AP187" i="24"/>
  <c r="AW187" i="25"/>
  <c r="AX187" i="25" s="1"/>
  <c r="AX187" i="24"/>
  <c r="BE187" i="25"/>
  <c r="BF187" i="25" s="1"/>
  <c r="BF187" i="24"/>
  <c r="BM187" i="25"/>
  <c r="BN187" i="25" s="1"/>
  <c r="BN187" i="24"/>
  <c r="BU187" i="25"/>
  <c r="BV187" i="25" s="1"/>
  <c r="BV187" i="24"/>
  <c r="CC187" i="25"/>
  <c r="CD187" i="25" s="1"/>
  <c r="CD187" i="24"/>
  <c r="CK187" i="25"/>
  <c r="CL187" i="25" s="1"/>
  <c r="CL187" i="24"/>
  <c r="CS187" i="25"/>
  <c r="CT187" i="25" s="1"/>
  <c r="CT187" i="24"/>
  <c r="DA187" i="25"/>
  <c r="DB187" i="25" s="1"/>
  <c r="DB187" i="24"/>
  <c r="DI187" i="25"/>
  <c r="DJ187" i="25" s="1"/>
  <c r="DJ187" i="24"/>
  <c r="DQ187" i="25"/>
  <c r="DR187" i="25" s="1"/>
  <c r="DR187" i="24"/>
  <c r="DY187" i="25"/>
  <c r="DZ187" i="25" s="1"/>
  <c r="DZ187" i="24"/>
  <c r="E188" i="25"/>
  <c r="F188" i="25" s="1"/>
  <c r="F188" i="24"/>
  <c r="M188" i="25"/>
  <c r="N188" i="25" s="1"/>
  <c r="N188" i="24"/>
  <c r="U188" i="25"/>
  <c r="V188" i="25" s="1"/>
  <c r="V188" i="24"/>
  <c r="AC188" i="25"/>
  <c r="AD188" i="25" s="1"/>
  <c r="AD188" i="24"/>
  <c r="AK188" i="25"/>
  <c r="AL188" i="25" s="1"/>
  <c r="AL188" i="24"/>
  <c r="AS188" i="25"/>
  <c r="AT188" i="25" s="1"/>
  <c r="AT188" i="24"/>
  <c r="BA188" i="25"/>
  <c r="BB188" i="25" s="1"/>
  <c r="BB188" i="24"/>
  <c r="BI188" i="25"/>
  <c r="BJ188" i="25" s="1"/>
  <c r="BJ188" i="24"/>
  <c r="BQ188" i="25"/>
  <c r="BR188" i="25" s="1"/>
  <c r="BR188" i="24"/>
  <c r="BY188" i="25"/>
  <c r="BZ188" i="25" s="1"/>
  <c r="BZ188" i="24"/>
  <c r="CG188" i="25"/>
  <c r="CH188" i="25" s="1"/>
  <c r="CH188" i="24"/>
  <c r="CO188" i="25"/>
  <c r="CP188" i="25" s="1"/>
  <c r="CP188" i="24"/>
  <c r="CW188" i="25"/>
  <c r="CX188" i="25" s="1"/>
  <c r="CX188" i="24"/>
  <c r="DE188" i="25"/>
  <c r="DF188" i="25" s="1"/>
  <c r="DF188" i="24"/>
  <c r="DM188" i="25"/>
  <c r="DN188" i="25" s="1"/>
  <c r="DN188" i="24"/>
  <c r="DU188" i="25"/>
  <c r="DV188" i="25" s="1"/>
  <c r="DV188" i="24"/>
  <c r="EC188" i="25"/>
  <c r="ED188" i="25" s="1"/>
  <c r="ED188" i="24"/>
  <c r="P8" i="4"/>
  <c r="V6" i="10"/>
  <c r="H6" i="7"/>
  <c r="L6" i="7"/>
  <c r="K6" i="7"/>
  <c r="J6" i="7"/>
  <c r="I6" i="7"/>
  <c r="G25" i="8"/>
  <c r="K25" i="8"/>
  <c r="J25" i="8"/>
  <c r="I25" i="8"/>
  <c r="H25" i="8"/>
  <c r="L36" i="7"/>
  <c r="T36" i="7"/>
  <c r="I4" i="8"/>
  <c r="G46" i="8"/>
  <c r="K45" i="9"/>
  <c r="J66" i="9"/>
  <c r="I87" i="9"/>
  <c r="L9" i="10"/>
  <c r="L17" i="10"/>
  <c r="L25" i="10"/>
  <c r="L33" i="10"/>
  <c r="L41" i="10"/>
  <c r="L49" i="10"/>
  <c r="L58" i="10"/>
  <c r="L66" i="10"/>
  <c r="L74" i="10"/>
  <c r="L87" i="10"/>
  <c r="L99" i="10"/>
  <c r="L114" i="10"/>
  <c r="L38" i="10"/>
  <c r="L46" i="10"/>
  <c r="L54" i="10"/>
  <c r="L63" i="10"/>
  <c r="L71" i="10"/>
  <c r="L84" i="10"/>
  <c r="L85" i="10"/>
  <c r="L86" i="10"/>
  <c r="L93" i="10"/>
  <c r="L108" i="10"/>
  <c r="L130" i="10"/>
  <c r="K71" i="12"/>
  <c r="K63" i="12"/>
  <c r="K55" i="12"/>
  <c r="K47" i="12"/>
  <c r="K39" i="12"/>
  <c r="K31" i="12"/>
  <c r="K23" i="12"/>
  <c r="K15" i="12"/>
  <c r="K64" i="12"/>
  <c r="K56" i="12"/>
  <c r="K48" i="12"/>
  <c r="K40" i="12"/>
  <c r="K32" i="12"/>
  <c r="K24" i="12"/>
  <c r="K16" i="12"/>
  <c r="K8" i="12"/>
  <c r="K65" i="12"/>
  <c r="K57" i="12"/>
  <c r="K49" i="12"/>
  <c r="K41" i="12"/>
  <c r="K33" i="12"/>
  <c r="K25" i="12"/>
  <c r="K17" i="12"/>
  <c r="K9" i="12"/>
  <c r="I6" i="12"/>
  <c r="K66" i="12"/>
  <c r="K58" i="12"/>
  <c r="K50" i="12"/>
  <c r="K42" i="12"/>
  <c r="K34" i="12"/>
  <c r="K26" i="12"/>
  <c r="K18" i="12"/>
  <c r="K10" i="12"/>
  <c r="K67" i="12"/>
  <c r="K59" i="12"/>
  <c r="K51" i="12"/>
  <c r="K43" i="12"/>
  <c r="K35" i="12"/>
  <c r="K27" i="12"/>
  <c r="K19" i="12"/>
  <c r="K11" i="12"/>
  <c r="K68" i="12"/>
  <c r="K60" i="12"/>
  <c r="K52" i="12"/>
  <c r="K44" i="12"/>
  <c r="K36" i="12"/>
  <c r="K28" i="12"/>
  <c r="K20" i="12"/>
  <c r="K12" i="12"/>
  <c r="K61" i="12"/>
  <c r="K70" i="12"/>
  <c r="K62" i="12"/>
  <c r="K30" i="12"/>
  <c r="K37" i="12"/>
  <c r="K38" i="12"/>
  <c r="K69" i="12"/>
  <c r="K45" i="12"/>
  <c r="K13" i="12"/>
  <c r="K46" i="12"/>
  <c r="K14" i="12"/>
  <c r="K54" i="12"/>
  <c r="K22" i="12"/>
  <c r="K29" i="12"/>
  <c r="S6" i="7"/>
  <c r="V36" i="7"/>
  <c r="K4" i="8"/>
  <c r="I46" i="8"/>
  <c r="H67" i="8"/>
  <c r="G88" i="8"/>
  <c r="G3" i="9"/>
  <c r="K87" i="9"/>
  <c r="I6" i="10"/>
  <c r="L11" i="10"/>
  <c r="L19" i="10"/>
  <c r="L27" i="10"/>
  <c r="L35" i="10"/>
  <c r="L43" i="10"/>
  <c r="L51" i="10"/>
  <c r="L60" i="10"/>
  <c r="L68" i="10"/>
  <c r="L76" i="10"/>
  <c r="L79" i="10"/>
  <c r="L81" i="10"/>
  <c r="L83" i="10"/>
  <c r="L101" i="10"/>
  <c r="L116" i="10"/>
  <c r="L118" i="10"/>
  <c r="L135" i="10"/>
  <c r="L139" i="10"/>
  <c r="T6" i="7"/>
  <c r="T8" i="7"/>
  <c r="J46" i="8"/>
  <c r="I67" i="8"/>
  <c r="H88" i="8"/>
  <c r="H3" i="9"/>
  <c r="G24" i="9"/>
  <c r="J6" i="10"/>
  <c r="S6" i="10"/>
  <c r="L8" i="10"/>
  <c r="L16" i="10"/>
  <c r="L24" i="10"/>
  <c r="L32" i="10"/>
  <c r="L40" i="10"/>
  <c r="L48" i="10"/>
  <c r="L57" i="10"/>
  <c r="L65" i="10"/>
  <c r="L73" i="10"/>
  <c r="L77" i="10"/>
  <c r="L78" i="10"/>
  <c r="L95" i="10"/>
  <c r="L110" i="10"/>
  <c r="L128" i="10"/>
  <c r="L132" i="10"/>
  <c r="U6" i="7"/>
  <c r="H36" i="7"/>
  <c r="K46" i="8"/>
  <c r="J67" i="8"/>
  <c r="I88" i="8"/>
  <c r="I3" i="9"/>
  <c r="H24" i="9"/>
  <c r="G45" i="9"/>
  <c r="K6" i="10"/>
  <c r="T6" i="10"/>
  <c r="L13" i="10"/>
  <c r="L21" i="10"/>
  <c r="L29" i="10"/>
  <c r="L37" i="10"/>
  <c r="L45" i="10"/>
  <c r="L53" i="10"/>
  <c r="L62" i="10"/>
  <c r="L70" i="10"/>
  <c r="L92" i="10"/>
  <c r="L103" i="10"/>
  <c r="L125" i="10"/>
  <c r="V6" i="7"/>
  <c r="I24" i="9"/>
  <c r="H45" i="9"/>
  <c r="G66" i="9"/>
  <c r="M6" i="10"/>
  <c r="U6" i="10"/>
  <c r="L10" i="10"/>
  <c r="L18" i="10"/>
  <c r="L26" i="10"/>
  <c r="L34" i="10"/>
  <c r="L42" i="10"/>
  <c r="L50" i="10"/>
  <c r="L59" i="10"/>
  <c r="L67" i="10"/>
  <c r="L75" i="10"/>
  <c r="L89" i="10"/>
  <c r="L100" i="10"/>
  <c r="L112" i="10"/>
  <c r="L153" i="10"/>
  <c r="L145" i="10"/>
  <c r="L137" i="10"/>
  <c r="L148" i="10"/>
  <c r="L140" i="10"/>
  <c r="L146" i="10"/>
  <c r="L138" i="10"/>
  <c r="L149" i="10"/>
  <c r="L141" i="10"/>
  <c r="L133" i="10"/>
  <c r="L152" i="10"/>
  <c r="L144" i="10"/>
  <c r="L136" i="10"/>
  <c r="L147" i="10"/>
  <c r="L143" i="10"/>
  <c r="L142" i="10"/>
  <c r="L134" i="10"/>
  <c r="L129" i="10"/>
  <c r="L121" i="10"/>
  <c r="L113" i="10"/>
  <c r="L104" i="10"/>
  <c r="L96" i="10"/>
  <c r="L88" i="10"/>
  <c r="L80" i="10"/>
  <c r="L151" i="10"/>
  <c r="L150" i="10"/>
  <c r="L124" i="10"/>
  <c r="L127" i="10"/>
  <c r="L119" i="10"/>
  <c r="L111" i="10"/>
  <c r="L102" i="10"/>
  <c r="L94" i="10"/>
  <c r="L131" i="10"/>
  <c r="L123" i="10"/>
  <c r="L115" i="10"/>
  <c r="L107" i="10"/>
  <c r="L98" i="10"/>
  <c r="L90" i="10"/>
  <c r="L82" i="10"/>
  <c r="W6" i="10"/>
  <c r="L12" i="10"/>
  <c r="L20" i="10"/>
  <c r="L28" i="10"/>
  <c r="L36" i="10"/>
  <c r="L44" i="10"/>
  <c r="L52" i="10"/>
  <c r="L61" i="10"/>
  <c r="L69" i="10"/>
  <c r="L91" i="10"/>
  <c r="L106" i="10"/>
  <c r="L117" i="10"/>
  <c r="L120" i="10"/>
  <c r="K53" i="12"/>
  <c r="U6" i="11"/>
  <c r="T6" i="11"/>
  <c r="S6" i="11"/>
  <c r="S6" i="12"/>
  <c r="V6" i="14"/>
  <c r="U6" i="14"/>
  <c r="T6" i="14"/>
  <c r="S6" i="14"/>
  <c r="K6" i="16"/>
  <c r="AJ31" i="20"/>
  <c r="AJ23" i="20"/>
  <c r="AJ15" i="20"/>
  <c r="AJ26" i="20"/>
  <c r="AJ18" i="20"/>
  <c r="AJ10" i="20"/>
  <c r="AJ29" i="20"/>
  <c r="AJ13" i="20"/>
  <c r="AJ24" i="20"/>
  <c r="AJ16" i="20"/>
  <c r="AJ32" i="20"/>
  <c r="AJ27" i="20"/>
  <c r="AJ11" i="20"/>
  <c r="AJ30" i="20"/>
  <c r="AJ14" i="20"/>
  <c r="AJ25" i="20"/>
  <c r="AJ17" i="20"/>
  <c r="AJ9" i="20"/>
  <c r="AJ7" i="20"/>
  <c r="AJ28" i="20"/>
  <c r="AJ12" i="20"/>
  <c r="F19" i="19"/>
  <c r="J6" i="15"/>
  <c r="F33" i="19"/>
  <c r="P29" i="22"/>
  <c r="P17" i="22"/>
  <c r="P9" i="22"/>
  <c r="P25" i="22"/>
  <c r="P13" i="22"/>
  <c r="P26" i="22"/>
  <c r="P16" i="22"/>
  <c r="P24" i="22"/>
  <c r="P15" i="22"/>
  <c r="P23" i="22"/>
  <c r="P14" i="22"/>
  <c r="P32" i="22"/>
  <c r="P12" i="22"/>
  <c r="AF7" i="21"/>
  <c r="P31" i="22"/>
  <c r="P11" i="22"/>
  <c r="P30" i="22"/>
  <c r="P10" i="22"/>
  <c r="AD7" i="21"/>
  <c r="P28" i="22"/>
  <c r="P18" i="22"/>
  <c r="L6" i="13"/>
  <c r="K6" i="13"/>
  <c r="J6" i="13"/>
  <c r="I6" i="13"/>
  <c r="H6" i="13"/>
  <c r="P27" i="22"/>
  <c r="K6" i="11"/>
  <c r="AF6" i="12"/>
  <c r="V15" i="12"/>
  <c r="V23" i="12"/>
  <c r="V31" i="12"/>
  <c r="V39" i="12"/>
  <c r="V47" i="12"/>
  <c r="V55" i="12"/>
  <c r="V63" i="12"/>
  <c r="V71" i="12"/>
  <c r="K6" i="14"/>
  <c r="K21" i="20"/>
  <c r="L6" i="11"/>
  <c r="G6" i="12"/>
  <c r="AG6" i="12"/>
  <c r="V14" i="12"/>
  <c r="V22" i="12"/>
  <c r="V30" i="12"/>
  <c r="V38" i="12"/>
  <c r="V46" i="12"/>
  <c r="V54" i="12"/>
  <c r="V62" i="12"/>
  <c r="V70" i="12"/>
  <c r="L6" i="14"/>
  <c r="H6" i="15"/>
  <c r="S6" i="16"/>
  <c r="V13" i="12"/>
  <c r="V21" i="12"/>
  <c r="V29" i="12"/>
  <c r="V37" i="12"/>
  <c r="V45" i="12"/>
  <c r="V53" i="12"/>
  <c r="V61" i="12"/>
  <c r="V69" i="12"/>
  <c r="R6" i="13"/>
  <c r="I6" i="15"/>
  <c r="U6" i="16"/>
  <c r="T7" i="21"/>
  <c r="W7" i="21"/>
  <c r="V7" i="21"/>
  <c r="U7" i="21"/>
  <c r="S7" i="21"/>
  <c r="V36" i="12"/>
  <c r="V44" i="12"/>
  <c r="V52" i="12"/>
  <c r="V60" i="12"/>
  <c r="V68" i="12"/>
  <c r="O19" i="19"/>
  <c r="O33" i="19"/>
  <c r="W7" i="20"/>
  <c r="V7" i="20"/>
  <c r="U7" i="20"/>
  <c r="T7" i="20"/>
  <c r="S7" i="20"/>
  <c r="AG21" i="20"/>
  <c r="AF21" i="20"/>
  <c r="AE21" i="20"/>
  <c r="AL21" i="20"/>
  <c r="AD21" i="20"/>
  <c r="O19" i="23"/>
  <c r="O33" i="23"/>
  <c r="S7" i="23"/>
  <c r="Q7" i="23"/>
  <c r="V11" i="12"/>
  <c r="V27" i="12"/>
  <c r="V35" i="12"/>
  <c r="V43" i="12"/>
  <c r="V51" i="12"/>
  <c r="V59" i="12"/>
  <c r="V67" i="12"/>
  <c r="T6" i="13"/>
  <c r="K6" i="15"/>
  <c r="S6" i="15"/>
  <c r="L6" i="12"/>
  <c r="T6" i="12"/>
  <c r="AC6" i="12"/>
  <c r="V10" i="12"/>
  <c r="V26" i="12"/>
  <c r="V34" i="12"/>
  <c r="V42" i="12"/>
  <c r="V50" i="12"/>
  <c r="V58" i="12"/>
  <c r="U6" i="13"/>
  <c r="L6" i="15"/>
  <c r="T6" i="15"/>
  <c r="V6" i="16"/>
  <c r="I6" i="17"/>
  <c r="U6" i="18"/>
  <c r="AG7" i="19"/>
  <c r="Q19" i="19"/>
  <c r="Y19" i="19"/>
  <c r="V21" i="19"/>
  <c r="AE21" i="19"/>
  <c r="J7" i="20"/>
  <c r="P19" i="20"/>
  <c r="X10" i="20"/>
  <c r="AH11" i="20"/>
  <c r="AK12" i="20"/>
  <c r="AI14" i="20"/>
  <c r="X18" i="20"/>
  <c r="L21" i="20"/>
  <c r="U21" i="20"/>
  <c r="AH27" i="20"/>
  <c r="AK28" i="20"/>
  <c r="AI30" i="20"/>
  <c r="AH32" i="20"/>
  <c r="F9" i="22"/>
  <c r="K9" i="22"/>
  <c r="O9" i="22"/>
  <c r="E10" i="22"/>
  <c r="N10" i="22"/>
  <c r="D11" i="22"/>
  <c r="I11" i="22"/>
  <c r="H12" i="22"/>
  <c r="AH21" i="21"/>
  <c r="F29" i="22"/>
  <c r="K29" i="22"/>
  <c r="O29" i="22"/>
  <c r="E30" i="22"/>
  <c r="N30" i="22"/>
  <c r="D31" i="22"/>
  <c r="I31" i="22"/>
  <c r="H32" i="22"/>
  <c r="AC7" i="23"/>
  <c r="J6" i="17"/>
  <c r="R6" i="17"/>
  <c r="V6" i="18"/>
  <c r="H7" i="19"/>
  <c r="AH7" i="19"/>
  <c r="Z19" i="19"/>
  <c r="W21" i="19"/>
  <c r="AF21" i="19"/>
  <c r="P33" i="19"/>
  <c r="K7" i="20"/>
  <c r="AK7" i="20"/>
  <c r="Q19" i="20"/>
  <c r="AK9" i="20"/>
  <c r="AI11" i="20"/>
  <c r="X15" i="20"/>
  <c r="AH16" i="20"/>
  <c r="AK17" i="20"/>
  <c r="V21" i="20"/>
  <c r="C33" i="20"/>
  <c r="AH24" i="20"/>
  <c r="AK25" i="20"/>
  <c r="AI27" i="20"/>
  <c r="AI32" i="20"/>
  <c r="J7" i="21"/>
  <c r="F10" i="22"/>
  <c r="K10" i="22"/>
  <c r="E11" i="22"/>
  <c r="O11" i="22"/>
  <c r="D12" i="22"/>
  <c r="I12" i="22"/>
  <c r="N12" i="22"/>
  <c r="H13" i="22"/>
  <c r="F30" i="22"/>
  <c r="K30" i="22"/>
  <c r="E31" i="22"/>
  <c r="O31" i="22"/>
  <c r="D32" i="22"/>
  <c r="I32" i="22"/>
  <c r="N32" i="22"/>
  <c r="W33" i="23"/>
  <c r="H6" i="16"/>
  <c r="K6" i="17"/>
  <c r="S6" i="17"/>
  <c r="I7" i="19"/>
  <c r="C19" i="19"/>
  <c r="AA19" i="19"/>
  <c r="AG21" i="19"/>
  <c r="Q33" i="19"/>
  <c r="Y33" i="19"/>
  <c r="L7" i="20"/>
  <c r="AD7" i="20"/>
  <c r="AL7" i="20"/>
  <c r="X12" i="20"/>
  <c r="AH13" i="20"/>
  <c r="AK14" i="20"/>
  <c r="AI16" i="20"/>
  <c r="W21" i="20"/>
  <c r="D33" i="20"/>
  <c r="AI24" i="20"/>
  <c r="AH29" i="20"/>
  <c r="AK30" i="20"/>
  <c r="K11" i="22"/>
  <c r="F12" i="22"/>
  <c r="O12" i="22"/>
  <c r="E13" i="22"/>
  <c r="I13" i="22"/>
  <c r="N13" i="22"/>
  <c r="D14" i="22"/>
  <c r="H14" i="22"/>
  <c r="I23" i="22"/>
  <c r="K31" i="22"/>
  <c r="F32" i="22"/>
  <c r="O32" i="22"/>
  <c r="R7" i="23"/>
  <c r="AB7" i="23"/>
  <c r="N33" i="23"/>
  <c r="X33" i="23"/>
  <c r="I6" i="16"/>
  <c r="L6" i="17"/>
  <c r="T6" i="17"/>
  <c r="H6" i="18"/>
  <c r="J7" i="19"/>
  <c r="S7" i="19"/>
  <c r="D19" i="19"/>
  <c r="AB19" i="19"/>
  <c r="H21" i="19"/>
  <c r="Z33" i="19"/>
  <c r="AE7" i="20"/>
  <c r="C19" i="20"/>
  <c r="X9" i="20"/>
  <c r="AH10" i="20"/>
  <c r="AK11" i="20"/>
  <c r="AI13" i="20"/>
  <c r="X17" i="20"/>
  <c r="AH18" i="20"/>
  <c r="E33" i="20"/>
  <c r="AH26" i="20"/>
  <c r="AK27" i="20"/>
  <c r="AI29" i="20"/>
  <c r="AK32" i="20"/>
  <c r="D29" i="22"/>
  <c r="D17" i="22"/>
  <c r="D9" i="22"/>
  <c r="D25" i="22"/>
  <c r="D13" i="22"/>
  <c r="H27" i="22"/>
  <c r="H15" i="22"/>
  <c r="H31" i="22"/>
  <c r="H23" i="22"/>
  <c r="H11" i="22"/>
  <c r="F13" i="22"/>
  <c r="K13" i="22"/>
  <c r="O13" i="22"/>
  <c r="E14" i="22"/>
  <c r="N14" i="22"/>
  <c r="D15" i="22"/>
  <c r="I15" i="22"/>
  <c r="H16" i="22"/>
  <c r="O23" i="22"/>
  <c r="D24" i="22"/>
  <c r="N24" i="22"/>
  <c r="H25" i="22"/>
  <c r="AD7" i="23"/>
  <c r="J6" i="16"/>
  <c r="R6" i="16"/>
  <c r="U6" i="17"/>
  <c r="K7" i="19"/>
  <c r="T7" i="19"/>
  <c r="E19" i="19"/>
  <c r="C33" i="19"/>
  <c r="AA33" i="19"/>
  <c r="AI10" i="20"/>
  <c r="X14" i="20"/>
  <c r="AH15" i="20"/>
  <c r="AK16" i="20"/>
  <c r="AI18" i="20"/>
  <c r="F33" i="20"/>
  <c r="N33" i="20"/>
  <c r="AH23" i="20"/>
  <c r="AK24" i="20"/>
  <c r="AI26" i="20"/>
  <c r="AH31" i="20"/>
  <c r="E28" i="22"/>
  <c r="E16" i="22"/>
  <c r="E32" i="22"/>
  <c r="E24" i="22"/>
  <c r="E12" i="22"/>
  <c r="I26" i="22"/>
  <c r="I14" i="22"/>
  <c r="I30" i="22"/>
  <c r="I18" i="22"/>
  <c r="I10" i="22"/>
  <c r="F14" i="22"/>
  <c r="K14" i="22"/>
  <c r="E15" i="22"/>
  <c r="O15" i="22"/>
  <c r="D16" i="22"/>
  <c r="I16" i="22"/>
  <c r="N16" i="22"/>
  <c r="H17" i="22"/>
  <c r="K23" i="22"/>
  <c r="O24" i="22"/>
  <c r="E25" i="22"/>
  <c r="I25" i="22"/>
  <c r="D26" i="22"/>
  <c r="H26" i="22"/>
  <c r="W19" i="23"/>
  <c r="D33" i="19"/>
  <c r="AG7" i="20"/>
  <c r="AH12" i="20"/>
  <c r="O33" i="20"/>
  <c r="AI23" i="20"/>
  <c r="AH28" i="20"/>
  <c r="AK29" i="20"/>
  <c r="AI31" i="20"/>
  <c r="F27" i="22"/>
  <c r="F15" i="22"/>
  <c r="F31" i="22"/>
  <c r="F23" i="22"/>
  <c r="F11" i="22"/>
  <c r="N31" i="22"/>
  <c r="N23" i="22"/>
  <c r="N11" i="22"/>
  <c r="N27" i="22"/>
  <c r="N15" i="22"/>
  <c r="K15" i="22"/>
  <c r="F16" i="22"/>
  <c r="O16" i="22"/>
  <c r="E17" i="22"/>
  <c r="I17" i="22"/>
  <c r="N17" i="22"/>
  <c r="D18" i="22"/>
  <c r="H18" i="22"/>
  <c r="F25" i="22"/>
  <c r="E26" i="22"/>
  <c r="N26" i="22"/>
  <c r="D27" i="22"/>
  <c r="I27" i="22"/>
  <c r="H28" i="22"/>
  <c r="M33" i="23"/>
  <c r="T7" i="23"/>
  <c r="K6" i="18"/>
  <c r="V7" i="19"/>
  <c r="AE7" i="19"/>
  <c r="E33" i="19"/>
  <c r="H7" i="20"/>
  <c r="AH7" i="20"/>
  <c r="F19" i="20"/>
  <c r="AH9" i="20"/>
  <c r="AK10" i="20"/>
  <c r="AI12" i="20"/>
  <c r="X16" i="20"/>
  <c r="AH17" i="20"/>
  <c r="AK18" i="20"/>
  <c r="P33" i="20"/>
  <c r="K32" i="22"/>
  <c r="K24" i="22"/>
  <c r="K12" i="22"/>
  <c r="K28" i="22"/>
  <c r="K16" i="22"/>
  <c r="O30" i="22"/>
  <c r="O18" i="22"/>
  <c r="O10" i="22"/>
  <c r="O26" i="22"/>
  <c r="O14" i="22"/>
  <c r="H9" i="22"/>
  <c r="F17" i="22"/>
  <c r="K17" i="22"/>
  <c r="O17" i="22"/>
  <c r="E18" i="22"/>
  <c r="N18" i="22"/>
  <c r="L21" i="21"/>
  <c r="AF21" i="21"/>
  <c r="F26" i="22"/>
  <c r="K26" i="22"/>
  <c r="E27" i="22"/>
  <c r="O27" i="22"/>
  <c r="D28" i="22"/>
  <c r="I28" i="22"/>
  <c r="N28" i="22"/>
  <c r="H29" i="22"/>
  <c r="X19" i="23"/>
  <c r="Q21" i="23"/>
  <c r="U21" i="23"/>
  <c r="AG7" i="21"/>
  <c r="J9" i="22"/>
  <c r="C14" i="22"/>
  <c r="M16" i="22"/>
  <c r="J17" i="22"/>
  <c r="C26" i="22"/>
  <c r="M28" i="22"/>
  <c r="J29" i="22"/>
  <c r="Y33" i="23"/>
  <c r="K7" i="21"/>
  <c r="C10" i="22"/>
  <c r="M12" i="22"/>
  <c r="J13" i="22"/>
  <c r="C18" i="22"/>
  <c r="M24" i="22"/>
  <c r="CT132" i="25" l="1"/>
  <c r="DV151" i="25"/>
  <c r="T125" i="25"/>
  <c r="DL175" i="25"/>
  <c r="CF175" i="25"/>
  <c r="CX164" i="25"/>
  <c r="EB175" i="25"/>
  <c r="CV175" i="25"/>
  <c r="BP175" i="25"/>
  <c r="AJ175" i="25"/>
  <c r="D175" i="25"/>
  <c r="CZ174" i="25"/>
  <c r="BT174" i="25"/>
  <c r="AN174" i="25"/>
  <c r="H174" i="25"/>
  <c r="DT175" i="25"/>
  <c r="CN175" i="25"/>
  <c r="BH175" i="25"/>
  <c r="AB175" i="25"/>
  <c r="DX174" i="25"/>
  <c r="CR174" i="25"/>
  <c r="BL174" i="25"/>
  <c r="AF174" i="25"/>
  <c r="EB173" i="25"/>
  <c r="BP173" i="25"/>
  <c r="DJ175" i="25"/>
  <c r="CD175" i="25"/>
  <c r="AX175" i="25"/>
  <c r="R175" i="25"/>
  <c r="DN174" i="25"/>
  <c r="CH174" i="25"/>
  <c r="BB174" i="25"/>
  <c r="V174" i="25"/>
  <c r="DR173" i="25"/>
  <c r="BD175" i="25"/>
  <c r="BH174" i="25"/>
  <c r="H173" i="25"/>
  <c r="BX172" i="25"/>
  <c r="L172" i="25"/>
  <c r="CB171" i="25"/>
  <c r="P171" i="25"/>
  <c r="CF170" i="25"/>
  <c r="T170" i="25"/>
  <c r="CJ169" i="25"/>
  <c r="X169" i="25"/>
  <c r="CN168" i="25"/>
  <c r="CL173" i="25"/>
  <c r="AF173" i="25"/>
  <c r="AJ172" i="25"/>
  <c r="CZ171" i="25"/>
  <c r="AN171" i="25"/>
  <c r="DD170" i="25"/>
  <c r="AR170" i="25"/>
  <c r="DH169" i="25"/>
  <c r="AV169" i="25"/>
  <c r="DL168" i="25"/>
  <c r="AZ168" i="25"/>
  <c r="P175" i="25"/>
  <c r="T174" i="25"/>
  <c r="D173" i="25"/>
  <c r="BT172" i="25"/>
  <c r="H172" i="25"/>
  <c r="BX171" i="25"/>
  <c r="L171" i="25"/>
  <c r="CB170" i="25"/>
  <c r="P170" i="25"/>
  <c r="CF169" i="25"/>
  <c r="CZ175" i="25"/>
  <c r="DD174" i="25"/>
  <c r="DH173" i="25"/>
  <c r="AN173" i="25"/>
  <c r="DD172" i="25"/>
  <c r="AR172" i="25"/>
  <c r="AL173" i="25"/>
  <c r="DB172" i="25"/>
  <c r="AP172" i="25"/>
  <c r="DF171" i="25"/>
  <c r="AT171" i="25"/>
  <c r="DJ170" i="25"/>
  <c r="AX170" i="25"/>
  <c r="DN169" i="25"/>
  <c r="BB169" i="25"/>
  <c r="DR168" i="25"/>
  <c r="BF168" i="25"/>
  <c r="DX175" i="25"/>
  <c r="EB174" i="25"/>
  <c r="D174" i="25"/>
  <c r="J173" i="25"/>
  <c r="BZ172" i="25"/>
  <c r="N172" i="25"/>
  <c r="DN175" i="25"/>
  <c r="CH175" i="25"/>
  <c r="BB175" i="25"/>
  <c r="V175" i="25"/>
  <c r="DR174" i="25"/>
  <c r="CL174" i="25"/>
  <c r="BF174" i="25"/>
  <c r="Z174" i="25"/>
  <c r="DV173" i="25"/>
  <c r="CP173" i="25"/>
  <c r="AZ175" i="25"/>
  <c r="T175" i="25"/>
  <c r="DP174" i="25"/>
  <c r="CJ174" i="25"/>
  <c r="BD174" i="25"/>
  <c r="X174" i="25"/>
  <c r="DT173" i="25"/>
  <c r="CN173" i="25"/>
  <c r="BH173" i="25"/>
  <c r="DJ173" i="25"/>
  <c r="AB174" i="25"/>
  <c r="ED170" i="25"/>
  <c r="BR170" i="25"/>
  <c r="F170" i="25"/>
  <c r="BV169" i="25"/>
  <c r="J169" i="25"/>
  <c r="BV173" i="25"/>
  <c r="R173" i="25"/>
  <c r="CH172" i="25"/>
  <c r="V172" i="25"/>
  <c r="CL171" i="25"/>
  <c r="Z171" i="25"/>
  <c r="CP170" i="25"/>
  <c r="AD170" i="25"/>
  <c r="CT169" i="25"/>
  <c r="AH169" i="25"/>
  <c r="CX168" i="25"/>
  <c r="AL168" i="25"/>
  <c r="DH175" i="25"/>
  <c r="DL174" i="25"/>
  <c r="DP173" i="25"/>
  <c r="EB170" i="25"/>
  <c r="BP170" i="25"/>
  <c r="D170" i="25"/>
  <c r="BT169" i="25"/>
  <c r="BT175" i="25"/>
  <c r="BX174" i="25"/>
  <c r="Z173" i="25"/>
  <c r="CP172" i="25"/>
  <c r="CD173" i="25"/>
  <c r="L173" i="25"/>
  <c r="CB172" i="25"/>
  <c r="P172" i="25"/>
  <c r="CF171" i="25"/>
  <c r="T171" i="25"/>
  <c r="CJ170" i="25"/>
  <c r="X170" i="25"/>
  <c r="CN169" i="25"/>
  <c r="AB169" i="25"/>
  <c r="CR168" i="25"/>
  <c r="AF168" i="25"/>
  <c r="CR175" i="25"/>
  <c r="CV174" i="25"/>
  <c r="CZ173" i="25"/>
  <c r="DZ172" i="25"/>
  <c r="ED171" i="25"/>
  <c r="F171" i="25"/>
  <c r="BV170" i="25"/>
  <c r="J170" i="25"/>
  <c r="BZ169" i="25"/>
  <c r="N169" i="25"/>
  <c r="DX172" i="25"/>
  <c r="BL172" i="25"/>
  <c r="EB171" i="25"/>
  <c r="BP171" i="25"/>
  <c r="D171" i="25"/>
  <c r="BT170" i="25"/>
  <c r="H170" i="25"/>
  <c r="BH171" i="25"/>
  <c r="BX169" i="25"/>
  <c r="BZ168" i="25"/>
  <c r="ED166" i="25"/>
  <c r="BR166" i="25"/>
  <c r="F166" i="25"/>
  <c r="BV165" i="25"/>
  <c r="J165" i="25"/>
  <c r="N164" i="25"/>
  <c r="BV162" i="25"/>
  <c r="J162" i="25"/>
  <c r="BZ161" i="25"/>
  <c r="N161" i="25"/>
  <c r="CD160" i="25"/>
  <c r="R160" i="25"/>
  <c r="CH159" i="25"/>
  <c r="V159" i="25"/>
  <c r="CL158" i="25"/>
  <c r="Z158" i="25"/>
  <c r="CP157" i="25"/>
  <c r="AD157" i="25"/>
  <c r="CT156" i="25"/>
  <c r="AH156" i="25"/>
  <c r="CX155" i="25"/>
  <c r="AL155" i="25"/>
  <c r="DB154" i="25"/>
  <c r="DJ152" i="25"/>
  <c r="CV149" i="25"/>
  <c r="AJ149" i="25"/>
  <c r="CZ148" i="25"/>
  <c r="AN148" i="25"/>
  <c r="DD147" i="25"/>
  <c r="AR147" i="25"/>
  <c r="DH146" i="25"/>
  <c r="AV146" i="25"/>
  <c r="DL145" i="25"/>
  <c r="T172" i="25"/>
  <c r="AB170" i="25"/>
  <c r="AP168" i="25"/>
  <c r="CZ167" i="25"/>
  <c r="AN167" i="25"/>
  <c r="DD166" i="25"/>
  <c r="AR166" i="25"/>
  <c r="DH165" i="25"/>
  <c r="AV165" i="25"/>
  <c r="CL164" i="25"/>
  <c r="DF162" i="25"/>
  <c r="AT162" i="25"/>
  <c r="DJ161" i="25"/>
  <c r="AX161" i="25"/>
  <c r="DN160" i="25"/>
  <c r="BB160" i="25"/>
  <c r="DR159" i="25"/>
  <c r="DZ157" i="25"/>
  <c r="BR156" i="25"/>
  <c r="J155" i="25"/>
  <c r="BZ154" i="25"/>
  <c r="N154" i="25"/>
  <c r="CD153" i="25"/>
  <c r="R153" i="25"/>
  <c r="CH152" i="25"/>
  <c r="V152" i="25"/>
  <c r="BT173" i="25"/>
  <c r="AV171" i="25"/>
  <c r="BV168" i="25"/>
  <c r="H168" i="25"/>
  <c r="L167" i="25"/>
  <c r="CB166" i="25"/>
  <c r="P166" i="25"/>
  <c r="CF165" i="25"/>
  <c r="T165" i="25"/>
  <c r="DJ164" i="25"/>
  <c r="CR162" i="25"/>
  <c r="AF162" i="25"/>
  <c r="CV161" i="25"/>
  <c r="AJ161" i="25"/>
  <c r="CZ160" i="25"/>
  <c r="AV158" i="25"/>
  <c r="DT155" i="25"/>
  <c r="BT149" i="25"/>
  <c r="H149" i="25"/>
  <c r="BX148" i="25"/>
  <c r="L148" i="25"/>
  <c r="CB147" i="25"/>
  <c r="P147" i="25"/>
  <c r="CF146" i="25"/>
  <c r="T146" i="25"/>
  <c r="AZ145" i="25"/>
  <c r="DP144" i="25"/>
  <c r="BD144" i="25"/>
  <c r="DT143" i="25"/>
  <c r="BH143" i="25"/>
  <c r="DX142" i="25"/>
  <c r="BL142" i="25"/>
  <c r="EB141" i="25"/>
  <c r="CF172" i="25"/>
  <c r="BN170" i="25"/>
  <c r="H169" i="25"/>
  <c r="BB168" i="25"/>
  <c r="CJ167" i="25"/>
  <c r="X167" i="25"/>
  <c r="CN166" i="25"/>
  <c r="DF175" i="25"/>
  <c r="BZ175" i="25"/>
  <c r="AT175" i="25"/>
  <c r="N175" i="25"/>
  <c r="DJ174" i="25"/>
  <c r="CD174" i="25"/>
  <c r="AX174" i="25"/>
  <c r="R174" i="25"/>
  <c r="DN173" i="25"/>
  <c r="CF173" i="25"/>
  <c r="AZ173" i="25"/>
  <c r="DZ175" i="25"/>
  <c r="CT175" i="25"/>
  <c r="BN175" i="25"/>
  <c r="AH175" i="25"/>
  <c r="ED174" i="25"/>
  <c r="CX174" i="25"/>
  <c r="BR174" i="25"/>
  <c r="AL174" i="25"/>
  <c r="F174" i="25"/>
  <c r="DB173" i="25"/>
  <c r="DP175" i="25"/>
  <c r="DX173" i="25"/>
  <c r="AX172" i="25"/>
  <c r="BF173" i="25"/>
  <c r="CB175" i="25"/>
  <c r="CF174" i="25"/>
  <c r="AP173" i="25"/>
  <c r="DF172" i="25"/>
  <c r="AT172" i="25"/>
  <c r="DJ171" i="25"/>
  <c r="AX171" i="25"/>
  <c r="AR174" i="25"/>
  <c r="BR173" i="25"/>
  <c r="N173" i="25"/>
  <c r="CD172" i="25"/>
  <c r="BN173" i="25"/>
  <c r="EB172" i="25"/>
  <c r="H171" i="25"/>
  <c r="BX170" i="25"/>
  <c r="L170" i="25"/>
  <c r="CB169" i="25"/>
  <c r="P169" i="25"/>
  <c r="CF168" i="25"/>
  <c r="T168" i="25"/>
  <c r="BL175" i="25"/>
  <c r="BP174" i="25"/>
  <c r="AJ173" i="25"/>
  <c r="CZ172" i="25"/>
  <c r="AN172" i="25"/>
  <c r="DD171" i="25"/>
  <c r="AR171" i="25"/>
  <c r="DH170" i="25"/>
  <c r="AV170" i="25"/>
  <c r="DL169" i="25"/>
  <c r="AZ169" i="25"/>
  <c r="DP168" i="25"/>
  <c r="AV173" i="25"/>
  <c r="AZ172" i="25"/>
  <c r="DP171" i="25"/>
  <c r="BD171" i="25"/>
  <c r="DT170" i="25"/>
  <c r="BH170" i="25"/>
  <c r="DX169" i="25"/>
  <c r="DR172" i="25"/>
  <c r="AR169" i="25"/>
  <c r="AR168" i="25"/>
  <c r="DN167" i="25"/>
  <c r="BB167" i="25"/>
  <c r="DR166" i="25"/>
  <c r="BF166" i="25"/>
  <c r="DV165" i="25"/>
  <c r="BJ165" i="25"/>
  <c r="DH162" i="25"/>
  <c r="AV162" i="25"/>
  <c r="DL161" i="25"/>
  <c r="AZ161" i="25"/>
  <c r="DP160" i="25"/>
  <c r="DT159" i="25"/>
  <c r="BH159" i="25"/>
  <c r="DX158" i="25"/>
  <c r="BL158" i="25"/>
  <c r="EB157" i="25"/>
  <c r="BP157" i="25"/>
  <c r="D157" i="25"/>
  <c r="BT156" i="25"/>
  <c r="BX155" i="25"/>
  <c r="X149" i="25"/>
  <c r="AF147" i="25"/>
  <c r="CV171" i="25"/>
  <c r="DD169" i="25"/>
  <c r="ED175" i="25"/>
  <c r="CX175" i="25"/>
  <c r="BR175" i="25"/>
  <c r="AL175" i="25"/>
  <c r="F175" i="25"/>
  <c r="DB174" i="25"/>
  <c r="BV174" i="25"/>
  <c r="AP174" i="25"/>
  <c r="J174" i="25"/>
  <c r="DR175" i="25"/>
  <c r="CL175" i="25"/>
  <c r="BF175" i="25"/>
  <c r="Z175" i="25"/>
  <c r="DV174" i="25"/>
  <c r="CP174" i="25"/>
  <c r="BJ174" i="25"/>
  <c r="AD174" i="25"/>
  <c r="DZ173" i="25"/>
  <c r="T173" i="25"/>
  <c r="CJ172" i="25"/>
  <c r="X172" i="25"/>
  <c r="CN171" i="25"/>
  <c r="AB171" i="25"/>
  <c r="DP170" i="25"/>
  <c r="BD170" i="25"/>
  <c r="DT169" i="25"/>
  <c r="BH169" i="25"/>
  <c r="DX168" i="25"/>
  <c r="BL168" i="25"/>
  <c r="CT172" i="25"/>
  <c r="H175" i="25"/>
  <c r="BB173" i="25"/>
  <c r="DP172" i="25"/>
  <c r="BD172" i="25"/>
  <c r="AX173" i="25"/>
  <c r="DN172" i="25"/>
  <c r="BB172" i="25"/>
  <c r="DR171" i="25"/>
  <c r="BF171" i="25"/>
  <c r="DV170" i="25"/>
  <c r="BJ170" i="25"/>
  <c r="DZ169" i="25"/>
  <c r="BN169" i="25"/>
  <c r="ED168" i="25"/>
  <c r="BR168" i="25"/>
  <c r="X173" i="25"/>
  <c r="CN172" i="25"/>
  <c r="AB172" i="25"/>
  <c r="CR171" i="25"/>
  <c r="AF171" i="25"/>
  <c r="CV170" i="25"/>
  <c r="AJ170" i="25"/>
  <c r="CZ169" i="25"/>
  <c r="AN169" i="25"/>
  <c r="DD168" i="25"/>
  <c r="DF170" i="25"/>
  <c r="AT170" i="25"/>
  <c r="DJ169" i="25"/>
  <c r="AD172" i="25"/>
  <c r="CN167" i="25"/>
  <c r="AB167" i="25"/>
  <c r="CR166" i="25"/>
  <c r="AF166" i="25"/>
  <c r="CV165" i="25"/>
  <c r="AJ165" i="25"/>
  <c r="BZ164" i="25"/>
  <c r="CV162" i="25"/>
  <c r="AJ162" i="25"/>
  <c r="CZ161" i="25"/>
  <c r="AN161" i="25"/>
  <c r="DD160" i="25"/>
  <c r="AR160" i="25"/>
  <c r="DH159" i="25"/>
  <c r="AV159" i="25"/>
  <c r="DL158" i="25"/>
  <c r="AZ158" i="25"/>
  <c r="DP157" i="25"/>
  <c r="BD157" i="25"/>
  <c r="DT156" i="25"/>
  <c r="BH156" i="25"/>
  <c r="DX155" i="25"/>
  <c r="BL155" i="25"/>
  <c r="DZ170" i="25"/>
  <c r="BR169" i="25"/>
  <c r="BX168" i="25"/>
  <c r="J168" i="25"/>
  <c r="BZ167" i="25"/>
  <c r="CD166" i="25"/>
  <c r="R166" i="25"/>
  <c r="CH165" i="25"/>
  <c r="V165" i="25"/>
  <c r="Z164" i="25"/>
  <c r="BT162" i="25"/>
  <c r="H162" i="25"/>
  <c r="BX161" i="25"/>
  <c r="L161" i="25"/>
  <c r="P160" i="25"/>
  <c r="R172" i="25"/>
  <c r="Z170" i="25"/>
  <c r="L169" i="25"/>
  <c r="AN168" i="25"/>
  <c r="AX167" i="25"/>
  <c r="DN166" i="25"/>
  <c r="BB166" i="25"/>
  <c r="DR165" i="25"/>
  <c r="BF165" i="25"/>
  <c r="ED162" i="25"/>
  <c r="BR162" i="25"/>
  <c r="F162" i="25"/>
  <c r="BV161" i="25"/>
  <c r="J161" i="25"/>
  <c r="N160" i="25"/>
  <c r="CD159" i="25"/>
  <c r="R159" i="25"/>
  <c r="Z157" i="25"/>
  <c r="DF149" i="25"/>
  <c r="AT149" i="25"/>
  <c r="DJ148" i="25"/>
  <c r="AX148" i="25"/>
  <c r="DN147" i="25"/>
  <c r="BB147" i="25"/>
  <c r="DR146" i="25"/>
  <c r="BF146" i="25"/>
  <c r="DV145" i="25"/>
  <c r="CJ171" i="25"/>
  <c r="CR169" i="25"/>
  <c r="CJ168" i="25"/>
  <c r="DV167" i="25"/>
  <c r="BJ167" i="25"/>
  <c r="DZ166" i="25"/>
  <c r="BN166" i="25"/>
  <c r="ED165" i="25"/>
  <c r="BR165" i="25"/>
  <c r="F165" i="25"/>
  <c r="J164" i="25"/>
  <c r="CD162" i="25"/>
  <c r="R162" i="25"/>
  <c r="CH161" i="25"/>
  <c r="V161" i="25"/>
  <c r="CL160" i="25"/>
  <c r="Z160" i="25"/>
  <c r="CP159" i="25"/>
  <c r="AD159" i="25"/>
  <c r="AL157" i="25"/>
  <c r="DJ154" i="25"/>
  <c r="AX154" i="25"/>
  <c r="DN153" i="25"/>
  <c r="BB153" i="25"/>
  <c r="DR152" i="25"/>
  <c r="BF152" i="25"/>
  <c r="ED149" i="25"/>
  <c r="BR149" i="25"/>
  <c r="F149" i="25"/>
  <c r="BV148" i="25"/>
  <c r="J148" i="25"/>
  <c r="BZ147" i="25"/>
  <c r="N147" i="25"/>
  <c r="CD146" i="25"/>
  <c r="R146" i="25"/>
  <c r="AH171" i="25"/>
  <c r="AF169" i="25"/>
  <c r="CD171" i="25"/>
  <c r="R171" i="25"/>
  <c r="CH170" i="25"/>
  <c r="V170" i="25"/>
  <c r="CL169" i="25"/>
  <c r="Z169" i="25"/>
  <c r="CP168" i="25"/>
  <c r="CB173" i="25"/>
  <c r="V173" i="25"/>
  <c r="CL172" i="25"/>
  <c r="Z172" i="25"/>
  <c r="CP171" i="25"/>
  <c r="AD171" i="25"/>
  <c r="CT170" i="25"/>
  <c r="AH170" i="25"/>
  <c r="CX169" i="25"/>
  <c r="DH171" i="25"/>
  <c r="DP169" i="25"/>
  <c r="CV168" i="25"/>
  <c r="L168" i="25"/>
  <c r="CB167" i="25"/>
  <c r="P167" i="25"/>
  <c r="CF166" i="25"/>
  <c r="T166" i="25"/>
  <c r="CJ165" i="25"/>
  <c r="X165" i="25"/>
  <c r="CZ164" i="25"/>
  <c r="CH162" i="25"/>
  <c r="V162" i="25"/>
  <c r="CL161" i="25"/>
  <c r="Z161" i="25"/>
  <c r="CP160" i="25"/>
  <c r="AD160" i="25"/>
  <c r="CT159" i="25"/>
  <c r="AH159" i="25"/>
  <c r="CX158" i="25"/>
  <c r="AL158" i="25"/>
  <c r="DB157" i="25"/>
  <c r="AP157" i="25"/>
  <c r="DF156" i="25"/>
  <c r="DN154" i="25"/>
  <c r="BB154" i="25"/>
  <c r="DR153" i="25"/>
  <c r="BF153" i="25"/>
  <c r="DV152" i="25"/>
  <c r="BJ152" i="25"/>
  <c r="BB151" i="25"/>
  <c r="CH145" i="25"/>
  <c r="V145" i="25"/>
  <c r="CL144" i="25"/>
  <c r="Z144" i="25"/>
  <c r="CP143" i="25"/>
  <c r="AD143" i="25"/>
  <c r="CT142" i="25"/>
  <c r="AH142" i="25"/>
  <c r="CJ173" i="25"/>
  <c r="BZ170" i="25"/>
  <c r="AP169" i="25"/>
  <c r="BH168" i="25"/>
  <c r="DL167" i="25"/>
  <c r="AZ167" i="25"/>
  <c r="DP166" i="25"/>
  <c r="BD166" i="25"/>
  <c r="DT165" i="25"/>
  <c r="BH165" i="25"/>
  <c r="AZ164" i="25"/>
  <c r="DT162" i="25"/>
  <c r="BH162" i="25"/>
  <c r="DX161" i="25"/>
  <c r="BL161" i="25"/>
  <c r="EB160" i="25"/>
  <c r="BP160" i="25"/>
  <c r="D160" i="25"/>
  <c r="BT159" i="25"/>
  <c r="H159" i="25"/>
  <c r="BX158" i="25"/>
  <c r="L158" i="25"/>
  <c r="CB157" i="25"/>
  <c r="P157" i="25"/>
  <c r="CF156" i="25"/>
  <c r="CJ155" i="25"/>
  <c r="X155" i="25"/>
  <c r="CN154" i="25"/>
  <c r="AB154" i="25"/>
  <c r="CR153" i="25"/>
  <c r="AF153" i="25"/>
  <c r="CV152" i="25"/>
  <c r="AJ152" i="25"/>
  <c r="BZ151" i="25"/>
  <c r="DH149" i="25"/>
  <c r="AV149" i="25"/>
  <c r="DL148" i="25"/>
  <c r="AZ148" i="25"/>
  <c r="DP147" i="25"/>
  <c r="BD147" i="25"/>
  <c r="DT146" i="25"/>
  <c r="BH146" i="25"/>
  <c r="DX145" i="25"/>
  <c r="CT171" i="25"/>
  <c r="DB169" i="25"/>
  <c r="DN168" i="25"/>
  <c r="V168" i="25"/>
  <c r="CX167" i="25"/>
  <c r="AL167" i="25"/>
  <c r="DB166" i="25"/>
  <c r="AP166" i="25"/>
  <c r="DF165" i="25"/>
  <c r="AT165" i="25"/>
  <c r="BX164" i="25"/>
  <c r="DR162" i="25"/>
  <c r="BF162" i="25"/>
  <c r="DV161" i="25"/>
  <c r="BJ161" i="25"/>
  <c r="DZ160" i="25"/>
  <c r="BN160" i="25"/>
  <c r="BR159" i="25"/>
  <c r="F159" i="25"/>
  <c r="BV158" i="25"/>
  <c r="BZ157" i="25"/>
  <c r="N157" i="25"/>
  <c r="R156" i="25"/>
  <c r="CH155" i="25"/>
  <c r="V155" i="25"/>
  <c r="CL154" i="25"/>
  <c r="Z154" i="25"/>
  <c r="CP153" i="25"/>
  <c r="AD153" i="25"/>
  <c r="CT152" i="25"/>
  <c r="AH152" i="25"/>
  <c r="DJ151" i="25"/>
  <c r="CF149" i="25"/>
  <c r="T149" i="25"/>
  <c r="CJ148" i="25"/>
  <c r="X148" i="25"/>
  <c r="CN147" i="25"/>
  <c r="AB147" i="25"/>
  <c r="CR146" i="25"/>
  <c r="AF146" i="25"/>
  <c r="BH145" i="25"/>
  <c r="DX144" i="25"/>
  <c r="BL144" i="25"/>
  <c r="EB143" i="25"/>
  <c r="BP143" i="25"/>
  <c r="D143" i="25"/>
  <c r="BT142" i="25"/>
  <c r="H142" i="25"/>
  <c r="BD173" i="25"/>
  <c r="AJ171" i="25"/>
  <c r="BL169" i="25"/>
  <c r="BT168" i="25"/>
  <c r="CV167" i="25"/>
  <c r="AJ167" i="25"/>
  <c r="CZ166" i="25"/>
  <c r="AN166" i="25"/>
  <c r="DD165" i="25"/>
  <c r="AR165" i="25"/>
  <c r="AJ164" i="25"/>
  <c r="DP162" i="25"/>
  <c r="BD162" i="25"/>
  <c r="DT161" i="25"/>
  <c r="BH161" i="25"/>
  <c r="DX160" i="25"/>
  <c r="BL160" i="25"/>
  <c r="EB159" i="25"/>
  <c r="BP159" i="25"/>
  <c r="D159" i="25"/>
  <c r="BT158" i="25"/>
  <c r="H158" i="25"/>
  <c r="BX157" i="25"/>
  <c r="L157" i="25"/>
  <c r="CB156" i="25"/>
  <c r="P156" i="25"/>
  <c r="CF155" i="25"/>
  <c r="T155" i="25"/>
  <c r="CJ154" i="25"/>
  <c r="X154" i="25"/>
  <c r="CN153" i="25"/>
  <c r="AB153" i="25"/>
  <c r="CR152" i="25"/>
  <c r="AF152" i="25"/>
  <c r="BV151" i="25"/>
  <c r="DD149" i="25"/>
  <c r="AR149" i="25"/>
  <c r="DH148" i="25"/>
  <c r="AV148" i="25"/>
  <c r="DL147" i="25"/>
  <c r="AZ147" i="25"/>
  <c r="DP146" i="25"/>
  <c r="BD146" i="25"/>
  <c r="DT145" i="25"/>
  <c r="DL170" i="25"/>
  <c r="F169" i="25"/>
  <c r="R168" i="25"/>
  <c r="CH167" i="25"/>
  <c r="V167" i="25"/>
  <c r="CL166" i="25"/>
  <c r="Z166" i="25"/>
  <c r="CP165" i="25"/>
  <c r="AD165" i="25"/>
  <c r="DF164" i="25"/>
  <c r="DB162" i="25"/>
  <c r="AP162" i="25"/>
  <c r="DF161" i="25"/>
  <c r="AT161" i="25"/>
  <c r="DJ160" i="25"/>
  <c r="AX160" i="25"/>
  <c r="DN159" i="25"/>
  <c r="BB159" i="25"/>
  <c r="DR158" i="25"/>
  <c r="BF158" i="25"/>
  <c r="DV157" i="25"/>
  <c r="BJ157" i="25"/>
  <c r="DZ156" i="25"/>
  <c r="BN156" i="25"/>
  <c r="ED155" i="25"/>
  <c r="BR155" i="25"/>
  <c r="F155" i="25"/>
  <c r="BV154" i="25"/>
  <c r="J154" i="25"/>
  <c r="BZ153" i="25"/>
  <c r="N153" i="25"/>
  <c r="CD152" i="25"/>
  <c r="R152" i="25"/>
  <c r="V151" i="25"/>
  <c r="CP149" i="25"/>
  <c r="AD149" i="25"/>
  <c r="CT148" i="25"/>
  <c r="AH148" i="25"/>
  <c r="CX147" i="25"/>
  <c r="AL147" i="25"/>
  <c r="DB146" i="25"/>
  <c r="AP146" i="25"/>
  <c r="DF145" i="25"/>
  <c r="AH145" i="25"/>
  <c r="CX144" i="25"/>
  <c r="AL144" i="25"/>
  <c r="DB143" i="25"/>
  <c r="AP143" i="25"/>
  <c r="DF142" i="25"/>
  <c r="AT142" i="25"/>
  <c r="AB173" i="25"/>
  <c r="X171" i="25"/>
  <c r="AD169" i="25"/>
  <c r="AX168" i="25"/>
  <c r="DR167" i="25"/>
  <c r="BF167" i="25"/>
  <c r="DV166" i="25"/>
  <c r="BJ166" i="25"/>
  <c r="DZ165" i="25"/>
  <c r="BN165" i="25"/>
  <c r="BF164" i="25"/>
  <c r="CF151" i="25"/>
  <c r="DP164" i="25"/>
  <c r="BJ138" i="25"/>
  <c r="AX125" i="25"/>
  <c r="BN164" i="25"/>
  <c r="DZ151" i="25"/>
  <c r="DX164" i="25"/>
  <c r="Z151" i="25"/>
  <c r="X164" i="25"/>
  <c r="BL151" i="25"/>
  <c r="DH164" i="25"/>
  <c r="X151" i="25"/>
  <c r="BH164" i="25"/>
  <c r="ED164" i="25"/>
  <c r="F164" i="25"/>
  <c r="BZ162" i="25"/>
  <c r="N162" i="25"/>
  <c r="CD161" i="25"/>
  <c r="R161" i="25"/>
  <c r="CH160" i="25"/>
  <c r="V160" i="25"/>
  <c r="CL159" i="25"/>
  <c r="Z159" i="25"/>
  <c r="CP158" i="25"/>
  <c r="AD158" i="25"/>
  <c r="CT157" i="25"/>
  <c r="AH157" i="25"/>
  <c r="CX156" i="25"/>
  <c r="AL156" i="25"/>
  <c r="AP155" i="25"/>
  <c r="DF154" i="25"/>
  <c r="AT154" i="25"/>
  <c r="DJ153" i="25"/>
  <c r="AX153" i="25"/>
  <c r="DN152" i="25"/>
  <c r="BB152" i="25"/>
  <c r="AT151" i="25"/>
  <c r="ED167" i="25"/>
  <c r="J166" i="25"/>
  <c r="DB161" i="25"/>
  <c r="DJ159" i="25"/>
  <c r="DR157" i="25"/>
  <c r="DZ155" i="25"/>
  <c r="CZ149" i="25"/>
  <c r="DH147" i="25"/>
  <c r="DP145" i="25"/>
  <c r="DL144" i="25"/>
  <c r="DP143" i="25"/>
  <c r="DT142" i="25"/>
  <c r="DX141" i="25"/>
  <c r="BX141" i="25"/>
  <c r="L141" i="25"/>
  <c r="CB140" i="25"/>
  <c r="P140" i="25"/>
  <c r="CF139" i="25"/>
  <c r="T139" i="25"/>
  <c r="X138" i="25"/>
  <c r="CR136" i="25"/>
  <c r="AF136" i="25"/>
  <c r="CV135" i="25"/>
  <c r="AJ135" i="25"/>
  <c r="CZ134" i="25"/>
  <c r="AN134" i="25"/>
  <c r="DD133" i="25"/>
  <c r="AR133" i="25"/>
  <c r="DH132" i="25"/>
  <c r="AV132" i="25"/>
  <c r="DL131" i="25"/>
  <c r="AZ131" i="25"/>
  <c r="DP130" i="25"/>
  <c r="BD130" i="25"/>
  <c r="DT129" i="25"/>
  <c r="BH129" i="25"/>
  <c r="DX128" i="25"/>
  <c r="CL115" i="25"/>
  <c r="Z115" i="25"/>
  <c r="CP114" i="25"/>
  <c r="AD114" i="25"/>
  <c r="CT113" i="25"/>
  <c r="AH113" i="25"/>
  <c r="P164" i="25"/>
  <c r="BB161" i="25"/>
  <c r="BJ159" i="25"/>
  <c r="BR157" i="25"/>
  <c r="BZ155" i="25"/>
  <c r="AB166" i="25"/>
  <c r="CR165" i="25"/>
  <c r="AF165" i="25"/>
  <c r="BV164" i="25"/>
  <c r="DD162" i="25"/>
  <c r="AR162" i="25"/>
  <c r="DH161" i="25"/>
  <c r="AV161" i="25"/>
  <c r="DL160" i="25"/>
  <c r="AZ160" i="25"/>
  <c r="DP159" i="25"/>
  <c r="BD159" i="25"/>
  <c r="BH158" i="25"/>
  <c r="BP156" i="25"/>
  <c r="H155" i="25"/>
  <c r="BX154" i="25"/>
  <c r="L154" i="25"/>
  <c r="CB153" i="25"/>
  <c r="P153" i="25"/>
  <c r="CF152" i="25"/>
  <c r="T152" i="25"/>
  <c r="CR149" i="25"/>
  <c r="AF149" i="25"/>
  <c r="CV148" i="25"/>
  <c r="AJ148" i="25"/>
  <c r="CZ147" i="25"/>
  <c r="AN147" i="25"/>
  <c r="DD146" i="25"/>
  <c r="AR146" i="25"/>
  <c r="DH145" i="25"/>
  <c r="BR172" i="25"/>
  <c r="BL170" i="25"/>
  <c r="DH168" i="25"/>
  <c r="DT167" i="25"/>
  <c r="BH167" i="25"/>
  <c r="DX166" i="25"/>
  <c r="BL166" i="25"/>
  <c r="EB165" i="25"/>
  <c r="BP165" i="25"/>
  <c r="D165" i="25"/>
  <c r="H164" i="25"/>
  <c r="CB162" i="25"/>
  <c r="P162" i="25"/>
  <c r="CF161" i="25"/>
  <c r="T161" i="25"/>
  <c r="X160" i="25"/>
  <c r="CN159" i="25"/>
  <c r="AB159" i="25"/>
  <c r="CR158" i="25"/>
  <c r="AF158" i="25"/>
  <c r="CV157" i="25"/>
  <c r="AJ157" i="25"/>
  <c r="CZ156" i="25"/>
  <c r="AN156" i="25"/>
  <c r="DD155" i="25"/>
  <c r="AR155" i="25"/>
  <c r="CL145" i="25"/>
  <c r="Z145" i="25"/>
  <c r="CP144" i="25"/>
  <c r="AD144" i="25"/>
  <c r="CT143" i="25"/>
  <c r="AH143" i="25"/>
  <c r="CX142" i="25"/>
  <c r="AL142" i="25"/>
  <c r="BF172" i="25"/>
  <c r="CZ170" i="25"/>
  <c r="D169" i="25"/>
  <c r="AH168" i="25"/>
  <c r="DF167" i="25"/>
  <c r="AT167" i="25"/>
  <c r="DJ166" i="25"/>
  <c r="AX166" i="25"/>
  <c r="DN165" i="25"/>
  <c r="BB165" i="25"/>
  <c r="CF164" i="25"/>
  <c r="CV138" i="25"/>
  <c r="T169" i="25"/>
  <c r="DF166" i="25"/>
  <c r="AJ125" i="25"/>
  <c r="ED151" i="25"/>
  <c r="DT141" i="25"/>
  <c r="BH141" i="25"/>
  <c r="DX140" i="25"/>
  <c r="BL140" i="25"/>
  <c r="EB139" i="25"/>
  <c r="BP139" i="25"/>
  <c r="D139" i="25"/>
  <c r="H138" i="25"/>
  <c r="CB136" i="25"/>
  <c r="P136" i="25"/>
  <c r="CF135" i="25"/>
  <c r="T135" i="25"/>
  <c r="CJ134" i="25"/>
  <c r="X134" i="25"/>
  <c r="CN133" i="25"/>
  <c r="AB133" i="25"/>
  <c r="D164" i="25"/>
  <c r="CN161" i="25"/>
  <c r="CV159" i="25"/>
  <c r="DD157" i="25"/>
  <c r="DL155" i="25"/>
  <c r="DF141" i="25"/>
  <c r="AT141" i="25"/>
  <c r="DJ140" i="25"/>
  <c r="AX140" i="25"/>
  <c r="CN164" i="25"/>
  <c r="AB151" i="25"/>
  <c r="AL164" i="25"/>
  <c r="AZ151" i="25"/>
  <c r="BJ164" i="25"/>
  <c r="CX151" i="25"/>
  <c r="V164" i="25"/>
  <c r="BJ151" i="25"/>
  <c r="CT164" i="25"/>
  <c r="DT151" i="25"/>
  <c r="AF164" i="25"/>
  <c r="DZ162" i="25"/>
  <c r="BN162" i="25"/>
  <c r="ED161" i="25"/>
  <c r="BR161" i="25"/>
  <c r="F161" i="25"/>
  <c r="BV160" i="25"/>
  <c r="J160" i="25"/>
  <c r="BZ159" i="25"/>
  <c r="N159" i="25"/>
  <c r="CD158" i="25"/>
  <c r="R158" i="25"/>
  <c r="CH157" i="25"/>
  <c r="V157" i="25"/>
  <c r="CL156" i="25"/>
  <c r="Z156" i="25"/>
  <c r="CP155" i="25"/>
  <c r="AD155" i="25"/>
  <c r="CT154" i="25"/>
  <c r="AH154" i="25"/>
  <c r="CX153" i="25"/>
  <c r="AL153" i="25"/>
  <c r="DB152" i="25"/>
  <c r="AP152" i="25"/>
  <c r="BT151" i="25"/>
  <c r="DN149" i="25"/>
  <c r="BB149" i="25"/>
  <c r="DR148" i="25"/>
  <c r="BF148" i="25"/>
  <c r="DV147" i="25"/>
  <c r="BJ147" i="25"/>
  <c r="DZ146" i="25"/>
  <c r="BN146" i="25"/>
  <c r="ED145" i="25"/>
  <c r="DT171" i="25"/>
  <c r="CD167" i="25"/>
  <c r="CL165" i="25"/>
  <c r="R164" i="25"/>
  <c r="BD161" i="25"/>
  <c r="BL159" i="25"/>
  <c r="BT157" i="25"/>
  <c r="CJ153" i="25"/>
  <c r="CB145" i="25"/>
  <c r="CJ143" i="25"/>
  <c r="DJ141" i="25"/>
  <c r="AX141" i="25"/>
  <c r="DN140" i="25"/>
  <c r="BB140" i="25"/>
  <c r="DR139" i="25"/>
  <c r="BF139" i="25"/>
  <c r="AX138" i="25"/>
  <c r="ED136" i="25"/>
  <c r="BR136" i="25"/>
  <c r="F136" i="25"/>
  <c r="BV135" i="25"/>
  <c r="J135" i="25"/>
  <c r="BZ134" i="25"/>
  <c r="N134" i="25"/>
  <c r="CD133" i="25"/>
  <c r="R133" i="25"/>
  <c r="CH132" i="25"/>
  <c r="V132" i="25"/>
  <c r="CL131" i="25"/>
  <c r="Z131" i="25"/>
  <c r="CP130" i="25"/>
  <c r="AD130" i="25"/>
  <c r="CT129" i="25"/>
  <c r="AH129" i="25"/>
  <c r="CX128" i="25"/>
  <c r="AL128" i="25"/>
  <c r="DB127" i="25"/>
  <c r="AP127" i="25"/>
  <c r="DF126" i="25"/>
  <c r="AT126" i="25"/>
  <c r="DR123" i="25"/>
  <c r="BF123" i="25"/>
  <c r="DV122" i="25"/>
  <c r="BJ122" i="25"/>
  <c r="DZ121" i="25"/>
  <c r="BN121" i="25"/>
  <c r="ED120" i="25"/>
  <c r="BR120" i="25"/>
  <c r="F120" i="25"/>
  <c r="BV119" i="25"/>
  <c r="J119" i="25"/>
  <c r="BZ118" i="25"/>
  <c r="N118" i="25"/>
  <c r="CD117" i="25"/>
  <c r="R117" i="25"/>
  <c r="CH116" i="25"/>
  <c r="DJ115" i="25"/>
  <c r="AX115" i="25"/>
  <c r="DN114" i="25"/>
  <c r="BB114" i="25"/>
  <c r="DR113" i="25"/>
  <c r="X168" i="25"/>
  <c r="CL167" i="25"/>
  <c r="CP166" i="25"/>
  <c r="AD166" i="25"/>
  <c r="CT165" i="25"/>
  <c r="AH165" i="25"/>
  <c r="DL164" i="25"/>
  <c r="CT162" i="25"/>
  <c r="AH162" i="25"/>
  <c r="CX161" i="25"/>
  <c r="AL161" i="25"/>
  <c r="DB160" i="25"/>
  <c r="AP160" i="25"/>
  <c r="DF159" i="25"/>
  <c r="AT159" i="25"/>
  <c r="DJ158" i="25"/>
  <c r="AX158" i="25"/>
  <c r="DN157" i="25"/>
  <c r="BB157" i="25"/>
  <c r="DR156" i="25"/>
  <c r="BF156" i="25"/>
  <c r="DZ154" i="25"/>
  <c r="BN154" i="25"/>
  <c r="ED153" i="25"/>
  <c r="BR153" i="25"/>
  <c r="F153" i="25"/>
  <c r="BV152" i="25"/>
  <c r="J152" i="25"/>
  <c r="N151" i="25"/>
  <c r="CR172" i="25"/>
  <c r="DX170" i="25"/>
  <c r="AL169" i="25"/>
  <c r="BD168" i="25"/>
  <c r="BL167" i="25"/>
  <c r="EB166" i="25"/>
  <c r="BP166" i="25"/>
  <c r="D166" i="25"/>
  <c r="BT165" i="25"/>
  <c r="H165" i="25"/>
  <c r="L164" i="25"/>
  <c r="CF162" i="25"/>
  <c r="T162" i="25"/>
  <c r="CJ161" i="25"/>
  <c r="X161" i="25"/>
  <c r="CN160" i="25"/>
  <c r="CR159" i="25"/>
  <c r="CV158" i="25"/>
  <c r="DD156" i="25"/>
  <c r="AR156" i="25"/>
  <c r="DH155" i="25"/>
  <c r="AX151" i="25"/>
  <c r="AR145" i="25"/>
  <c r="DH144" i="25"/>
  <c r="AV144" i="25"/>
  <c r="DL143" i="25"/>
  <c r="AZ143" i="25"/>
  <c r="DP142" i="25"/>
  <c r="BD142" i="25"/>
  <c r="F172" i="25"/>
  <c r="N170" i="25"/>
  <c r="DJ168" i="25"/>
  <c r="F168" i="25"/>
  <c r="BV167" i="25"/>
  <c r="J167" i="25"/>
  <c r="BZ166" i="25"/>
  <c r="N166" i="25"/>
  <c r="CD165" i="25"/>
  <c r="R165" i="25"/>
  <c r="CV164" i="25"/>
  <c r="CP162" i="25"/>
  <c r="AD162" i="25"/>
  <c r="CT161" i="25"/>
  <c r="AH161" i="25"/>
  <c r="CX160" i="25"/>
  <c r="AL160" i="25"/>
  <c r="DB159" i="25"/>
  <c r="AP159" i="25"/>
  <c r="DF158" i="25"/>
  <c r="AT158" i="25"/>
  <c r="DJ157" i="25"/>
  <c r="AX157" i="25"/>
  <c r="DN156" i="25"/>
  <c r="BB156" i="25"/>
  <c r="DR155" i="25"/>
  <c r="BF155" i="25"/>
  <c r="DV154" i="25"/>
  <c r="BJ154" i="25"/>
  <c r="DZ153" i="25"/>
  <c r="BN153" i="25"/>
  <c r="ED152" i="25"/>
  <c r="BR152" i="25"/>
  <c r="F152" i="25"/>
  <c r="J151" i="25"/>
  <c r="CD149" i="25"/>
  <c r="R149" i="25"/>
  <c r="CH148" i="25"/>
  <c r="V148" i="25"/>
  <c r="CL147" i="25"/>
  <c r="Z147" i="25"/>
  <c r="CP146" i="25"/>
  <c r="AD146" i="25"/>
  <c r="CV145" i="25"/>
  <c r="CH171" i="25"/>
  <c r="CP169" i="25"/>
  <c r="CH168" i="25"/>
  <c r="DH167" i="25"/>
  <c r="AV167" i="25"/>
  <c r="DL166" i="25"/>
  <c r="AZ166" i="25"/>
  <c r="DP165" i="25"/>
  <c r="BD165" i="25"/>
  <c r="AT164" i="25"/>
  <c r="EB162" i="25"/>
  <c r="BP162" i="25"/>
  <c r="D162" i="25"/>
  <c r="BT161" i="25"/>
  <c r="H161" i="25"/>
  <c r="BX160" i="25"/>
  <c r="L160" i="25"/>
  <c r="CB159" i="25"/>
  <c r="P159" i="25"/>
  <c r="CF158" i="25"/>
  <c r="T158" i="25"/>
  <c r="CJ157" i="25"/>
  <c r="X157" i="25"/>
  <c r="CN156" i="25"/>
  <c r="AB156" i="25"/>
  <c r="CR155" i="25"/>
  <c r="AF155" i="25"/>
  <c r="CH151" i="25"/>
  <c r="AX145" i="25"/>
  <c r="DN144" i="25"/>
  <c r="BB144" i="25"/>
  <c r="DR143" i="25"/>
  <c r="BF143" i="25"/>
  <c r="DV142" i="25"/>
  <c r="BJ142" i="25"/>
  <c r="DZ141" i="25"/>
  <c r="DV171" i="25"/>
  <c r="ED169" i="25"/>
  <c r="DF168" i="25"/>
  <c r="P168" i="25"/>
  <c r="CF167" i="25"/>
  <c r="T167" i="25"/>
  <c r="CJ166" i="25"/>
  <c r="X166" i="25"/>
  <c r="CN165" i="25"/>
  <c r="AB165" i="25"/>
  <c r="DR164" i="25"/>
  <c r="T151" i="25"/>
  <c r="CR151" i="25"/>
  <c r="DV138" i="25"/>
  <c r="DJ125" i="25"/>
  <c r="ED110" i="25"/>
  <c r="BR110" i="25"/>
  <c r="F110" i="25"/>
  <c r="BV109" i="25"/>
  <c r="J109" i="25"/>
  <c r="BZ108" i="25"/>
  <c r="N108" i="25"/>
  <c r="CD107" i="25"/>
  <c r="R107" i="25"/>
  <c r="CH106" i="25"/>
  <c r="V106" i="25"/>
  <c r="CL105" i="25"/>
  <c r="Z105" i="25"/>
  <c r="CP104" i="25"/>
  <c r="AD104" i="25"/>
  <c r="BJ168" i="25"/>
  <c r="BH166" i="25"/>
  <c r="DZ164" i="25"/>
  <c r="BN151" i="25"/>
  <c r="BL164" i="25"/>
  <c r="CL151" i="25"/>
  <c r="CJ164" i="25"/>
  <c r="DX151" i="25"/>
  <c r="AV164" i="25"/>
  <c r="CJ151" i="25"/>
  <c r="DT164" i="25"/>
  <c r="AH151" i="25"/>
  <c r="BR164" i="25"/>
  <c r="CZ162" i="25"/>
  <c r="AN162" i="25"/>
  <c r="DD161" i="25"/>
  <c r="AR161" i="25"/>
  <c r="DH160" i="25"/>
  <c r="AV160" i="25"/>
  <c r="DL159" i="25"/>
  <c r="AZ159" i="25"/>
  <c r="DP158" i="25"/>
  <c r="BD158" i="25"/>
  <c r="DT157" i="25"/>
  <c r="BH157" i="25"/>
  <c r="DX156" i="25"/>
  <c r="BL156" i="25"/>
  <c r="EB155" i="25"/>
  <c r="BP155" i="25"/>
  <c r="D155" i="25"/>
  <c r="BT154" i="25"/>
  <c r="H154" i="25"/>
  <c r="BX153" i="25"/>
  <c r="L153" i="25"/>
  <c r="CB152" i="25"/>
  <c r="P152" i="25"/>
  <c r="CN149" i="25"/>
  <c r="AB149" i="25"/>
  <c r="CR148" i="25"/>
  <c r="AF148" i="25"/>
  <c r="CV147" i="25"/>
  <c r="AJ147" i="25"/>
  <c r="CZ146" i="25"/>
  <c r="AN146" i="25"/>
  <c r="DD145" i="25"/>
  <c r="AZ170" i="25"/>
  <c r="AF167" i="25"/>
  <c r="AN165" i="25"/>
  <c r="DX162" i="25"/>
  <c r="D161" i="25"/>
  <c r="L159" i="25"/>
  <c r="T157" i="25"/>
  <c r="AB155" i="25"/>
  <c r="AJ153" i="25"/>
  <c r="CD148" i="25"/>
  <c r="CL146" i="25"/>
  <c r="AV145" i="25"/>
  <c r="AZ144" i="25"/>
  <c r="BD143" i="25"/>
  <c r="BH142" i="25"/>
  <c r="CX141" i="25"/>
  <c r="AL141" i="25"/>
  <c r="DB140" i="25"/>
  <c r="AP140" i="25"/>
  <c r="DF139" i="25"/>
  <c r="AT139" i="25"/>
  <c r="CJ138" i="25"/>
  <c r="DR136" i="25"/>
  <c r="BF136" i="25"/>
  <c r="DV135" i="25"/>
  <c r="BJ135" i="25"/>
  <c r="DZ134" i="25"/>
  <c r="BN134" i="25"/>
  <c r="ED133" i="25"/>
  <c r="BR133" i="25"/>
  <c r="F133" i="25"/>
  <c r="BV132" i="25"/>
  <c r="J132" i="25"/>
  <c r="BZ131" i="25"/>
  <c r="N131" i="25"/>
  <c r="CD130" i="25"/>
  <c r="R130" i="25"/>
  <c r="CH129" i="25"/>
  <c r="V129" i="25"/>
  <c r="F116" i="25"/>
  <c r="BV115" i="25"/>
  <c r="J115" i="25"/>
  <c r="BZ114" i="25"/>
  <c r="N114" i="25"/>
  <c r="CD113" i="25"/>
  <c r="R113" i="25"/>
  <c r="BX162" i="25"/>
  <c r="CF160" i="25"/>
  <c r="CN158" i="25"/>
  <c r="CV156" i="25"/>
  <c r="BV141" i="25"/>
  <c r="J141" i="25"/>
  <c r="BZ140" i="25"/>
  <c r="N140" i="25"/>
  <c r="CD139" i="25"/>
  <c r="R139" i="25"/>
  <c r="DH138" i="25"/>
  <c r="CP136" i="25"/>
  <c r="AJ168" i="25"/>
  <c r="CT167" i="25"/>
  <c r="AH167" i="25"/>
  <c r="CX166" i="25"/>
  <c r="AL166" i="25"/>
  <c r="DB165" i="25"/>
  <c r="AP165" i="25"/>
  <c r="BT164" i="25"/>
  <c r="DN162" i="25"/>
  <c r="BB162" i="25"/>
  <c r="DR161" i="25"/>
  <c r="BF161" i="25"/>
  <c r="DV160" i="25"/>
  <c r="BJ160" i="25"/>
  <c r="DZ159" i="25"/>
  <c r="BN159" i="25"/>
  <c r="ED158" i="25"/>
  <c r="BR158" i="25"/>
  <c r="F158" i="25"/>
  <c r="BV157" i="25"/>
  <c r="J157" i="25"/>
  <c r="BZ156" i="25"/>
  <c r="N156" i="25"/>
  <c r="AP145" i="25"/>
  <c r="AX143" i="25"/>
  <c r="BV171" i="25"/>
  <c r="BD169" i="25"/>
  <c r="BP168" i="25"/>
  <c r="D168" i="25"/>
  <c r="BT167" i="25"/>
  <c r="H167" i="25"/>
  <c r="BX166" i="25"/>
  <c r="L166" i="25"/>
  <c r="CB165" i="25"/>
  <c r="P165" i="25"/>
  <c r="T164" i="25"/>
  <c r="AJ138" i="25"/>
  <c r="CX112" i="25"/>
  <c r="EB167" i="25"/>
  <c r="H166" i="25"/>
  <c r="BP164" i="25"/>
  <c r="BH138" i="25"/>
  <c r="CV125" i="25"/>
  <c r="AN145" i="25"/>
  <c r="AV143" i="25"/>
  <c r="CH141" i="25"/>
  <c r="V141" i="25"/>
  <c r="CL140" i="25"/>
  <c r="Z140" i="25"/>
  <c r="CP139" i="25"/>
  <c r="AD139" i="25"/>
  <c r="DB136" i="25"/>
  <c r="AP136" i="25"/>
  <c r="DF135" i="25"/>
  <c r="AT135" i="25"/>
  <c r="DJ134" i="25"/>
  <c r="AX134" i="25"/>
  <c r="DN133" i="25"/>
  <c r="BB133" i="25"/>
  <c r="DR132" i="25"/>
  <c r="BF132" i="25"/>
  <c r="DV131" i="25"/>
  <c r="BJ131" i="25"/>
  <c r="DZ130" i="25"/>
  <c r="BN130" i="25"/>
  <c r="ED129" i="25"/>
  <c r="BR129" i="25"/>
  <c r="F129" i="25"/>
  <c r="D116" i="25"/>
  <c r="BT115" i="25"/>
  <c r="H115" i="25"/>
  <c r="BX114" i="25"/>
  <c r="L114" i="25"/>
  <c r="CB113" i="25"/>
  <c r="P113" i="25"/>
  <c r="BH112" i="25"/>
  <c r="BJ162" i="25"/>
  <c r="BR160" i="25"/>
  <c r="BZ158" i="25"/>
  <c r="CH156" i="25"/>
  <c r="CJ140" i="25"/>
  <c r="AD167" i="25"/>
  <c r="AL165" i="25"/>
  <c r="CH138" i="25"/>
  <c r="DV125" i="25"/>
  <c r="DD164" i="25"/>
  <c r="AF151" i="25"/>
  <c r="R148" i="25"/>
  <c r="Z146" i="25"/>
  <c r="H145" i="25"/>
  <c r="L144" i="25"/>
  <c r="P143" i="25"/>
  <c r="T142" i="25"/>
  <c r="BT141" i="25"/>
  <c r="H141" i="25"/>
  <c r="BX140" i="25"/>
  <c r="L140" i="25"/>
  <c r="CB139" i="25"/>
  <c r="P139" i="25"/>
  <c r="CT138" i="25"/>
  <c r="CN136" i="25"/>
  <c r="AB136" i="25"/>
  <c r="CR135" i="25"/>
  <c r="AF135" i="25"/>
  <c r="CV134" i="25"/>
  <c r="AJ134" i="25"/>
  <c r="CZ133" i="25"/>
  <c r="AN133" i="25"/>
  <c r="DD132" i="25"/>
  <c r="AR132" i="25"/>
  <c r="DH131" i="25"/>
  <c r="AV131" i="25"/>
  <c r="DL130" i="25"/>
  <c r="AZ130" i="25"/>
  <c r="DP129" i="25"/>
  <c r="BD129" i="25"/>
  <c r="DT128" i="25"/>
  <c r="BH128" i="25"/>
  <c r="DX127" i="25"/>
  <c r="BL127" i="25"/>
  <c r="EB126" i="25"/>
  <c r="BP126" i="25"/>
  <c r="D126" i="25"/>
  <c r="H125" i="25"/>
  <c r="CB123" i="25"/>
  <c r="P123" i="25"/>
  <c r="CF122" i="25"/>
  <c r="T122" i="25"/>
  <c r="CJ121" i="25"/>
  <c r="X121" i="25"/>
  <c r="CN120" i="25"/>
  <c r="AB120" i="25"/>
  <c r="CR119" i="25"/>
  <c r="AF119" i="25"/>
  <c r="CV118" i="25"/>
  <c r="AJ118" i="25"/>
  <c r="CZ117" i="25"/>
  <c r="AN117" i="25"/>
  <c r="DD116" i="25"/>
  <c r="AR116" i="25"/>
  <c r="DX115" i="25"/>
  <c r="BL115" i="25"/>
  <c r="EB114" i="25"/>
  <c r="BP114" i="25"/>
  <c r="D114" i="25"/>
  <c r="BT113" i="25"/>
  <c r="H113" i="25"/>
  <c r="BX112" i="25"/>
  <c r="L112" i="25"/>
  <c r="L162" i="25"/>
  <c r="T160" i="25"/>
  <c r="AB158" i="25"/>
  <c r="AJ156" i="25"/>
  <c r="BF141" i="25"/>
  <c r="DV140" i="25"/>
  <c r="BJ140" i="25"/>
  <c r="BN139" i="25"/>
  <c r="BF138" i="25"/>
  <c r="CR125" i="25"/>
  <c r="DH141" i="25"/>
  <c r="AV141" i="25"/>
  <c r="DL140" i="25"/>
  <c r="AZ140" i="25"/>
  <c r="DP139" i="25"/>
  <c r="BD139" i="25"/>
  <c r="AV138" i="25"/>
  <c r="EB136" i="25"/>
  <c r="BP136" i="25"/>
  <c r="D136" i="25"/>
  <c r="BT135" i="25"/>
  <c r="H135" i="25"/>
  <c r="BX134" i="25"/>
  <c r="L134" i="25"/>
  <c r="CB133" i="25"/>
  <c r="P133" i="25"/>
  <c r="CF132" i="25"/>
  <c r="T132" i="25"/>
  <c r="CJ131" i="25"/>
  <c r="X131" i="25"/>
  <c r="CN130" i="25"/>
  <c r="AB130" i="25"/>
  <c r="CR129" i="25"/>
  <c r="AF129" i="25"/>
  <c r="V116" i="25"/>
  <c r="AV168" i="25"/>
  <c r="AV166" i="25"/>
  <c r="CP161" i="25"/>
  <c r="CX159" i="25"/>
  <c r="DF157" i="25"/>
  <c r="DN155" i="25"/>
  <c r="DV153" i="25"/>
  <c r="AT138" i="25"/>
  <c r="CH125" i="25"/>
  <c r="CF110" i="25"/>
  <c r="T110" i="25"/>
  <c r="CJ109" i="25"/>
  <c r="X109" i="25"/>
  <c r="CN108" i="25"/>
  <c r="AB108" i="25"/>
  <c r="CR107" i="25"/>
  <c r="AF107" i="25"/>
  <c r="CV106" i="25"/>
  <c r="AJ106" i="25"/>
  <c r="CZ105" i="25"/>
  <c r="AN105" i="25"/>
  <c r="DD104" i="25"/>
  <c r="AR104" i="25"/>
  <c r="DH103" i="25"/>
  <c r="BJ171" i="25"/>
  <c r="BP167" i="25"/>
  <c r="BX165" i="25"/>
  <c r="ED138" i="25"/>
  <c r="BZ136" i="25"/>
  <c r="CD135" i="25"/>
  <c r="R135" i="25"/>
  <c r="CH134" i="25"/>
  <c r="CL133" i="25"/>
  <c r="Z133" i="25"/>
  <c r="CP132" i="25"/>
  <c r="AD132" i="25"/>
  <c r="CT131" i="25"/>
  <c r="AH131" i="25"/>
  <c r="CX130" i="25"/>
  <c r="AL130" i="25"/>
  <c r="DB129" i="25"/>
  <c r="AP129" i="25"/>
  <c r="DF128" i="25"/>
  <c r="AT128" i="25"/>
  <c r="DJ127" i="25"/>
  <c r="AX127" i="25"/>
  <c r="DN126" i="25"/>
  <c r="BB126" i="25"/>
  <c r="AT125" i="25"/>
  <c r="V171" i="25"/>
  <c r="DD167" i="25"/>
  <c r="DL165" i="25"/>
  <c r="AR164" i="25"/>
  <c r="AD161" i="25"/>
  <c r="AL159" i="25"/>
  <c r="AT157" i="25"/>
  <c r="BB155" i="25"/>
  <c r="BJ153" i="25"/>
  <c r="Z149" i="25"/>
  <c r="AH147" i="25"/>
  <c r="AF145" i="25"/>
  <c r="AJ144" i="25"/>
  <c r="AN143" i="25"/>
  <c r="AR142" i="25"/>
  <c r="CH140" i="25"/>
  <c r="V140" i="25"/>
  <c r="BR125" i="25"/>
  <c r="DL123" i="25"/>
  <c r="AZ123" i="25"/>
  <c r="DP122" i="25"/>
  <c r="BD122" i="25"/>
  <c r="DT121" i="25"/>
  <c r="BH121" i="25"/>
  <c r="DX120" i="25"/>
  <c r="BL120" i="25"/>
  <c r="EB119" i="25"/>
  <c r="BP119" i="25"/>
  <c r="D119" i="25"/>
  <c r="BT118" i="25"/>
  <c r="H118" i="25"/>
  <c r="BX117" i="25"/>
  <c r="L117" i="25"/>
  <c r="CB116" i="25"/>
  <c r="DF115" i="25"/>
  <c r="DN139" i="25"/>
  <c r="BB139" i="25"/>
  <c r="CR138" i="25"/>
  <c r="BR151" i="25"/>
  <c r="CX136" i="25"/>
  <c r="DF134" i="25"/>
  <c r="DN132" i="25"/>
  <c r="BB132" i="25"/>
  <c r="DR131" i="25"/>
  <c r="BF131" i="25"/>
  <c r="DV130" i="25"/>
  <c r="BJ130" i="25"/>
  <c r="DZ129" i="25"/>
  <c r="BN129" i="25"/>
  <c r="ED128" i="25"/>
  <c r="CD112" i="25"/>
  <c r="R112" i="25"/>
  <c r="DZ161" i="25"/>
  <c r="F160" i="25"/>
  <c r="N158" i="25"/>
  <c r="V156" i="25"/>
  <c r="AD154" i="25"/>
  <c r="AL152" i="25"/>
  <c r="DX149" i="25"/>
  <c r="D148" i="25"/>
  <c r="L146" i="25"/>
  <c r="CB141" i="25"/>
  <c r="P141" i="25"/>
  <c r="CF140" i="25"/>
  <c r="T140" i="25"/>
  <c r="CJ139" i="25"/>
  <c r="X139" i="25"/>
  <c r="CV136" i="25"/>
  <c r="AJ136" i="25"/>
  <c r="CZ135" i="25"/>
  <c r="AN135" i="25"/>
  <c r="DD134" i="25"/>
  <c r="AR134" i="25"/>
  <c r="DH133" i="25"/>
  <c r="AV133" i="25"/>
  <c r="DL132" i="25"/>
  <c r="AZ132" i="25"/>
  <c r="DP131" i="25"/>
  <c r="BD131" i="25"/>
  <c r="DT130" i="25"/>
  <c r="BH130" i="25"/>
  <c r="DX129" i="25"/>
  <c r="BL129" i="25"/>
  <c r="EB128" i="25"/>
  <c r="DD151" i="25"/>
  <c r="DZ138" i="25"/>
  <c r="BN125" i="25"/>
  <c r="CB112" i="25"/>
  <c r="P112" i="25"/>
  <c r="BF113" i="25"/>
  <c r="DN164" i="25"/>
  <c r="DV162" i="25"/>
  <c r="ED160" i="25"/>
  <c r="J159" i="25"/>
  <c r="R157" i="25"/>
  <c r="Z155" i="25"/>
  <c r="EB148" i="25"/>
  <c r="H147" i="25"/>
  <c r="CV141" i="25"/>
  <c r="AJ141" i="25"/>
  <c r="CZ140" i="25"/>
  <c r="AN140" i="25"/>
  <c r="DD139" i="25"/>
  <c r="AR139" i="25"/>
  <c r="BV138" i="25"/>
  <c r="DP136" i="25"/>
  <c r="BD136" i="25"/>
  <c r="DT135" i="25"/>
  <c r="BH135" i="25"/>
  <c r="DX134" i="25"/>
  <c r="BL134" i="25"/>
  <c r="EB133" i="25"/>
  <c r="BP133" i="25"/>
  <c r="D133" i="25"/>
  <c r="BT132" i="25"/>
  <c r="BX131" i="25"/>
  <c r="CB130" i="25"/>
  <c r="CF129" i="25"/>
  <c r="CJ128" i="25"/>
  <c r="X128" i="25"/>
  <c r="CN127" i="25"/>
  <c r="AB127" i="25"/>
  <c r="CR126" i="25"/>
  <c r="AF126" i="25"/>
  <c r="DH125" i="25"/>
  <c r="DD123" i="25"/>
  <c r="AR123" i="25"/>
  <c r="DH122" i="25"/>
  <c r="AV122" i="25"/>
  <c r="DL121" i="25"/>
  <c r="AZ121" i="25"/>
  <c r="DP120" i="25"/>
  <c r="BD120" i="25"/>
  <c r="DT119" i="25"/>
  <c r="BH119" i="25"/>
  <c r="DX118" i="25"/>
  <c r="BL118" i="25"/>
  <c r="EB117" i="25"/>
  <c r="BP117" i="25"/>
  <c r="D117" i="25"/>
  <c r="BT116" i="25"/>
  <c r="BR167" i="25"/>
  <c r="BZ165" i="25"/>
  <c r="BD164" i="25"/>
  <c r="AP161" i="25"/>
  <c r="AX159" i="25"/>
  <c r="BF157" i="25"/>
  <c r="BN155" i="25"/>
  <c r="CF138" i="25"/>
  <c r="DT125" i="25"/>
  <c r="DD110" i="25"/>
  <c r="AR110" i="25"/>
  <c r="DH109" i="25"/>
  <c r="AV109" i="25"/>
  <c r="DL108" i="25"/>
  <c r="AZ108" i="25"/>
  <c r="DP107" i="25"/>
  <c r="BD107" i="25"/>
  <c r="DT106" i="25"/>
  <c r="BH106" i="25"/>
  <c r="DX105" i="25"/>
  <c r="BL105" i="25"/>
  <c r="EB104" i="25"/>
  <c r="BP104" i="25"/>
  <c r="D104" i="25"/>
  <c r="DV168" i="25"/>
  <c r="CT166" i="25"/>
  <c r="AR138" i="25"/>
  <c r="DZ136" i="25"/>
  <c r="BN136" i="25"/>
  <c r="ED135" i="25"/>
  <c r="BR135" i="25"/>
  <c r="F135" i="25"/>
  <c r="BV134" i="25"/>
  <c r="J134" i="25"/>
  <c r="BZ133" i="25"/>
  <c r="N133" i="25"/>
  <c r="CD132" i="25"/>
  <c r="R132" i="25"/>
  <c r="CH131" i="25"/>
  <c r="V131" i="25"/>
  <c r="CL130" i="25"/>
  <c r="Z130" i="25"/>
  <c r="CP129" i="25"/>
  <c r="AD129" i="25"/>
  <c r="CT128" i="25"/>
  <c r="AH128" i="25"/>
  <c r="CX127" i="25"/>
  <c r="AL127" i="25"/>
  <c r="DB126" i="25"/>
  <c r="AP126" i="25"/>
  <c r="CF125" i="25"/>
  <c r="DN123" i="25"/>
  <c r="BB123" i="25"/>
  <c r="DR122" i="25"/>
  <c r="BF122" i="25"/>
  <c r="DV121" i="25"/>
  <c r="BJ121" i="25"/>
  <c r="DZ120" i="25"/>
  <c r="BN120" i="25"/>
  <c r="ED119" i="25"/>
  <c r="BR119" i="25"/>
  <c r="F119" i="25"/>
  <c r="BV118" i="25"/>
  <c r="J118" i="25"/>
  <c r="BZ117" i="25"/>
  <c r="N117" i="25"/>
  <c r="V138" i="25"/>
  <c r="BJ125" i="25"/>
  <c r="AN149" i="25"/>
  <c r="AV147" i="25"/>
  <c r="BT145" i="25"/>
  <c r="BX144" i="25"/>
  <c r="CB143" i="25"/>
  <c r="CF142" i="25"/>
  <c r="CT141" i="25"/>
  <c r="AH141" i="25"/>
  <c r="CX140" i="25"/>
  <c r="AL140" i="25"/>
  <c r="DB139" i="25"/>
  <c r="AP139" i="25"/>
  <c r="AH138" i="25"/>
  <c r="DN136" i="25"/>
  <c r="BB136" i="25"/>
  <c r="DR135" i="25"/>
  <c r="BF135" i="25"/>
  <c r="DV134" i="25"/>
  <c r="BJ134" i="25"/>
  <c r="DZ133" i="25"/>
  <c r="BN133" i="25"/>
  <c r="ED132" i="25"/>
  <c r="BR132" i="25"/>
  <c r="F132" i="25"/>
  <c r="BV131" i="25"/>
  <c r="J131" i="25"/>
  <c r="BZ130" i="25"/>
  <c r="N130" i="25"/>
  <c r="CD129" i="25"/>
  <c r="R129" i="25"/>
  <c r="CH128" i="25"/>
  <c r="V128" i="25"/>
  <c r="CL127" i="25"/>
  <c r="Z127" i="25"/>
  <c r="CP126" i="25"/>
  <c r="AD126" i="25"/>
  <c r="BT125" i="25"/>
  <c r="DB123" i="25"/>
  <c r="AP123" i="25"/>
  <c r="DF122" i="25"/>
  <c r="AT122" i="25"/>
  <c r="DJ121" i="25"/>
  <c r="AX121" i="25"/>
  <c r="DN120" i="25"/>
  <c r="BB120" i="25"/>
  <c r="DR119" i="25"/>
  <c r="BF119" i="25"/>
  <c r="DV118" i="25"/>
  <c r="BJ118" i="25"/>
  <c r="DZ117" i="25"/>
  <c r="BN117" i="25"/>
  <c r="ED116" i="25"/>
  <c r="BR116" i="25"/>
  <c r="DH115" i="25"/>
  <c r="AV115" i="25"/>
  <c r="DL114" i="25"/>
  <c r="AZ114" i="25"/>
  <c r="DP113" i="25"/>
  <c r="BD113" i="25"/>
  <c r="AR112" i="25"/>
  <c r="DB164" i="25"/>
  <c r="DJ162" i="25"/>
  <c r="DR160" i="25"/>
  <c r="DZ158" i="25"/>
  <c r="F157" i="25"/>
  <c r="CR141" i="25"/>
  <c r="AF141" i="25"/>
  <c r="AJ140" i="25"/>
  <c r="CZ139" i="25"/>
  <c r="AN139" i="25"/>
  <c r="DR138" i="25"/>
  <c r="AF125" i="25"/>
  <c r="CP138" i="25"/>
  <c r="CL136" i="25"/>
  <c r="AD135" i="25"/>
  <c r="CT134" i="25"/>
  <c r="AL133" i="25"/>
  <c r="DB132" i="25"/>
  <c r="AP132" i="25"/>
  <c r="DF131" i="25"/>
  <c r="AT131" i="25"/>
  <c r="DJ130" i="25"/>
  <c r="AX130" i="25"/>
  <c r="DN129" i="25"/>
  <c r="BB129" i="25"/>
  <c r="BD125" i="25"/>
  <c r="CT112" i="25"/>
  <c r="AH112" i="25"/>
  <c r="CB161" i="25"/>
  <c r="CJ159" i="25"/>
  <c r="CR157" i="25"/>
  <c r="CZ155" i="25"/>
  <c r="DH153" i="25"/>
  <c r="BX149" i="25"/>
  <c r="CF147" i="25"/>
  <c r="CR145" i="25"/>
  <c r="BP141" i="25"/>
  <c r="D141" i="25"/>
  <c r="BT140" i="25"/>
  <c r="AD136" i="25"/>
  <c r="CT135" i="25"/>
  <c r="AH135" i="25"/>
  <c r="CX134" i="25"/>
  <c r="AL134" i="25"/>
  <c r="DB133" i="25"/>
  <c r="AP133" i="25"/>
  <c r="DF132" i="25"/>
  <c r="AT132" i="25"/>
  <c r="DJ131" i="25"/>
  <c r="AX131" i="25"/>
  <c r="DN130" i="25"/>
  <c r="BB130" i="25"/>
  <c r="DR129" i="25"/>
  <c r="BF129" i="25"/>
  <c r="DV128" i="25"/>
  <c r="BJ128" i="25"/>
  <c r="DZ127" i="25"/>
  <c r="BN127" i="25"/>
  <c r="ED126" i="25"/>
  <c r="BR126" i="25"/>
  <c r="F126" i="25"/>
  <c r="J125" i="25"/>
  <c r="CD123" i="25"/>
  <c r="R123" i="25"/>
  <c r="CH122" i="25"/>
  <c r="V122" i="25"/>
  <c r="CL121" i="25"/>
  <c r="Z121" i="25"/>
  <c r="CP120" i="25"/>
  <c r="AD120" i="25"/>
  <c r="CT119" i="25"/>
  <c r="AH119" i="25"/>
  <c r="CX118" i="25"/>
  <c r="AL118" i="25"/>
  <c r="DB117" i="25"/>
  <c r="AP117" i="25"/>
  <c r="DF116" i="25"/>
  <c r="AT116" i="25"/>
  <c r="EB169" i="25"/>
  <c r="R167" i="25"/>
  <c r="Z165" i="25"/>
  <c r="DL162" i="25"/>
  <c r="DT160" i="25"/>
  <c r="EB158" i="25"/>
  <c r="H157" i="25"/>
  <c r="P155" i="25"/>
  <c r="X153" i="25"/>
  <c r="DF138" i="25"/>
  <c r="V125" i="25"/>
  <c r="T112" i="25"/>
  <c r="EB110" i="25"/>
  <c r="BP110" i="25"/>
  <c r="D110" i="25"/>
  <c r="BT109" i="25"/>
  <c r="H109" i="25"/>
  <c r="BX108" i="25"/>
  <c r="L108" i="25"/>
  <c r="CB107" i="25"/>
  <c r="P107" i="25"/>
  <c r="CF106" i="25"/>
  <c r="T106" i="25"/>
  <c r="CJ105" i="25"/>
  <c r="X105" i="25"/>
  <c r="CN104" i="25"/>
  <c r="AB104" i="25"/>
  <c r="CR103" i="25"/>
  <c r="AT168" i="25"/>
  <c r="AT166" i="25"/>
  <c r="BR138" i="25"/>
  <c r="AZ136" i="25"/>
  <c r="DP135" i="25"/>
  <c r="BH134" i="25"/>
  <c r="DX133" i="25"/>
  <c r="BP132" i="25"/>
  <c r="D132" i="25"/>
  <c r="BT131" i="25"/>
  <c r="H131" i="25"/>
  <c r="BX130" i="25"/>
  <c r="L130" i="25"/>
  <c r="CB129" i="25"/>
  <c r="P129" i="25"/>
  <c r="CF128" i="25"/>
  <c r="T128" i="25"/>
  <c r="CJ127" i="25"/>
  <c r="X127" i="25"/>
  <c r="CN126" i="25"/>
  <c r="AB126" i="25"/>
  <c r="DF125" i="25"/>
  <c r="CZ123" i="25"/>
  <c r="AN123" i="25"/>
  <c r="DD122" i="25"/>
  <c r="AR122" i="25"/>
  <c r="DH121" i="25"/>
  <c r="AV121" i="25"/>
  <c r="DL120" i="25"/>
  <c r="AZ120" i="25"/>
  <c r="DP119" i="25"/>
  <c r="BD119" i="25"/>
  <c r="DT118" i="25"/>
  <c r="BH118" i="25"/>
  <c r="DX117" i="25"/>
  <c r="BL117" i="25"/>
  <c r="EB116" i="25"/>
  <c r="BP116" i="25"/>
  <c r="DB168" i="25"/>
  <c r="CH166" i="25"/>
  <c r="AZ162" i="25"/>
  <c r="BH160" i="25"/>
  <c r="BP158" i="25"/>
  <c r="BX156" i="25"/>
  <c r="CF154" i="25"/>
  <c r="CN152" i="25"/>
  <c r="R151" i="25"/>
  <c r="BD148" i="25"/>
  <c r="BL146" i="25"/>
  <c r="CV144" i="25"/>
  <c r="CZ143" i="25"/>
  <c r="DD142" i="25"/>
  <c r="BD141" i="25"/>
  <c r="DT140" i="25"/>
  <c r="BH140" i="25"/>
  <c r="BL139" i="25"/>
  <c r="ED125" i="25"/>
  <c r="F125" i="25"/>
  <c r="BZ123" i="25"/>
  <c r="N123" i="25"/>
  <c r="CD122" i="25"/>
  <c r="R122" i="25"/>
  <c r="CH121" i="25"/>
  <c r="V121" i="25"/>
  <c r="CL120" i="25"/>
  <c r="Z120" i="25"/>
  <c r="CP119" i="25"/>
  <c r="AD119" i="25"/>
  <c r="CT118" i="25"/>
  <c r="AH118" i="25"/>
  <c r="CX117" i="25"/>
  <c r="AL117" i="25"/>
  <c r="DB116" i="25"/>
  <c r="AP116" i="25"/>
  <c r="DV115" i="25"/>
  <c r="CP115" i="25"/>
  <c r="BJ115" i="25"/>
  <c r="AD115" i="25"/>
  <c r="DZ114" i="25"/>
  <c r="CT114" i="25"/>
  <c r="BN114" i="25"/>
  <c r="AH114" i="25"/>
  <c r="ED113" i="25"/>
  <c r="CX113" i="25"/>
  <c r="BR113" i="25"/>
  <c r="AL113" i="25"/>
  <c r="F113" i="25"/>
  <c r="BV112" i="25"/>
  <c r="J112" i="25"/>
  <c r="DB110" i="25"/>
  <c r="AP110" i="25"/>
  <c r="DF109" i="25"/>
  <c r="AT109" i="25"/>
  <c r="DJ108" i="25"/>
  <c r="AX108" i="25"/>
  <c r="DN107" i="25"/>
  <c r="BB107" i="25"/>
  <c r="DR106" i="25"/>
  <c r="BF106" i="25"/>
  <c r="DV105" i="25"/>
  <c r="BJ105" i="25"/>
  <c r="DZ104" i="25"/>
  <c r="BN104" i="25"/>
  <c r="CP164" i="25"/>
  <c r="CB135" i="25"/>
  <c r="P135" i="25"/>
  <c r="CJ133" i="25"/>
  <c r="X133" i="25"/>
  <c r="CN132" i="25"/>
  <c r="AB132" i="25"/>
  <c r="CR131" i="25"/>
  <c r="AF131" i="25"/>
  <c r="CV130" i="25"/>
  <c r="AJ130" i="25"/>
  <c r="CZ129" i="25"/>
  <c r="AN129" i="25"/>
  <c r="DD128" i="25"/>
  <c r="AR128" i="25"/>
  <c r="DH127" i="25"/>
  <c r="AV127" i="25"/>
  <c r="DL126" i="25"/>
  <c r="AZ126" i="25"/>
  <c r="CD125" i="25"/>
  <c r="DJ112" i="25"/>
  <c r="AX112" i="25"/>
  <c r="AP164" i="25"/>
  <c r="AB161" i="25"/>
  <c r="AJ159" i="25"/>
  <c r="AR157" i="25"/>
  <c r="AZ155" i="25"/>
  <c r="BH153" i="25"/>
  <c r="DB148" i="25"/>
  <c r="DJ146" i="25"/>
  <c r="DB141" i="25"/>
  <c r="AP141" i="25"/>
  <c r="DF140" i="25"/>
  <c r="AT140" i="25"/>
  <c r="DJ139" i="25"/>
  <c r="AX139" i="25"/>
  <c r="AP138" i="25"/>
  <c r="DV136" i="25"/>
  <c r="BJ136" i="25"/>
  <c r="DZ135" i="25"/>
  <c r="BN135" i="25"/>
  <c r="ED134" i="25"/>
  <c r="BR134" i="25"/>
  <c r="F134" i="25"/>
  <c r="BV133" i="25"/>
  <c r="J133" i="25"/>
  <c r="BZ132" i="25"/>
  <c r="N132" i="25"/>
  <c r="CD131" i="25"/>
  <c r="R131" i="25"/>
  <c r="CH130" i="25"/>
  <c r="V130" i="25"/>
  <c r="CL129" i="25"/>
  <c r="Z129" i="25"/>
  <c r="CD164" i="25"/>
  <c r="BN138" i="25"/>
  <c r="DZ125" i="25"/>
  <c r="DH112" i="25"/>
  <c r="AV112" i="25"/>
  <c r="T136" i="25"/>
  <c r="AJ132" i="25"/>
  <c r="ED103" i="25"/>
  <c r="DN102" i="25"/>
  <c r="BB102" i="25"/>
  <c r="DR101" i="25"/>
  <c r="BF101" i="25"/>
  <c r="DV100" i="25"/>
  <c r="AD138" i="25"/>
  <c r="DX136" i="25"/>
  <c r="EB135" i="25"/>
  <c r="BP135" i="25"/>
  <c r="D135" i="25"/>
  <c r="H134" i="25"/>
  <c r="BX133" i="25"/>
  <c r="L133" i="25"/>
  <c r="CB132" i="25"/>
  <c r="P132" i="25"/>
  <c r="CF131" i="25"/>
  <c r="T131" i="25"/>
  <c r="CJ130" i="25"/>
  <c r="X130" i="25"/>
  <c r="CN129" i="25"/>
  <c r="AB129" i="25"/>
  <c r="CR128" i="25"/>
  <c r="AF128" i="25"/>
  <c r="CV127" i="25"/>
  <c r="AJ127" i="25"/>
  <c r="CZ126" i="25"/>
  <c r="AN126" i="25"/>
  <c r="DP125" i="25"/>
  <c r="DZ112" i="25"/>
  <c r="BN112" i="25"/>
  <c r="AX162" i="25"/>
  <c r="BF160" i="25"/>
  <c r="BN158" i="25"/>
  <c r="BV156" i="25"/>
  <c r="CD154" i="25"/>
  <c r="CL152" i="25"/>
  <c r="BP151" i="25"/>
  <c r="BB148" i="25"/>
  <c r="BJ146" i="25"/>
  <c r="CP141" i="25"/>
  <c r="AD141" i="25"/>
  <c r="AH140" i="25"/>
  <c r="CX139" i="25"/>
  <c r="AL139" i="25"/>
  <c r="CB138" i="25"/>
  <c r="AX136" i="25"/>
  <c r="DN135" i="25"/>
  <c r="BB135" i="25"/>
  <c r="BF134" i="25"/>
  <c r="DV133" i="25"/>
  <c r="BJ133" i="25"/>
  <c r="BN132" i="25"/>
  <c r="ED131" i="25"/>
  <c r="BR131" i="25"/>
  <c r="F131" i="25"/>
  <c r="BV130" i="25"/>
  <c r="J130" i="25"/>
  <c r="BZ129" i="25"/>
  <c r="N129" i="25"/>
  <c r="CD128" i="25"/>
  <c r="R128" i="25"/>
  <c r="CH127" i="25"/>
  <c r="V127" i="25"/>
  <c r="CL126" i="25"/>
  <c r="Z126" i="25"/>
  <c r="DB125" i="25"/>
  <c r="CZ138" i="25"/>
  <c r="AN125" i="25"/>
  <c r="AT115" i="25"/>
  <c r="DJ114" i="25"/>
  <c r="AX114" i="25"/>
  <c r="DN113" i="25"/>
  <c r="BB113" i="25"/>
  <c r="DR110" i="25"/>
  <c r="BF110" i="25"/>
  <c r="DV109" i="25"/>
  <c r="BJ109" i="25"/>
  <c r="DZ108" i="25"/>
  <c r="BN108" i="25"/>
  <c r="ED107" i="25"/>
  <c r="BR107" i="25"/>
  <c r="F107" i="25"/>
  <c r="BV106" i="25"/>
  <c r="J106" i="25"/>
  <c r="BZ105" i="25"/>
  <c r="N105" i="25"/>
  <c r="CD104" i="25"/>
  <c r="R104" i="25"/>
  <c r="BD167" i="25"/>
  <c r="BL165" i="25"/>
  <c r="AB138" i="25"/>
  <c r="BP125" i="25"/>
  <c r="CX123" i="25"/>
  <c r="AL123" i="25"/>
  <c r="DB122" i="25"/>
  <c r="AP122" i="25"/>
  <c r="DF121" i="25"/>
  <c r="AT121" i="25"/>
  <c r="DJ120" i="25"/>
  <c r="AX120" i="25"/>
  <c r="DN119" i="25"/>
  <c r="BB119" i="25"/>
  <c r="DR118" i="25"/>
  <c r="BF118" i="25"/>
  <c r="DV117" i="25"/>
  <c r="BJ117" i="25"/>
  <c r="DZ116" i="25"/>
  <c r="BN116" i="25"/>
  <c r="CX170" i="25"/>
  <c r="CR167" i="25"/>
  <c r="CZ165" i="25"/>
  <c r="AD164" i="25"/>
  <c r="BP161" i="25"/>
  <c r="BX159" i="25"/>
  <c r="CF157" i="25"/>
  <c r="CN155" i="25"/>
  <c r="CV153" i="25"/>
  <c r="N149" i="25"/>
  <c r="V147" i="25"/>
  <c r="CJ145" i="25"/>
  <c r="CN144" i="25"/>
  <c r="CR143" i="25"/>
  <c r="CV142" i="25"/>
  <c r="DN141" i="25"/>
  <c r="BB141" i="25"/>
  <c r="DR140" i="25"/>
  <c r="BF140" i="25"/>
  <c r="DV139" i="25"/>
  <c r="BJ139" i="25"/>
  <c r="AZ138" i="25"/>
  <c r="DT136" i="25"/>
  <c r="BH136" i="25"/>
  <c r="DX135" i="25"/>
  <c r="BL135" i="25"/>
  <c r="EB134" i="25"/>
  <c r="BP134" i="25"/>
  <c r="D134" i="25"/>
  <c r="BT133" i="25"/>
  <c r="H133" i="25"/>
  <c r="BX132" i="25"/>
  <c r="L132" i="25"/>
  <c r="CB131" i="25"/>
  <c r="P131" i="25"/>
  <c r="CF130" i="25"/>
  <c r="T130" i="25"/>
  <c r="CJ129" i="25"/>
  <c r="X129" i="25"/>
  <c r="CN128" i="25"/>
  <c r="AB128" i="25"/>
  <c r="CR127" i="25"/>
  <c r="AF127" i="25"/>
  <c r="CV126" i="25"/>
  <c r="AJ126" i="25"/>
  <c r="CB134" i="25"/>
  <c r="DL99" i="25"/>
  <c r="CH97" i="25"/>
  <c r="V97" i="25"/>
  <c r="CL96" i="25"/>
  <c r="Z96" i="25"/>
  <c r="CP95" i="25"/>
  <c r="AD95" i="25"/>
  <c r="CT94" i="25"/>
  <c r="AH94" i="25"/>
  <c r="CX93" i="25"/>
  <c r="AL93" i="25"/>
  <c r="DB92" i="25"/>
  <c r="AP92" i="25"/>
  <c r="DF91" i="25"/>
  <c r="AT91" i="25"/>
  <c r="AX90" i="25"/>
  <c r="DN89" i="25"/>
  <c r="BB89" i="25"/>
  <c r="DR88" i="25"/>
  <c r="BF88" i="25"/>
  <c r="DV87" i="25"/>
  <c r="BJ87" i="25"/>
  <c r="CD116" i="25"/>
  <c r="T116" i="25"/>
  <c r="CD169" i="25"/>
  <c r="F167" i="25"/>
  <c r="N165" i="25"/>
  <c r="CX162" i="25"/>
  <c r="DF160" i="25"/>
  <c r="DN158" i="25"/>
  <c r="DV156" i="25"/>
  <c r="ED154" i="25"/>
  <c r="J153" i="25"/>
  <c r="DD148" i="25"/>
  <c r="DL146" i="25"/>
  <c r="EB144" i="25"/>
  <c r="D144" i="25"/>
  <c r="H143" i="25"/>
  <c r="L142" i="25"/>
  <c r="F141" i="25"/>
  <c r="BV140" i="25"/>
  <c r="J140" i="25"/>
  <c r="N139" i="25"/>
  <c r="R138" i="25"/>
  <c r="DD125" i="25"/>
  <c r="CL123" i="25"/>
  <c r="Z123" i="25"/>
  <c r="CP122" i="25"/>
  <c r="AD122" i="25"/>
  <c r="CT121" i="25"/>
  <c r="AH121" i="25"/>
  <c r="CX120" i="25"/>
  <c r="AL120" i="25"/>
  <c r="DB119" i="25"/>
  <c r="AP119" i="25"/>
  <c r="DF118" i="25"/>
  <c r="AT118" i="25"/>
  <c r="DJ117" i="25"/>
  <c r="AX117" i="25"/>
  <c r="DN116" i="25"/>
  <c r="BB116" i="25"/>
  <c r="ED115" i="25"/>
  <c r="CX115" i="25"/>
  <c r="BR115" i="25"/>
  <c r="AL115" i="25"/>
  <c r="F115" i="25"/>
  <c r="DB114" i="25"/>
  <c r="BV114" i="25"/>
  <c r="AP114" i="25"/>
  <c r="J114" i="25"/>
  <c r="DF113" i="25"/>
  <c r="BZ113" i="25"/>
  <c r="AT113" i="25"/>
  <c r="N113" i="25"/>
  <c r="DR112" i="25"/>
  <c r="BF112" i="25"/>
  <c r="CD110" i="25"/>
  <c r="R110" i="25"/>
  <c r="CH109" i="25"/>
  <c r="V109" i="25"/>
  <c r="CL108" i="25"/>
  <c r="Z108" i="25"/>
  <c r="CP107" i="25"/>
  <c r="AD107" i="25"/>
  <c r="CT106" i="25"/>
  <c r="AH106" i="25"/>
  <c r="CX105" i="25"/>
  <c r="AL105" i="25"/>
  <c r="DB104" i="25"/>
  <c r="AP104" i="25"/>
  <c r="ED172" i="25"/>
  <c r="D167" i="25"/>
  <c r="L165" i="25"/>
  <c r="H140" i="25"/>
  <c r="BX139" i="25"/>
  <c r="L139" i="25"/>
  <c r="P138" i="25"/>
  <c r="CJ136" i="25"/>
  <c r="X136" i="25"/>
  <c r="CN135" i="25"/>
  <c r="AB135" i="25"/>
  <c r="CR134" i="25"/>
  <c r="AF134" i="25"/>
  <c r="CV133" i="25"/>
  <c r="AJ133" i="25"/>
  <c r="CZ132" i="25"/>
  <c r="AN132" i="25"/>
  <c r="DD131" i="25"/>
  <c r="AR131" i="25"/>
  <c r="DH130" i="25"/>
  <c r="AV130" i="25"/>
  <c r="DL129" i="25"/>
  <c r="AZ129" i="25"/>
  <c r="DP128" i="25"/>
  <c r="BD128" i="25"/>
  <c r="DT127" i="25"/>
  <c r="BH127" i="25"/>
  <c r="DX126" i="25"/>
  <c r="BL126" i="25"/>
  <c r="AP125" i="25"/>
  <c r="AN138" i="25"/>
  <c r="CR112" i="25"/>
  <c r="AF112" i="25"/>
  <c r="BL138" i="25"/>
  <c r="DF133" i="25"/>
  <c r="DV129" i="25"/>
  <c r="DZ102" i="25"/>
  <c r="BN102" i="25"/>
  <c r="ED101" i="25"/>
  <c r="BR101" i="25"/>
  <c r="F101" i="25"/>
  <c r="BV100" i="25"/>
  <c r="J100" i="25"/>
  <c r="N99" i="25"/>
  <c r="BV97" i="25"/>
  <c r="J97" i="25"/>
  <c r="BZ96" i="25"/>
  <c r="N96" i="25"/>
  <c r="CD95" i="25"/>
  <c r="R95" i="25"/>
  <c r="CH94" i="25"/>
  <c r="V94" i="25"/>
  <c r="CL93" i="25"/>
  <c r="Z93" i="25"/>
  <c r="CP92" i="25"/>
  <c r="AD92" i="25"/>
  <c r="CT91" i="25"/>
  <c r="AH91" i="25"/>
  <c r="J171" i="25"/>
  <c r="AH166" i="25"/>
  <c r="DP151" i="25"/>
  <c r="CN138" i="25"/>
  <c r="EB125" i="25"/>
  <c r="D125" i="25"/>
  <c r="BX123" i="25"/>
  <c r="L123" i="25"/>
  <c r="CB122" i="25"/>
  <c r="P122" i="25"/>
  <c r="CF121" i="25"/>
  <c r="T121" i="25"/>
  <c r="CJ120" i="25"/>
  <c r="X120" i="25"/>
  <c r="CN119" i="25"/>
  <c r="AB119" i="25"/>
  <c r="CR118" i="25"/>
  <c r="AF118" i="25"/>
  <c r="CV117" i="25"/>
  <c r="AJ117" i="25"/>
  <c r="CZ116" i="25"/>
  <c r="AN116" i="25"/>
  <c r="CD168" i="25"/>
  <c r="BV166" i="25"/>
  <c r="AL162" i="25"/>
  <c r="AT160" i="25"/>
  <c r="BB158" i="25"/>
  <c r="BJ156" i="25"/>
  <c r="BR154" i="25"/>
  <c r="BZ152" i="25"/>
  <c r="F151" i="25"/>
  <c r="AR148" i="25"/>
  <c r="AZ146" i="25"/>
  <c r="X145" i="25"/>
  <c r="AB144" i="25"/>
  <c r="AF143" i="25"/>
  <c r="AJ142" i="25"/>
  <c r="CN141" i="25"/>
  <c r="AB141" i="25"/>
  <c r="CR140" i="25"/>
  <c r="AF140" i="25"/>
  <c r="CV139" i="25"/>
  <c r="AJ139" i="25"/>
  <c r="DL138" i="25"/>
  <c r="CH136" i="25"/>
  <c r="V136" i="25"/>
  <c r="CL135" i="25"/>
  <c r="Z135" i="25"/>
  <c r="CP134" i="25"/>
  <c r="AD134" i="25"/>
  <c r="CT133" i="25"/>
  <c r="AH133" i="25"/>
  <c r="CX132" i="25"/>
  <c r="AL132" i="25"/>
  <c r="DB131" i="25"/>
  <c r="AP131" i="25"/>
  <c r="DF130" i="25"/>
  <c r="AT130" i="25"/>
  <c r="DJ129" i="25"/>
  <c r="AX129" i="25"/>
  <c r="DV123" i="25"/>
  <c r="BJ123" i="25"/>
  <c r="DZ122" i="25"/>
  <c r="BN122" i="25"/>
  <c r="ED121" i="25"/>
  <c r="BR121" i="25"/>
  <c r="F121" i="25"/>
  <c r="BV120" i="25"/>
  <c r="J120" i="25"/>
  <c r="BZ119" i="25"/>
  <c r="N119" i="25"/>
  <c r="CD118" i="25"/>
  <c r="R118" i="25"/>
  <c r="CH117" i="25"/>
  <c r="V117" i="25"/>
  <c r="CL116" i="25"/>
  <c r="Z116" i="25"/>
  <c r="DT115" i="25"/>
  <c r="BH115" i="25"/>
  <c r="DX114" i="25"/>
  <c r="BL114" i="25"/>
  <c r="EB113" i="25"/>
  <c r="BP113" i="25"/>
  <c r="D113" i="25"/>
  <c r="BT112" i="25"/>
  <c r="BJ100" i="25"/>
  <c r="AZ99" i="25"/>
  <c r="DT97" i="25"/>
  <c r="BH97" i="25"/>
  <c r="DX96" i="25"/>
  <c r="BL96" i="25"/>
  <c r="EB95" i="25"/>
  <c r="BP95" i="25"/>
  <c r="D95" i="25"/>
  <c r="BT94" i="25"/>
  <c r="H94" i="25"/>
  <c r="BX93" i="25"/>
  <c r="L93" i="25"/>
  <c r="CB92" i="25"/>
  <c r="P92" i="25"/>
  <c r="CF91" i="25"/>
  <c r="T91" i="25"/>
  <c r="X90" i="25"/>
  <c r="CN89" i="25"/>
  <c r="AB89" i="25"/>
  <c r="CR88" i="25"/>
  <c r="AF88" i="25"/>
  <c r="CV87" i="25"/>
  <c r="AJ87" i="25"/>
  <c r="DN138" i="25"/>
  <c r="AD125" i="25"/>
  <c r="DJ123" i="25"/>
  <c r="AX123" i="25"/>
  <c r="DN122" i="25"/>
  <c r="BB122" i="25"/>
  <c r="DR121" i="25"/>
  <c r="BF121" i="25"/>
  <c r="DV120" i="25"/>
  <c r="BJ120" i="25"/>
  <c r="DZ119" i="25"/>
  <c r="BN119" i="25"/>
  <c r="ED118" i="25"/>
  <c r="BR118" i="25"/>
  <c r="F118" i="25"/>
  <c r="BV117" i="25"/>
  <c r="J117" i="25"/>
  <c r="BZ116" i="25"/>
  <c r="R116" i="25"/>
  <c r="N168" i="25"/>
  <c r="V166" i="25"/>
  <c r="DP161" i="25"/>
  <c r="DX159" i="25"/>
  <c r="D158" i="25"/>
  <c r="L156" i="25"/>
  <c r="T154" i="25"/>
  <c r="AB152" i="25"/>
  <c r="DL149" i="25"/>
  <c r="DT147" i="25"/>
  <c r="EB145" i="25"/>
  <c r="DT144" i="25"/>
  <c r="DX143" i="25"/>
  <c r="EB142" i="25"/>
  <c r="D142" i="25"/>
  <c r="BN141" i="25"/>
  <c r="ED140" i="25"/>
  <c r="BR140" i="25"/>
  <c r="F140" i="25"/>
  <c r="BV139" i="25"/>
  <c r="J139" i="25"/>
  <c r="N138" i="25"/>
  <c r="BV136" i="25"/>
  <c r="J136" i="25"/>
  <c r="BZ135" i="25"/>
  <c r="N135" i="25"/>
  <c r="CD134" i="25"/>
  <c r="R134" i="25"/>
  <c r="CH133" i="25"/>
  <c r="V133" i="25"/>
  <c r="CL132" i="25"/>
  <c r="Z132" i="25"/>
  <c r="CP131" i="25"/>
  <c r="AD131" i="25"/>
  <c r="CT130" i="25"/>
  <c r="AH130" i="25"/>
  <c r="CX129" i="25"/>
  <c r="AL129" i="25"/>
  <c r="DB128" i="25"/>
  <c r="AP128" i="25"/>
  <c r="DF127" i="25"/>
  <c r="AT127" i="25"/>
  <c r="DJ126" i="25"/>
  <c r="AX126" i="25"/>
  <c r="CN125" i="25"/>
  <c r="DH123" i="25"/>
  <c r="AV123" i="25"/>
  <c r="DL122" i="25"/>
  <c r="AZ122" i="25"/>
  <c r="DP121" i="25"/>
  <c r="BD121" i="25"/>
  <c r="DT120" i="25"/>
  <c r="BH120" i="25"/>
  <c r="DX119" i="25"/>
  <c r="BL119" i="25"/>
  <c r="EB118" i="25"/>
  <c r="BP118" i="25"/>
  <c r="D118" i="25"/>
  <c r="BT117" i="25"/>
  <c r="H117" i="25"/>
  <c r="BX116" i="25"/>
  <c r="P116" i="25"/>
  <c r="CF115" i="25"/>
  <c r="AZ115" i="25"/>
  <c r="T115" i="25"/>
  <c r="CJ114" i="25"/>
  <c r="AX135" i="25"/>
  <c r="BN131" i="25"/>
  <c r="DX122" i="25"/>
  <c r="L119" i="25"/>
  <c r="DF103" i="25"/>
  <c r="CZ102" i="25"/>
  <c r="AN102" i="25"/>
  <c r="DD101" i="25"/>
  <c r="AR101" i="25"/>
  <c r="DH100" i="25"/>
  <c r="AV100" i="25"/>
  <c r="BZ99" i="25"/>
  <c r="BV84" i="25"/>
  <c r="J84" i="25"/>
  <c r="BZ83" i="25"/>
  <c r="N83" i="25"/>
  <c r="CD82" i="25"/>
  <c r="R82" i="25"/>
  <c r="CH81" i="25"/>
  <c r="V81" i="25"/>
  <c r="CL80" i="25"/>
  <c r="Z80" i="25"/>
  <c r="CP79" i="25"/>
  <c r="AD79" i="25"/>
  <c r="CT78" i="25"/>
  <c r="AH78" i="25"/>
  <c r="CX77" i="25"/>
  <c r="AL77" i="25"/>
  <c r="DB76" i="25"/>
  <c r="AP76" i="25"/>
  <c r="DF75" i="25"/>
  <c r="AT75" i="25"/>
  <c r="DJ74" i="25"/>
  <c r="AX74" i="25"/>
  <c r="DV71" i="25"/>
  <c r="BJ71" i="25"/>
  <c r="DZ70" i="25"/>
  <c r="CV123" i="25"/>
  <c r="AJ123" i="25"/>
  <c r="CZ122" i="25"/>
  <c r="AN122" i="25"/>
  <c r="DD121" i="25"/>
  <c r="AR121" i="25"/>
  <c r="DH120" i="25"/>
  <c r="AV120" i="25"/>
  <c r="DL119" i="25"/>
  <c r="AZ119" i="25"/>
  <c r="DP118" i="25"/>
  <c r="BD118" i="25"/>
  <c r="DT117" i="25"/>
  <c r="BH117" i="25"/>
  <c r="DX116" i="25"/>
  <c r="BL116" i="25"/>
  <c r="H116" i="25"/>
  <c r="DD115" i="25"/>
  <c r="BX115" i="25"/>
  <c r="AR115" i="25"/>
  <c r="L115" i="25"/>
  <c r="DH114" i="25"/>
  <c r="CB114" i="25"/>
  <c r="AV114" i="25"/>
  <c r="P114" i="25"/>
  <c r="DL113" i="25"/>
  <c r="CF113" i="25"/>
  <c r="AZ113" i="25"/>
  <c r="T113" i="25"/>
  <c r="CZ112" i="25"/>
  <c r="AN112" i="25"/>
  <c r="DP110" i="25"/>
  <c r="CJ110" i="25"/>
  <c r="BD110" i="25"/>
  <c r="X110" i="25"/>
  <c r="DT109" i="25"/>
  <c r="CN109" i="25"/>
  <c r="BH109" i="25"/>
  <c r="AB109" i="25"/>
  <c r="DX108" i="25"/>
  <c r="CR108" i="25"/>
  <c r="BL108" i="25"/>
  <c r="AF108" i="25"/>
  <c r="EB107" i="25"/>
  <c r="CV107" i="25"/>
  <c r="BP107" i="25"/>
  <c r="AJ107" i="25"/>
  <c r="D107" i="25"/>
  <c r="CZ106" i="25"/>
  <c r="BT106" i="25"/>
  <c r="AN106" i="25"/>
  <c r="H106" i="25"/>
  <c r="DD105" i="25"/>
  <c r="BX105" i="25"/>
  <c r="AR105" i="25"/>
  <c r="L105" i="25"/>
  <c r="DH104" i="25"/>
  <c r="CB104" i="25"/>
  <c r="AV104" i="25"/>
  <c r="P104" i="25"/>
  <c r="DL103" i="25"/>
  <c r="CF103" i="25"/>
  <c r="CT153" i="25"/>
  <c r="AH139" i="25"/>
  <c r="CX165" i="25"/>
  <c r="T147" i="25"/>
  <c r="V139" i="25"/>
  <c r="CR133" i="25"/>
  <c r="DH129" i="25"/>
  <c r="BV103" i="25"/>
  <c r="J103" i="25"/>
  <c r="BZ102" i="25"/>
  <c r="N102" i="25"/>
  <c r="CD101" i="25"/>
  <c r="R101" i="25"/>
  <c r="CH100" i="25"/>
  <c r="V100" i="25"/>
  <c r="CX99" i="25"/>
  <c r="CF97" i="25"/>
  <c r="T97" i="25"/>
  <c r="CJ96" i="25"/>
  <c r="X96" i="25"/>
  <c r="CN95" i="25"/>
  <c r="AB95" i="25"/>
  <c r="CR94" i="25"/>
  <c r="AF94" i="25"/>
  <c r="CV93" i="25"/>
  <c r="AJ93" i="25"/>
  <c r="CZ92" i="25"/>
  <c r="AN92" i="25"/>
  <c r="DD91" i="25"/>
  <c r="AR91" i="25"/>
  <c r="DH90" i="25"/>
  <c r="AZ86" i="25"/>
  <c r="DT84" i="25"/>
  <c r="BH84" i="25"/>
  <c r="DX83" i="25"/>
  <c r="BL83" i="25"/>
  <c r="EB82" i="25"/>
  <c r="BP82" i="25"/>
  <c r="D82" i="25"/>
  <c r="BT81" i="25"/>
  <c r="H81" i="25"/>
  <c r="BX80" i="25"/>
  <c r="L80" i="25"/>
  <c r="CB79" i="25"/>
  <c r="P79" i="25"/>
  <c r="CF78" i="25"/>
  <c r="T78" i="25"/>
  <c r="CJ77" i="25"/>
  <c r="X77" i="25"/>
  <c r="CN76" i="25"/>
  <c r="AB76" i="25"/>
  <c r="CR75" i="25"/>
  <c r="AF75" i="25"/>
  <c r="CV74" i="25"/>
  <c r="AJ74" i="25"/>
  <c r="BB138" i="25"/>
  <c r="CP125" i="25"/>
  <c r="CJ123" i="25"/>
  <c r="X123" i="25"/>
  <c r="CN122" i="25"/>
  <c r="AB122" i="25"/>
  <c r="CR121" i="25"/>
  <c r="AF121" i="25"/>
  <c r="CV120" i="25"/>
  <c r="AJ120" i="25"/>
  <c r="CZ119" i="25"/>
  <c r="AN119" i="25"/>
  <c r="DD118" i="25"/>
  <c r="AR118" i="25"/>
  <c r="DH117" i="25"/>
  <c r="AV117" i="25"/>
  <c r="DL116" i="25"/>
  <c r="AZ116" i="25"/>
  <c r="AX169" i="25"/>
  <c r="AR167" i="25"/>
  <c r="AZ165" i="25"/>
  <c r="CL162" i="25"/>
  <c r="CT160" i="25"/>
  <c r="DB158" i="25"/>
  <c r="DJ156" i="25"/>
  <c r="DR154" i="25"/>
  <c r="DZ152" i="25"/>
  <c r="CP148" i="25"/>
  <c r="CX146" i="25"/>
  <c r="BD145" i="25"/>
  <c r="BH144" i="25"/>
  <c r="BL143" i="25"/>
  <c r="BP142" i="25"/>
  <c r="CZ141" i="25"/>
  <c r="AN141" i="25"/>
  <c r="DD140" i="25"/>
  <c r="AR140" i="25"/>
  <c r="DH139" i="25"/>
  <c r="AV139" i="25"/>
  <c r="BZ138" i="25"/>
  <c r="DH136" i="25"/>
  <c r="AV136" i="25"/>
  <c r="DL135" i="25"/>
  <c r="AZ135" i="25"/>
  <c r="DP134" i="25"/>
  <c r="BD134" i="25"/>
  <c r="DT133" i="25"/>
  <c r="BH133" i="25"/>
  <c r="DX132" i="25"/>
  <c r="BL132" i="25"/>
  <c r="EB131" i="25"/>
  <c r="BP131" i="25"/>
  <c r="D131" i="25"/>
  <c r="BT130" i="25"/>
  <c r="H130" i="25"/>
  <c r="BX129" i="25"/>
  <c r="L129" i="25"/>
  <c r="CB128" i="25"/>
  <c r="P128" i="25"/>
  <c r="CF127" i="25"/>
  <c r="T127" i="25"/>
  <c r="CJ126" i="25"/>
  <c r="X126" i="25"/>
  <c r="AB125" i="25"/>
  <c r="BV123" i="25"/>
  <c r="J123" i="25"/>
  <c r="BZ122" i="25"/>
  <c r="N122" i="25"/>
  <c r="CD121" i="25"/>
  <c r="R121" i="25"/>
  <c r="CH120" i="25"/>
  <c r="V120" i="25"/>
  <c r="CL119" i="25"/>
  <c r="Z119" i="25"/>
  <c r="CP118" i="25"/>
  <c r="AD118" i="25"/>
  <c r="CT117" i="25"/>
  <c r="AH117" i="25"/>
  <c r="CX116" i="25"/>
  <c r="AL116" i="25"/>
  <c r="EB115" i="25"/>
  <c r="CV115" i="25"/>
  <c r="BP115" i="25"/>
  <c r="AJ115" i="25"/>
  <c r="D115" i="25"/>
  <c r="CZ114" i="25"/>
  <c r="BT114" i="25"/>
  <c r="CV71" i="25"/>
  <c r="AJ71" i="25"/>
  <c r="CZ70" i="25"/>
  <c r="AN70" i="25"/>
  <c r="DD69" i="25"/>
  <c r="AR69" i="25"/>
  <c r="DH68" i="25"/>
  <c r="AV68" i="25"/>
  <c r="DL67" i="25"/>
  <c r="AZ67" i="25"/>
  <c r="DP66" i="25"/>
  <c r="BD66" i="25"/>
  <c r="DT65" i="25"/>
  <c r="BH65" i="25"/>
  <c r="DX64" i="25"/>
  <c r="BL64" i="25"/>
  <c r="EB63" i="25"/>
  <c r="BP63" i="25"/>
  <c r="D63" i="25"/>
  <c r="BT62" i="25"/>
  <c r="H62" i="25"/>
  <c r="BX61" i="25"/>
  <c r="L61" i="25"/>
  <c r="P60" i="25"/>
  <c r="CJ162" i="25"/>
  <c r="H112" i="25"/>
  <c r="CZ110" i="25"/>
  <c r="AN110" i="25"/>
  <c r="DD109" i="25"/>
  <c r="AR109" i="25"/>
  <c r="DH108" i="25"/>
  <c r="AV108" i="25"/>
  <c r="DL107" i="25"/>
  <c r="CF107" i="25"/>
  <c r="AZ107" i="25"/>
  <c r="DP106" i="25"/>
  <c r="BD106" i="25"/>
  <c r="DT105" i="25"/>
  <c r="BH105" i="25"/>
  <c r="AB105" i="25"/>
  <c r="DX104" i="25"/>
  <c r="BL104" i="25"/>
  <c r="EB103" i="25"/>
  <c r="CV103" i="25"/>
  <c r="DV159" i="25"/>
  <c r="BZ141" i="25"/>
  <c r="CZ99" i="25"/>
  <c r="BB73" i="25"/>
  <c r="BV159" i="25"/>
  <c r="CP140" i="25"/>
  <c r="H136" i="25"/>
  <c r="X132" i="25"/>
  <c r="AN128" i="25"/>
  <c r="BT120" i="25"/>
  <c r="CJ116" i="25"/>
  <c r="AV103" i="25"/>
  <c r="AL99" i="25"/>
  <c r="DF97" i="25"/>
  <c r="AT97" i="25"/>
  <c r="DJ96" i="25"/>
  <c r="AX96" i="25"/>
  <c r="DN95" i="25"/>
  <c r="BB95" i="25"/>
  <c r="DR94" i="25"/>
  <c r="BF94" i="25"/>
  <c r="DV93" i="25"/>
  <c r="BJ93" i="25"/>
  <c r="DZ92" i="25"/>
  <c r="BN92" i="25"/>
  <c r="ED91" i="25"/>
  <c r="BR91" i="25"/>
  <c r="F91" i="25"/>
  <c r="X114" i="25"/>
  <c r="CN113" i="25"/>
  <c r="AB113" i="25"/>
  <c r="CJ112" i="25"/>
  <c r="X112" i="25"/>
  <c r="DX110" i="25"/>
  <c r="CR110" i="25"/>
  <c r="BL110" i="25"/>
  <c r="AF110" i="25"/>
  <c r="EB109" i="25"/>
  <c r="CV109" i="25"/>
  <c r="BP109" i="25"/>
  <c r="AJ109" i="25"/>
  <c r="D109" i="25"/>
  <c r="CZ108" i="25"/>
  <c r="BT108" i="25"/>
  <c r="AN108" i="25"/>
  <c r="H108" i="25"/>
  <c r="DD107" i="25"/>
  <c r="BX107" i="25"/>
  <c r="AR107" i="25"/>
  <c r="L107" i="25"/>
  <c r="DH106" i="25"/>
  <c r="CB106" i="25"/>
  <c r="AV106" i="25"/>
  <c r="P106" i="25"/>
  <c r="DL105" i="25"/>
  <c r="CF105" i="25"/>
  <c r="AZ105" i="25"/>
  <c r="T105" i="25"/>
  <c r="DP104" i="25"/>
  <c r="CJ104" i="25"/>
  <c r="BD104" i="25"/>
  <c r="X104" i="25"/>
  <c r="DT103" i="25"/>
  <c r="CN103" i="25"/>
  <c r="DH156" i="25"/>
  <c r="D140" i="25"/>
  <c r="DZ99" i="25"/>
  <c r="BN86" i="25"/>
  <c r="CN73" i="25"/>
  <c r="AF37" i="25"/>
  <c r="CV36" i="25"/>
  <c r="DX99" i="25"/>
  <c r="BL86" i="25"/>
  <c r="DZ73" i="25"/>
  <c r="BN60" i="25"/>
  <c r="BN70" i="25"/>
  <c r="ED69" i="25"/>
  <c r="BR69" i="25"/>
  <c r="F69" i="25"/>
  <c r="BV68" i="25"/>
  <c r="J68" i="25"/>
  <c r="BZ67" i="25"/>
  <c r="N67" i="25"/>
  <c r="CD66" i="25"/>
  <c r="R66" i="25"/>
  <c r="CH65" i="25"/>
  <c r="V65" i="25"/>
  <c r="CL64" i="25"/>
  <c r="Z64" i="25"/>
  <c r="CP63" i="25"/>
  <c r="AD63" i="25"/>
  <c r="CT62" i="25"/>
  <c r="AH62" i="25"/>
  <c r="CX61" i="25"/>
  <c r="AL61" i="25"/>
  <c r="CB60" i="25"/>
  <c r="AT169" i="25"/>
  <c r="AV153" i="25"/>
  <c r="DT139" i="25"/>
  <c r="AL135" i="25"/>
  <c r="BB131" i="25"/>
  <c r="BR127" i="25"/>
  <c r="CH123" i="25"/>
  <c r="CX119" i="25"/>
  <c r="CJ103" i="25"/>
  <c r="V103" i="25"/>
  <c r="CL102" i="25"/>
  <c r="Z102" i="25"/>
  <c r="CP101" i="25"/>
  <c r="AD101" i="25"/>
  <c r="CT100" i="25"/>
  <c r="AH100" i="25"/>
  <c r="BX99" i="25"/>
  <c r="CT97" i="25"/>
  <c r="AH97" i="25"/>
  <c r="CX96" i="25"/>
  <c r="AL96" i="25"/>
  <c r="DB95" i="25"/>
  <c r="AP95" i="25"/>
  <c r="DF94" i="25"/>
  <c r="AT94" i="25"/>
  <c r="DJ93" i="25"/>
  <c r="AX93" i="25"/>
  <c r="DN92" i="25"/>
  <c r="BB92" i="25"/>
  <c r="DR91" i="25"/>
  <c r="BF91" i="25"/>
  <c r="BJ90" i="25"/>
  <c r="DZ89" i="25"/>
  <c r="BN89" i="25"/>
  <c r="ED88" i="25"/>
  <c r="BR88" i="25"/>
  <c r="F88" i="25"/>
  <c r="BV87" i="25"/>
  <c r="J87" i="25"/>
  <c r="N86" i="25"/>
  <c r="BT84" i="25"/>
  <c r="H84" i="25"/>
  <c r="BX83" i="25"/>
  <c r="L83" i="25"/>
  <c r="CB82" i="25"/>
  <c r="P82" i="25"/>
  <c r="CF81" i="25"/>
  <c r="T81" i="25"/>
  <c r="CJ80" i="25"/>
  <c r="X80" i="25"/>
  <c r="CN79" i="25"/>
  <c r="AB79" i="25"/>
  <c r="CR78" i="25"/>
  <c r="AF78" i="25"/>
  <c r="CV77" i="25"/>
  <c r="AJ77" i="25"/>
  <c r="CZ76" i="25"/>
  <c r="AN76" i="25"/>
  <c r="DD75" i="25"/>
  <c r="AR75" i="25"/>
  <c r="DH74" i="25"/>
  <c r="AV74" i="25"/>
  <c r="BZ73" i="25"/>
  <c r="DH71" i="25"/>
  <c r="AV71" i="25"/>
  <c r="DL70" i="25"/>
  <c r="AZ70" i="25"/>
  <c r="DP69" i="25"/>
  <c r="BD69" i="25"/>
  <c r="DT68" i="25"/>
  <c r="BH68" i="25"/>
  <c r="DX67" i="25"/>
  <c r="BL67" i="25"/>
  <c r="EB66" i="25"/>
  <c r="BP66" i="25"/>
  <c r="D66" i="25"/>
  <c r="BT65" i="25"/>
  <c r="H65" i="25"/>
  <c r="BX64" i="25"/>
  <c r="L64" i="25"/>
  <c r="CB63" i="25"/>
  <c r="P63" i="25"/>
  <c r="CF62" i="25"/>
  <c r="T62" i="25"/>
  <c r="CJ61" i="25"/>
  <c r="X61" i="25"/>
  <c r="AB60" i="25"/>
  <c r="BV58" i="25"/>
  <c r="J58" i="25"/>
  <c r="BZ57" i="25"/>
  <c r="BB134" i="25"/>
  <c r="BR130" i="25"/>
  <c r="AT103" i="25"/>
  <c r="DJ102" i="25"/>
  <c r="AX102" i="25"/>
  <c r="DN101" i="25"/>
  <c r="BB101" i="25"/>
  <c r="DR100" i="25"/>
  <c r="BF100" i="25"/>
  <c r="AX99" i="25"/>
  <c r="ED97" i="25"/>
  <c r="BR97" i="25"/>
  <c r="F97" i="25"/>
  <c r="BV96" i="25"/>
  <c r="J96" i="25"/>
  <c r="BZ95" i="25"/>
  <c r="N95" i="25"/>
  <c r="CD94" i="25"/>
  <c r="R94" i="25"/>
  <c r="CH93" i="25"/>
  <c r="V93" i="25"/>
  <c r="CL92" i="25"/>
  <c r="Z92" i="25"/>
  <c r="AN99" i="25"/>
  <c r="CZ86" i="25"/>
  <c r="DN73" i="25"/>
  <c r="DJ58" i="25"/>
  <c r="AX58" i="25"/>
  <c r="DN57" i="25"/>
  <c r="BB57" i="25"/>
  <c r="CJ45" i="25"/>
  <c r="X45" i="25"/>
  <c r="CN44" i="25"/>
  <c r="Z99" i="25"/>
  <c r="CL86" i="25"/>
  <c r="AN73" i="25"/>
  <c r="CZ60" i="25"/>
  <c r="AX165" i="25"/>
  <c r="DJ149" i="25"/>
  <c r="DV99" i="25"/>
  <c r="BB60" i="25"/>
  <c r="DV58" i="25"/>
  <c r="BJ58" i="25"/>
  <c r="DZ57" i="25"/>
  <c r="BN57" i="25"/>
  <c r="DD56" i="25"/>
  <c r="DH55" i="25"/>
  <c r="DL54" i="25"/>
  <c r="DP53" i="25"/>
  <c r="DT52" i="25"/>
  <c r="DX51" i="25"/>
  <c r="EB50" i="25"/>
  <c r="AL138" i="25"/>
  <c r="CF133" i="25"/>
  <c r="CV129" i="25"/>
  <c r="DB103" i="25"/>
  <c r="AH103" i="25"/>
  <c r="CX102" i="25"/>
  <c r="AL102" i="25"/>
  <c r="DB101" i="25"/>
  <c r="AP101" i="25"/>
  <c r="DF100" i="25"/>
  <c r="AT100" i="25"/>
  <c r="CJ99" i="25"/>
  <c r="DR97" i="25"/>
  <c r="BF97" i="25"/>
  <c r="DV96" i="25"/>
  <c r="BJ96" i="25"/>
  <c r="DZ95" i="25"/>
  <c r="BN95" i="25"/>
  <c r="ED94" i="25"/>
  <c r="BR94" i="25"/>
  <c r="F94" i="25"/>
  <c r="BV93" i="25"/>
  <c r="J93" i="25"/>
  <c r="BZ92" i="25"/>
  <c r="N92" i="25"/>
  <c r="CD91" i="25"/>
  <c r="R91" i="25"/>
  <c r="V90" i="25"/>
  <c r="CL89" i="25"/>
  <c r="Z89" i="25"/>
  <c r="CP88" i="25"/>
  <c r="AD88" i="25"/>
  <c r="CT87" i="25"/>
  <c r="AH87" i="25"/>
  <c r="BX86" i="25"/>
  <c r="DF84" i="25"/>
  <c r="AT84" i="25"/>
  <c r="DJ83" i="25"/>
  <c r="AX83" i="25"/>
  <c r="DN82" i="25"/>
  <c r="BB82" i="25"/>
  <c r="DR81" i="25"/>
  <c r="BF81" i="25"/>
  <c r="DV80" i="25"/>
  <c r="BJ80" i="25"/>
  <c r="DZ79" i="25"/>
  <c r="BN79" i="25"/>
  <c r="ED78" i="25"/>
  <c r="BR78" i="25"/>
  <c r="F78" i="25"/>
  <c r="BV77" i="25"/>
  <c r="J77" i="25"/>
  <c r="BZ76" i="25"/>
  <c r="N76" i="25"/>
  <c r="CD75" i="25"/>
  <c r="R75" i="25"/>
  <c r="CH74" i="25"/>
  <c r="V74" i="25"/>
  <c r="AZ63" i="25"/>
  <c r="DP62" i="25"/>
  <c r="BD62" i="25"/>
  <c r="DT61" i="25"/>
  <c r="BH61" i="25"/>
  <c r="AZ60" i="25"/>
  <c r="DT58" i="25"/>
  <c r="BH58" i="25"/>
  <c r="DX57" i="25"/>
  <c r="BL57" i="25"/>
  <c r="CR56" i="25"/>
  <c r="BB56" i="25"/>
  <c r="CV55" i="25"/>
  <c r="BF55" i="25"/>
  <c r="CZ54" i="25"/>
  <c r="BJ54" i="25"/>
  <c r="DD53" i="25"/>
  <c r="BN53" i="25"/>
  <c r="DH52" i="25"/>
  <c r="BR52" i="25"/>
  <c r="DL51" i="25"/>
  <c r="BV51" i="25"/>
  <c r="DP50" i="25"/>
  <c r="BZ50" i="25"/>
  <c r="AT49" i="25"/>
  <c r="DJ48" i="25"/>
  <c r="AX48" i="25"/>
  <c r="AN114" i="25"/>
  <c r="H114" i="25"/>
  <c r="DD113" i="25"/>
  <c r="BX113" i="25"/>
  <c r="AR113" i="25"/>
  <c r="L113" i="25"/>
  <c r="DP112" i="25"/>
  <c r="BD112" i="25"/>
  <c r="DH110" i="25"/>
  <c r="CB110" i="25"/>
  <c r="AV110" i="25"/>
  <c r="P110" i="25"/>
  <c r="DL109" i="25"/>
  <c r="CF109" i="25"/>
  <c r="AZ109" i="25"/>
  <c r="T109" i="25"/>
  <c r="DP108" i="25"/>
  <c r="CJ108" i="25"/>
  <c r="BD108" i="25"/>
  <c r="X108" i="25"/>
  <c r="DT107" i="25"/>
  <c r="CN107" i="25"/>
  <c r="BH107" i="25"/>
  <c r="AB107" i="25"/>
  <c r="DX106" i="25"/>
  <c r="CR106" i="25"/>
  <c r="BL106" i="25"/>
  <c r="AF106" i="25"/>
  <c r="EB105" i="25"/>
  <c r="CV105" i="25"/>
  <c r="BP105" i="25"/>
  <c r="AJ105" i="25"/>
  <c r="D105" i="25"/>
  <c r="CZ104" i="25"/>
  <c r="BT104" i="25"/>
  <c r="AN104" i="25"/>
  <c r="H104" i="25"/>
  <c r="DD103" i="25"/>
  <c r="CN170" i="25"/>
  <c r="BT147" i="25"/>
  <c r="BN99" i="25"/>
  <c r="AB73" i="25"/>
  <c r="D50" i="25"/>
  <c r="BT49" i="25"/>
  <c r="H49" i="25"/>
  <c r="BX48" i="25"/>
  <c r="L48" i="25"/>
  <c r="DH45" i="25"/>
  <c r="AV45" i="25"/>
  <c r="DL44" i="25"/>
  <c r="AZ44" i="25"/>
  <c r="T44" i="25"/>
  <c r="DP43" i="25"/>
  <c r="CJ43" i="25"/>
  <c r="BD43" i="25"/>
  <c r="X43" i="25"/>
  <c r="DT42" i="25"/>
  <c r="CN42" i="25"/>
  <c r="BH42" i="25"/>
  <c r="AB42" i="25"/>
  <c r="DX41" i="25"/>
  <c r="CR41" i="25"/>
  <c r="BL41" i="25"/>
  <c r="AF41" i="25"/>
  <c r="EB40" i="25"/>
  <c r="CV40" i="25"/>
  <c r="BP40" i="25"/>
  <c r="AJ40" i="25"/>
  <c r="D40" i="25"/>
  <c r="CZ39" i="25"/>
  <c r="BT39" i="25"/>
  <c r="AN39" i="25"/>
  <c r="H39" i="25"/>
  <c r="DD38" i="25"/>
  <c r="BX38" i="25"/>
  <c r="AR38" i="25"/>
  <c r="L38" i="25"/>
  <c r="DH37" i="25"/>
  <c r="CB37" i="25"/>
  <c r="BL99" i="25"/>
  <c r="BN73" i="25"/>
  <c r="X159" i="25"/>
  <c r="AZ141" i="25"/>
  <c r="DL125" i="25"/>
  <c r="AJ99" i="25"/>
  <c r="BL141" i="25"/>
  <c r="DF136" i="25"/>
  <c r="DV132" i="25"/>
  <c r="J129" i="25"/>
  <c r="BH103" i="25"/>
  <c r="DX102" i="25"/>
  <c r="BL102" i="25"/>
  <c r="EB101" i="25"/>
  <c r="BP101" i="25"/>
  <c r="D101" i="25"/>
  <c r="BT100" i="25"/>
  <c r="H100" i="25"/>
  <c r="L99" i="25"/>
  <c r="BT97" i="25"/>
  <c r="H97" i="25"/>
  <c r="BX96" i="25"/>
  <c r="L96" i="25"/>
  <c r="CB95" i="25"/>
  <c r="P95" i="25"/>
  <c r="CF94" i="25"/>
  <c r="T94" i="25"/>
  <c r="CJ93" i="25"/>
  <c r="X93" i="25"/>
  <c r="CN92" i="25"/>
  <c r="AB92" i="25"/>
  <c r="CR91" i="25"/>
  <c r="AF91" i="25"/>
  <c r="CV90" i="25"/>
  <c r="AJ90" i="25"/>
  <c r="CZ89" i="25"/>
  <c r="AN89" i="25"/>
  <c r="DD88" i="25"/>
  <c r="AR88" i="25"/>
  <c r="DH87" i="25"/>
  <c r="AV87" i="25"/>
  <c r="BZ86" i="25"/>
  <c r="BV71" i="25"/>
  <c r="J71" i="25"/>
  <c r="BZ70" i="25"/>
  <c r="N70" i="25"/>
  <c r="CD69" i="25"/>
  <c r="R69" i="25"/>
  <c r="CH68" i="25"/>
  <c r="V68" i="25"/>
  <c r="CL67" i="25"/>
  <c r="Z67" i="25"/>
  <c r="CP66" i="25"/>
  <c r="AD66" i="25"/>
  <c r="CT65" i="25"/>
  <c r="AH65" i="25"/>
  <c r="CX64" i="25"/>
  <c r="AL64" i="25"/>
  <c r="DB63" i="25"/>
  <c r="AP63" i="25"/>
  <c r="DF62" i="25"/>
  <c r="AT62" i="25"/>
  <c r="DJ61" i="25"/>
  <c r="AX61" i="25"/>
  <c r="CT136" i="25"/>
  <c r="DJ132" i="25"/>
  <c r="DZ128" i="25"/>
  <c r="EB121" i="25"/>
  <c r="P118" i="25"/>
  <c r="CH103" i="25"/>
  <c r="T103" i="25"/>
  <c r="CJ102" i="25"/>
  <c r="X102" i="25"/>
  <c r="CN101" i="25"/>
  <c r="AB101" i="25"/>
  <c r="CR100" i="25"/>
  <c r="AF100" i="25"/>
  <c r="DJ99" i="25"/>
  <c r="DD97" i="25"/>
  <c r="AR97" i="25"/>
  <c r="DH96" i="25"/>
  <c r="AV96" i="25"/>
  <c r="DL95" i="25"/>
  <c r="AZ95" i="25"/>
  <c r="DP94" i="25"/>
  <c r="BD94" i="25"/>
  <c r="DT93" i="25"/>
  <c r="BH93" i="25"/>
  <c r="DX92" i="25"/>
  <c r="BL92" i="25"/>
  <c r="EB91" i="25"/>
  <c r="BP91" i="25"/>
  <c r="D91" i="25"/>
  <c r="BT90" i="25"/>
  <c r="H90" i="25"/>
  <c r="BX89" i="25"/>
  <c r="L89" i="25"/>
  <c r="CB88" i="25"/>
  <c r="P88" i="25"/>
  <c r="CF87" i="25"/>
  <c r="T87" i="25"/>
  <c r="CX86" i="25"/>
  <c r="CR84" i="25"/>
  <c r="AF84" i="25"/>
  <c r="CV83" i="25"/>
  <c r="AJ83" i="25"/>
  <c r="CZ82" i="25"/>
  <c r="AN82" i="25"/>
  <c r="DD81" i="25"/>
  <c r="AR81" i="25"/>
  <c r="DH80" i="25"/>
  <c r="AV80" i="25"/>
  <c r="DL79" i="25"/>
  <c r="AZ79" i="25"/>
  <c r="DP78" i="25"/>
  <c r="BD78" i="25"/>
  <c r="DT77" i="25"/>
  <c r="BH77" i="25"/>
  <c r="DX76" i="25"/>
  <c r="BL76" i="25"/>
  <c r="EB75" i="25"/>
  <c r="BP75" i="25"/>
  <c r="D75" i="25"/>
  <c r="BT74" i="25"/>
  <c r="H74" i="25"/>
  <c r="L73" i="25"/>
  <c r="BT71" i="25"/>
  <c r="H71" i="25"/>
  <c r="BX70" i="25"/>
  <c r="L70" i="25"/>
  <c r="CB69" i="25"/>
  <c r="P69" i="25"/>
  <c r="CF68" i="25"/>
  <c r="T68" i="25"/>
  <c r="CJ67" i="25"/>
  <c r="X67" i="25"/>
  <c r="CN66" i="25"/>
  <c r="AB66" i="25"/>
  <c r="CR65" i="25"/>
  <c r="AF65" i="25"/>
  <c r="CV64" i="25"/>
  <c r="AJ64" i="25"/>
  <c r="CZ63" i="25"/>
  <c r="AN63" i="25"/>
  <c r="DD62" i="25"/>
  <c r="AR62" i="25"/>
  <c r="DH61" i="25"/>
  <c r="AV61" i="25"/>
  <c r="BZ60" i="25"/>
  <c r="CJ58" i="25"/>
  <c r="X58" i="25"/>
  <c r="CN57" i="25"/>
  <c r="AF49" i="25"/>
  <c r="CV48" i="25"/>
  <c r="AJ48" i="25"/>
  <c r="AN37" i="25"/>
  <c r="DD36" i="25"/>
  <c r="CL99" i="25"/>
  <c r="CZ73" i="25"/>
  <c r="J156" i="25"/>
  <c r="CD140" i="25"/>
  <c r="BJ99" i="25"/>
  <c r="BV90" i="25"/>
  <c r="J90" i="25"/>
  <c r="BZ89" i="25"/>
  <c r="N89" i="25"/>
  <c r="CD88" i="25"/>
  <c r="R88" i="25"/>
  <c r="CH87" i="25"/>
  <c r="V87" i="25"/>
  <c r="DL86" i="25"/>
  <c r="CH84" i="25"/>
  <c r="V84" i="25"/>
  <c r="CL83" i="25"/>
  <c r="Z83" i="25"/>
  <c r="CP82" i="25"/>
  <c r="AD82" i="25"/>
  <c r="CT81" i="25"/>
  <c r="AH81" i="25"/>
  <c r="CX80" i="25"/>
  <c r="AL80" i="25"/>
  <c r="DB79" i="25"/>
  <c r="AP79" i="25"/>
  <c r="DF78" i="25"/>
  <c r="AT78" i="25"/>
  <c r="DJ77" i="25"/>
  <c r="AX77" i="25"/>
  <c r="DN76" i="25"/>
  <c r="BB76" i="25"/>
  <c r="DR75" i="25"/>
  <c r="BF75" i="25"/>
  <c r="DV74" i="25"/>
  <c r="BJ74" i="25"/>
  <c r="AZ73" i="25"/>
  <c r="DT71" i="25"/>
  <c r="BH71" i="25"/>
  <c r="DX70" i="25"/>
  <c r="BL70" i="25"/>
  <c r="EB69" i="25"/>
  <c r="BP69" i="25"/>
  <c r="D69" i="25"/>
  <c r="BT68" i="25"/>
  <c r="H68" i="25"/>
  <c r="BX67" i="25"/>
  <c r="L67" i="25"/>
  <c r="CB66" i="25"/>
  <c r="P66" i="25"/>
  <c r="CF65" i="25"/>
  <c r="T65" i="25"/>
  <c r="CJ64" i="25"/>
  <c r="X64" i="25"/>
  <c r="CN63" i="25"/>
  <c r="AB63" i="25"/>
  <c r="CR62" i="25"/>
  <c r="AF62" i="25"/>
  <c r="CV61" i="25"/>
  <c r="AJ61" i="25"/>
  <c r="DN60" i="25"/>
  <c r="CV58" i="25"/>
  <c r="AJ58" i="25"/>
  <c r="CZ57" i="25"/>
  <c r="AN57" i="25"/>
  <c r="AR56" i="25"/>
  <c r="AV55" i="25"/>
  <c r="AZ54" i="25"/>
  <c r="BD53" i="25"/>
  <c r="BH52" i="25"/>
  <c r="BL51" i="25"/>
  <c r="BP50" i="25"/>
  <c r="X135" i="25"/>
  <c r="AN131" i="25"/>
  <c r="N125" i="25"/>
  <c r="AD121" i="25"/>
  <c r="AT117" i="25"/>
  <c r="BT103" i="25"/>
  <c r="H103" i="25"/>
  <c r="BX102" i="25"/>
  <c r="L102" i="25"/>
  <c r="CB101" i="25"/>
  <c r="P101" i="25"/>
  <c r="CF100" i="25"/>
  <c r="T100" i="25"/>
  <c r="X99" i="25"/>
  <c r="CR97" i="25"/>
  <c r="AF97" i="25"/>
  <c r="CV96" i="25"/>
  <c r="AJ96" i="25"/>
  <c r="CZ95" i="25"/>
  <c r="AN95" i="25"/>
  <c r="DD94" i="25"/>
  <c r="AR94" i="25"/>
  <c r="DH93" i="25"/>
  <c r="AV93" i="25"/>
  <c r="DL92" i="25"/>
  <c r="AZ92" i="25"/>
  <c r="DP91" i="25"/>
  <c r="BD91" i="25"/>
  <c r="DT90" i="25"/>
  <c r="BH90" i="25"/>
  <c r="DX89" i="25"/>
  <c r="BL89" i="25"/>
  <c r="EB88" i="25"/>
  <c r="BP88" i="25"/>
  <c r="D88" i="25"/>
  <c r="BT87" i="25"/>
  <c r="H87" i="25"/>
  <c r="L86" i="25"/>
  <c r="CF84" i="25"/>
  <c r="T84" i="25"/>
  <c r="CJ83" i="25"/>
  <c r="X83" i="25"/>
  <c r="CN82" i="25"/>
  <c r="AB82" i="25"/>
  <c r="CR81" i="25"/>
  <c r="AF81" i="25"/>
  <c r="CV80" i="25"/>
  <c r="AJ80" i="25"/>
  <c r="CZ79" i="25"/>
  <c r="AN79" i="25"/>
  <c r="DD78" i="25"/>
  <c r="AR78" i="25"/>
  <c r="DH77" i="25"/>
  <c r="AV77" i="25"/>
  <c r="DL76" i="25"/>
  <c r="AZ76" i="25"/>
  <c r="DP75" i="25"/>
  <c r="BD75" i="25"/>
  <c r="DT74" i="25"/>
  <c r="BH74" i="25"/>
  <c r="DF71" i="25"/>
  <c r="AT71" i="25"/>
  <c r="DJ70" i="25"/>
  <c r="AX70" i="25"/>
  <c r="DN69" i="25"/>
  <c r="BB69" i="25"/>
  <c r="DR68" i="25"/>
  <c r="BF68" i="25"/>
  <c r="DV67" i="25"/>
  <c r="BJ67" i="25"/>
  <c r="DZ66" i="25"/>
  <c r="BN66" i="25"/>
  <c r="ED65" i="25"/>
  <c r="BR65" i="25"/>
  <c r="F65" i="25"/>
  <c r="BV64" i="25"/>
  <c r="J64" i="25"/>
  <c r="BZ63" i="25"/>
  <c r="N63" i="25"/>
  <c r="CD62" i="25"/>
  <c r="R62" i="25"/>
  <c r="CH61" i="25"/>
  <c r="V61" i="25"/>
  <c r="DL60" i="25"/>
  <c r="CH58" i="25"/>
  <c r="V58" i="25"/>
  <c r="CL57" i="25"/>
  <c r="AB57" i="25"/>
  <c r="DN56" i="25"/>
  <c r="AF56" i="25"/>
  <c r="DR55" i="25"/>
  <c r="AJ55" i="25"/>
  <c r="DV54" i="25"/>
  <c r="AN54" i="25"/>
  <c r="DZ53" i="25"/>
  <c r="AR53" i="25"/>
  <c r="ED52" i="25"/>
  <c r="AV52" i="25"/>
  <c r="F52" i="25"/>
  <c r="AZ51" i="25"/>
  <c r="J51" i="25"/>
  <c r="CP47" i="25"/>
  <c r="AD47" i="25"/>
  <c r="CB168" i="25"/>
  <c r="DX152" i="25"/>
  <c r="H139" i="25"/>
  <c r="CV99" i="25"/>
  <c r="CJ86" i="25"/>
  <c r="DX73" i="25"/>
  <c r="BL60" i="25"/>
  <c r="DF45" i="25"/>
  <c r="AT45" i="25"/>
  <c r="DJ44" i="25"/>
  <c r="AX44" i="25"/>
  <c r="R44" i="25"/>
  <c r="DN43" i="25"/>
  <c r="CH43" i="25"/>
  <c r="BB43" i="25"/>
  <c r="V43" i="25"/>
  <c r="DR42" i="25"/>
  <c r="CL42" i="25"/>
  <c r="BF42" i="25"/>
  <c r="Z42" i="25"/>
  <c r="DV41" i="25"/>
  <c r="CP41" i="25"/>
  <c r="BJ41" i="25"/>
  <c r="AD41" i="25"/>
  <c r="DZ40" i="25"/>
  <c r="CT40" i="25"/>
  <c r="BN40" i="25"/>
  <c r="AH40" i="25"/>
  <c r="ED39" i="25"/>
  <c r="CX39" i="25"/>
  <c r="BR39" i="25"/>
  <c r="AL39" i="25"/>
  <c r="F39" i="25"/>
  <c r="DB38" i="25"/>
  <c r="BV38" i="25"/>
  <c r="AP38" i="25"/>
  <c r="J38" i="25"/>
  <c r="DF37" i="25"/>
  <c r="BZ37" i="25"/>
  <c r="N37" i="25"/>
  <c r="CD36" i="25"/>
  <c r="V99" i="25"/>
  <c r="BJ86" i="25"/>
  <c r="CV73" i="25"/>
  <c r="CJ60" i="25"/>
  <c r="AN155" i="25"/>
  <c r="Z141" i="25"/>
  <c r="AH120" i="25"/>
  <c r="AX116" i="25"/>
  <c r="BD103" i="25"/>
  <c r="DT102" i="25"/>
  <c r="BH102" i="25"/>
  <c r="DX101" i="25"/>
  <c r="BL101" i="25"/>
  <c r="EB100" i="25"/>
  <c r="BP100" i="25"/>
  <c r="D100" i="25"/>
  <c r="H99" i="25"/>
  <c r="CB97" i="25"/>
  <c r="P97" i="25"/>
  <c r="CF96" i="25"/>
  <c r="T96" i="25"/>
  <c r="CJ95" i="25"/>
  <c r="X95" i="25"/>
  <c r="CN94" i="25"/>
  <c r="AB94" i="25"/>
  <c r="CR93" i="25"/>
  <c r="AF93" i="25"/>
  <c r="CV92" i="25"/>
  <c r="AJ92" i="25"/>
  <c r="CP91" i="25"/>
  <c r="AD91" i="25"/>
  <c r="AH90" i="25"/>
  <c r="CX89" i="25"/>
  <c r="AL89" i="25"/>
  <c r="DB88" i="25"/>
  <c r="AP88" i="25"/>
  <c r="DF87" i="25"/>
  <c r="AT87" i="25"/>
  <c r="AL86" i="25"/>
  <c r="DR84" i="25"/>
  <c r="BF84" i="25"/>
  <c r="DV83" i="25"/>
  <c r="BJ83" i="25"/>
  <c r="DZ82" i="25"/>
  <c r="BN82" i="25"/>
  <c r="ED81" i="25"/>
  <c r="BR81" i="25"/>
  <c r="F81" i="25"/>
  <c r="BV80" i="25"/>
  <c r="J80" i="25"/>
  <c r="BZ79" i="25"/>
  <c r="N79" i="25"/>
  <c r="CD78" i="25"/>
  <c r="R78" i="25"/>
  <c r="CH77" i="25"/>
  <c r="V77" i="25"/>
  <c r="CL76" i="25"/>
  <c r="Z76" i="25"/>
  <c r="CP75" i="25"/>
  <c r="AD75" i="25"/>
  <c r="CT74" i="25"/>
  <c r="AH74" i="25"/>
  <c r="BX73" i="25"/>
  <c r="CT71" i="25"/>
  <c r="AH71" i="25"/>
  <c r="CX70" i="25"/>
  <c r="AL70" i="25"/>
  <c r="DB69" i="25"/>
  <c r="AP69" i="25"/>
  <c r="DF68" i="25"/>
  <c r="AT68" i="25"/>
  <c r="DJ67" i="25"/>
  <c r="AX67" i="25"/>
  <c r="DN66" i="25"/>
  <c r="BB66" i="25"/>
  <c r="DR65" i="25"/>
  <c r="BF65" i="25"/>
  <c r="DV64" i="25"/>
  <c r="BJ64" i="25"/>
  <c r="DZ63" i="25"/>
  <c r="BN63" i="25"/>
  <c r="ED62" i="25"/>
  <c r="BR62" i="25"/>
  <c r="F62" i="25"/>
  <c r="BV61" i="25"/>
  <c r="J61" i="25"/>
  <c r="N60" i="25"/>
  <c r="BT58" i="25"/>
  <c r="H58" i="25"/>
  <c r="BX57" i="25"/>
  <c r="DB56" i="25"/>
  <c r="DF55" i="25"/>
  <c r="DJ54" i="25"/>
  <c r="DN53" i="25"/>
  <c r="DR52" i="25"/>
  <c r="DV51" i="25"/>
  <c r="DZ50" i="25"/>
  <c r="AD50" i="25"/>
  <c r="CT49" i="25"/>
  <c r="V49" i="25"/>
  <c r="CL48" i="25"/>
  <c r="Z48" i="25"/>
  <c r="EB164" i="25"/>
  <c r="BL149" i="25"/>
  <c r="DJ135" i="25"/>
  <c r="DZ131" i="25"/>
  <c r="CL122" i="25"/>
  <c r="DB118" i="25"/>
  <c r="BR103" i="25"/>
  <c r="F103" i="25"/>
  <c r="BV102" i="25"/>
  <c r="J102" i="25"/>
  <c r="BZ101" i="25"/>
  <c r="N101" i="25"/>
  <c r="CD100" i="25"/>
  <c r="R100" i="25"/>
  <c r="DH99" i="25"/>
  <c r="CP97" i="25"/>
  <c r="AD97" i="25"/>
  <c r="CT96" i="25"/>
  <c r="AH96" i="25"/>
  <c r="CX95" i="25"/>
  <c r="AL95" i="25"/>
  <c r="DB94" i="25"/>
  <c r="AP94" i="25"/>
  <c r="DF93" i="25"/>
  <c r="AT93" i="25"/>
  <c r="DJ92" i="25"/>
  <c r="AX92" i="25"/>
  <c r="DN91" i="25"/>
  <c r="BB91" i="25"/>
  <c r="BF90" i="25"/>
  <c r="DV89" i="25"/>
  <c r="BJ89" i="25"/>
  <c r="DZ88" i="25"/>
  <c r="BN88" i="25"/>
  <c r="ED87" i="25"/>
  <c r="BR87" i="25"/>
  <c r="F87" i="25"/>
  <c r="J86" i="25"/>
  <c r="CD84" i="25"/>
  <c r="R84" i="25"/>
  <c r="CH83" i="25"/>
  <c r="V83" i="25"/>
  <c r="CL82" i="25"/>
  <c r="Z82" i="25"/>
  <c r="CP81" i="25"/>
  <c r="AD81" i="25"/>
  <c r="CT80" i="25"/>
  <c r="AH80" i="25"/>
  <c r="CX79" i="25"/>
  <c r="AL79" i="25"/>
  <c r="DB78" i="25"/>
  <c r="AP78" i="25"/>
  <c r="DF77" i="25"/>
  <c r="AT77" i="25"/>
  <c r="DJ76" i="25"/>
  <c r="AX76" i="25"/>
  <c r="DN75" i="25"/>
  <c r="BB75" i="25"/>
  <c r="DR74" i="25"/>
  <c r="BF74" i="25"/>
  <c r="AX73" i="25"/>
  <c r="ED71" i="25"/>
  <c r="BR71" i="25"/>
  <c r="F71" i="25"/>
  <c r="BV70" i="25"/>
  <c r="J70" i="25"/>
  <c r="BZ69" i="25"/>
  <c r="N69" i="25"/>
  <c r="CD68" i="25"/>
  <c r="R68" i="25"/>
  <c r="CH67" i="25"/>
  <c r="V67" i="25"/>
  <c r="CL66" i="25"/>
  <c r="Z66" i="25"/>
  <c r="CP65" i="25"/>
  <c r="AD65" i="25"/>
  <c r="CT64" i="25"/>
  <c r="AH64" i="25"/>
  <c r="CX63" i="25"/>
  <c r="AL63" i="25"/>
  <c r="DB62" i="25"/>
  <c r="AP62" i="25"/>
  <c r="DF61" i="25"/>
  <c r="AT61" i="25"/>
  <c r="AL60" i="25"/>
  <c r="DR58" i="25"/>
  <c r="BF58" i="25"/>
  <c r="DV57" i="25"/>
  <c r="BJ57" i="25"/>
  <c r="AB50" i="25"/>
  <c r="CR49" i="25"/>
  <c r="CP167" i="25"/>
  <c r="BT136" i="25"/>
  <c r="CJ132" i="25"/>
  <c r="CZ128" i="25"/>
  <c r="CF99" i="25"/>
  <c r="DT86" i="25"/>
  <c r="DJ86" i="25"/>
  <c r="Z73" i="25"/>
  <c r="CL60" i="25"/>
  <c r="CX45" i="25"/>
  <c r="AL45" i="25"/>
  <c r="DB44" i="25"/>
  <c r="AP44" i="25"/>
  <c r="J44" i="25"/>
  <c r="DF43" i="25"/>
  <c r="BZ43" i="25"/>
  <c r="AT43" i="25"/>
  <c r="N43" i="25"/>
  <c r="DJ42" i="25"/>
  <c r="CD42" i="25"/>
  <c r="AX42" i="25"/>
  <c r="R42" i="25"/>
  <c r="DN41" i="25"/>
  <c r="CH41" i="25"/>
  <c r="BB41" i="25"/>
  <c r="V41" i="25"/>
  <c r="DR40" i="25"/>
  <c r="CL40" i="25"/>
  <c r="BF40" i="25"/>
  <c r="Z40" i="25"/>
  <c r="DV39" i="25"/>
  <c r="CP39" i="25"/>
  <c r="BJ39" i="25"/>
  <c r="AD39" i="25"/>
  <c r="DZ38" i="25"/>
  <c r="CT38" i="25"/>
  <c r="BN38" i="25"/>
  <c r="AH38" i="25"/>
  <c r="ED37" i="25"/>
  <c r="CX37" i="25"/>
  <c r="BR37" i="25"/>
  <c r="DX138" i="25"/>
  <c r="BH99" i="25"/>
  <c r="CV86" i="25"/>
  <c r="DJ60" i="25"/>
  <c r="Z152" i="25"/>
  <c r="BD140" i="25"/>
  <c r="DR103" i="25"/>
  <c r="AD103" i="25"/>
  <c r="CT102" i="25"/>
  <c r="AH102" i="25"/>
  <c r="CX101" i="25"/>
  <c r="AL101" i="25"/>
  <c r="DB100" i="25"/>
  <c r="AP100" i="25"/>
  <c r="AH99" i="25"/>
  <c r="DN97" i="25"/>
  <c r="BB97" i="25"/>
  <c r="DR96" i="25"/>
  <c r="BF96" i="25"/>
  <c r="DV95" i="25"/>
  <c r="BJ95" i="25"/>
  <c r="DZ94" i="25"/>
  <c r="BN94" i="25"/>
  <c r="ED93" i="25"/>
  <c r="BR93" i="25"/>
  <c r="F93" i="25"/>
  <c r="BV92" i="25"/>
  <c r="J92" i="25"/>
  <c r="BZ91" i="25"/>
  <c r="N91" i="25"/>
  <c r="DN161" i="25"/>
  <c r="AX146" i="25"/>
  <c r="L135" i="25"/>
  <c r="AB131" i="25"/>
  <c r="AR127" i="25"/>
  <c r="BF103" i="25"/>
  <c r="DV102" i="25"/>
  <c r="BJ102" i="25"/>
  <c r="DZ101" i="25"/>
  <c r="BN101" i="25"/>
  <c r="ED100" i="25"/>
  <c r="BR100" i="25"/>
  <c r="F100" i="25"/>
  <c r="J99" i="25"/>
  <c r="CD97" i="25"/>
  <c r="R97" i="25"/>
  <c r="CH96" i="25"/>
  <c r="V96" i="25"/>
  <c r="CL95" i="25"/>
  <c r="Z95" i="25"/>
  <c r="CP94" i="25"/>
  <c r="AD94" i="25"/>
  <c r="CT93" i="25"/>
  <c r="AH93" i="25"/>
  <c r="CX92" i="25"/>
  <c r="AL92" i="25"/>
  <c r="DB91" i="25"/>
  <c r="AP91" i="25"/>
  <c r="DF90" i="25"/>
  <c r="AT90" i="25"/>
  <c r="DJ89" i="25"/>
  <c r="AX89" i="25"/>
  <c r="DN88" i="25"/>
  <c r="BB88" i="25"/>
  <c r="DR87" i="25"/>
  <c r="BF87" i="25"/>
  <c r="ED84" i="25"/>
  <c r="BR84" i="25"/>
  <c r="F84" i="25"/>
  <c r="BV83" i="25"/>
  <c r="J83" i="25"/>
  <c r="BZ82" i="25"/>
  <c r="N82" i="25"/>
  <c r="CD81" i="25"/>
  <c r="R81" i="25"/>
  <c r="CH80" i="25"/>
  <c r="V80" i="25"/>
  <c r="CL79" i="25"/>
  <c r="Z79" i="25"/>
  <c r="CP78" i="25"/>
  <c r="AD78" i="25"/>
  <c r="CT77" i="25"/>
  <c r="AH77" i="25"/>
  <c r="CX76" i="25"/>
  <c r="AL76" i="25"/>
  <c r="DB75" i="25"/>
  <c r="AP75" i="25"/>
  <c r="DF74" i="25"/>
  <c r="AT74" i="25"/>
  <c r="CJ73" i="25"/>
  <c r="DR71" i="25"/>
  <c r="BF71" i="25"/>
  <c r="DV70" i="25"/>
  <c r="BJ70" i="25"/>
  <c r="DZ69" i="25"/>
  <c r="BN69" i="25"/>
  <c r="ED68" i="25"/>
  <c r="BR68" i="25"/>
  <c r="F68" i="25"/>
  <c r="BV67" i="25"/>
  <c r="J67" i="25"/>
  <c r="BZ66" i="25"/>
  <c r="N66" i="25"/>
  <c r="CD65" i="25"/>
  <c r="R65" i="25"/>
  <c r="CH64" i="25"/>
  <c r="V64" i="25"/>
  <c r="CL63" i="25"/>
  <c r="Z63" i="25"/>
  <c r="CP62" i="25"/>
  <c r="AD62" i="25"/>
  <c r="CT61" i="25"/>
  <c r="AH61" i="25"/>
  <c r="BX60" i="25"/>
  <c r="DF58" i="25"/>
  <c r="AT58" i="25"/>
  <c r="DJ57" i="25"/>
  <c r="AX57" i="25"/>
  <c r="CX135" i="25"/>
  <c r="DN131" i="25"/>
  <c r="ED127" i="25"/>
  <c r="DF99" i="25"/>
  <c r="V86" i="25"/>
  <c r="CV60" i="25"/>
  <c r="DL47" i="25"/>
  <c r="AZ47" i="25"/>
  <c r="CF45" i="25"/>
  <c r="T45" i="25"/>
  <c r="CJ44" i="25"/>
  <c r="X86" i="25"/>
  <c r="BL73" i="25"/>
  <c r="DV45" i="25"/>
  <c r="BJ45" i="25"/>
  <c r="DZ44" i="25"/>
  <c r="BN44" i="25"/>
  <c r="AD37" i="25"/>
  <c r="CT36" i="25"/>
  <c r="CH99" i="25"/>
  <c r="DV86" i="25"/>
  <c r="AJ73" i="25"/>
  <c r="X60" i="25"/>
  <c r="CB164" i="25"/>
  <c r="L149" i="25"/>
  <c r="CH139" i="25"/>
  <c r="CD103" i="25"/>
  <c r="R103" i="25"/>
  <c r="CH102" i="25"/>
  <c r="V102" i="25"/>
  <c r="CL101" i="25"/>
  <c r="Z101" i="25"/>
  <c r="CP100" i="25"/>
  <c r="AD100" i="25"/>
  <c r="BT99" i="25"/>
  <c r="DB97" i="25"/>
  <c r="AP97" i="25"/>
  <c r="DF96" i="25"/>
  <c r="AT96" i="25"/>
  <c r="DJ95" i="25"/>
  <c r="BZ47" i="25"/>
  <c r="CZ158" i="25"/>
  <c r="BP140" i="25"/>
  <c r="Z138" i="25"/>
  <c r="AP134" i="25"/>
  <c r="BF130" i="25"/>
  <c r="BV126" i="25"/>
  <c r="AR103" i="25"/>
  <c r="DH102" i="25"/>
  <c r="AV102" i="25"/>
  <c r="DL101" i="25"/>
  <c r="AZ101" i="25"/>
  <c r="DP100" i="25"/>
  <c r="BD100" i="25"/>
  <c r="AV99" i="25"/>
  <c r="EB97" i="25"/>
  <c r="BP97" i="25"/>
  <c r="D97" i="25"/>
  <c r="BT96" i="25"/>
  <c r="H96" i="25"/>
  <c r="BX95" i="25"/>
  <c r="L95" i="25"/>
  <c r="CB94" i="25"/>
  <c r="P94" i="25"/>
  <c r="CF93" i="25"/>
  <c r="T93" i="25"/>
  <c r="CJ92" i="25"/>
  <c r="X92" i="25"/>
  <c r="CN91" i="25"/>
  <c r="AB91" i="25"/>
  <c r="CR90" i="25"/>
  <c r="AF90" i="25"/>
  <c r="CV89" i="25"/>
  <c r="AJ89" i="25"/>
  <c r="CZ88" i="25"/>
  <c r="AN88" i="25"/>
  <c r="DD87" i="25"/>
  <c r="AR87" i="25"/>
  <c r="BV86" i="25"/>
  <c r="DP84" i="25"/>
  <c r="BD84" i="25"/>
  <c r="DT83" i="25"/>
  <c r="BH83" i="25"/>
  <c r="DX82" i="25"/>
  <c r="BL82" i="25"/>
  <c r="EB81" i="25"/>
  <c r="BP81" i="25"/>
  <c r="D81" i="25"/>
  <c r="BT80" i="25"/>
  <c r="H80" i="25"/>
  <c r="BX79" i="25"/>
  <c r="L79" i="25"/>
  <c r="CB78" i="25"/>
  <c r="P78" i="25"/>
  <c r="CF77" i="25"/>
  <c r="T77" i="25"/>
  <c r="CJ76" i="25"/>
  <c r="X76" i="25"/>
  <c r="CN75" i="25"/>
  <c r="AB75" i="25"/>
  <c r="CR74" i="25"/>
  <c r="AF74" i="25"/>
  <c r="DJ73" i="25"/>
  <c r="DD71" i="25"/>
  <c r="AR71" i="25"/>
  <c r="DH70" i="25"/>
  <c r="AV70" i="25"/>
  <c r="DL69" i="25"/>
  <c r="AZ69" i="25"/>
  <c r="DP68" i="25"/>
  <c r="BD68" i="25"/>
  <c r="DT67" i="25"/>
  <c r="BH67" i="25"/>
  <c r="DX66" i="25"/>
  <c r="BL66" i="25"/>
  <c r="EB65" i="25"/>
  <c r="BP65" i="25"/>
  <c r="D65" i="25"/>
  <c r="BT64" i="25"/>
  <c r="H64" i="25"/>
  <c r="BX63" i="25"/>
  <c r="L63" i="25"/>
  <c r="CB62" i="25"/>
  <c r="P62" i="25"/>
  <c r="CF61" i="25"/>
  <c r="T61" i="25"/>
  <c r="CX60" i="25"/>
  <c r="CR58" i="25"/>
  <c r="AF58" i="25"/>
  <c r="CV57" i="25"/>
  <c r="BD50" i="25"/>
  <c r="DT49" i="25"/>
  <c r="AB134" i="25"/>
  <c r="AR130" i="25"/>
  <c r="T99" i="25"/>
  <c r="BH86" i="25"/>
  <c r="AX86" i="25"/>
  <c r="CL73" i="25"/>
  <c r="Z60" i="25"/>
  <c r="DN47" i="25"/>
  <c r="BB47" i="25"/>
  <c r="CH45" i="25"/>
  <c r="V45" i="25"/>
  <c r="CL44" i="25"/>
  <c r="V37" i="25"/>
  <c r="CL36" i="25"/>
  <c r="DT99" i="25"/>
  <c r="AJ86" i="25"/>
  <c r="BN161" i="25"/>
  <c r="DZ145" i="25"/>
  <c r="D121" i="25"/>
  <c r="T117" i="25"/>
  <c r="BP103" i="25"/>
  <c r="D103" i="25"/>
  <c r="BT102" i="25"/>
  <c r="H102" i="25"/>
  <c r="BX101" i="25"/>
  <c r="L101" i="25"/>
  <c r="CB100" i="25"/>
  <c r="P100" i="25"/>
  <c r="CT99" i="25"/>
  <c r="CN97" i="25"/>
  <c r="AB97" i="25"/>
  <c r="CR96" i="25"/>
  <c r="AF96" i="25"/>
  <c r="CV95" i="25"/>
  <c r="AJ95" i="25"/>
  <c r="CZ94" i="25"/>
  <c r="AN94" i="25"/>
  <c r="DD93" i="25"/>
  <c r="AR93" i="25"/>
  <c r="DH92" i="25"/>
  <c r="AV92" i="25"/>
  <c r="DL91" i="25"/>
  <c r="AZ91" i="25"/>
  <c r="DP90" i="25"/>
  <c r="CL155" i="25"/>
  <c r="CT139" i="25"/>
  <c r="CF136" i="25"/>
  <c r="CV132" i="25"/>
  <c r="BH123" i="25"/>
  <c r="BX119" i="25"/>
  <c r="CX103" i="25"/>
  <c r="AF103" i="25"/>
  <c r="CV102" i="25"/>
  <c r="AJ102" i="25"/>
  <c r="CZ101" i="25"/>
  <c r="AN101" i="25"/>
  <c r="DD100" i="25"/>
  <c r="AR100" i="25"/>
  <c r="BV99" i="25"/>
  <c r="DP97" i="25"/>
  <c r="BD97" i="25"/>
  <c r="DT96" i="25"/>
  <c r="BH96" i="25"/>
  <c r="DX95" i="25"/>
  <c r="BL95" i="25"/>
  <c r="EB94" i="25"/>
  <c r="BP94" i="25"/>
  <c r="D94" i="25"/>
  <c r="BT93" i="25"/>
  <c r="H93" i="25"/>
  <c r="BX92" i="25"/>
  <c r="L92" i="25"/>
  <c r="CB91" i="25"/>
  <c r="P91" i="25"/>
  <c r="CF90" i="25"/>
  <c r="T90" i="25"/>
  <c r="CJ89" i="25"/>
  <c r="X89" i="25"/>
  <c r="CN88" i="25"/>
  <c r="AB88" i="25"/>
  <c r="CR87" i="25"/>
  <c r="AF87" i="25"/>
  <c r="DD84" i="25"/>
  <c r="AR84" i="25"/>
  <c r="DH83" i="25"/>
  <c r="AV83" i="25"/>
  <c r="DL82" i="25"/>
  <c r="AZ82" i="25"/>
  <c r="DP81" i="25"/>
  <c r="BD81" i="25"/>
  <c r="DT80" i="25"/>
  <c r="BH80" i="25"/>
  <c r="DX79" i="25"/>
  <c r="BL79" i="25"/>
  <c r="EB78" i="25"/>
  <c r="BP78" i="25"/>
  <c r="D78" i="25"/>
  <c r="BT77" i="25"/>
  <c r="H77" i="25"/>
  <c r="BX76" i="25"/>
  <c r="L76" i="25"/>
  <c r="CB75" i="25"/>
  <c r="P75" i="25"/>
  <c r="CF74" i="25"/>
  <c r="T74" i="25"/>
  <c r="X73" i="25"/>
  <c r="CR71" i="25"/>
  <c r="AF71" i="25"/>
  <c r="CV70" i="25"/>
  <c r="AJ70" i="25"/>
  <c r="CZ69" i="25"/>
  <c r="AN69" i="25"/>
  <c r="DD68" i="25"/>
  <c r="AR68" i="25"/>
  <c r="DH67" i="25"/>
  <c r="AV67" i="25"/>
  <c r="DL66" i="25"/>
  <c r="AZ66" i="25"/>
  <c r="DP65" i="25"/>
  <c r="BD65" i="25"/>
  <c r="DT64" i="25"/>
  <c r="BH64" i="25"/>
  <c r="DX63" i="25"/>
  <c r="BL63" i="25"/>
  <c r="EB62" i="25"/>
  <c r="BP62" i="25"/>
  <c r="D62" i="25"/>
  <c r="BT61" i="25"/>
  <c r="H61" i="25"/>
  <c r="L60" i="25"/>
  <c r="CF58" i="25"/>
  <c r="T58" i="25"/>
  <c r="CJ57" i="25"/>
  <c r="L138" i="25"/>
  <c r="BF133" i="25"/>
  <c r="BV129" i="25"/>
  <c r="AT99" i="25"/>
  <c r="CH86" i="25"/>
  <c r="AJ60" i="25"/>
  <c r="CV45" i="25"/>
  <c r="AJ45" i="25"/>
  <c r="CZ44" i="25"/>
  <c r="AN44" i="25"/>
  <c r="H44" i="25"/>
  <c r="DD43" i="25"/>
  <c r="BX43" i="25"/>
  <c r="AR43" i="25"/>
  <c r="L43" i="25"/>
  <c r="DH42" i="25"/>
  <c r="CB42" i="25"/>
  <c r="AV42" i="25"/>
  <c r="P42" i="25"/>
  <c r="DL41" i="25"/>
  <c r="CF41" i="25"/>
  <c r="AZ41" i="25"/>
  <c r="T41" i="25"/>
  <c r="DP40" i="25"/>
  <c r="CJ40" i="25"/>
  <c r="BD40" i="25"/>
  <c r="X40" i="25"/>
  <c r="DT39" i="25"/>
  <c r="CN39" i="25"/>
  <c r="BH39" i="25"/>
  <c r="AB39" i="25"/>
  <c r="DX38" i="25"/>
  <c r="CR38" i="25"/>
  <c r="BL38" i="25"/>
  <c r="AF38" i="25"/>
  <c r="EB37" i="25"/>
  <c r="CV37" i="25"/>
  <c r="BP37" i="25"/>
  <c r="CZ91" i="25"/>
  <c r="AN91" i="25"/>
  <c r="DD90" i="25"/>
  <c r="AR90" i="25"/>
  <c r="DH89" i="25"/>
  <c r="AV89" i="25"/>
  <c r="DL88" i="25"/>
  <c r="AZ88" i="25"/>
  <c r="DP87" i="25"/>
  <c r="BD87" i="25"/>
  <c r="AH86" i="25"/>
  <c r="EB84" i="25"/>
  <c r="BP84" i="25"/>
  <c r="D84" i="25"/>
  <c r="BT83" i="25"/>
  <c r="H83" i="25"/>
  <c r="BX82" i="25"/>
  <c r="L82" i="25"/>
  <c r="CB81" i="25"/>
  <c r="P81" i="25"/>
  <c r="CF80" i="25"/>
  <c r="T80" i="25"/>
  <c r="CJ79" i="25"/>
  <c r="X79" i="25"/>
  <c r="CN78" i="25"/>
  <c r="AB78" i="25"/>
  <c r="CR77" i="25"/>
  <c r="AF77" i="25"/>
  <c r="CV76" i="25"/>
  <c r="AJ76" i="25"/>
  <c r="CZ75" i="25"/>
  <c r="AN75" i="25"/>
  <c r="DD74" i="25"/>
  <c r="AR74" i="25"/>
  <c r="BV73" i="25"/>
  <c r="DP71" i="25"/>
  <c r="BD71" i="25"/>
  <c r="DT70" i="25"/>
  <c r="BH70" i="25"/>
  <c r="DX69" i="25"/>
  <c r="BL69" i="25"/>
  <c r="EB68" i="25"/>
  <c r="BP68" i="25"/>
  <c r="D68" i="25"/>
  <c r="BT67" i="25"/>
  <c r="H67" i="25"/>
  <c r="BX66" i="25"/>
  <c r="L66" i="25"/>
  <c r="CB65" i="25"/>
  <c r="P65" i="25"/>
  <c r="CF64" i="25"/>
  <c r="T64" i="25"/>
  <c r="CJ63" i="25"/>
  <c r="X63" i="25"/>
  <c r="CN62" i="25"/>
  <c r="AB62" i="25"/>
  <c r="CR61" i="25"/>
  <c r="AF61" i="25"/>
  <c r="DH60" i="25"/>
  <c r="DD58" i="25"/>
  <c r="AR58" i="25"/>
  <c r="DH57" i="25"/>
  <c r="AV57" i="25"/>
  <c r="CP56" i="25"/>
  <c r="CT55" i="25"/>
  <c r="CX54" i="25"/>
  <c r="DB53" i="25"/>
  <c r="DF52" i="25"/>
  <c r="DJ51" i="25"/>
  <c r="DN50" i="25"/>
  <c r="R50" i="25"/>
  <c r="CH49" i="25"/>
  <c r="AR49" i="25"/>
  <c r="DH48" i="25"/>
  <c r="AV48" i="25"/>
  <c r="V73" i="25"/>
  <c r="BJ60" i="25"/>
  <c r="CV47" i="25"/>
  <c r="AJ47" i="25"/>
  <c r="DT45" i="25"/>
  <c r="BH45" i="25"/>
  <c r="DX44" i="25"/>
  <c r="BL44" i="25"/>
  <c r="AB37" i="25"/>
  <c r="CR36" i="25"/>
  <c r="BL36" i="25"/>
  <c r="AF36" i="25"/>
  <c r="EB35" i="25"/>
  <c r="CV35" i="25"/>
  <c r="BP35" i="25"/>
  <c r="AJ35" i="25"/>
  <c r="D35" i="25"/>
  <c r="BT34" i="25"/>
  <c r="H34" i="25"/>
  <c r="CZ32" i="25"/>
  <c r="BT32" i="25"/>
  <c r="AN32" i="25"/>
  <c r="H32" i="25"/>
  <c r="DD31" i="25"/>
  <c r="BX31" i="25"/>
  <c r="AR31" i="25"/>
  <c r="L31" i="25"/>
  <c r="DH30" i="25"/>
  <c r="CB30" i="25"/>
  <c r="AV30" i="25"/>
  <c r="P30" i="25"/>
  <c r="DL29" i="25"/>
  <c r="CF29" i="25"/>
  <c r="AZ29" i="25"/>
  <c r="T29" i="25"/>
  <c r="DP28" i="25"/>
  <c r="CJ28" i="25"/>
  <c r="BD28" i="25"/>
  <c r="X28" i="25"/>
  <c r="DT27" i="25"/>
  <c r="CN27" i="25"/>
  <c r="BH27" i="25"/>
  <c r="AP167" i="25"/>
  <c r="P134" i="25"/>
  <c r="AF130" i="25"/>
  <c r="AV126" i="25"/>
  <c r="DH73" i="25"/>
  <c r="AJ57" i="25"/>
  <c r="CD56" i="25"/>
  <c r="AN56" i="25"/>
  <c r="CH55" i="25"/>
  <c r="AR55" i="25"/>
  <c r="CL54" i="25"/>
  <c r="AV54" i="25"/>
  <c r="CP53" i="25"/>
  <c r="AZ53" i="25"/>
  <c r="CT52" i="25"/>
  <c r="BD52" i="25"/>
  <c r="CX51" i="25"/>
  <c r="BH51" i="25"/>
  <c r="DB50" i="25"/>
  <c r="BL50" i="25"/>
  <c r="EB49" i="25"/>
  <c r="BP49" i="25"/>
  <c r="D49" i="25"/>
  <c r="BT48" i="25"/>
  <c r="H48" i="25"/>
  <c r="BX47" i="25"/>
  <c r="L47" i="25"/>
  <c r="T37" i="25"/>
  <c r="CJ36" i="25"/>
  <c r="BD36" i="25"/>
  <c r="X36" i="25"/>
  <c r="DT35" i="25"/>
  <c r="CN35" i="25"/>
  <c r="BH35" i="25"/>
  <c r="AB35" i="25"/>
  <c r="CJ34" i="25"/>
  <c r="X34" i="25"/>
  <c r="DX32" i="25"/>
  <c r="CR32" i="25"/>
  <c r="BL32" i="25"/>
  <c r="AF32" i="25"/>
  <c r="EB31" i="25"/>
  <c r="CV31" i="25"/>
  <c r="BP31" i="25"/>
  <c r="AJ31" i="25"/>
  <c r="D31" i="25"/>
  <c r="CZ30" i="25"/>
  <c r="BT30" i="25"/>
  <c r="AN30" i="25"/>
  <c r="H30" i="25"/>
  <c r="DD29" i="25"/>
  <c r="BX29" i="25"/>
  <c r="AR29" i="25"/>
  <c r="L29" i="25"/>
  <c r="DH28" i="25"/>
  <c r="CB28" i="25"/>
  <c r="AV28" i="25"/>
  <c r="P28" i="25"/>
  <c r="DL27" i="25"/>
  <c r="CF27" i="25"/>
  <c r="AZ27" i="25"/>
  <c r="P161" i="25"/>
  <c r="CX138" i="25"/>
  <c r="AT133" i="25"/>
  <c r="BJ129" i="25"/>
  <c r="DD99" i="25"/>
  <c r="CZ97" i="25"/>
  <c r="AN97" i="25"/>
  <c r="DD96" i="25"/>
  <c r="AR96" i="25"/>
  <c r="DH95" i="25"/>
  <c r="AV95" i="25"/>
  <c r="DL94" i="25"/>
  <c r="AZ94" i="25"/>
  <c r="DP93" i="25"/>
  <c r="BD93" i="25"/>
  <c r="DT92" i="25"/>
  <c r="BH92" i="25"/>
  <c r="DX91" i="25"/>
  <c r="BL91" i="25"/>
  <c r="EB90" i="25"/>
  <c r="BP90" i="25"/>
  <c r="D90" i="25"/>
  <c r="BT89" i="25"/>
  <c r="H89" i="25"/>
  <c r="BX88" i="25"/>
  <c r="L88" i="25"/>
  <c r="CB87" i="25"/>
  <c r="P87" i="25"/>
  <c r="T86" i="25"/>
  <c r="CN84" i="25"/>
  <c r="AB84" i="25"/>
  <c r="CR83" i="25"/>
  <c r="AF83" i="25"/>
  <c r="CV82" i="25"/>
  <c r="AJ82" i="25"/>
  <c r="CZ81" i="25"/>
  <c r="AN81" i="25"/>
  <c r="DD80" i="25"/>
  <c r="AR80" i="25"/>
  <c r="DH79" i="25"/>
  <c r="AV79" i="25"/>
  <c r="DL78" i="25"/>
  <c r="AZ78" i="25"/>
  <c r="DP77" i="25"/>
  <c r="BD77" i="25"/>
  <c r="DT76" i="25"/>
  <c r="BH76" i="25"/>
  <c r="DX75" i="25"/>
  <c r="BL75" i="25"/>
  <c r="EB74" i="25"/>
  <c r="BP74" i="25"/>
  <c r="D74" i="25"/>
  <c r="H73" i="25"/>
  <c r="CB71" i="25"/>
  <c r="P71" i="25"/>
  <c r="CF70" i="25"/>
  <c r="T70" i="25"/>
  <c r="CJ69" i="25"/>
  <c r="X69" i="25"/>
  <c r="CN68" i="25"/>
  <c r="AB68" i="25"/>
  <c r="CR67" i="25"/>
  <c r="AF67" i="25"/>
  <c r="CV66" i="25"/>
  <c r="AJ66" i="25"/>
  <c r="CZ65" i="25"/>
  <c r="AN65" i="25"/>
  <c r="DD64" i="25"/>
  <c r="AR64" i="25"/>
  <c r="DH63" i="25"/>
  <c r="AV63" i="25"/>
  <c r="DL62" i="25"/>
  <c r="AZ62" i="25"/>
  <c r="DP61" i="25"/>
  <c r="BD61" i="25"/>
  <c r="AX95" i="25"/>
  <c r="DN94" i="25"/>
  <c r="BB94" i="25"/>
  <c r="DR93" i="25"/>
  <c r="BF93" i="25"/>
  <c r="DV92" i="25"/>
  <c r="BJ92" i="25"/>
  <c r="DZ91" i="25"/>
  <c r="BN91" i="25"/>
  <c r="ED90" i="25"/>
  <c r="BR90" i="25"/>
  <c r="F90" i="25"/>
  <c r="BV89" i="25"/>
  <c r="J89" i="25"/>
  <c r="BZ88" i="25"/>
  <c r="N88" i="25"/>
  <c r="CD87" i="25"/>
  <c r="R87" i="25"/>
  <c r="CT86" i="25"/>
  <c r="CP84" i="25"/>
  <c r="AD84" i="25"/>
  <c r="CT83" i="25"/>
  <c r="AH83" i="25"/>
  <c r="CX82" i="25"/>
  <c r="AL82" i="25"/>
  <c r="DB81" i="25"/>
  <c r="AP81" i="25"/>
  <c r="DF80" i="25"/>
  <c r="AT80" i="25"/>
  <c r="DJ79" i="25"/>
  <c r="AX79" i="25"/>
  <c r="DN78" i="25"/>
  <c r="BB78" i="25"/>
  <c r="DR77" i="25"/>
  <c r="BF77" i="25"/>
  <c r="DV76" i="25"/>
  <c r="BJ76" i="25"/>
  <c r="DZ75" i="25"/>
  <c r="BN75" i="25"/>
  <c r="ED74" i="25"/>
  <c r="BR74" i="25"/>
  <c r="F74" i="25"/>
  <c r="J73" i="25"/>
  <c r="CD71" i="25"/>
  <c r="R71" i="25"/>
  <c r="CH70" i="25"/>
  <c r="V70" i="25"/>
  <c r="CL69" i="25"/>
  <c r="Z69" i="25"/>
  <c r="CP68" i="25"/>
  <c r="AD68" i="25"/>
  <c r="CT67" i="25"/>
  <c r="AH67" i="25"/>
  <c r="CX66" i="25"/>
  <c r="AL66" i="25"/>
  <c r="DB65" i="25"/>
  <c r="AP65" i="25"/>
  <c r="DF64" i="25"/>
  <c r="AT64" i="25"/>
  <c r="DJ63" i="25"/>
  <c r="AX63" i="25"/>
  <c r="DN62" i="25"/>
  <c r="BB62" i="25"/>
  <c r="DR61" i="25"/>
  <c r="BF61" i="25"/>
  <c r="AV60" i="25"/>
  <c r="ED58" i="25"/>
  <c r="BR58" i="25"/>
  <c r="F58" i="25"/>
  <c r="BV57" i="25"/>
  <c r="Z57" i="25"/>
  <c r="AD56" i="25"/>
  <c r="AH55" i="25"/>
  <c r="AL54" i="25"/>
  <c r="AP53" i="25"/>
  <c r="AT52" i="25"/>
  <c r="AX51" i="25"/>
  <c r="BH49" i="25"/>
  <c r="AB49" i="25"/>
  <c r="DX48" i="25"/>
  <c r="CR48" i="25"/>
  <c r="BL48" i="25"/>
  <c r="AF48" i="25"/>
  <c r="CN47" i="25"/>
  <c r="AB47" i="25"/>
  <c r="CH73" i="25"/>
  <c r="DV60" i="25"/>
  <c r="EB47" i="25"/>
  <c r="BP47" i="25"/>
  <c r="D47" i="25"/>
  <c r="BX45" i="25"/>
  <c r="L45" i="25"/>
  <c r="CB44" i="25"/>
  <c r="P44" i="25"/>
  <c r="DL43" i="25"/>
  <c r="CF43" i="25"/>
  <c r="AZ43" i="25"/>
  <c r="T43" i="25"/>
  <c r="DP42" i="25"/>
  <c r="CJ42" i="25"/>
  <c r="BD42" i="25"/>
  <c r="X42" i="25"/>
  <c r="DT41" i="25"/>
  <c r="CN41" i="25"/>
  <c r="BH41" i="25"/>
  <c r="AB41" i="25"/>
  <c r="DX40" i="25"/>
  <c r="CR40" i="25"/>
  <c r="BL40" i="25"/>
  <c r="AF40" i="25"/>
  <c r="EB39" i="25"/>
  <c r="CV39" i="25"/>
  <c r="BP39" i="25"/>
  <c r="AJ39" i="25"/>
  <c r="D39" i="25"/>
  <c r="CZ38" i="25"/>
  <c r="BT38" i="25"/>
  <c r="AN38" i="25"/>
  <c r="H38" i="25"/>
  <c r="DD37" i="25"/>
  <c r="BX37" i="25"/>
  <c r="L37" i="25"/>
  <c r="CB36" i="25"/>
  <c r="AV36" i="25"/>
  <c r="P36" i="25"/>
  <c r="DL35" i="25"/>
  <c r="CF35" i="25"/>
  <c r="AZ35" i="25"/>
  <c r="T35" i="25"/>
  <c r="CZ34" i="25"/>
  <c r="AN34" i="25"/>
  <c r="DP32" i="25"/>
  <c r="CJ32" i="25"/>
  <c r="BD32" i="25"/>
  <c r="X32" i="25"/>
  <c r="DT31" i="25"/>
  <c r="CN31" i="25"/>
  <c r="BH31" i="25"/>
  <c r="AB31" i="25"/>
  <c r="DX30" i="25"/>
  <c r="CR30" i="25"/>
  <c r="BL30" i="25"/>
  <c r="AF30" i="25"/>
  <c r="EB29" i="25"/>
  <c r="CV29" i="25"/>
  <c r="BP29" i="25"/>
  <c r="AJ29" i="25"/>
  <c r="D29" i="25"/>
  <c r="CZ28" i="25"/>
  <c r="BT28" i="25"/>
  <c r="AN28" i="25"/>
  <c r="H28" i="25"/>
  <c r="DD27" i="25"/>
  <c r="BX27" i="25"/>
  <c r="AR27" i="25"/>
  <c r="ED157" i="25"/>
  <c r="CJ135" i="25"/>
  <c r="CZ131" i="25"/>
  <c r="AV73" i="25"/>
  <c r="N57" i="25"/>
  <c r="CZ56" i="25"/>
  <c r="R56" i="25"/>
  <c r="DD55" i="25"/>
  <c r="V55" i="25"/>
  <c r="DH54" i="25"/>
  <c r="Z54" i="25"/>
  <c r="DL53" i="25"/>
  <c r="AD53" i="25"/>
  <c r="DP52" i="25"/>
  <c r="AH52" i="25"/>
  <c r="DT51" i="25"/>
  <c r="AL51" i="25"/>
  <c r="DX50" i="25"/>
  <c r="AJ50" i="25"/>
  <c r="CZ49" i="25"/>
  <c r="T49" i="25"/>
  <c r="CJ48" i="25"/>
  <c r="X48" i="25"/>
  <c r="D37" i="25"/>
  <c r="BT36" i="25"/>
  <c r="AN36" i="25"/>
  <c r="H36" i="25"/>
  <c r="DD35" i="25"/>
  <c r="BX35" i="25"/>
  <c r="AR35" i="25"/>
  <c r="L35" i="25"/>
  <c r="DP34" i="25"/>
  <c r="BD34" i="25"/>
  <c r="DH32" i="25"/>
  <c r="CB32" i="25"/>
  <c r="AV32" i="25"/>
  <c r="P32" i="25"/>
  <c r="DL31" i="25"/>
  <c r="CF31" i="25"/>
  <c r="AZ31" i="25"/>
  <c r="T31" i="25"/>
  <c r="DP30" i="25"/>
  <c r="CJ30" i="25"/>
  <c r="BD30" i="25"/>
  <c r="X30" i="25"/>
  <c r="DT29" i="25"/>
  <c r="CN29" i="25"/>
  <c r="BH29" i="25"/>
  <c r="AB29" i="25"/>
  <c r="DX28" i="25"/>
  <c r="CR28" i="25"/>
  <c r="BL28" i="25"/>
  <c r="AF28" i="25"/>
  <c r="EB27" i="25"/>
  <c r="CV27" i="25"/>
  <c r="BP27" i="25"/>
  <c r="AJ27" i="25"/>
  <c r="DP154" i="25"/>
  <c r="DN134" i="25"/>
  <c r="ED130" i="25"/>
  <c r="AR99" i="25"/>
  <c r="DZ97" i="25"/>
  <c r="BN97" i="25"/>
  <c r="ED96" i="25"/>
  <c r="BR96" i="25"/>
  <c r="F96" i="25"/>
  <c r="BV95" i="25"/>
  <c r="J95" i="25"/>
  <c r="BZ94" i="25"/>
  <c r="N94" i="25"/>
  <c r="CD93" i="25"/>
  <c r="R93" i="25"/>
  <c r="CH92" i="25"/>
  <c r="V92" i="25"/>
  <c r="CL91" i="25"/>
  <c r="Z91" i="25"/>
  <c r="AD90" i="25"/>
  <c r="CT89" i="25"/>
  <c r="AH89" i="25"/>
  <c r="CX88" i="25"/>
  <c r="AL88" i="25"/>
  <c r="DB87" i="25"/>
  <c r="AP87" i="25"/>
  <c r="CF86" i="25"/>
  <c r="DN84" i="25"/>
  <c r="BB84" i="25"/>
  <c r="DR83" i="25"/>
  <c r="BF83" i="25"/>
  <c r="DV82" i="25"/>
  <c r="BJ82" i="25"/>
  <c r="DZ81" i="25"/>
  <c r="BN81" i="25"/>
  <c r="ED80" i="25"/>
  <c r="BR80" i="25"/>
  <c r="F80" i="25"/>
  <c r="BV79" i="25"/>
  <c r="J79" i="25"/>
  <c r="BZ78" i="25"/>
  <c r="N78" i="25"/>
  <c r="CD77" i="25"/>
  <c r="R77" i="25"/>
  <c r="CH76" i="25"/>
  <c r="V76" i="25"/>
  <c r="CL75" i="25"/>
  <c r="Z75" i="25"/>
  <c r="CP74" i="25"/>
  <c r="AD74" i="25"/>
  <c r="BT73" i="25"/>
  <c r="DB71" i="25"/>
  <c r="AP71" i="25"/>
  <c r="DF70" i="25"/>
  <c r="AT70" i="25"/>
  <c r="DJ69" i="25"/>
  <c r="AX69" i="25"/>
  <c r="DN68" i="25"/>
  <c r="CR34" i="25"/>
  <c r="AF34" i="25"/>
  <c r="BT139" i="25"/>
  <c r="BL122" i="25"/>
  <c r="CB118" i="25"/>
  <c r="CT103" i="25"/>
  <c r="AB103" i="25"/>
  <c r="CR102" i="25"/>
  <c r="AF102" i="25"/>
  <c r="CV101" i="25"/>
  <c r="AJ101" i="25"/>
  <c r="CZ100" i="25"/>
  <c r="AN100" i="25"/>
  <c r="DR99" i="25"/>
  <c r="AF86" i="25"/>
  <c r="T73" i="25"/>
  <c r="BH60" i="25"/>
  <c r="EB140" i="25"/>
  <c r="BL125" i="25"/>
  <c r="DF120" i="25"/>
  <c r="DV116" i="25"/>
  <c r="BZ103" i="25"/>
  <c r="N103" i="25"/>
  <c r="CD102" i="25"/>
  <c r="R102" i="25"/>
  <c r="CH101" i="25"/>
  <c r="V101" i="25"/>
  <c r="CL100" i="25"/>
  <c r="Z100" i="25"/>
  <c r="DP99" i="25"/>
  <c r="BR86" i="25"/>
  <c r="DL84" i="25"/>
  <c r="AZ84" i="25"/>
  <c r="DP83" i="25"/>
  <c r="BD83" i="25"/>
  <c r="DT82" i="25"/>
  <c r="BH82" i="25"/>
  <c r="DX81" i="25"/>
  <c r="BL81" i="25"/>
  <c r="EB80" i="25"/>
  <c r="BP80" i="25"/>
  <c r="D80" i="25"/>
  <c r="BT79" i="25"/>
  <c r="H79" i="25"/>
  <c r="BX78" i="25"/>
  <c r="L78" i="25"/>
  <c r="CB77" i="25"/>
  <c r="P77" i="25"/>
  <c r="CF76" i="25"/>
  <c r="T76" i="25"/>
  <c r="CJ75" i="25"/>
  <c r="X75" i="25"/>
  <c r="CN74" i="25"/>
  <c r="AB74" i="25"/>
  <c r="AF73" i="25"/>
  <c r="BR99" i="25"/>
  <c r="DL97" i="25"/>
  <c r="AZ97" i="25"/>
  <c r="DP96" i="25"/>
  <c r="BD96" i="25"/>
  <c r="DT95" i="25"/>
  <c r="BH95" i="25"/>
  <c r="DX94" i="25"/>
  <c r="BL94" i="25"/>
  <c r="EB93" i="25"/>
  <c r="BP93" i="25"/>
  <c r="D93" i="25"/>
  <c r="BT92" i="25"/>
  <c r="H92" i="25"/>
  <c r="BX91" i="25"/>
  <c r="L91" i="25"/>
  <c r="DF86" i="25"/>
  <c r="CZ84" i="25"/>
  <c r="AN84" i="25"/>
  <c r="DD83" i="25"/>
  <c r="AR83" i="25"/>
  <c r="DH82" i="25"/>
  <c r="AV82" i="25"/>
  <c r="DL81" i="25"/>
  <c r="AZ81" i="25"/>
  <c r="DP80" i="25"/>
  <c r="BD80" i="25"/>
  <c r="DT79" i="25"/>
  <c r="BH79" i="25"/>
  <c r="DX78" i="25"/>
  <c r="BL78" i="25"/>
  <c r="EB77" i="25"/>
  <c r="BP77" i="25"/>
  <c r="D77" i="25"/>
  <c r="BT76" i="25"/>
  <c r="H76" i="25"/>
  <c r="BX75" i="25"/>
  <c r="L75" i="25"/>
  <c r="CB74" i="25"/>
  <c r="P74" i="25"/>
  <c r="CT73" i="25"/>
  <c r="CN71" i="25"/>
  <c r="AB71" i="25"/>
  <c r="CR70" i="25"/>
  <c r="AF70" i="25"/>
  <c r="CV69" i="25"/>
  <c r="AJ69" i="25"/>
  <c r="CZ68" i="25"/>
  <c r="AN68" i="25"/>
  <c r="DD67" i="25"/>
  <c r="AR67" i="25"/>
  <c r="DH66" i="25"/>
  <c r="AV66" i="25"/>
  <c r="DL65" i="25"/>
  <c r="AZ65" i="25"/>
  <c r="DP64" i="25"/>
  <c r="BD64" i="25"/>
  <c r="DT63" i="25"/>
  <c r="BH63" i="25"/>
  <c r="DX62" i="25"/>
  <c r="BL62" i="25"/>
  <c r="EB61" i="25"/>
  <c r="BP61" i="25"/>
  <c r="D61" i="25"/>
  <c r="H60" i="25"/>
  <c r="CB58" i="25"/>
  <c r="P58" i="25"/>
  <c r="CF57" i="25"/>
  <c r="DT19" i="25"/>
  <c r="CN19" i="25"/>
  <c r="BH19" i="25"/>
  <c r="AB19" i="25"/>
  <c r="DX18" i="25"/>
  <c r="CR18" i="25"/>
  <c r="BL18" i="25"/>
  <c r="AF18" i="25"/>
  <c r="EB17" i="25"/>
  <c r="CV17" i="25"/>
  <c r="BP17" i="25"/>
  <c r="AJ17" i="25"/>
  <c r="D17" i="25"/>
  <c r="CZ16" i="25"/>
  <c r="BT16" i="25"/>
  <c r="AN16" i="25"/>
  <c r="H16" i="25"/>
  <c r="DD15" i="25"/>
  <c r="CD157" i="25"/>
  <c r="AT136" i="25"/>
  <c r="BJ132" i="25"/>
  <c r="BZ128" i="25"/>
  <c r="BP99" i="25"/>
  <c r="CX97" i="25"/>
  <c r="AL97" i="25"/>
  <c r="DB96" i="25"/>
  <c r="AP96" i="25"/>
  <c r="DF95" i="25"/>
  <c r="AT95" i="25"/>
  <c r="DJ94" i="25"/>
  <c r="AX94" i="25"/>
  <c r="DN93" i="25"/>
  <c r="BB93" i="25"/>
  <c r="DR92" i="25"/>
  <c r="BF92" i="25"/>
  <c r="DV91" i="25"/>
  <c r="BJ91" i="25"/>
  <c r="DZ90" i="25"/>
  <c r="BN90" i="25"/>
  <c r="ED89" i="25"/>
  <c r="BR89" i="25"/>
  <c r="F89" i="25"/>
  <c r="BV88" i="25"/>
  <c r="J88" i="25"/>
  <c r="BZ87" i="25"/>
  <c r="N87" i="25"/>
  <c r="R86" i="25"/>
  <c r="DD73" i="25"/>
  <c r="CZ71" i="25"/>
  <c r="AN71" i="25"/>
  <c r="DD70" i="25"/>
  <c r="AR70" i="25"/>
  <c r="DH69" i="25"/>
  <c r="AV69" i="25"/>
  <c r="DL68" i="25"/>
  <c r="AZ68" i="25"/>
  <c r="DP67" i="25"/>
  <c r="BD67" i="25"/>
  <c r="DT66" i="25"/>
  <c r="BH66" i="25"/>
  <c r="DX65" i="25"/>
  <c r="BL65" i="25"/>
  <c r="EB64" i="25"/>
  <c r="BP64" i="25"/>
  <c r="D64" i="25"/>
  <c r="BT63" i="25"/>
  <c r="H63" i="25"/>
  <c r="DH34" i="25"/>
  <c r="AV34" i="25"/>
  <c r="DB151" i="25"/>
  <c r="CP121" i="25"/>
  <c r="DF117" i="25"/>
  <c r="CB103" i="25"/>
  <c r="P103" i="25"/>
  <c r="CF102" i="25"/>
  <c r="T102" i="25"/>
  <c r="CJ101" i="25"/>
  <c r="X101" i="25"/>
  <c r="CN100" i="25"/>
  <c r="AB100" i="25"/>
  <c r="AF99" i="25"/>
  <c r="BF86" i="25"/>
  <c r="AT73" i="25"/>
  <c r="CH60" i="25"/>
  <c r="AD140" i="25"/>
  <c r="DT123" i="25"/>
  <c r="H120" i="25"/>
  <c r="X116" i="25"/>
  <c r="BN103" i="25"/>
  <c r="ED102" i="25"/>
  <c r="BR102" i="25"/>
  <c r="F102" i="25"/>
  <c r="BV101" i="25"/>
  <c r="J101" i="25"/>
  <c r="BZ100" i="25"/>
  <c r="N100" i="25"/>
  <c r="R99" i="25"/>
  <c r="DD86" i="25"/>
  <c r="CL84" i="25"/>
  <c r="Z84" i="25"/>
  <c r="CP83" i="25"/>
  <c r="AD83" i="25"/>
  <c r="CT82" i="25"/>
  <c r="AH82" i="25"/>
  <c r="CX81" i="25"/>
  <c r="AL81" i="25"/>
  <c r="DB80" i="25"/>
  <c r="AP80" i="25"/>
  <c r="DF79" i="25"/>
  <c r="AT79" i="25"/>
  <c r="DJ78" i="25"/>
  <c r="AX78" i="25"/>
  <c r="DN77" i="25"/>
  <c r="BB77" i="25"/>
  <c r="DR76" i="25"/>
  <c r="BF76" i="25"/>
  <c r="DV75" i="25"/>
  <c r="BJ75" i="25"/>
  <c r="DZ74" i="25"/>
  <c r="BN74" i="25"/>
  <c r="BF73" i="25"/>
  <c r="EB58" i="25"/>
  <c r="BP58" i="25"/>
  <c r="D58" i="25"/>
  <c r="BT57" i="25"/>
  <c r="CN56" i="25"/>
  <c r="CR55" i="25"/>
  <c r="CV54" i="25"/>
  <c r="CZ53" i="25"/>
  <c r="DD52" i="25"/>
  <c r="DH51" i="25"/>
  <c r="DL50" i="25"/>
  <c r="Z50" i="25"/>
  <c r="CP49" i="25"/>
  <c r="DL19" i="25"/>
  <c r="CF19" i="25"/>
  <c r="AZ19" i="25"/>
  <c r="T19" i="25"/>
  <c r="DP18" i="25"/>
  <c r="CJ18" i="25"/>
  <c r="BD18" i="25"/>
  <c r="X18" i="25"/>
  <c r="DT17" i="25"/>
  <c r="CN17" i="25"/>
  <c r="BH17" i="25"/>
  <c r="AB17" i="25"/>
  <c r="DX16" i="25"/>
  <c r="CR16" i="25"/>
  <c r="BL16" i="25"/>
  <c r="AF16" i="25"/>
  <c r="EB15" i="25"/>
  <c r="BX135" i="25"/>
  <c r="CN131" i="25"/>
  <c r="DD127" i="25"/>
  <c r="CP99" i="25"/>
  <c r="CL97" i="25"/>
  <c r="Z97" i="25"/>
  <c r="CP96" i="25"/>
  <c r="AD96" i="25"/>
  <c r="CT95" i="25"/>
  <c r="AH95" i="25"/>
  <c r="CX94" i="25"/>
  <c r="AL94" i="25"/>
  <c r="DB93" i="25"/>
  <c r="AP93" i="25"/>
  <c r="DF92" i="25"/>
  <c r="AT92" i="25"/>
  <c r="DJ91" i="25"/>
  <c r="AX91" i="25"/>
  <c r="DN90" i="25"/>
  <c r="BB90" i="25"/>
  <c r="DR89" i="25"/>
  <c r="BF89" i="25"/>
  <c r="DV88" i="25"/>
  <c r="BJ88" i="25"/>
  <c r="DZ87" i="25"/>
  <c r="BN87" i="25"/>
  <c r="AT60" i="25"/>
  <c r="V57" i="25"/>
  <c r="BR56" i="25"/>
  <c r="Z56" i="25"/>
  <c r="BV55" i="25"/>
  <c r="AD55" i="25"/>
  <c r="BZ54" i="25"/>
  <c r="AH54" i="25"/>
  <c r="CD53" i="25"/>
  <c r="AL53" i="25"/>
  <c r="CH52" i="25"/>
  <c r="AP52" i="25"/>
  <c r="CL51" i="25"/>
  <c r="AT51" i="25"/>
  <c r="CP50" i="25"/>
  <c r="AZ50" i="25"/>
  <c r="DP49" i="25"/>
  <c r="BF49" i="25"/>
  <c r="Z49" i="25"/>
  <c r="DV48" i="25"/>
  <c r="CP48" i="25"/>
  <c r="BJ48" i="25"/>
  <c r="AD48" i="25"/>
  <c r="CL47" i="25"/>
  <c r="Z47" i="25"/>
  <c r="DZ45" i="25"/>
  <c r="CT45" i="25"/>
  <c r="BN45" i="25"/>
  <c r="AH45" i="25"/>
  <c r="DX34" i="25"/>
  <c r="BL34" i="25"/>
  <c r="DL141" i="25"/>
  <c r="BZ125" i="25"/>
  <c r="BB103" i="25"/>
  <c r="DR102" i="25"/>
  <c r="BF102" i="25"/>
  <c r="DV101" i="25"/>
  <c r="BJ101" i="25"/>
  <c r="DZ100" i="25"/>
  <c r="BN100" i="25"/>
  <c r="BF99" i="25"/>
  <c r="CR86" i="25"/>
  <c r="CF73" i="25"/>
  <c r="DT60" i="25"/>
  <c r="BD151" i="25"/>
  <c r="BH139" i="25"/>
  <c r="V123" i="25"/>
  <c r="AL119" i="25"/>
  <c r="J104" i="25"/>
  <c r="AZ103" i="25"/>
  <c r="DP102" i="25"/>
  <c r="BD102" i="25"/>
  <c r="DT101" i="25"/>
  <c r="BH101" i="25"/>
  <c r="DX100" i="25"/>
  <c r="BL100" i="25"/>
  <c r="BD99" i="25"/>
  <c r="ED86" i="25"/>
  <c r="F86" i="25"/>
  <c r="BZ84" i="25"/>
  <c r="N84" i="25"/>
  <c r="CD83" i="25"/>
  <c r="R83" i="25"/>
  <c r="CH82" i="25"/>
  <c r="V82" i="25"/>
  <c r="CL81" i="25"/>
  <c r="Z81" i="25"/>
  <c r="CP80" i="25"/>
  <c r="AD80" i="25"/>
  <c r="CT79" i="25"/>
  <c r="AH79" i="25"/>
  <c r="CX78" i="25"/>
  <c r="AL78" i="25"/>
  <c r="DB77" i="25"/>
  <c r="AP77" i="25"/>
  <c r="DF76" i="25"/>
  <c r="AT76" i="25"/>
  <c r="DJ75" i="25"/>
  <c r="AX75" i="25"/>
  <c r="DN74" i="25"/>
  <c r="BB74" i="25"/>
  <c r="CR73" i="25"/>
  <c r="DR60" i="25"/>
  <c r="ED99" i="25"/>
  <c r="F99" i="25"/>
  <c r="BZ97" i="25"/>
  <c r="N97" i="25"/>
  <c r="CD96" i="25"/>
  <c r="R96" i="25"/>
  <c r="CH95" i="25"/>
  <c r="V95" i="25"/>
  <c r="CL94" i="25"/>
  <c r="Z94" i="25"/>
  <c r="CP93" i="25"/>
  <c r="AD93" i="25"/>
  <c r="CT92" i="25"/>
  <c r="AH92" i="25"/>
  <c r="CX91" i="25"/>
  <c r="AL91" i="25"/>
  <c r="DB90" i="25"/>
  <c r="AT86" i="25"/>
  <c r="DZ84" i="25"/>
  <c r="BN84" i="25"/>
  <c r="ED83" i="25"/>
  <c r="BR83" i="25"/>
  <c r="F83" i="25"/>
  <c r="BV82" i="25"/>
  <c r="J82" i="25"/>
  <c r="BZ81" i="25"/>
  <c r="N81" i="25"/>
  <c r="CD80" i="25"/>
  <c r="R80" i="25"/>
  <c r="CH79" i="25"/>
  <c r="V79" i="25"/>
  <c r="CL78" i="25"/>
  <c r="Z78" i="25"/>
  <c r="CP77" i="25"/>
  <c r="AD77" i="25"/>
  <c r="CT76" i="25"/>
  <c r="AH76" i="25"/>
  <c r="CX75" i="25"/>
  <c r="AL75" i="25"/>
  <c r="DB74" i="25"/>
  <c r="AP74" i="25"/>
  <c r="AH73" i="25"/>
  <c r="DN71" i="25"/>
  <c r="BB71" i="25"/>
  <c r="DR70" i="25"/>
  <c r="BF70" i="25"/>
  <c r="DV69" i="25"/>
  <c r="BJ69" i="25"/>
  <c r="DZ68" i="25"/>
  <c r="BN68" i="25"/>
  <c r="ED67" i="25"/>
  <c r="BR67" i="25"/>
  <c r="F67" i="25"/>
  <c r="BV66" i="25"/>
  <c r="J66" i="25"/>
  <c r="BZ65" i="25"/>
  <c r="N65" i="25"/>
  <c r="CD64" i="25"/>
  <c r="R64" i="25"/>
  <c r="CH63" i="25"/>
  <c r="V63" i="25"/>
  <c r="CL62" i="25"/>
  <c r="Z62" i="25"/>
  <c r="CP61" i="25"/>
  <c r="AD61" i="25"/>
  <c r="BT60" i="25"/>
  <c r="DB58" i="25"/>
  <c r="AP58" i="25"/>
  <c r="DF57" i="25"/>
  <c r="AT57" i="25"/>
  <c r="DD19" i="25"/>
  <c r="BX19" i="25"/>
  <c r="AR19" i="25"/>
  <c r="L19" i="25"/>
  <c r="DH18" i="25"/>
  <c r="CB18" i="25"/>
  <c r="AV18" i="25"/>
  <c r="P18" i="25"/>
  <c r="DL17" i="25"/>
  <c r="CF17" i="25"/>
  <c r="AZ17" i="25"/>
  <c r="T17" i="25"/>
  <c r="DP16" i="25"/>
  <c r="CJ16" i="25"/>
  <c r="BD16" i="25"/>
  <c r="X16" i="25"/>
  <c r="DT15" i="25"/>
  <c r="DT166" i="25"/>
  <c r="DB134" i="25"/>
  <c r="DR130" i="25"/>
  <c r="F127" i="25"/>
  <c r="EB99" i="25"/>
  <c r="D99" i="25"/>
  <c r="BX97" i="25"/>
  <c r="L97" i="25"/>
  <c r="CB96" i="25"/>
  <c r="P96" i="25"/>
  <c r="CF95" i="25"/>
  <c r="T95" i="25"/>
  <c r="CJ94" i="25"/>
  <c r="X94" i="25"/>
  <c r="CN93" i="25"/>
  <c r="AB93" i="25"/>
  <c r="CR92" i="25"/>
  <c r="AF92" i="25"/>
  <c r="CV91" i="25"/>
  <c r="AJ91" i="25"/>
  <c r="CZ90" i="25"/>
  <c r="AN90" i="25"/>
  <c r="DD89" i="25"/>
  <c r="AR89" i="25"/>
  <c r="DH88" i="25"/>
  <c r="AV88" i="25"/>
  <c r="DL87" i="25"/>
  <c r="AZ87" i="25"/>
  <c r="CD86" i="25"/>
  <c r="AR73" i="25"/>
  <c r="DZ71" i="25"/>
  <c r="BN71" i="25"/>
  <c r="ED70" i="25"/>
  <c r="BR70" i="25"/>
  <c r="F70" i="25"/>
  <c r="BV69" i="25"/>
  <c r="J69" i="25"/>
  <c r="BZ68" i="25"/>
  <c r="N68" i="25"/>
  <c r="CD67" i="25"/>
  <c r="R67" i="25"/>
  <c r="CH66" i="25"/>
  <c r="V66" i="25"/>
  <c r="CL65" i="25"/>
  <c r="Z65" i="25"/>
  <c r="CP64" i="25"/>
  <c r="AD64" i="25"/>
  <c r="CT63" i="25"/>
  <c r="CB34" i="25"/>
  <c r="P34" i="25"/>
  <c r="N141" i="25"/>
  <c r="DN103" i="25"/>
  <c r="AP103" i="25"/>
  <c r="DF102" i="25"/>
  <c r="AT102" i="25"/>
  <c r="DJ101" i="25"/>
  <c r="AX101" i="25"/>
  <c r="DN100" i="25"/>
  <c r="BB100" i="25"/>
  <c r="CR99" i="25"/>
  <c r="DR86" i="25"/>
  <c r="DF73" i="25"/>
  <c r="V60" i="25"/>
  <c r="AP148" i="25"/>
  <c r="CB121" i="25"/>
  <c r="CR117" i="25"/>
  <c r="CP103" i="25"/>
  <c r="AN103" i="25"/>
  <c r="DD102" i="25"/>
  <c r="AR102" i="25"/>
  <c r="DH101" i="25"/>
  <c r="AV101" i="25"/>
  <c r="DL100" i="25"/>
  <c r="AZ100" i="25"/>
  <c r="CD99" i="25"/>
  <c r="AR86" i="25"/>
  <c r="DX84" i="25"/>
  <c r="BL84" i="25"/>
  <c r="EB83" i="25"/>
  <c r="BP83" i="25"/>
  <c r="D83" i="25"/>
  <c r="BT82" i="25"/>
  <c r="H82" i="25"/>
  <c r="BX81" i="25"/>
  <c r="L81" i="25"/>
  <c r="CB80" i="25"/>
  <c r="P80" i="25"/>
  <c r="CF79" i="25"/>
  <c r="T79" i="25"/>
  <c r="CJ78" i="25"/>
  <c r="X78" i="25"/>
  <c r="CN77" i="25"/>
  <c r="AB77" i="25"/>
  <c r="CR76" i="25"/>
  <c r="AF76" i="25"/>
  <c r="CV75" i="25"/>
  <c r="AJ75" i="25"/>
  <c r="CZ74" i="25"/>
  <c r="AN74" i="25"/>
  <c r="DR73" i="25"/>
  <c r="BB68" i="25"/>
  <c r="DR67" i="25"/>
  <c r="BF67" i="25"/>
  <c r="DV66" i="25"/>
  <c r="BJ66" i="25"/>
  <c r="DZ65" i="25"/>
  <c r="BN65" i="25"/>
  <c r="ED64" i="25"/>
  <c r="BR64" i="25"/>
  <c r="F64" i="25"/>
  <c r="BV63" i="25"/>
  <c r="J63" i="25"/>
  <c r="BZ62" i="25"/>
  <c r="N62" i="25"/>
  <c r="CD61" i="25"/>
  <c r="R61" i="25"/>
  <c r="CP58" i="25"/>
  <c r="AD58" i="25"/>
  <c r="CT57" i="25"/>
  <c r="X57" i="25"/>
  <c r="AB56" i="25"/>
  <c r="AF55" i="25"/>
  <c r="AJ54" i="25"/>
  <c r="AN53" i="25"/>
  <c r="AR52" i="25"/>
  <c r="AV51" i="25"/>
  <c r="BB50" i="25"/>
  <c r="DR49" i="25"/>
  <c r="EB19" i="25"/>
  <c r="CV19" i="25"/>
  <c r="BP19" i="25"/>
  <c r="AJ19" i="25"/>
  <c r="D19" i="25"/>
  <c r="CZ18" i="25"/>
  <c r="BT18" i="25"/>
  <c r="AN18" i="25"/>
  <c r="H18" i="25"/>
  <c r="DD17" i="25"/>
  <c r="BX17" i="25"/>
  <c r="AR17" i="25"/>
  <c r="L17" i="25"/>
  <c r="DH16" i="25"/>
  <c r="CB16" i="25"/>
  <c r="AV16" i="25"/>
  <c r="P16" i="25"/>
  <c r="DL15" i="25"/>
  <c r="CR160" i="25"/>
  <c r="CL138" i="25"/>
  <c r="AF133" i="25"/>
  <c r="AV129" i="25"/>
  <c r="AD99" i="25"/>
  <c r="DX97" i="25"/>
  <c r="BL97" i="25"/>
  <c r="EB96" i="25"/>
  <c r="BP96" i="25"/>
  <c r="D96" i="25"/>
  <c r="BT95" i="25"/>
  <c r="H95" i="25"/>
  <c r="BX94" i="25"/>
  <c r="L94" i="25"/>
  <c r="CB93" i="25"/>
  <c r="P93" i="25"/>
  <c r="CF92" i="25"/>
  <c r="T92" i="25"/>
  <c r="CJ91" i="25"/>
  <c r="X91" i="25"/>
  <c r="CN90" i="25"/>
  <c r="AB90" i="25"/>
  <c r="CR89" i="25"/>
  <c r="AF89" i="25"/>
  <c r="CV88" i="25"/>
  <c r="AJ88" i="25"/>
  <c r="CZ87" i="25"/>
  <c r="AN87" i="25"/>
  <c r="DF60" i="25"/>
  <c r="ED56" i="25"/>
  <c r="CL56" i="25"/>
  <c r="F56" i="25"/>
  <c r="CP55" i="25"/>
  <c r="J55" i="25"/>
  <c r="CT54" i="25"/>
  <c r="N54" i="25"/>
  <c r="CX53" i="25"/>
  <c r="R53" i="25"/>
  <c r="DB52" i="25"/>
  <c r="BF60" i="25"/>
  <c r="CT47" i="25"/>
  <c r="AH47" i="25"/>
  <c r="CH34" i="25"/>
  <c r="V34" i="25"/>
  <c r="ED32" i="25"/>
  <c r="CX32" i="25"/>
  <c r="BR32" i="25"/>
  <c r="BX62" i="25"/>
  <c r="L62" i="25"/>
  <c r="CB61" i="25"/>
  <c r="P61" i="25"/>
  <c r="T60" i="25"/>
  <c r="CN58" i="25"/>
  <c r="AB58" i="25"/>
  <c r="CR57" i="25"/>
  <c r="AH57" i="25"/>
  <c r="DR56" i="25"/>
  <c r="CB56" i="25"/>
  <c r="AL56" i="25"/>
  <c r="DV55" i="25"/>
  <c r="CF55" i="25"/>
  <c r="AP55" i="25"/>
  <c r="DZ54" i="25"/>
  <c r="CJ54" i="25"/>
  <c r="AT54" i="25"/>
  <c r="ED53" i="25"/>
  <c r="CN53" i="25"/>
  <c r="AX53" i="25"/>
  <c r="F53" i="25"/>
  <c r="CR52" i="25"/>
  <c r="BB52" i="25"/>
  <c r="J52" i="25"/>
  <c r="CV51" i="25"/>
  <c r="BF51" i="25"/>
  <c r="N51" i="25"/>
  <c r="CZ50" i="25"/>
  <c r="BJ50" i="25"/>
  <c r="DZ49" i="25"/>
  <c r="BN49" i="25"/>
  <c r="AH49" i="25"/>
  <c r="ED48" i="25"/>
  <c r="CX48" i="25"/>
  <c r="BR48" i="25"/>
  <c r="AL48" i="25"/>
  <c r="F48" i="25"/>
  <c r="BV47" i="25"/>
  <c r="J47" i="25"/>
  <c r="DB45" i="25"/>
  <c r="BV45" i="25"/>
  <c r="AP45" i="25"/>
  <c r="J45" i="25"/>
  <c r="DF44" i="25"/>
  <c r="BZ44" i="25"/>
  <c r="AT44" i="25"/>
  <c r="N44" i="25"/>
  <c r="DJ43" i="25"/>
  <c r="CD43" i="25"/>
  <c r="AX43" i="25"/>
  <c r="R43" i="25"/>
  <c r="DN42" i="25"/>
  <c r="CH42" i="25"/>
  <c r="BB42" i="25"/>
  <c r="V42" i="25"/>
  <c r="DR41" i="25"/>
  <c r="CL41" i="25"/>
  <c r="BF41" i="25"/>
  <c r="Z41" i="25"/>
  <c r="DV40" i="25"/>
  <c r="CP40" i="25"/>
  <c r="BJ40" i="25"/>
  <c r="AD40" i="25"/>
  <c r="DZ39" i="25"/>
  <c r="CT39" i="25"/>
  <c r="BN39" i="25"/>
  <c r="AH39" i="25"/>
  <c r="ED38" i="25"/>
  <c r="CX38" i="25"/>
  <c r="BR38" i="25"/>
  <c r="AL38" i="25"/>
  <c r="F38" i="25"/>
  <c r="DB37" i="25"/>
  <c r="BV37" i="25"/>
  <c r="J37" i="25"/>
  <c r="BZ36" i="25"/>
  <c r="AT36" i="25"/>
  <c r="N36" i="25"/>
  <c r="DJ35" i="25"/>
  <c r="CD35" i="25"/>
  <c r="AX35" i="25"/>
  <c r="R35" i="25"/>
  <c r="DV34" i="25"/>
  <c r="BJ34" i="25"/>
  <c r="CR60" i="25"/>
  <c r="DJ47" i="25"/>
  <c r="AX47" i="25"/>
  <c r="CX34" i="25"/>
  <c r="AL34" i="25"/>
  <c r="DV32" i="25"/>
  <c r="CP32" i="25"/>
  <c r="BJ32" i="25"/>
  <c r="ED44" i="25"/>
  <c r="CX44" i="25"/>
  <c r="BR44" i="25"/>
  <c r="AL44" i="25"/>
  <c r="F44" i="25"/>
  <c r="DB43" i="25"/>
  <c r="BV43" i="25"/>
  <c r="AP43" i="25"/>
  <c r="J43" i="25"/>
  <c r="DF42" i="25"/>
  <c r="BZ42" i="25"/>
  <c r="AT42" i="25"/>
  <c r="N42" i="25"/>
  <c r="DJ41" i="25"/>
  <c r="CD41" i="25"/>
  <c r="AX41" i="25"/>
  <c r="R41" i="25"/>
  <c r="DN40" i="25"/>
  <c r="CH40" i="25"/>
  <c r="BB40" i="25"/>
  <c r="V40" i="25"/>
  <c r="DR39" i="25"/>
  <c r="CL39" i="25"/>
  <c r="BF39" i="25"/>
  <c r="Z39" i="25"/>
  <c r="DV38" i="25"/>
  <c r="CP38" i="25"/>
  <c r="BJ38" i="25"/>
  <c r="AD38" i="25"/>
  <c r="DZ37" i="25"/>
  <c r="CT37" i="25"/>
  <c r="BN37" i="25"/>
  <c r="ED36" i="25"/>
  <c r="BR36" i="25"/>
  <c r="AL36" i="25"/>
  <c r="F36" i="25"/>
  <c r="DB35" i="25"/>
  <c r="BV35" i="25"/>
  <c r="AP35" i="25"/>
  <c r="J35" i="25"/>
  <c r="BZ34" i="25"/>
  <c r="N34" i="25"/>
  <c r="DP140" i="25"/>
  <c r="H123" i="25"/>
  <c r="X119" i="25"/>
  <c r="DZ47" i="25"/>
  <c r="BN47" i="25"/>
  <c r="DN34" i="25"/>
  <c r="BB34" i="25"/>
  <c r="DN32" i="25"/>
  <c r="CH32" i="25"/>
  <c r="BB32" i="25"/>
  <c r="AH63" i="25"/>
  <c r="CX62" i="25"/>
  <c r="AL62" i="25"/>
  <c r="DB61" i="25"/>
  <c r="AP61" i="25"/>
  <c r="CF60" i="25"/>
  <c r="DN58" i="25"/>
  <c r="BB58" i="25"/>
  <c r="DR57" i="25"/>
  <c r="BF57" i="25"/>
  <c r="L57" i="25"/>
  <c r="CX56" i="25"/>
  <c r="BF56" i="25"/>
  <c r="P56" i="25"/>
  <c r="DB55" i="25"/>
  <c r="BJ55" i="25"/>
  <c r="T55" i="25"/>
  <c r="DF54" i="25"/>
  <c r="BN54" i="25"/>
  <c r="X54" i="25"/>
  <c r="DJ53" i="25"/>
  <c r="BR53" i="25"/>
  <c r="AB53" i="25"/>
  <c r="DN52" i="25"/>
  <c r="BV52" i="25"/>
  <c r="AF52" i="25"/>
  <c r="DR51" i="25"/>
  <c r="BZ51" i="25"/>
  <c r="AJ51" i="25"/>
  <c r="DV50" i="25"/>
  <c r="CD50" i="25"/>
  <c r="AH50" i="25"/>
  <c r="CX49" i="25"/>
  <c r="AX49" i="25"/>
  <c r="R49" i="25"/>
  <c r="DN48" i="25"/>
  <c r="CH48" i="25"/>
  <c r="BB48" i="25"/>
  <c r="V48" i="25"/>
  <c r="DB47" i="25"/>
  <c r="AP47" i="25"/>
  <c r="DR45" i="25"/>
  <c r="BF45" i="25"/>
  <c r="DV44" i="25"/>
  <c r="BJ44" i="25"/>
  <c r="AD44" i="25"/>
  <c r="DZ43" i="25"/>
  <c r="CT43" i="25"/>
  <c r="BN43" i="25"/>
  <c r="AH43" i="25"/>
  <c r="ED42" i="25"/>
  <c r="CX42" i="25"/>
  <c r="BR42" i="25"/>
  <c r="AL42" i="25"/>
  <c r="F42" i="25"/>
  <c r="DB41" i="25"/>
  <c r="BV41" i="25"/>
  <c r="AP41" i="25"/>
  <c r="J41" i="25"/>
  <c r="DF40" i="25"/>
  <c r="BZ40" i="25"/>
  <c r="AT40" i="25"/>
  <c r="N40" i="25"/>
  <c r="DJ39" i="25"/>
  <c r="CD39" i="25"/>
  <c r="AX39" i="25"/>
  <c r="R39" i="25"/>
  <c r="DN38" i="25"/>
  <c r="CH38" i="25"/>
  <c r="BB38" i="25"/>
  <c r="V38" i="25"/>
  <c r="DR37" i="25"/>
  <c r="CL37" i="25"/>
  <c r="BF37" i="25"/>
  <c r="Z37" i="25"/>
  <c r="DV36" i="25"/>
  <c r="CP36" i="25"/>
  <c r="BJ36" i="25"/>
  <c r="AD36" i="25"/>
  <c r="DZ35" i="25"/>
  <c r="CT35" i="25"/>
  <c r="BN35" i="25"/>
  <c r="AH35" i="25"/>
  <c r="CP34" i="25"/>
  <c r="AD34" i="25"/>
  <c r="ED34" i="25"/>
  <c r="BR34" i="25"/>
  <c r="F34" i="25"/>
  <c r="DF32" i="25"/>
  <c r="BZ32" i="25"/>
  <c r="V52" i="25"/>
  <c r="DF51" i="25"/>
  <c r="BP51" i="25"/>
  <c r="Z51" i="25"/>
  <c r="DJ50" i="25"/>
  <c r="BT50" i="25"/>
  <c r="P50" i="25"/>
  <c r="CF49" i="25"/>
  <c r="AP49" i="25"/>
  <c r="DF48" i="25"/>
  <c r="AT48" i="25"/>
  <c r="DR47" i="25"/>
  <c r="BF47" i="25"/>
  <c r="DJ45" i="25"/>
  <c r="CD45" i="25"/>
  <c r="AX45" i="25"/>
  <c r="R45" i="25"/>
  <c r="DN44" i="25"/>
  <c r="CH44" i="25"/>
  <c r="BB44" i="25"/>
  <c r="V44" i="25"/>
  <c r="DR43" i="25"/>
  <c r="CL43" i="25"/>
  <c r="BF43" i="25"/>
  <c r="Z43" i="25"/>
  <c r="DV42" i="25"/>
  <c r="CP42" i="25"/>
  <c r="BJ42" i="25"/>
  <c r="AD42" i="25"/>
  <c r="DZ41" i="25"/>
  <c r="CT41" i="25"/>
  <c r="BN41" i="25"/>
  <c r="AH41" i="25"/>
  <c r="ED40" i="25"/>
  <c r="CX40" i="25"/>
  <c r="BR40" i="25"/>
  <c r="AL40" i="25"/>
  <c r="F40" i="25"/>
  <c r="DB39" i="25"/>
  <c r="BV39" i="25"/>
  <c r="AP39" i="25"/>
  <c r="J39" i="25"/>
  <c r="DF38" i="25"/>
  <c r="BZ38" i="25"/>
  <c r="AT38" i="25"/>
  <c r="N38" i="25"/>
  <c r="DJ37" i="25"/>
  <c r="CD37" i="25"/>
  <c r="AX37" i="25"/>
  <c r="R37" i="25"/>
  <c r="DN36" i="25"/>
  <c r="CH36" i="25"/>
  <c r="BB36" i="25"/>
  <c r="V36" i="25"/>
  <c r="DR35" i="25"/>
  <c r="CL35" i="25"/>
  <c r="BF35" i="25"/>
  <c r="Z35" i="25"/>
  <c r="DF34" i="25"/>
  <c r="AT34" i="25"/>
  <c r="AL32" i="25"/>
  <c r="F32" i="25"/>
  <c r="DB31" i="25"/>
  <c r="BV31" i="25"/>
  <c r="AP31" i="25"/>
  <c r="J31" i="25"/>
  <c r="DF30" i="25"/>
  <c r="BZ30" i="25"/>
  <c r="AT30" i="25"/>
  <c r="N30" i="25"/>
  <c r="DJ29" i="25"/>
  <c r="CD29" i="25"/>
  <c r="AX29" i="25"/>
  <c r="R29" i="25"/>
  <c r="DN28" i="25"/>
  <c r="CH28" i="25"/>
  <c r="BB28" i="25"/>
  <c r="V28" i="25"/>
  <c r="DR27" i="25"/>
  <c r="CL27" i="25"/>
  <c r="BF27" i="25"/>
  <c r="Z27" i="25"/>
  <c r="DV26" i="25"/>
  <c r="AF157" i="25"/>
  <c r="BX138" i="25"/>
  <c r="T133" i="25"/>
  <c r="AJ129" i="25"/>
  <c r="BJ97" i="25"/>
  <c r="BZ93" i="25"/>
  <c r="CP89" i="25"/>
  <c r="BD73" i="25"/>
  <c r="CX68" i="25"/>
  <c r="DN64" i="25"/>
  <c r="CL21" i="25"/>
  <c r="BP86" i="25"/>
  <c r="DJ81" i="25"/>
  <c r="DZ77" i="25"/>
  <c r="N74" i="25"/>
  <c r="CZ55" i="25"/>
  <c r="L27" i="25"/>
  <c r="CD26" i="25"/>
  <c r="R26" i="25"/>
  <c r="CH25" i="25"/>
  <c r="V25" i="25"/>
  <c r="CL24" i="25"/>
  <c r="Z24" i="25"/>
  <c r="CP23" i="25"/>
  <c r="AD23" i="25"/>
  <c r="CT22" i="25"/>
  <c r="AH22" i="25"/>
  <c r="DJ21" i="25"/>
  <c r="CJ21" i="25"/>
  <c r="CT19" i="25"/>
  <c r="DB17" i="25"/>
  <c r="DJ15" i="25"/>
  <c r="DR13" i="25"/>
  <c r="DZ11" i="25"/>
  <c r="F10" i="25"/>
  <c r="N8" i="25"/>
  <c r="AZ58" i="25"/>
  <c r="AZ52" i="25"/>
  <c r="CZ26" i="25"/>
  <c r="AN26" i="25"/>
  <c r="DD25" i="25"/>
  <c r="AR25" i="25"/>
  <c r="DH24" i="25"/>
  <c r="AV24" i="25"/>
  <c r="DL23" i="25"/>
  <c r="AZ23" i="25"/>
  <c r="DP22" i="25"/>
  <c r="BD22" i="25"/>
  <c r="AV21" i="25"/>
  <c r="DR19" i="25"/>
  <c r="DZ17" i="25"/>
  <c r="F16" i="25"/>
  <c r="N14" i="25"/>
  <c r="V12" i="25"/>
  <c r="AD10" i="25"/>
  <c r="AL8" i="25"/>
  <c r="CL141" i="25"/>
  <c r="AZ125" i="25"/>
  <c r="CT120" i="25"/>
  <c r="DJ116" i="25"/>
  <c r="AL103" i="25"/>
  <c r="DB102" i="25"/>
  <c r="AP102" i="25"/>
  <c r="DF101" i="25"/>
  <c r="AT101" i="25"/>
  <c r="DJ100" i="25"/>
  <c r="AL84" i="25"/>
  <c r="BB80" i="25"/>
  <c r="BR76" i="25"/>
  <c r="ED60" i="25"/>
  <c r="BX54" i="25"/>
  <c r="CV28" i="25"/>
  <c r="CZ27" i="25"/>
  <c r="CR26" i="25"/>
  <c r="AF26" i="25"/>
  <c r="CV25" i="25"/>
  <c r="AJ25" i="25"/>
  <c r="CZ24" i="25"/>
  <c r="AN24" i="25"/>
  <c r="DD23" i="25"/>
  <c r="AR23" i="25"/>
  <c r="DH22" i="25"/>
  <c r="AV22" i="25"/>
  <c r="AN21" i="25"/>
  <c r="DJ19" i="25"/>
  <c r="DR17" i="25"/>
  <c r="DZ15" i="25"/>
  <c r="F14" i="25"/>
  <c r="AX97" i="25"/>
  <c r="BN93" i="25"/>
  <c r="CD89" i="25"/>
  <c r="BL21" i="25"/>
  <c r="BZ18" i="25"/>
  <c r="CH16" i="25"/>
  <c r="CP14" i="25"/>
  <c r="CB99" i="25"/>
  <c r="DV94" i="25"/>
  <c r="J91" i="25"/>
  <c r="Z87" i="25"/>
  <c r="F60" i="25"/>
  <c r="H55" i="25"/>
  <c r="CN28" i="25"/>
  <c r="CR27" i="25"/>
  <c r="DB26" i="25"/>
  <c r="AP26" i="25"/>
  <c r="DF25" i="25"/>
  <c r="AT25" i="25"/>
  <c r="DJ24" i="25"/>
  <c r="AX24" i="25"/>
  <c r="DN23" i="25"/>
  <c r="BB23" i="25"/>
  <c r="DR22" i="25"/>
  <c r="BF22" i="25"/>
  <c r="AJ21" i="25"/>
  <c r="DV97" i="25"/>
  <c r="J94" i="25"/>
  <c r="Z90" i="25"/>
  <c r="DT21" i="25"/>
  <c r="BB99" i="25"/>
  <c r="CV94" i="25"/>
  <c r="DL90" i="25"/>
  <c r="AD32" i="25"/>
  <c r="DZ31" i="25"/>
  <c r="CT31" i="25"/>
  <c r="BN31" i="25"/>
  <c r="AH31" i="25"/>
  <c r="ED30" i="25"/>
  <c r="CX30" i="25"/>
  <c r="BR30" i="25"/>
  <c r="AL30" i="25"/>
  <c r="F30" i="25"/>
  <c r="DB29" i="25"/>
  <c r="BV29" i="25"/>
  <c r="AP29" i="25"/>
  <c r="J29" i="25"/>
  <c r="DF28" i="25"/>
  <c r="BZ28" i="25"/>
  <c r="AT28" i="25"/>
  <c r="N28" i="25"/>
  <c r="DJ27" i="25"/>
  <c r="CD27" i="25"/>
  <c r="AX27" i="25"/>
  <c r="R27" i="25"/>
  <c r="DN26" i="25"/>
  <c r="R154" i="25"/>
  <c r="AH136" i="25"/>
  <c r="AX132" i="25"/>
  <c r="BN128" i="25"/>
  <c r="CN96" i="25"/>
  <c r="DD92" i="25"/>
  <c r="DT88" i="25"/>
  <c r="DL21" i="25"/>
  <c r="DH53" i="25"/>
  <c r="DT26" i="25"/>
  <c r="BD26" i="25"/>
  <c r="DT25" i="25"/>
  <c r="BH25" i="25"/>
  <c r="DX24" i="25"/>
  <c r="BL24" i="25"/>
  <c r="EB23" i="25"/>
  <c r="BP23" i="25"/>
  <c r="D23" i="25"/>
  <c r="BT22" i="25"/>
  <c r="H22" i="25"/>
  <c r="L21" i="25"/>
  <c r="DV21" i="25"/>
  <c r="AH19" i="25"/>
  <c r="AP17" i="25"/>
  <c r="AX15" i="25"/>
  <c r="BF13" i="25"/>
  <c r="BN11" i="25"/>
  <c r="BV9" i="25"/>
  <c r="CJ81" i="25"/>
  <c r="CZ77" i="25"/>
  <c r="CD57" i="25"/>
  <c r="BH50" i="25"/>
  <c r="CN26" i="25"/>
  <c r="AB26" i="25"/>
  <c r="CR25" i="25"/>
  <c r="AF25" i="25"/>
  <c r="CV24" i="25"/>
  <c r="AJ24" i="25"/>
  <c r="CZ23" i="25"/>
  <c r="AN23" i="25"/>
  <c r="DD22" i="25"/>
  <c r="AR22" i="25"/>
  <c r="CH21" i="25"/>
  <c r="BF19" i="25"/>
  <c r="BN17" i="25"/>
  <c r="BV15" i="25"/>
  <c r="CD13" i="25"/>
  <c r="CL11" i="25"/>
  <c r="CT9" i="25"/>
  <c r="Z103" i="25"/>
  <c r="CP102" i="25"/>
  <c r="AD102" i="25"/>
  <c r="CT101" i="25"/>
  <c r="AH101" i="25"/>
  <c r="BX100" i="25"/>
  <c r="CF52" i="25"/>
  <c r="BP28" i="25"/>
  <c r="BT27" i="25"/>
  <c r="CF26" i="25"/>
  <c r="T26" i="25"/>
  <c r="CJ25" i="25"/>
  <c r="X25" i="25"/>
  <c r="CN24" i="25"/>
  <c r="AB24" i="25"/>
  <c r="CR23" i="25"/>
  <c r="AF23" i="25"/>
  <c r="CV22" i="25"/>
  <c r="AJ22" i="25"/>
  <c r="BZ21" i="25"/>
  <c r="AX19" i="25"/>
  <c r="BF17" i="25"/>
  <c r="BN15" i="25"/>
  <c r="DD95" i="25"/>
  <c r="DT91" i="25"/>
  <c r="H88" i="25"/>
  <c r="CX21" i="25"/>
  <c r="N18" i="25"/>
  <c r="V16" i="25"/>
  <c r="AD14" i="25"/>
  <c r="AJ97" i="25"/>
  <c r="AZ93" i="25"/>
  <c r="BP89" i="25"/>
  <c r="P53" i="25"/>
  <c r="BH28" i="25"/>
  <c r="BL27" i="25"/>
  <c r="CB26" i="25"/>
  <c r="P26" i="25"/>
  <c r="CF25" i="25"/>
  <c r="T25" i="25"/>
  <c r="CJ24" i="25"/>
  <c r="X24" i="25"/>
  <c r="CN23" i="25"/>
  <c r="AB23" i="25"/>
  <c r="CR22" i="25"/>
  <c r="AF22" i="25"/>
  <c r="BV21" i="25"/>
  <c r="X97" i="25"/>
  <c r="AN93" i="25"/>
  <c r="BD89" i="25"/>
  <c r="DP73" i="25"/>
  <c r="AH21" i="25"/>
  <c r="DJ97" i="25"/>
  <c r="V32" i="25"/>
  <c r="DR31" i="25"/>
  <c r="CL31" i="25"/>
  <c r="BF31" i="25"/>
  <c r="Z31" i="25"/>
  <c r="DV30" i="25"/>
  <c r="CP30" i="25"/>
  <c r="BJ30" i="25"/>
  <c r="AD30" i="25"/>
  <c r="DZ29" i="25"/>
  <c r="CT29" i="25"/>
  <c r="BN29" i="25"/>
  <c r="AH29" i="25"/>
  <c r="ED28" i="25"/>
  <c r="CX28" i="25"/>
  <c r="BR28" i="25"/>
  <c r="AL28" i="25"/>
  <c r="F28" i="25"/>
  <c r="DB27" i="25"/>
  <c r="BV27" i="25"/>
  <c r="AP27" i="25"/>
  <c r="J27" i="25"/>
  <c r="AF172" i="25"/>
  <c r="CN134" i="25"/>
  <c r="DD130" i="25"/>
  <c r="DT126" i="25"/>
  <c r="DR95" i="25"/>
  <c r="F92" i="25"/>
  <c r="V88" i="25"/>
  <c r="Z21" i="25"/>
  <c r="EB70" i="25"/>
  <c r="P67" i="25"/>
  <c r="AF63" i="25"/>
  <c r="DP51" i="25"/>
  <c r="DD26" i="25"/>
  <c r="AR26" i="25"/>
  <c r="DH25" i="25"/>
  <c r="AV25" i="25"/>
  <c r="DL24" i="25"/>
  <c r="AZ24" i="25"/>
  <c r="DP23" i="25"/>
  <c r="BD23" i="25"/>
  <c r="DT22" i="25"/>
  <c r="BH22" i="25"/>
  <c r="AX21" i="25"/>
  <c r="H19" i="22"/>
  <c r="X21" i="25"/>
  <c r="CX18" i="25"/>
  <c r="DF16" i="25"/>
  <c r="DN14" i="25"/>
  <c r="DV12" i="25"/>
  <c r="ED10" i="25"/>
  <c r="J9" i="25"/>
  <c r="CX84" i="25"/>
  <c r="DN80" i="25"/>
  <c r="ED76" i="25"/>
  <c r="D70" i="25"/>
  <c r="T66" i="25"/>
  <c r="AJ62" i="25"/>
  <c r="AJ56" i="25"/>
  <c r="AB27" i="25"/>
  <c r="BZ26" i="25"/>
  <c r="N26" i="25"/>
  <c r="CD25" i="25"/>
  <c r="R25" i="25"/>
  <c r="CH24" i="25"/>
  <c r="V24" i="25"/>
  <c r="CL23" i="25"/>
  <c r="Z23" i="25"/>
  <c r="CP22" i="25"/>
  <c r="AD22" i="25"/>
  <c r="DH21" i="25"/>
  <c r="DV18" i="25"/>
  <c r="ED16" i="25"/>
  <c r="J15" i="25"/>
  <c r="R13" i="25"/>
  <c r="Z11" i="25"/>
  <c r="AH9" i="25"/>
  <c r="CP70" i="25"/>
  <c r="DF66" i="25"/>
  <c r="DV62" i="25"/>
  <c r="CF21" i="25"/>
  <c r="D151" i="25"/>
  <c r="R140" i="25"/>
  <c r="AL122" i="25"/>
  <c r="BB118" i="25"/>
  <c r="BX103" i="25"/>
  <c r="L103" i="25"/>
  <c r="CB102" i="25"/>
  <c r="P102" i="25"/>
  <c r="CF101" i="25"/>
  <c r="T101" i="25"/>
  <c r="DP57" i="25"/>
  <c r="CN50" i="25"/>
  <c r="AJ28" i="25"/>
  <c r="AN27" i="25"/>
  <c r="BR26" i="25"/>
  <c r="F26" i="25"/>
  <c r="BV25" i="25"/>
  <c r="J25" i="25"/>
  <c r="BZ24" i="25"/>
  <c r="N24" i="25"/>
  <c r="CD23" i="25"/>
  <c r="R23" i="25"/>
  <c r="CH22" i="25"/>
  <c r="V22" i="25"/>
  <c r="CZ21" i="25"/>
  <c r="DN18" i="25"/>
  <c r="DV16" i="25"/>
  <c r="ED14" i="25"/>
  <c r="F95" i="25"/>
  <c r="V91" i="25"/>
  <c r="DX21" i="25"/>
  <c r="BV19" i="25"/>
  <c r="CD17" i="25"/>
  <c r="CL15" i="25"/>
  <c r="BN96" i="25"/>
  <c r="CD92" i="25"/>
  <c r="CT88" i="25"/>
  <c r="L84" i="25"/>
  <c r="AB80" i="25"/>
  <c r="AR76" i="25"/>
  <c r="BX68" i="25"/>
  <c r="CN64" i="25"/>
  <c r="X51" i="25"/>
  <c r="AB28" i="25"/>
  <c r="AF27" i="25"/>
  <c r="BP26" i="25"/>
  <c r="D26" i="25"/>
  <c r="BT25" i="25"/>
  <c r="H25" i="25"/>
  <c r="BX24" i="25"/>
  <c r="L24" i="25"/>
  <c r="CB23" i="25"/>
  <c r="P23" i="25"/>
  <c r="CF22" i="25"/>
  <c r="T22" i="25"/>
  <c r="CV21" i="25"/>
  <c r="BB96" i="25"/>
  <c r="BR92" i="25"/>
  <c r="CH88" i="25"/>
  <c r="BH21" i="25"/>
  <c r="AN96" i="25"/>
  <c r="AT32" i="25"/>
  <c r="N32" i="25"/>
  <c r="DJ31" i="25"/>
  <c r="CD31" i="25"/>
  <c r="AX31" i="25"/>
  <c r="R31" i="25"/>
  <c r="DN30" i="25"/>
  <c r="CH30" i="25"/>
  <c r="BB30" i="25"/>
  <c r="V30" i="25"/>
  <c r="DR29" i="25"/>
  <c r="CL29" i="25"/>
  <c r="BF29" i="25"/>
  <c r="Z29" i="25"/>
  <c r="DV28" i="25"/>
  <c r="CP28" i="25"/>
  <c r="BJ28" i="25"/>
  <c r="AD28" i="25"/>
  <c r="DZ27" i="25"/>
  <c r="CT27" i="25"/>
  <c r="BN27" i="25"/>
  <c r="AH27" i="25"/>
  <c r="ED26" i="25"/>
  <c r="BT166" i="25"/>
  <c r="DR133" i="25"/>
  <c r="F130" i="25"/>
  <c r="V126" i="25"/>
  <c r="DB99" i="25"/>
  <c r="AV94" i="25"/>
  <c r="BL90" i="25"/>
  <c r="BT69" i="25"/>
  <c r="CJ65" i="25"/>
  <c r="CZ61" i="25"/>
  <c r="AZ21" i="25"/>
  <c r="CF82" i="25"/>
  <c r="CV78" i="25"/>
  <c r="DL74" i="25"/>
  <c r="AD70" i="25"/>
  <c r="AT66" i="25"/>
  <c r="BJ62" i="25"/>
  <c r="BZ58" i="25"/>
  <c r="CP26" i="25"/>
  <c r="AD26" i="25"/>
  <c r="CT25" i="25"/>
  <c r="AH25" i="25"/>
  <c r="CX24" i="25"/>
  <c r="AL24" i="25"/>
  <c r="DB23" i="25"/>
  <c r="AP23" i="25"/>
  <c r="DF22" i="25"/>
  <c r="AT22" i="25"/>
  <c r="BX21" i="25"/>
  <c r="AX100" i="25"/>
  <c r="DD60" i="25"/>
  <c r="BJ21" i="25"/>
  <c r="AL18" i="25"/>
  <c r="AT16" i="25"/>
  <c r="BB14" i="25"/>
  <c r="BJ12" i="25"/>
  <c r="BR10" i="25"/>
  <c r="BZ8" i="25"/>
  <c r="R73" i="25"/>
  <c r="AH69" i="25"/>
  <c r="AX65" i="25"/>
  <c r="BN61" i="25"/>
  <c r="AR54" i="25"/>
  <c r="H27" i="25"/>
  <c r="BN26" i="25"/>
  <c r="ED25" i="25"/>
  <c r="BR25" i="25"/>
  <c r="F25" i="25"/>
  <c r="BV24" i="25"/>
  <c r="J24" i="25"/>
  <c r="BZ23" i="25"/>
  <c r="N23" i="25"/>
  <c r="CD22" i="25"/>
  <c r="R22" i="25"/>
  <c r="V21" i="25"/>
  <c r="BJ18" i="25"/>
  <c r="BR16" i="25"/>
  <c r="BZ14" i="25"/>
  <c r="CH12" i="25"/>
  <c r="CP10" i="25"/>
  <c r="CX8" i="25"/>
  <c r="X100" i="25"/>
  <c r="DR147" i="25"/>
  <c r="BP121" i="25"/>
  <c r="CF117" i="25"/>
  <c r="BL103" i="25"/>
  <c r="EB102" i="25"/>
  <c r="BP102" i="25"/>
  <c r="D102" i="25"/>
  <c r="BT101" i="25"/>
  <c r="H101" i="25"/>
  <c r="X81" i="25"/>
  <c r="AN77" i="25"/>
  <c r="BP56" i="25"/>
  <c r="D28" i="25"/>
  <c r="P27" i="25"/>
  <c r="BF26" i="25"/>
  <c r="DV25" i="25"/>
  <c r="BJ25" i="25"/>
  <c r="DZ24" i="25"/>
  <c r="BN24" i="25"/>
  <c r="ED23" i="25"/>
  <c r="BR23" i="25"/>
  <c r="F23" i="25"/>
  <c r="BV22" i="25"/>
  <c r="J22" i="25"/>
  <c r="N21" i="25"/>
  <c r="BB18" i="25"/>
  <c r="BJ16" i="25"/>
  <c r="BR14" i="25"/>
  <c r="CN99" i="25"/>
  <c r="AJ94" i="25"/>
  <c r="AZ90" i="25"/>
  <c r="AL21" i="25"/>
  <c r="J19" i="25"/>
  <c r="R17" i="25"/>
  <c r="Z15" i="25"/>
  <c r="CR95" i="25"/>
  <c r="DH91" i="25"/>
  <c r="DX87" i="25"/>
  <c r="AP83" i="25"/>
  <c r="BF79" i="25"/>
  <c r="BV75" i="25"/>
  <c r="CL71" i="25"/>
  <c r="DB67" i="25"/>
  <c r="DR63" i="25"/>
  <c r="EB56" i="25"/>
  <c r="DX49" i="25"/>
  <c r="DX27" i="25"/>
  <c r="DP26" i="25"/>
  <c r="BB26" i="25"/>
  <c r="DR25" i="25"/>
  <c r="BF25" i="25"/>
  <c r="DV24" i="25"/>
  <c r="BJ24" i="25"/>
  <c r="DZ23" i="25"/>
  <c r="BN23" i="25"/>
  <c r="ED22" i="25"/>
  <c r="BR22" i="25"/>
  <c r="F22" i="25"/>
  <c r="J21" i="25"/>
  <c r="AL100" i="25"/>
  <c r="DH94" i="25"/>
  <c r="DX90" i="25"/>
  <c r="CT21" i="25"/>
  <c r="BR95" i="25"/>
  <c r="CH91" i="25"/>
  <c r="CB53" i="25"/>
  <c r="AZ28" i="25"/>
  <c r="BD27" i="25"/>
  <c r="CL26" i="25"/>
  <c r="Z26" i="25"/>
  <c r="CP25" i="25"/>
  <c r="AD25" i="25"/>
  <c r="CT24" i="25"/>
  <c r="AH24" i="25"/>
  <c r="CX23" i="25"/>
  <c r="AL23" i="25"/>
  <c r="EB86" i="25"/>
  <c r="BL71" i="25"/>
  <c r="CB67" i="25"/>
  <c r="CR63" i="25"/>
  <c r="BF21" i="25"/>
  <c r="CV97" i="25"/>
  <c r="DL93" i="25"/>
  <c r="EB89" i="25"/>
  <c r="H69" i="25"/>
  <c r="X65" i="25"/>
  <c r="AN61" i="25"/>
  <c r="ED21" i="25"/>
  <c r="F21" i="25"/>
  <c r="AT18" i="25"/>
  <c r="BB16" i="25"/>
  <c r="BJ14" i="25"/>
  <c r="BR12" i="25"/>
  <c r="BZ10" i="25"/>
  <c r="CH8" i="25"/>
  <c r="AL71" i="25"/>
  <c r="BB67" i="25"/>
  <c r="BR63" i="25"/>
  <c r="AP21" i="25"/>
  <c r="DZ19" i="25"/>
  <c r="F18" i="25"/>
  <c r="N16" i="25"/>
  <c r="V14" i="25"/>
  <c r="AD12" i="25"/>
  <c r="AL10" i="25"/>
  <c r="AT8" i="25"/>
  <c r="DL61" i="25"/>
  <c r="BT23" i="25"/>
  <c r="AP67" i="25"/>
  <c r="BT26" i="25"/>
  <c r="CJ22" i="25"/>
  <c r="CL19" i="25"/>
  <c r="DN24" i="25"/>
  <c r="AX84" i="25"/>
  <c r="BX25" i="25"/>
  <c r="D89" i="25"/>
  <c r="EB57" i="25"/>
  <c r="DF23" i="25"/>
  <c r="CT17" i="25"/>
  <c r="AL25" i="25"/>
  <c r="Z19" i="25"/>
  <c r="AH88" i="25"/>
  <c r="DF26" i="25"/>
  <c r="H26" i="25"/>
  <c r="DZ93" i="25"/>
  <c r="N90" i="25"/>
  <c r="P83" i="25"/>
  <c r="AF79" i="25"/>
  <c r="AV75" i="25"/>
  <c r="DF49" i="25"/>
  <c r="DP27" i="25"/>
  <c r="DL26" i="25"/>
  <c r="AZ26" i="25"/>
  <c r="DP25" i="25"/>
  <c r="BD25" i="25"/>
  <c r="DT24" i="25"/>
  <c r="BH24" i="25"/>
  <c r="DX23" i="25"/>
  <c r="BL23" i="25"/>
  <c r="EB22" i="25"/>
  <c r="BP22" i="25"/>
  <c r="D22" i="25"/>
  <c r="H21" i="25"/>
  <c r="V18" i="25"/>
  <c r="AD16" i="25"/>
  <c r="AL14" i="25"/>
  <c r="AT12" i="25"/>
  <c r="BB10" i="25"/>
  <c r="BJ8" i="25"/>
  <c r="BD57" i="25"/>
  <c r="DT50" i="25"/>
  <c r="CJ26" i="25"/>
  <c r="X26" i="25"/>
  <c r="CN25" i="25"/>
  <c r="AB25" i="25"/>
  <c r="CR24" i="25"/>
  <c r="AF24" i="25"/>
  <c r="CV23" i="25"/>
  <c r="AJ23" i="25"/>
  <c r="CZ22" i="25"/>
  <c r="AN22" i="25"/>
  <c r="CD21" i="25"/>
  <c r="AB99" i="25"/>
  <c r="BV94" i="25"/>
  <c r="CL90" i="25"/>
  <c r="DR82" i="25"/>
  <c r="F79" i="25"/>
  <c r="V75" i="25"/>
  <c r="DL58" i="25"/>
  <c r="T52" i="25"/>
  <c r="L28" i="25"/>
  <c r="T27" i="25"/>
  <c r="CH26" i="25"/>
  <c r="V26" i="25"/>
  <c r="CL25" i="25"/>
  <c r="Z25" i="25"/>
  <c r="CP24" i="25"/>
  <c r="AD24" i="25"/>
  <c r="CT23" i="25"/>
  <c r="AH23" i="25"/>
  <c r="CX22" i="25"/>
  <c r="AL22" i="25"/>
  <c r="DP21" i="25"/>
  <c r="AD18" i="25"/>
  <c r="R92" i="25"/>
  <c r="DV78" i="25"/>
  <c r="CN21" i="25"/>
  <c r="DV10" i="25"/>
  <c r="AZ77" i="25"/>
  <c r="AH26" i="25"/>
  <c r="AX22" i="25"/>
  <c r="BB12" i="25"/>
  <c r="DN12" i="25"/>
  <c r="BB24" i="25"/>
  <c r="DX25" i="25"/>
  <c r="DZ96" i="25"/>
  <c r="N93" i="25"/>
  <c r="AD89" i="25"/>
  <c r="AL68" i="25"/>
  <c r="BB64" i="25"/>
  <c r="AF21" i="25"/>
  <c r="DB19" i="25"/>
  <c r="DJ17" i="25"/>
  <c r="DR15" i="25"/>
  <c r="DZ13" i="25"/>
  <c r="F12" i="25"/>
  <c r="N10" i="25"/>
  <c r="V8" i="25"/>
  <c r="DB86" i="25"/>
  <c r="BP70" i="25"/>
  <c r="CF66" i="25"/>
  <c r="CV62" i="25"/>
  <c r="BP21" i="25"/>
  <c r="BN19" i="25"/>
  <c r="BV17" i="25"/>
  <c r="CD15" i="25"/>
  <c r="CL13" i="25"/>
  <c r="CT11" i="25"/>
  <c r="DB9" i="25"/>
  <c r="CP86" i="25"/>
  <c r="DJ25" i="25"/>
  <c r="N61" i="25"/>
  <c r="CX25" i="25"/>
  <c r="DB15" i="25"/>
  <c r="P24" i="25"/>
  <c r="AH17" i="25"/>
  <c r="DX71" i="25"/>
  <c r="DB24" i="25"/>
  <c r="DF82" i="25"/>
  <c r="DX26" i="25"/>
  <c r="H23" i="25"/>
  <c r="DJ13" i="25"/>
  <c r="X22" i="25"/>
  <c r="BF63" i="25"/>
  <c r="DV22" i="25"/>
  <c r="BD92" i="25"/>
  <c r="BT88" i="25"/>
  <c r="AD86" i="25"/>
  <c r="AT82" i="25"/>
  <c r="BJ78" i="25"/>
  <c r="BZ74" i="25"/>
  <c r="BT55" i="25"/>
  <c r="CF28" i="25"/>
  <c r="CJ27" i="25"/>
  <c r="CX26" i="25"/>
  <c r="AL26" i="25"/>
  <c r="DB25" i="25"/>
  <c r="AP25" i="25"/>
  <c r="DF24" i="25"/>
  <c r="AT24" i="25"/>
  <c r="DJ23" i="25"/>
  <c r="AX23" i="25"/>
  <c r="DN22" i="25"/>
  <c r="BB22" i="25"/>
  <c r="AT21" i="25"/>
  <c r="CD19" i="25"/>
  <c r="CL17" i="25"/>
  <c r="CT15" i="25"/>
  <c r="DB13" i="25"/>
  <c r="DJ11" i="25"/>
  <c r="DR9" i="25"/>
  <c r="L100" i="25"/>
  <c r="BX84" i="25"/>
  <c r="CN80" i="25"/>
  <c r="DD76" i="25"/>
  <c r="BR60" i="25"/>
  <c r="CV56" i="25"/>
  <c r="AP50" i="25"/>
  <c r="BX26" i="25"/>
  <c r="L26" i="25"/>
  <c r="CB25" i="25"/>
  <c r="P25" i="25"/>
  <c r="CF24" i="25"/>
  <c r="T24" i="25"/>
  <c r="CJ23" i="25"/>
  <c r="X23" i="25"/>
  <c r="CN22" i="25"/>
  <c r="AB22" i="25"/>
  <c r="DD21" i="25"/>
  <c r="CJ97" i="25"/>
  <c r="CZ93" i="25"/>
  <c r="DP89" i="25"/>
  <c r="T82" i="25"/>
  <c r="AJ78" i="25"/>
  <c r="AZ74" i="25"/>
  <c r="N58" i="25"/>
  <c r="CN49" i="25"/>
  <c r="DH27" i="25"/>
  <c r="EB26" i="25"/>
  <c r="BV26" i="25"/>
  <c r="J26" i="25"/>
  <c r="BZ25" i="25"/>
  <c r="N25" i="25"/>
  <c r="CD24" i="25"/>
  <c r="R24" i="25"/>
  <c r="CH23" i="25"/>
  <c r="V23" i="25"/>
  <c r="CL22" i="25"/>
  <c r="Z22" i="25"/>
  <c r="AD21" i="25"/>
  <c r="DZ21" i="25"/>
  <c r="AT14" i="25"/>
  <c r="CR79" i="25"/>
  <c r="DN21" i="25"/>
  <c r="J19" i="22"/>
  <c r="Z71" i="25"/>
  <c r="BL25" i="25"/>
  <c r="BR8" i="25"/>
  <c r="AP15" i="25"/>
  <c r="ED8" i="25"/>
  <c r="DN99" i="25"/>
  <c r="DJ22" i="25"/>
  <c r="DR21" i="25"/>
  <c r="AB96" i="25"/>
  <c r="AR92" i="25"/>
  <c r="BH88" i="25"/>
  <c r="BR21" i="25"/>
  <c r="AP19" i="25"/>
  <c r="AX17" i="25"/>
  <c r="BF15" i="25"/>
  <c r="BN13" i="25"/>
  <c r="BV11" i="25"/>
  <c r="CD9" i="25"/>
  <c r="CT69" i="25"/>
  <c r="DJ65" i="25"/>
  <c r="DZ61" i="25"/>
  <c r="DB21" i="25"/>
  <c r="ED18" i="25"/>
  <c r="J17" i="25"/>
  <c r="R15" i="25"/>
  <c r="Z13" i="25"/>
  <c r="AH11" i="25"/>
  <c r="AP9" i="25"/>
  <c r="BN80" i="25"/>
  <c r="L25" i="25"/>
  <c r="AN55" i="25"/>
  <c r="EB24" i="25"/>
  <c r="DR11" i="25"/>
  <c r="AR60" i="25"/>
  <c r="AT23" i="25"/>
  <c r="AX13" i="25"/>
  <c r="CZ96" i="25"/>
  <c r="CV65" i="25"/>
  <c r="D24" i="25"/>
  <c r="CB21" i="25"/>
  <c r="CD76" i="25"/>
  <c r="AX25" i="25"/>
  <c r="DZ9" i="25"/>
  <c r="BJ94" i="25"/>
  <c r="CX16" i="25"/>
  <c r="DJ68" i="25"/>
  <c r="BP24" i="25"/>
  <c r="CJ100" i="25"/>
  <c r="AJ81" i="25"/>
  <c r="DB22" i="25"/>
  <c r="AP22" i="25"/>
  <c r="BT21" i="25"/>
  <c r="R19" i="25"/>
  <c r="Z17" i="25"/>
  <c r="AH15" i="25"/>
  <c r="AP13" i="25"/>
  <c r="AX11" i="25"/>
  <c r="BF9" i="25"/>
  <c r="DB83" i="25"/>
  <c r="DR79" i="25"/>
  <c r="F76" i="25"/>
  <c r="DD54" i="25"/>
  <c r="X27" i="25"/>
  <c r="BJ26" i="25"/>
  <c r="DZ25" i="25"/>
  <c r="BN25" i="25"/>
  <c r="ED24" i="25"/>
  <c r="BR24" i="25"/>
  <c r="F24" i="25"/>
  <c r="BV23" i="25"/>
  <c r="J23" i="25"/>
  <c r="BZ22" i="25"/>
  <c r="N22" i="25"/>
  <c r="R21" i="25"/>
  <c r="M33" i="22"/>
  <c r="DN96" i="25"/>
  <c r="ED92" i="25"/>
  <c r="R89" i="25"/>
  <c r="D86" i="25"/>
  <c r="AX81" i="25"/>
  <c r="BN77" i="25"/>
  <c r="D56" i="25"/>
  <c r="BX28" i="25"/>
  <c r="CB27" i="25"/>
  <c r="DH26" i="25"/>
  <c r="AV26" i="25"/>
  <c r="DL25" i="25"/>
  <c r="AZ25" i="25"/>
  <c r="DP24" i="25"/>
  <c r="BD24" i="25"/>
  <c r="DT23" i="25"/>
  <c r="BH23" i="25"/>
  <c r="DX22" i="25"/>
  <c r="BL22" i="25"/>
  <c r="BD21" i="25"/>
  <c r="P99" i="25"/>
  <c r="BJ10" i="25"/>
  <c r="CP18" i="25"/>
  <c r="ED95" i="25"/>
  <c r="DZ64" i="25"/>
  <c r="DR23" i="25"/>
  <c r="BN21" i="25"/>
  <c r="J75" i="25"/>
  <c r="CT26" i="25"/>
  <c r="CF23" i="25"/>
  <c r="T21" i="25"/>
  <c r="AP99" i="25"/>
  <c r="BF95" i="25"/>
  <c r="BV91" i="25"/>
  <c r="CL87" i="25"/>
  <c r="CR21" i="25"/>
  <c r="DF18" i="25"/>
  <c r="DN16" i="25"/>
  <c r="DV14" i="25"/>
  <c r="ED12" i="25"/>
  <c r="J11" i="25"/>
  <c r="R9" i="25"/>
  <c r="CX100" i="25"/>
  <c r="CD73" i="25"/>
  <c r="X68" i="25"/>
  <c r="AN64" i="25"/>
  <c r="EB21" i="25"/>
  <c r="D21" i="25"/>
  <c r="BR18" i="25"/>
  <c r="BZ16" i="25"/>
  <c r="CH14" i="25"/>
  <c r="CP12" i="25"/>
  <c r="CX10" i="25"/>
  <c r="DF8" i="25"/>
  <c r="L68" i="25"/>
  <c r="AP24" i="25"/>
  <c r="AB21" i="25"/>
  <c r="BP73" i="25"/>
  <c r="X50" i="25"/>
  <c r="BF23" i="25"/>
  <c r="P21" i="25"/>
  <c r="F8" i="25"/>
  <c r="BH26" i="25"/>
  <c r="BX22" i="25"/>
  <c r="BN9" i="25"/>
  <c r="BZ90" i="25"/>
  <c r="AT26" i="25"/>
  <c r="BJ22" i="25"/>
  <c r="AF95" i="25"/>
  <c r="AB64" i="25"/>
  <c r="CB24" i="25"/>
  <c r="CF69" i="25"/>
  <c r="L22" i="25"/>
  <c r="AF57" i="25"/>
  <c r="DH75" i="25"/>
  <c r="BF11" i="25"/>
  <c r="CJ51" i="25"/>
  <c r="T28" i="25"/>
  <c r="D27" i="25"/>
  <c r="BL26" i="25"/>
  <c r="EB25" i="25"/>
  <c r="BP25" i="25"/>
  <c r="D25" i="25"/>
  <c r="BT24" i="25"/>
  <c r="H24" i="25"/>
  <c r="BX23" i="25"/>
  <c r="L23" i="25"/>
  <c r="CB22" i="25"/>
  <c r="P22" i="25"/>
  <c r="DF21" i="25"/>
  <c r="CH18" i="25"/>
  <c r="CP16" i="25"/>
  <c r="CX14" i="25"/>
  <c r="DF12" i="25"/>
  <c r="DN10" i="25"/>
  <c r="DV8" i="25"/>
  <c r="DL52" i="25"/>
  <c r="DJ26" i="25"/>
  <c r="AX26" i="25"/>
  <c r="DN25" i="25"/>
  <c r="BB25" i="25"/>
  <c r="DR24" i="25"/>
  <c r="BF24" i="25"/>
  <c r="DV23" i="25"/>
  <c r="BJ23" i="25"/>
  <c r="DZ22" i="25"/>
  <c r="BN22" i="25"/>
  <c r="AR21" i="25"/>
  <c r="AR95" i="25"/>
  <c r="BH91" i="25"/>
  <c r="BX87" i="25"/>
  <c r="CN83" i="25"/>
  <c r="DD79" i="25"/>
  <c r="DT75" i="25"/>
  <c r="BD60" i="25"/>
  <c r="L54" i="25"/>
  <c r="AR28" i="25"/>
  <c r="AV27" i="25"/>
  <c r="CV26" i="25"/>
  <c r="AJ26" i="25"/>
  <c r="CZ25" i="25"/>
  <c r="AN25" i="25"/>
  <c r="DD24" i="25"/>
  <c r="AR24" i="25"/>
  <c r="DH23" i="25"/>
  <c r="AV23" i="25"/>
  <c r="DL22" i="25"/>
  <c r="AZ22" i="25"/>
  <c r="CP21" i="25"/>
  <c r="DP92" i="25"/>
  <c r="AV91" i="25"/>
  <c r="DF14" i="25"/>
  <c r="CB83" i="25"/>
  <c r="AV53" i="25"/>
  <c r="T23" i="25"/>
  <c r="AL16" i="25"/>
  <c r="BB21" i="25"/>
  <c r="BL87" i="25"/>
  <c r="BD51" i="25"/>
  <c r="T12" i="23"/>
  <c r="V12" i="23"/>
  <c r="U12" i="23"/>
  <c r="S12" i="23"/>
  <c r="R12" i="23"/>
  <c r="Q12" i="23"/>
  <c r="C33" i="21"/>
  <c r="C33" i="22" s="1"/>
  <c r="C22" i="22"/>
  <c r="AG16" i="21"/>
  <c r="Q16" i="22"/>
  <c r="AI16" i="21"/>
  <c r="AH16" i="21"/>
  <c r="AF16" i="21"/>
  <c r="AE16" i="21"/>
  <c r="AD16" i="21"/>
  <c r="K14" i="21"/>
  <c r="I14" i="21"/>
  <c r="H14" i="21"/>
  <c r="M14" i="21"/>
  <c r="L14" i="21"/>
  <c r="J14" i="21"/>
  <c r="G14" i="22"/>
  <c r="AG8" i="21"/>
  <c r="AI8" i="21"/>
  <c r="AH8" i="21"/>
  <c r="Q8" i="22"/>
  <c r="AF8" i="21"/>
  <c r="AE8" i="21"/>
  <c r="AC19" i="21"/>
  <c r="AD8" i="21"/>
  <c r="T18" i="23"/>
  <c r="V18" i="23"/>
  <c r="U18" i="23"/>
  <c r="S18" i="23"/>
  <c r="R18" i="23"/>
  <c r="Q18" i="23"/>
  <c r="T14" i="23"/>
  <c r="Q14" i="23"/>
  <c r="V14" i="23"/>
  <c r="U14" i="23"/>
  <c r="S14" i="23"/>
  <c r="R14" i="23"/>
  <c r="T10" i="23"/>
  <c r="S10" i="23"/>
  <c r="R10" i="23"/>
  <c r="Q10" i="23"/>
  <c r="V10" i="23"/>
  <c r="U10" i="23"/>
  <c r="AG32" i="21"/>
  <c r="AF32" i="21"/>
  <c r="AE32" i="21"/>
  <c r="AD32" i="21"/>
  <c r="Q32" i="22"/>
  <c r="AI32" i="21"/>
  <c r="AH32" i="21"/>
  <c r="K30" i="21"/>
  <c r="M30" i="21"/>
  <c r="L30" i="21"/>
  <c r="G30" i="22"/>
  <c r="J30" i="21"/>
  <c r="I30" i="21"/>
  <c r="H30" i="21"/>
  <c r="AG24" i="21"/>
  <c r="AD24" i="21"/>
  <c r="AI24" i="21"/>
  <c r="AH24" i="21"/>
  <c r="Q24" i="22"/>
  <c r="AF24" i="21"/>
  <c r="AE24" i="21"/>
  <c r="K22" i="21"/>
  <c r="J22" i="21"/>
  <c r="I22" i="21"/>
  <c r="G33" i="21"/>
  <c r="H22" i="21"/>
  <c r="G22" i="22"/>
  <c r="M22" i="21"/>
  <c r="L22" i="21"/>
  <c r="K18" i="21"/>
  <c r="G18" i="22"/>
  <c r="M18" i="21"/>
  <c r="L18" i="21"/>
  <c r="J18" i="21"/>
  <c r="I18" i="21"/>
  <c r="H18" i="21"/>
  <c r="AG12" i="21"/>
  <c r="AF12" i="21"/>
  <c r="AE12" i="21"/>
  <c r="AD12" i="21"/>
  <c r="Q12" i="22"/>
  <c r="AI12" i="21"/>
  <c r="AH12" i="21"/>
  <c r="K10" i="21"/>
  <c r="M10" i="21"/>
  <c r="L10" i="21"/>
  <c r="J10" i="21"/>
  <c r="I10" i="21"/>
  <c r="G10" i="22"/>
  <c r="H10" i="21"/>
  <c r="Y19" i="21"/>
  <c r="M19" i="22" s="1"/>
  <c r="M8" i="22"/>
  <c r="AF8" i="23"/>
  <c r="Z19" i="23"/>
  <c r="AB8" i="23"/>
  <c r="AE8" i="23"/>
  <c r="AD8" i="23"/>
  <c r="AC8" i="23"/>
  <c r="AA8" i="23"/>
  <c r="Z19" i="21"/>
  <c r="N19" i="22" s="1"/>
  <c r="N8" i="22"/>
  <c r="O19" i="21"/>
  <c r="I19" i="22" s="1"/>
  <c r="I8" i="22"/>
  <c r="D8" i="22"/>
  <c r="D19" i="21"/>
  <c r="D19" i="22" s="1"/>
  <c r="AA33" i="21"/>
  <c r="O33" i="22" s="1"/>
  <c r="O22" i="22"/>
  <c r="Q19" i="21"/>
  <c r="K19" i="22" s="1"/>
  <c r="K8" i="22"/>
  <c r="AG13" i="20"/>
  <c r="AF13" i="20"/>
  <c r="AM13" i="20"/>
  <c r="AE13" i="20"/>
  <c r="AD13" i="20"/>
  <c r="AL13" i="20"/>
  <c r="M11" i="20"/>
  <c r="L11" i="20"/>
  <c r="K11" i="20"/>
  <c r="J11" i="20"/>
  <c r="I11" i="20"/>
  <c r="H11" i="20"/>
  <c r="N19" i="20"/>
  <c r="X19" i="20" s="1"/>
  <c r="X8" i="20"/>
  <c r="AI22" i="19"/>
  <c r="AH22" i="19"/>
  <c r="AG22" i="19"/>
  <c r="AC33" i="19"/>
  <c r="AF22" i="19"/>
  <c r="AE22" i="19"/>
  <c r="AD22" i="19"/>
  <c r="AI18" i="19"/>
  <c r="AH18" i="19"/>
  <c r="AG18" i="19"/>
  <c r="AF18" i="19"/>
  <c r="AE18" i="19"/>
  <c r="AD18" i="19"/>
  <c r="M16" i="19"/>
  <c r="L16" i="19"/>
  <c r="K16" i="19"/>
  <c r="J16" i="19"/>
  <c r="I16" i="19"/>
  <c r="H16" i="19"/>
  <c r="X13" i="19"/>
  <c r="W13" i="19"/>
  <c r="V13" i="19"/>
  <c r="U13" i="19"/>
  <c r="T13" i="19"/>
  <c r="S13" i="19"/>
  <c r="AI10" i="19"/>
  <c r="AH10" i="19"/>
  <c r="AG10" i="19"/>
  <c r="AF10" i="19"/>
  <c r="AE10" i="19"/>
  <c r="AD10" i="19"/>
  <c r="M8" i="19"/>
  <c r="L8" i="19"/>
  <c r="K8" i="19"/>
  <c r="G19" i="19"/>
  <c r="J8" i="19"/>
  <c r="I8" i="19"/>
  <c r="H8" i="19"/>
  <c r="L128" i="18"/>
  <c r="K128" i="18"/>
  <c r="J128" i="18"/>
  <c r="I128" i="18"/>
  <c r="H128" i="18"/>
  <c r="L126" i="18"/>
  <c r="K126" i="18"/>
  <c r="J126" i="18"/>
  <c r="I126" i="18"/>
  <c r="H126" i="18"/>
  <c r="L123" i="18"/>
  <c r="K123" i="18"/>
  <c r="J123" i="18"/>
  <c r="I123" i="18"/>
  <c r="H123" i="18"/>
  <c r="L120" i="18"/>
  <c r="K120" i="18"/>
  <c r="J120" i="18"/>
  <c r="I120" i="18"/>
  <c r="H120" i="18"/>
  <c r="L118" i="18"/>
  <c r="K118" i="18"/>
  <c r="J118" i="18"/>
  <c r="I118" i="18"/>
  <c r="H118" i="18"/>
  <c r="L115" i="18"/>
  <c r="K115" i="18"/>
  <c r="J115" i="18"/>
  <c r="I115" i="18"/>
  <c r="H115" i="18"/>
  <c r="L111" i="18"/>
  <c r="K111" i="18"/>
  <c r="J111" i="18"/>
  <c r="I111" i="18"/>
  <c r="H111" i="18"/>
  <c r="L109" i="18"/>
  <c r="K109" i="18"/>
  <c r="J109" i="18"/>
  <c r="I109" i="18"/>
  <c r="H109" i="18"/>
  <c r="L106" i="18"/>
  <c r="K106" i="18"/>
  <c r="J106" i="18"/>
  <c r="I106" i="18"/>
  <c r="H106" i="18"/>
  <c r="L103" i="18"/>
  <c r="K103" i="18"/>
  <c r="J103" i="18"/>
  <c r="I103" i="18"/>
  <c r="H103" i="18"/>
  <c r="L101" i="18"/>
  <c r="K101" i="18"/>
  <c r="J101" i="18"/>
  <c r="I101" i="18"/>
  <c r="H101" i="18"/>
  <c r="L98" i="18"/>
  <c r="K98" i="18"/>
  <c r="J98" i="18"/>
  <c r="I98" i="18"/>
  <c r="H98" i="18"/>
  <c r="L95" i="18"/>
  <c r="K95" i="18"/>
  <c r="J95" i="18"/>
  <c r="I95" i="18"/>
  <c r="H95" i="18"/>
  <c r="L93" i="18"/>
  <c r="K93" i="18"/>
  <c r="J93" i="18"/>
  <c r="I93" i="18"/>
  <c r="H93" i="18"/>
  <c r="L89" i="18"/>
  <c r="K89" i="18"/>
  <c r="J89" i="18"/>
  <c r="I89" i="18"/>
  <c r="H89" i="18"/>
  <c r="L86" i="18"/>
  <c r="K86" i="18"/>
  <c r="J86" i="18"/>
  <c r="I86" i="18"/>
  <c r="H86" i="18"/>
  <c r="L84" i="18"/>
  <c r="K84" i="18"/>
  <c r="J84" i="18"/>
  <c r="I84" i="18"/>
  <c r="H84" i="18"/>
  <c r="L81" i="18"/>
  <c r="K81" i="18"/>
  <c r="J81" i="18"/>
  <c r="I81" i="18"/>
  <c r="H81" i="18"/>
  <c r="L78" i="18"/>
  <c r="K78" i="18"/>
  <c r="J78" i="18"/>
  <c r="I78" i="18"/>
  <c r="H78" i="18"/>
  <c r="L76" i="18"/>
  <c r="K76" i="18"/>
  <c r="J76" i="18"/>
  <c r="I76" i="18"/>
  <c r="H76" i="18"/>
  <c r="L73" i="18"/>
  <c r="K73" i="18"/>
  <c r="J73" i="18"/>
  <c r="I73" i="18"/>
  <c r="H73" i="18"/>
  <c r="L69" i="18"/>
  <c r="K69" i="18"/>
  <c r="J69" i="18"/>
  <c r="I69" i="18"/>
  <c r="H69" i="18"/>
  <c r="L67" i="18"/>
  <c r="K67" i="18"/>
  <c r="J67" i="18"/>
  <c r="I67" i="18"/>
  <c r="H67" i="18"/>
  <c r="L64" i="18"/>
  <c r="K64" i="18"/>
  <c r="J64" i="18"/>
  <c r="I64" i="18"/>
  <c r="H64" i="18"/>
  <c r="L61" i="18"/>
  <c r="K61" i="18"/>
  <c r="J61" i="18"/>
  <c r="I61" i="18"/>
  <c r="H61" i="18"/>
  <c r="L59" i="18"/>
  <c r="K59" i="18"/>
  <c r="J59" i="18"/>
  <c r="I59" i="18"/>
  <c r="H59" i="18"/>
  <c r="L56" i="18"/>
  <c r="K56" i="18"/>
  <c r="J56" i="18"/>
  <c r="I56" i="18"/>
  <c r="H56" i="18"/>
  <c r="L53" i="18"/>
  <c r="K53" i="18"/>
  <c r="J53" i="18"/>
  <c r="I53" i="18"/>
  <c r="H53" i="18"/>
  <c r="L51" i="18"/>
  <c r="K51" i="18"/>
  <c r="J51" i="18"/>
  <c r="I51" i="18"/>
  <c r="H51" i="18"/>
  <c r="L47" i="18"/>
  <c r="K47" i="18"/>
  <c r="J47" i="18"/>
  <c r="I47" i="18"/>
  <c r="H47" i="18"/>
  <c r="L44" i="18"/>
  <c r="K44" i="18"/>
  <c r="J44" i="18"/>
  <c r="I44" i="18"/>
  <c r="H44" i="18"/>
  <c r="L42" i="18"/>
  <c r="K42" i="18"/>
  <c r="J42" i="18"/>
  <c r="I42" i="18"/>
  <c r="H42" i="18"/>
  <c r="L39" i="18"/>
  <c r="K39" i="18"/>
  <c r="J39" i="18"/>
  <c r="I39" i="18"/>
  <c r="H39" i="18"/>
  <c r="L36" i="18"/>
  <c r="K36" i="18"/>
  <c r="J36" i="18"/>
  <c r="I36" i="18"/>
  <c r="H36" i="18"/>
  <c r="L34" i="18"/>
  <c r="K34" i="18"/>
  <c r="J34" i="18"/>
  <c r="I34" i="18"/>
  <c r="H34" i="18"/>
  <c r="L31" i="18"/>
  <c r="K31" i="18"/>
  <c r="J31" i="18"/>
  <c r="I31" i="18"/>
  <c r="H31" i="18"/>
  <c r="L27" i="18"/>
  <c r="K27" i="18"/>
  <c r="J27" i="18"/>
  <c r="I27" i="18"/>
  <c r="H27" i="18"/>
  <c r="L25" i="18"/>
  <c r="K25" i="18"/>
  <c r="J25" i="18"/>
  <c r="I25" i="18"/>
  <c r="H25" i="18"/>
  <c r="L22" i="18"/>
  <c r="K22" i="18"/>
  <c r="J22" i="18"/>
  <c r="I22" i="18"/>
  <c r="H22" i="18"/>
  <c r="L19" i="18"/>
  <c r="K19" i="18"/>
  <c r="J19" i="18"/>
  <c r="I19" i="18"/>
  <c r="H19" i="18"/>
  <c r="L17" i="18"/>
  <c r="K17" i="18"/>
  <c r="J17" i="18"/>
  <c r="I17" i="18"/>
  <c r="H17" i="18"/>
  <c r="L14" i="18"/>
  <c r="K14" i="18"/>
  <c r="J14" i="18"/>
  <c r="I14" i="18"/>
  <c r="H14" i="18"/>
  <c r="L11" i="18"/>
  <c r="K11" i="18"/>
  <c r="J11" i="18"/>
  <c r="I11" i="18"/>
  <c r="H11" i="18"/>
  <c r="L9" i="18"/>
  <c r="K9" i="18"/>
  <c r="J9" i="18"/>
  <c r="I9" i="18"/>
  <c r="H9" i="18"/>
  <c r="L97" i="17"/>
  <c r="K97" i="17"/>
  <c r="J97" i="17"/>
  <c r="I97" i="17"/>
  <c r="H97" i="17"/>
  <c r="L95" i="17"/>
  <c r="K95" i="17"/>
  <c r="J95" i="17"/>
  <c r="I95" i="17"/>
  <c r="H95" i="17"/>
  <c r="L93" i="17"/>
  <c r="K93" i="17"/>
  <c r="J93" i="17"/>
  <c r="I93" i="17"/>
  <c r="H93" i="17"/>
  <c r="L91" i="17"/>
  <c r="K91" i="17"/>
  <c r="J91" i="17"/>
  <c r="I91" i="17"/>
  <c r="H91" i="17"/>
  <c r="L89" i="17"/>
  <c r="K89" i="17"/>
  <c r="J89" i="17"/>
  <c r="I89" i="17"/>
  <c r="H89" i="17"/>
  <c r="L87" i="17"/>
  <c r="K87" i="17"/>
  <c r="J87" i="17"/>
  <c r="I87" i="17"/>
  <c r="H87" i="17"/>
  <c r="L85" i="17"/>
  <c r="K85" i="17"/>
  <c r="J85" i="17"/>
  <c r="I85" i="17"/>
  <c r="H85" i="17"/>
  <c r="L83" i="17"/>
  <c r="K83" i="17"/>
  <c r="J83" i="17"/>
  <c r="I83" i="17"/>
  <c r="H83" i="17"/>
  <c r="L81" i="17"/>
  <c r="K81" i="17"/>
  <c r="J81" i="17"/>
  <c r="I81" i="17"/>
  <c r="H81" i="17"/>
  <c r="L79" i="17"/>
  <c r="K79" i="17"/>
  <c r="J79" i="17"/>
  <c r="I79" i="17"/>
  <c r="H79" i="17"/>
  <c r="L77" i="17"/>
  <c r="K77" i="17"/>
  <c r="J77" i="17"/>
  <c r="I77" i="17"/>
  <c r="H77" i="17"/>
  <c r="L75" i="17"/>
  <c r="K75" i="17"/>
  <c r="J75" i="17"/>
  <c r="I75" i="17"/>
  <c r="H75" i="17"/>
  <c r="L73" i="17"/>
  <c r="K73" i="17"/>
  <c r="J73" i="17"/>
  <c r="I73" i="17"/>
  <c r="H73" i="17"/>
  <c r="L71" i="17"/>
  <c r="K71" i="17"/>
  <c r="J71" i="17"/>
  <c r="I71" i="17"/>
  <c r="H71" i="17"/>
  <c r="L68" i="17"/>
  <c r="K68" i="17"/>
  <c r="J68" i="17"/>
  <c r="I68" i="17"/>
  <c r="H68" i="17"/>
  <c r="L66" i="17"/>
  <c r="K66" i="17"/>
  <c r="J66" i="17"/>
  <c r="I66" i="17"/>
  <c r="H66" i="17"/>
  <c r="L64" i="17"/>
  <c r="K64" i="17"/>
  <c r="J64" i="17"/>
  <c r="I64" i="17"/>
  <c r="H64" i="17"/>
  <c r="L62" i="17"/>
  <c r="K62" i="17"/>
  <c r="J62" i="17"/>
  <c r="I62" i="17"/>
  <c r="H62" i="17"/>
  <c r="L60" i="17"/>
  <c r="K60" i="17"/>
  <c r="J60" i="17"/>
  <c r="I60" i="17"/>
  <c r="H60" i="17"/>
  <c r="L58" i="17"/>
  <c r="K58" i="17"/>
  <c r="J58" i="17"/>
  <c r="I58" i="17"/>
  <c r="H58" i="17"/>
  <c r="L56" i="17"/>
  <c r="K56" i="17"/>
  <c r="J56" i="17"/>
  <c r="I56" i="17"/>
  <c r="H56" i="17"/>
  <c r="L54" i="17"/>
  <c r="K54" i="17"/>
  <c r="J54" i="17"/>
  <c r="I54" i="17"/>
  <c r="H54" i="17"/>
  <c r="L52" i="17"/>
  <c r="K52" i="17"/>
  <c r="J52" i="17"/>
  <c r="I52" i="17"/>
  <c r="H52" i="17"/>
  <c r="L50" i="17"/>
  <c r="K50" i="17"/>
  <c r="J50" i="17"/>
  <c r="I50" i="17"/>
  <c r="H50" i="17"/>
  <c r="L48" i="17"/>
  <c r="K48" i="17"/>
  <c r="J48" i="17"/>
  <c r="I48" i="17"/>
  <c r="H48" i="17"/>
  <c r="L46" i="17"/>
  <c r="K46" i="17"/>
  <c r="J46" i="17"/>
  <c r="I46" i="17"/>
  <c r="H46" i="17"/>
  <c r="L44" i="17"/>
  <c r="K44" i="17"/>
  <c r="J44" i="17"/>
  <c r="I44" i="17"/>
  <c r="H44" i="17"/>
  <c r="L42" i="17"/>
  <c r="K42" i="17"/>
  <c r="J42" i="17"/>
  <c r="I42" i="17"/>
  <c r="H42" i="17"/>
  <c r="L40" i="17"/>
  <c r="K40" i="17"/>
  <c r="J40" i="17"/>
  <c r="I40" i="17"/>
  <c r="H40" i="17"/>
  <c r="L37" i="17"/>
  <c r="K37" i="17"/>
  <c r="J37" i="17"/>
  <c r="I37" i="17"/>
  <c r="H37" i="17"/>
  <c r="L35" i="17"/>
  <c r="K35" i="17"/>
  <c r="J35" i="17"/>
  <c r="I35" i="17"/>
  <c r="H35" i="17"/>
  <c r="L33" i="17"/>
  <c r="K33" i="17"/>
  <c r="J33" i="17"/>
  <c r="I33" i="17"/>
  <c r="H33" i="17"/>
  <c r="L31" i="17"/>
  <c r="K31" i="17"/>
  <c r="J31" i="17"/>
  <c r="I31" i="17"/>
  <c r="H31" i="17"/>
  <c r="L29" i="17"/>
  <c r="K29" i="17"/>
  <c r="J29" i="17"/>
  <c r="I29" i="17"/>
  <c r="H29" i="17"/>
  <c r="L27" i="17"/>
  <c r="K27" i="17"/>
  <c r="J27" i="17"/>
  <c r="I27" i="17"/>
  <c r="H27" i="17"/>
  <c r="L25" i="17"/>
  <c r="K25" i="17"/>
  <c r="J25" i="17"/>
  <c r="I25" i="17"/>
  <c r="H25" i="17"/>
  <c r="L23" i="17"/>
  <c r="K23" i="17"/>
  <c r="J23" i="17"/>
  <c r="I23" i="17"/>
  <c r="H23" i="17"/>
  <c r="L21" i="17"/>
  <c r="K21" i="17"/>
  <c r="J21" i="17"/>
  <c r="I21" i="17"/>
  <c r="H21" i="17"/>
  <c r="L19" i="17"/>
  <c r="K19" i="17"/>
  <c r="J19" i="17"/>
  <c r="I19" i="17"/>
  <c r="H19" i="17"/>
  <c r="L17" i="17"/>
  <c r="K17" i="17"/>
  <c r="J17" i="17"/>
  <c r="I17" i="17"/>
  <c r="H17" i="17"/>
  <c r="L15" i="17"/>
  <c r="K15" i="17"/>
  <c r="J15" i="17"/>
  <c r="I15" i="17"/>
  <c r="H15" i="17"/>
  <c r="L13" i="17"/>
  <c r="K13" i="17"/>
  <c r="J13" i="17"/>
  <c r="I13" i="17"/>
  <c r="H13" i="17"/>
  <c r="L11" i="17"/>
  <c r="K11" i="17"/>
  <c r="J11" i="17"/>
  <c r="I11" i="17"/>
  <c r="H11" i="17"/>
  <c r="L9" i="17"/>
  <c r="K9" i="17"/>
  <c r="J9" i="17"/>
  <c r="I9" i="17"/>
  <c r="H9" i="17"/>
  <c r="AE32" i="23"/>
  <c r="AC32" i="23"/>
  <c r="AA32" i="23"/>
  <c r="AF32" i="23"/>
  <c r="AD32" i="23"/>
  <c r="AB32" i="23"/>
  <c r="AC26" i="23"/>
  <c r="AA26" i="23"/>
  <c r="AF26" i="23"/>
  <c r="AE26" i="23"/>
  <c r="AD26" i="23"/>
  <c r="AB26" i="23"/>
  <c r="AB14" i="23"/>
  <c r="AF14" i="23"/>
  <c r="AA14" i="23"/>
  <c r="AE14" i="23"/>
  <c r="AD14" i="23"/>
  <c r="AC14" i="23"/>
  <c r="H30" i="20"/>
  <c r="M30" i="20"/>
  <c r="L30" i="20"/>
  <c r="K30" i="20"/>
  <c r="J30" i="20"/>
  <c r="I30" i="20"/>
  <c r="AL24" i="20"/>
  <c r="AD24" i="20"/>
  <c r="AG24" i="20"/>
  <c r="AF24" i="20"/>
  <c r="AM24" i="20"/>
  <c r="AE24" i="20"/>
  <c r="H22" i="20"/>
  <c r="M22" i="20"/>
  <c r="L22" i="20"/>
  <c r="K22" i="20"/>
  <c r="G33" i="20"/>
  <c r="J22" i="20"/>
  <c r="I22" i="20"/>
  <c r="H14" i="20"/>
  <c r="M14" i="20"/>
  <c r="L14" i="20"/>
  <c r="K14" i="20"/>
  <c r="J14" i="20"/>
  <c r="I14" i="20"/>
  <c r="AE27" i="23"/>
  <c r="AA27" i="23"/>
  <c r="AC27" i="23"/>
  <c r="AB27" i="23"/>
  <c r="AF27" i="23"/>
  <c r="AD27" i="23"/>
  <c r="I22" i="22"/>
  <c r="O33" i="21"/>
  <c r="I33" i="22" s="1"/>
  <c r="E8" i="22"/>
  <c r="E19" i="21"/>
  <c r="E19" i="22" s="1"/>
  <c r="AL32" i="20"/>
  <c r="AD32" i="20"/>
  <c r="AF32" i="20"/>
  <c r="AE32" i="20"/>
  <c r="AM32" i="20"/>
  <c r="AG32" i="20"/>
  <c r="AM27" i="20"/>
  <c r="AE27" i="20"/>
  <c r="AL27" i="20"/>
  <c r="AD27" i="20"/>
  <c r="AG27" i="20"/>
  <c r="AF27" i="20"/>
  <c r="I25" i="20"/>
  <c r="H25" i="20"/>
  <c r="M25" i="20"/>
  <c r="L25" i="20"/>
  <c r="K25" i="20"/>
  <c r="J25" i="20"/>
  <c r="I17" i="20"/>
  <c r="H17" i="20"/>
  <c r="M17" i="20"/>
  <c r="L17" i="20"/>
  <c r="K17" i="20"/>
  <c r="J17" i="20"/>
  <c r="AM11" i="20"/>
  <c r="AE11" i="20"/>
  <c r="AL11" i="20"/>
  <c r="AD11" i="20"/>
  <c r="AG11" i="20"/>
  <c r="AF11" i="20"/>
  <c r="I9" i="20"/>
  <c r="H9" i="20"/>
  <c r="M9" i="20"/>
  <c r="L9" i="20"/>
  <c r="K9" i="20"/>
  <c r="J9" i="20"/>
  <c r="T31" i="19"/>
  <c r="S31" i="19"/>
  <c r="X31" i="19"/>
  <c r="W31" i="19"/>
  <c r="V31" i="19"/>
  <c r="U31" i="19"/>
  <c r="AE28" i="19"/>
  <c r="AD28" i="19"/>
  <c r="AI28" i="19"/>
  <c r="AH28" i="19"/>
  <c r="AG28" i="19"/>
  <c r="AF28" i="19"/>
  <c r="I26" i="19"/>
  <c r="H26" i="19"/>
  <c r="M26" i="19"/>
  <c r="L26" i="19"/>
  <c r="K26" i="19"/>
  <c r="J26" i="19"/>
  <c r="T23" i="19"/>
  <c r="S23" i="19"/>
  <c r="X23" i="19"/>
  <c r="W23" i="19"/>
  <c r="V23" i="19"/>
  <c r="U23" i="19"/>
  <c r="AE16" i="19"/>
  <c r="AD16" i="19"/>
  <c r="AI16" i="19"/>
  <c r="AH16" i="19"/>
  <c r="AG16" i="19"/>
  <c r="AF16" i="19"/>
  <c r="I14" i="19"/>
  <c r="H14" i="19"/>
  <c r="M14" i="19"/>
  <c r="L14" i="19"/>
  <c r="K14" i="19"/>
  <c r="J14" i="19"/>
  <c r="T11" i="19"/>
  <c r="S11" i="19"/>
  <c r="X11" i="19"/>
  <c r="W11" i="19"/>
  <c r="V11" i="19"/>
  <c r="U11" i="19"/>
  <c r="AE8" i="19"/>
  <c r="AD8" i="19"/>
  <c r="AI8" i="19"/>
  <c r="AH8" i="19"/>
  <c r="AG8" i="19"/>
  <c r="AF8" i="19"/>
  <c r="AC19" i="19"/>
  <c r="S132" i="18"/>
  <c r="R132" i="18"/>
  <c r="V132" i="18"/>
  <c r="U132" i="18"/>
  <c r="T132" i="18"/>
  <c r="S130" i="18"/>
  <c r="R130" i="18"/>
  <c r="V130" i="18"/>
  <c r="U130" i="18"/>
  <c r="T130" i="18"/>
  <c r="S127" i="18"/>
  <c r="R127" i="18"/>
  <c r="V127" i="18"/>
  <c r="U127" i="18"/>
  <c r="T127" i="18"/>
  <c r="S124" i="18"/>
  <c r="R124" i="18"/>
  <c r="V124" i="18"/>
  <c r="U124" i="18"/>
  <c r="T124" i="18"/>
  <c r="S122" i="18"/>
  <c r="R122" i="18"/>
  <c r="V122" i="18"/>
  <c r="U122" i="18"/>
  <c r="T122" i="18"/>
  <c r="S119" i="18"/>
  <c r="R119" i="18"/>
  <c r="V119" i="18"/>
  <c r="U119" i="18"/>
  <c r="T119" i="18"/>
  <c r="S116" i="18"/>
  <c r="R116" i="18"/>
  <c r="V116" i="18"/>
  <c r="U116" i="18"/>
  <c r="T116" i="18"/>
  <c r="S114" i="18"/>
  <c r="R114" i="18"/>
  <c r="V114" i="18"/>
  <c r="U114" i="18"/>
  <c r="T114" i="18"/>
  <c r="S110" i="18"/>
  <c r="R110" i="18"/>
  <c r="V110" i="18"/>
  <c r="U110" i="18"/>
  <c r="T110" i="18"/>
  <c r="S107" i="18"/>
  <c r="R107" i="18"/>
  <c r="V107" i="18"/>
  <c r="U107" i="18"/>
  <c r="T107" i="18"/>
  <c r="S105" i="18"/>
  <c r="R105" i="18"/>
  <c r="V105" i="18"/>
  <c r="U105" i="18"/>
  <c r="T105" i="18"/>
  <c r="S102" i="18"/>
  <c r="R102" i="18"/>
  <c r="V102" i="18"/>
  <c r="U102" i="18"/>
  <c r="T102" i="18"/>
  <c r="S99" i="18"/>
  <c r="R99" i="18"/>
  <c r="V99" i="18"/>
  <c r="U99" i="18"/>
  <c r="T99" i="18"/>
  <c r="S97" i="18"/>
  <c r="R97" i="18"/>
  <c r="V97" i="18"/>
  <c r="U97" i="18"/>
  <c r="T97" i="18"/>
  <c r="S94" i="18"/>
  <c r="R94" i="18"/>
  <c r="V94" i="18"/>
  <c r="U94" i="18"/>
  <c r="T94" i="18"/>
  <c r="S90" i="18"/>
  <c r="R90" i="18"/>
  <c r="V90" i="18"/>
  <c r="U90" i="18"/>
  <c r="T90" i="18"/>
  <c r="S88" i="18"/>
  <c r="R88" i="18"/>
  <c r="V88" i="18"/>
  <c r="U88" i="18"/>
  <c r="T88" i="18"/>
  <c r="S85" i="18"/>
  <c r="R85" i="18"/>
  <c r="V85" i="18"/>
  <c r="U85" i="18"/>
  <c r="T85" i="18"/>
  <c r="S82" i="18"/>
  <c r="R82" i="18"/>
  <c r="V82" i="18"/>
  <c r="U82" i="18"/>
  <c r="T82" i="18"/>
  <c r="S80" i="18"/>
  <c r="R80" i="18"/>
  <c r="V80" i="18"/>
  <c r="U80" i="18"/>
  <c r="T80" i="18"/>
  <c r="S77" i="18"/>
  <c r="R77" i="18"/>
  <c r="V77" i="18"/>
  <c r="U77" i="18"/>
  <c r="T77" i="18"/>
  <c r="S74" i="18"/>
  <c r="R74" i="18"/>
  <c r="V74" i="18"/>
  <c r="U74" i="18"/>
  <c r="T74" i="18"/>
  <c r="S72" i="18"/>
  <c r="R72" i="18"/>
  <c r="V72" i="18"/>
  <c r="U72" i="18"/>
  <c r="T72" i="18"/>
  <c r="S68" i="18"/>
  <c r="R68" i="18"/>
  <c r="V68" i="18"/>
  <c r="U68" i="18"/>
  <c r="T68" i="18"/>
  <c r="S65" i="18"/>
  <c r="R65" i="18"/>
  <c r="V65" i="18"/>
  <c r="U65" i="18"/>
  <c r="T65" i="18"/>
  <c r="S63" i="18"/>
  <c r="R63" i="18"/>
  <c r="V63" i="18"/>
  <c r="U63" i="18"/>
  <c r="T63" i="18"/>
  <c r="S60" i="18"/>
  <c r="R60" i="18"/>
  <c r="V60" i="18"/>
  <c r="U60" i="18"/>
  <c r="T60" i="18"/>
  <c r="S57" i="18"/>
  <c r="R57" i="18"/>
  <c r="V57" i="18"/>
  <c r="U57" i="18"/>
  <c r="T57" i="18"/>
  <c r="S55" i="18"/>
  <c r="R55" i="18"/>
  <c r="V55" i="18"/>
  <c r="U55" i="18"/>
  <c r="T55" i="18"/>
  <c r="S52" i="18"/>
  <c r="R52" i="18"/>
  <c r="V52" i="18"/>
  <c r="U52" i="18"/>
  <c r="T52" i="18"/>
  <c r="S48" i="18"/>
  <c r="R48" i="18"/>
  <c r="V48" i="18"/>
  <c r="U48" i="18"/>
  <c r="T48" i="18"/>
  <c r="S46" i="18"/>
  <c r="R46" i="18"/>
  <c r="V46" i="18"/>
  <c r="U46" i="18"/>
  <c r="T46" i="18"/>
  <c r="S43" i="18"/>
  <c r="R43" i="18"/>
  <c r="V43" i="18"/>
  <c r="U43" i="18"/>
  <c r="T43" i="18"/>
  <c r="S40" i="18"/>
  <c r="R40" i="18"/>
  <c r="V40" i="18"/>
  <c r="U40" i="18"/>
  <c r="T40" i="18"/>
  <c r="S38" i="18"/>
  <c r="R38" i="18"/>
  <c r="V38" i="18"/>
  <c r="U38" i="18"/>
  <c r="T38" i="18"/>
  <c r="S35" i="18"/>
  <c r="R35" i="18"/>
  <c r="V35" i="18"/>
  <c r="U35" i="18"/>
  <c r="T35" i="18"/>
  <c r="S32" i="18"/>
  <c r="R32" i="18"/>
  <c r="V32" i="18"/>
  <c r="U32" i="18"/>
  <c r="T32" i="18"/>
  <c r="S30" i="18"/>
  <c r="R30" i="18"/>
  <c r="V30" i="18"/>
  <c r="U30" i="18"/>
  <c r="T30" i="18"/>
  <c r="S26" i="18"/>
  <c r="R26" i="18"/>
  <c r="V26" i="18"/>
  <c r="U26" i="18"/>
  <c r="T26" i="18"/>
  <c r="S23" i="18"/>
  <c r="V23" i="18"/>
  <c r="U23" i="18"/>
  <c r="R23" i="18"/>
  <c r="T23" i="18"/>
  <c r="S21" i="18"/>
  <c r="V21" i="18"/>
  <c r="U21" i="18"/>
  <c r="T21" i="18"/>
  <c r="R21" i="18"/>
  <c r="S18" i="18"/>
  <c r="V18" i="18"/>
  <c r="U18" i="18"/>
  <c r="T18" i="18"/>
  <c r="R18" i="18"/>
  <c r="S15" i="18"/>
  <c r="V15" i="18"/>
  <c r="U15" i="18"/>
  <c r="T15" i="18"/>
  <c r="R15" i="18"/>
  <c r="S13" i="18"/>
  <c r="V13" i="18"/>
  <c r="U13" i="18"/>
  <c r="R13" i="18"/>
  <c r="T13" i="18"/>
  <c r="S10" i="18"/>
  <c r="V10" i="18"/>
  <c r="U10" i="18"/>
  <c r="T10" i="18"/>
  <c r="R10" i="18"/>
  <c r="S96" i="17"/>
  <c r="V96" i="17"/>
  <c r="U96" i="17"/>
  <c r="T96" i="17"/>
  <c r="R96" i="17"/>
  <c r="S94" i="17"/>
  <c r="V94" i="17"/>
  <c r="U94" i="17"/>
  <c r="T94" i="17"/>
  <c r="R94" i="17"/>
  <c r="S92" i="17"/>
  <c r="V92" i="17"/>
  <c r="U92" i="17"/>
  <c r="T92" i="17"/>
  <c r="R92" i="17"/>
  <c r="S90" i="17"/>
  <c r="V90" i="17"/>
  <c r="U90" i="17"/>
  <c r="R90" i="17"/>
  <c r="T90" i="17"/>
  <c r="S88" i="17"/>
  <c r="V88" i="17"/>
  <c r="U88" i="17"/>
  <c r="T88" i="17"/>
  <c r="R88" i="17"/>
  <c r="S86" i="17"/>
  <c r="V86" i="17"/>
  <c r="U86" i="17"/>
  <c r="T86" i="17"/>
  <c r="R86" i="17"/>
  <c r="S84" i="17"/>
  <c r="V84" i="17"/>
  <c r="U84" i="17"/>
  <c r="T84" i="17"/>
  <c r="R84" i="17"/>
  <c r="S82" i="17"/>
  <c r="V82" i="17"/>
  <c r="U82" i="17"/>
  <c r="R82" i="17"/>
  <c r="T82" i="17"/>
  <c r="S80" i="17"/>
  <c r="V80" i="17"/>
  <c r="U80" i="17"/>
  <c r="T80" i="17"/>
  <c r="R80" i="17"/>
  <c r="S78" i="17"/>
  <c r="V78" i="17"/>
  <c r="U78" i="17"/>
  <c r="T78" i="17"/>
  <c r="R78" i="17"/>
  <c r="S76" i="17"/>
  <c r="V76" i="17"/>
  <c r="U76" i="17"/>
  <c r="T76" i="17"/>
  <c r="R76" i="17"/>
  <c r="S74" i="17"/>
  <c r="V74" i="17"/>
  <c r="U74" i="17"/>
  <c r="R74" i="17"/>
  <c r="T74" i="17"/>
  <c r="S72" i="17"/>
  <c r="V72" i="17"/>
  <c r="U72" i="17"/>
  <c r="T72" i="17"/>
  <c r="R72" i="17"/>
  <c r="S70" i="17"/>
  <c r="V70" i="17"/>
  <c r="U70" i="17"/>
  <c r="T70" i="17"/>
  <c r="R70" i="17"/>
  <c r="S67" i="17"/>
  <c r="V67" i="17"/>
  <c r="U67" i="17"/>
  <c r="T67" i="17"/>
  <c r="R67" i="17"/>
  <c r="S65" i="17"/>
  <c r="V65" i="17"/>
  <c r="U65" i="17"/>
  <c r="R65" i="17"/>
  <c r="T65" i="17"/>
  <c r="S63" i="17"/>
  <c r="V63" i="17"/>
  <c r="U63" i="17"/>
  <c r="T63" i="17"/>
  <c r="R63" i="17"/>
  <c r="S61" i="17"/>
  <c r="V61" i="17"/>
  <c r="U61" i="17"/>
  <c r="T61" i="17"/>
  <c r="R61" i="17"/>
  <c r="S59" i="17"/>
  <c r="V59" i="17"/>
  <c r="U59" i="17"/>
  <c r="T59" i="17"/>
  <c r="R59" i="17"/>
  <c r="S57" i="17"/>
  <c r="V57" i="17"/>
  <c r="U57" i="17"/>
  <c r="R57" i="17"/>
  <c r="T57" i="17"/>
  <c r="S55" i="17"/>
  <c r="V55" i="17"/>
  <c r="U55" i="17"/>
  <c r="T55" i="17"/>
  <c r="R55" i="17"/>
  <c r="S53" i="17"/>
  <c r="V53" i="17"/>
  <c r="U53" i="17"/>
  <c r="T53" i="17"/>
  <c r="R53" i="17"/>
  <c r="S51" i="17"/>
  <c r="V51" i="17"/>
  <c r="U51" i="17"/>
  <c r="T51" i="17"/>
  <c r="R51" i="17"/>
  <c r="S49" i="17"/>
  <c r="V49" i="17"/>
  <c r="U49" i="17"/>
  <c r="R49" i="17"/>
  <c r="T49" i="17"/>
  <c r="S47" i="17"/>
  <c r="V47" i="17"/>
  <c r="U47" i="17"/>
  <c r="T47" i="17"/>
  <c r="R47" i="17"/>
  <c r="S45" i="17"/>
  <c r="V45" i="17"/>
  <c r="U45" i="17"/>
  <c r="T45" i="17"/>
  <c r="R45" i="17"/>
  <c r="S43" i="17"/>
  <c r="V43" i="17"/>
  <c r="U43" i="17"/>
  <c r="T43" i="17"/>
  <c r="R43" i="17"/>
  <c r="S41" i="17"/>
  <c r="V41" i="17"/>
  <c r="U41" i="17"/>
  <c r="R41" i="17"/>
  <c r="T41" i="17"/>
  <c r="S39" i="17"/>
  <c r="V39" i="17"/>
  <c r="U39" i="17"/>
  <c r="T39" i="17"/>
  <c r="R39" i="17"/>
  <c r="S36" i="17"/>
  <c r="V36" i="17"/>
  <c r="U36" i="17"/>
  <c r="T36" i="17"/>
  <c r="R36" i="17"/>
  <c r="S34" i="17"/>
  <c r="V34" i="17"/>
  <c r="U34" i="17"/>
  <c r="T34" i="17"/>
  <c r="R34" i="17"/>
  <c r="S32" i="17"/>
  <c r="V32" i="17"/>
  <c r="U32" i="17"/>
  <c r="R32" i="17"/>
  <c r="T32" i="17"/>
  <c r="S30" i="17"/>
  <c r="V30" i="17"/>
  <c r="U30" i="17"/>
  <c r="T30" i="17"/>
  <c r="R30" i="17"/>
  <c r="S28" i="17"/>
  <c r="V28" i="17"/>
  <c r="U28" i="17"/>
  <c r="T28" i="17"/>
  <c r="R28" i="17"/>
  <c r="S26" i="17"/>
  <c r="V26" i="17"/>
  <c r="U26" i="17"/>
  <c r="T26" i="17"/>
  <c r="R26" i="17"/>
  <c r="S24" i="17"/>
  <c r="V24" i="17"/>
  <c r="U24" i="17"/>
  <c r="R24" i="17"/>
  <c r="T24" i="17"/>
  <c r="S22" i="17"/>
  <c r="V22" i="17"/>
  <c r="U22" i="17"/>
  <c r="T22" i="17"/>
  <c r="R22" i="17"/>
  <c r="S20" i="17"/>
  <c r="V20" i="17"/>
  <c r="U20" i="17"/>
  <c r="T20" i="17"/>
  <c r="R20" i="17"/>
  <c r="S18" i="17"/>
  <c r="V18" i="17"/>
  <c r="U18" i="17"/>
  <c r="T18" i="17"/>
  <c r="R18" i="17"/>
  <c r="S16" i="17"/>
  <c r="V16" i="17"/>
  <c r="U16" i="17"/>
  <c r="R16" i="17"/>
  <c r="T16" i="17"/>
  <c r="S14" i="17"/>
  <c r="V14" i="17"/>
  <c r="U14" i="17"/>
  <c r="T14" i="17"/>
  <c r="R14" i="17"/>
  <c r="S12" i="17"/>
  <c r="V12" i="17"/>
  <c r="U12" i="17"/>
  <c r="T12" i="17"/>
  <c r="R12" i="17"/>
  <c r="S10" i="17"/>
  <c r="V10" i="17"/>
  <c r="U10" i="17"/>
  <c r="T10" i="17"/>
  <c r="R10" i="17"/>
  <c r="S8" i="17"/>
  <c r="V8" i="17"/>
  <c r="U8" i="17"/>
  <c r="R8" i="17"/>
  <c r="T8" i="17"/>
  <c r="AE31" i="23"/>
  <c r="AC31" i="23"/>
  <c r="AA31" i="23"/>
  <c r="AF31" i="23"/>
  <c r="AD31" i="23"/>
  <c r="AB31" i="23"/>
  <c r="AC22" i="23"/>
  <c r="AD22" i="23"/>
  <c r="AB22" i="23"/>
  <c r="AA22" i="23"/>
  <c r="Z33" i="23"/>
  <c r="AF22" i="23"/>
  <c r="AE22" i="23"/>
  <c r="AB10" i="23"/>
  <c r="AF10" i="23"/>
  <c r="AD10" i="23"/>
  <c r="AC10" i="23"/>
  <c r="AA10" i="23"/>
  <c r="AE10" i="23"/>
  <c r="K22" i="22"/>
  <c r="Q33" i="21"/>
  <c r="K33" i="22" s="1"/>
  <c r="F33" i="21"/>
  <c r="F33" i="22" s="1"/>
  <c r="F22" i="22"/>
  <c r="AF30" i="20"/>
  <c r="AM30" i="20"/>
  <c r="AE30" i="20"/>
  <c r="AL30" i="20"/>
  <c r="AD30" i="20"/>
  <c r="AG30" i="20"/>
  <c r="J28" i="20"/>
  <c r="I28" i="20"/>
  <c r="H28" i="20"/>
  <c r="M28" i="20"/>
  <c r="L28" i="20"/>
  <c r="K28" i="20"/>
  <c r="AC33" i="20"/>
  <c r="AF22" i="20"/>
  <c r="AM22" i="20"/>
  <c r="AE22" i="20"/>
  <c r="AL22" i="20"/>
  <c r="AD22" i="20"/>
  <c r="AG22" i="20"/>
  <c r="AF14" i="20"/>
  <c r="AM14" i="20"/>
  <c r="AE14" i="20"/>
  <c r="AL14" i="20"/>
  <c r="AD14" i="20"/>
  <c r="AG14" i="20"/>
  <c r="J12" i="20"/>
  <c r="I12" i="20"/>
  <c r="H12" i="20"/>
  <c r="M12" i="20"/>
  <c r="L12" i="20"/>
  <c r="K12" i="20"/>
  <c r="U30" i="19"/>
  <c r="T30" i="19"/>
  <c r="S30" i="19"/>
  <c r="X30" i="19"/>
  <c r="W30" i="19"/>
  <c r="V30" i="19"/>
  <c r="AF27" i="19"/>
  <c r="AE27" i="19"/>
  <c r="AD27" i="19"/>
  <c r="AI27" i="19"/>
  <c r="AH27" i="19"/>
  <c r="AG27" i="19"/>
  <c r="J25" i="19"/>
  <c r="I25" i="19"/>
  <c r="H25" i="19"/>
  <c r="M25" i="19"/>
  <c r="L25" i="19"/>
  <c r="K25" i="19"/>
  <c r="R33" i="19"/>
  <c r="U22" i="19"/>
  <c r="T22" i="19"/>
  <c r="S22" i="19"/>
  <c r="X22" i="19"/>
  <c r="W22" i="19"/>
  <c r="V22" i="19"/>
  <c r="U18" i="19"/>
  <c r="T18" i="19"/>
  <c r="S18" i="19"/>
  <c r="X18" i="19"/>
  <c r="W18" i="19"/>
  <c r="V18" i="19"/>
  <c r="AF15" i="19"/>
  <c r="AE15" i="19"/>
  <c r="AD15" i="19"/>
  <c r="AI15" i="19"/>
  <c r="AH15" i="19"/>
  <c r="AG15" i="19"/>
  <c r="J13" i="19"/>
  <c r="I13" i="19"/>
  <c r="H13" i="19"/>
  <c r="M13" i="19"/>
  <c r="L13" i="19"/>
  <c r="K13" i="19"/>
  <c r="U10" i="19"/>
  <c r="T10" i="19"/>
  <c r="S10" i="19"/>
  <c r="X10" i="19"/>
  <c r="W10" i="19"/>
  <c r="V10" i="19"/>
  <c r="T132" i="16"/>
  <c r="R132" i="16"/>
  <c r="V132" i="16"/>
  <c r="U132" i="16"/>
  <c r="S132" i="16"/>
  <c r="T130" i="16"/>
  <c r="R130" i="16"/>
  <c r="V130" i="16"/>
  <c r="U130" i="16"/>
  <c r="S130" i="16"/>
  <c r="T127" i="16"/>
  <c r="R127" i="16"/>
  <c r="V127" i="16"/>
  <c r="U127" i="16"/>
  <c r="S127" i="16"/>
  <c r="T124" i="16"/>
  <c r="R124" i="16"/>
  <c r="V124" i="16"/>
  <c r="S124" i="16"/>
  <c r="U124" i="16"/>
  <c r="T122" i="16"/>
  <c r="R122" i="16"/>
  <c r="V122" i="16"/>
  <c r="U122" i="16"/>
  <c r="S122" i="16"/>
  <c r="T119" i="16"/>
  <c r="R119" i="16"/>
  <c r="V119" i="16"/>
  <c r="U119" i="16"/>
  <c r="S119" i="16"/>
  <c r="T116" i="16"/>
  <c r="R116" i="16"/>
  <c r="V116" i="16"/>
  <c r="U116" i="16"/>
  <c r="S116" i="16"/>
  <c r="T114" i="16"/>
  <c r="R114" i="16"/>
  <c r="V114" i="16"/>
  <c r="S114" i="16"/>
  <c r="U114" i="16"/>
  <c r="T110" i="16"/>
  <c r="R110" i="16"/>
  <c r="V110" i="16"/>
  <c r="U110" i="16"/>
  <c r="S110" i="16"/>
  <c r="T107" i="16"/>
  <c r="R107" i="16"/>
  <c r="V107" i="16"/>
  <c r="U107" i="16"/>
  <c r="S107" i="16"/>
  <c r="T105" i="16"/>
  <c r="R105" i="16"/>
  <c r="V105" i="16"/>
  <c r="U105" i="16"/>
  <c r="S105" i="16"/>
  <c r="T102" i="16"/>
  <c r="R102" i="16"/>
  <c r="V102" i="16"/>
  <c r="S102" i="16"/>
  <c r="U102" i="16"/>
  <c r="T99" i="16"/>
  <c r="R99" i="16"/>
  <c r="V99" i="16"/>
  <c r="U99" i="16"/>
  <c r="S99" i="16"/>
  <c r="T97" i="16"/>
  <c r="R97" i="16"/>
  <c r="V97" i="16"/>
  <c r="U97" i="16"/>
  <c r="S97" i="16"/>
  <c r="T94" i="16"/>
  <c r="R94" i="16"/>
  <c r="V94" i="16"/>
  <c r="U94" i="16"/>
  <c r="S94" i="16"/>
  <c r="T90" i="16"/>
  <c r="R90" i="16"/>
  <c r="V90" i="16"/>
  <c r="S90" i="16"/>
  <c r="U90" i="16"/>
  <c r="T88" i="16"/>
  <c r="R88" i="16"/>
  <c r="V88" i="16"/>
  <c r="U88" i="16"/>
  <c r="S88" i="16"/>
  <c r="T85" i="16"/>
  <c r="R85" i="16"/>
  <c r="V85" i="16"/>
  <c r="U85" i="16"/>
  <c r="S85" i="16"/>
  <c r="T82" i="16"/>
  <c r="R82" i="16"/>
  <c r="V82" i="16"/>
  <c r="U82" i="16"/>
  <c r="S82" i="16"/>
  <c r="T80" i="16"/>
  <c r="R80" i="16"/>
  <c r="V80" i="16"/>
  <c r="S80" i="16"/>
  <c r="U80" i="16"/>
  <c r="T77" i="16"/>
  <c r="R77" i="16"/>
  <c r="V77" i="16"/>
  <c r="U77" i="16"/>
  <c r="S77" i="16"/>
  <c r="T74" i="16"/>
  <c r="R74" i="16"/>
  <c r="V74" i="16"/>
  <c r="U74" i="16"/>
  <c r="S74" i="16"/>
  <c r="T72" i="16"/>
  <c r="R72" i="16"/>
  <c r="V72" i="16"/>
  <c r="U72" i="16"/>
  <c r="S72" i="16"/>
  <c r="T68" i="16"/>
  <c r="R68" i="16"/>
  <c r="V68" i="16"/>
  <c r="S68" i="16"/>
  <c r="U68" i="16"/>
  <c r="T65" i="16"/>
  <c r="R65" i="16"/>
  <c r="V65" i="16"/>
  <c r="U65" i="16"/>
  <c r="S65" i="16"/>
  <c r="T63" i="16"/>
  <c r="R63" i="16"/>
  <c r="V63" i="16"/>
  <c r="U63" i="16"/>
  <c r="S63" i="16"/>
  <c r="T60" i="16"/>
  <c r="R60" i="16"/>
  <c r="V60" i="16"/>
  <c r="U60" i="16"/>
  <c r="S60" i="16"/>
  <c r="T57" i="16"/>
  <c r="R57" i="16"/>
  <c r="V57" i="16"/>
  <c r="S57" i="16"/>
  <c r="U57" i="16"/>
  <c r="T55" i="16"/>
  <c r="R55" i="16"/>
  <c r="V55" i="16"/>
  <c r="U55" i="16"/>
  <c r="S55" i="16"/>
  <c r="T52" i="16"/>
  <c r="R52" i="16"/>
  <c r="V52" i="16"/>
  <c r="U52" i="16"/>
  <c r="S52" i="16"/>
  <c r="T48" i="16"/>
  <c r="R48" i="16"/>
  <c r="V48" i="16"/>
  <c r="U48" i="16"/>
  <c r="S48" i="16"/>
  <c r="T46" i="16"/>
  <c r="R46" i="16"/>
  <c r="V46" i="16"/>
  <c r="S46" i="16"/>
  <c r="U46" i="16"/>
  <c r="T43" i="16"/>
  <c r="R43" i="16"/>
  <c r="V43" i="16"/>
  <c r="U43" i="16"/>
  <c r="S43" i="16"/>
  <c r="T40" i="16"/>
  <c r="R40" i="16"/>
  <c r="V40" i="16"/>
  <c r="U40" i="16"/>
  <c r="S40" i="16"/>
  <c r="T38" i="16"/>
  <c r="R38" i="16"/>
  <c r="V38" i="16"/>
  <c r="U38" i="16"/>
  <c r="S38" i="16"/>
  <c r="T35" i="16"/>
  <c r="R35" i="16"/>
  <c r="V35" i="16"/>
  <c r="S35" i="16"/>
  <c r="U35" i="16"/>
  <c r="T32" i="16"/>
  <c r="R32" i="16"/>
  <c r="V32" i="16"/>
  <c r="U32" i="16"/>
  <c r="S32" i="16"/>
  <c r="T30" i="16"/>
  <c r="R30" i="16"/>
  <c r="V30" i="16"/>
  <c r="U30" i="16"/>
  <c r="S30" i="16"/>
  <c r="T26" i="16"/>
  <c r="R26" i="16"/>
  <c r="V26" i="16"/>
  <c r="U26" i="16"/>
  <c r="S26" i="16"/>
  <c r="T23" i="16"/>
  <c r="R23" i="16"/>
  <c r="V23" i="16"/>
  <c r="S23" i="16"/>
  <c r="U23" i="16"/>
  <c r="T21" i="16"/>
  <c r="R21" i="16"/>
  <c r="V21" i="16"/>
  <c r="U21" i="16"/>
  <c r="S21" i="16"/>
  <c r="T18" i="16"/>
  <c r="R18" i="16"/>
  <c r="V18" i="16"/>
  <c r="U18" i="16"/>
  <c r="S18" i="16"/>
  <c r="T15" i="16"/>
  <c r="R15" i="16"/>
  <c r="V15" i="16"/>
  <c r="U15" i="16"/>
  <c r="S15" i="16"/>
  <c r="T13" i="16"/>
  <c r="R13" i="16"/>
  <c r="V13" i="16"/>
  <c r="S13" i="16"/>
  <c r="U13" i="16"/>
  <c r="T10" i="16"/>
  <c r="R10" i="16"/>
  <c r="V10" i="16"/>
  <c r="U10" i="16"/>
  <c r="S10" i="16"/>
  <c r="AC28" i="23"/>
  <c r="AE28" i="23"/>
  <c r="AD28" i="23"/>
  <c r="AB28" i="23"/>
  <c r="AA28" i="23"/>
  <c r="AF28" i="23"/>
  <c r="AE23" i="23"/>
  <c r="AA23" i="23"/>
  <c r="AF23" i="23"/>
  <c r="AD23" i="23"/>
  <c r="AC23" i="23"/>
  <c r="AB23" i="23"/>
  <c r="AF16" i="23"/>
  <c r="AB16" i="23"/>
  <c r="AE16" i="23"/>
  <c r="AD16" i="23"/>
  <c r="AC16" i="23"/>
  <c r="AA16" i="23"/>
  <c r="Z33" i="21"/>
  <c r="N33" i="22" s="1"/>
  <c r="N22" i="22"/>
  <c r="E22" i="22"/>
  <c r="E33" i="21"/>
  <c r="E33" i="22" s="1"/>
  <c r="K31" i="20"/>
  <c r="J31" i="20"/>
  <c r="I31" i="20"/>
  <c r="H31" i="20"/>
  <c r="M31" i="20"/>
  <c r="L31" i="20"/>
  <c r="AG25" i="20"/>
  <c r="AF25" i="20"/>
  <c r="AM25" i="20"/>
  <c r="AE25" i="20"/>
  <c r="AL25" i="20"/>
  <c r="AD25" i="20"/>
  <c r="K23" i="20"/>
  <c r="J23" i="20"/>
  <c r="I23" i="20"/>
  <c r="H23" i="20"/>
  <c r="M23" i="20"/>
  <c r="L23" i="20"/>
  <c r="AK22" i="20"/>
  <c r="AB33" i="20"/>
  <c r="AK33" i="20" s="1"/>
  <c r="AG17" i="20"/>
  <c r="AF17" i="20"/>
  <c r="AM17" i="20"/>
  <c r="AE17" i="20"/>
  <c r="AL17" i="20"/>
  <c r="AD17" i="20"/>
  <c r="K15" i="20"/>
  <c r="J15" i="20"/>
  <c r="I15" i="20"/>
  <c r="H15" i="20"/>
  <c r="M15" i="20"/>
  <c r="L15" i="20"/>
  <c r="AG9" i="20"/>
  <c r="AF9" i="20"/>
  <c r="AM9" i="20"/>
  <c r="AE9" i="20"/>
  <c r="AL9" i="20"/>
  <c r="AD9" i="20"/>
  <c r="AI8" i="20"/>
  <c r="Z19" i="20"/>
  <c r="AI19" i="20" s="1"/>
  <c r="K32" i="19"/>
  <c r="J32" i="19"/>
  <c r="I32" i="19"/>
  <c r="H32" i="19"/>
  <c r="M32" i="19"/>
  <c r="L32" i="19"/>
  <c r="V29" i="19"/>
  <c r="U29" i="19"/>
  <c r="T29" i="19"/>
  <c r="S29" i="19"/>
  <c r="X29" i="19"/>
  <c r="W29" i="19"/>
  <c r="AG26" i="19"/>
  <c r="AF26" i="19"/>
  <c r="AE26" i="19"/>
  <c r="AD26" i="19"/>
  <c r="AI26" i="19"/>
  <c r="AH26" i="19"/>
  <c r="K24" i="19"/>
  <c r="J24" i="19"/>
  <c r="I24" i="19"/>
  <c r="H24" i="19"/>
  <c r="M24" i="19"/>
  <c r="L24" i="19"/>
  <c r="V17" i="19"/>
  <c r="U17" i="19"/>
  <c r="T17" i="19"/>
  <c r="S17" i="19"/>
  <c r="X17" i="19"/>
  <c r="W17" i="19"/>
  <c r="AG14" i="19"/>
  <c r="AF14" i="19"/>
  <c r="AE14" i="19"/>
  <c r="AD14" i="19"/>
  <c r="AI14" i="19"/>
  <c r="AH14" i="19"/>
  <c r="K12" i="19"/>
  <c r="J12" i="19"/>
  <c r="I12" i="19"/>
  <c r="H12" i="19"/>
  <c r="M12" i="19"/>
  <c r="L12" i="19"/>
  <c r="V9" i="19"/>
  <c r="U9" i="19"/>
  <c r="T9" i="19"/>
  <c r="S9" i="19"/>
  <c r="X9" i="19"/>
  <c r="W9" i="19"/>
  <c r="K132" i="18"/>
  <c r="J132" i="18"/>
  <c r="I132" i="18"/>
  <c r="H132" i="18"/>
  <c r="L132" i="18"/>
  <c r="K130" i="18"/>
  <c r="J130" i="18"/>
  <c r="I130" i="18"/>
  <c r="H130" i="18"/>
  <c r="L130" i="18"/>
  <c r="K127" i="18"/>
  <c r="J127" i="18"/>
  <c r="I127" i="18"/>
  <c r="H127" i="18"/>
  <c r="L127" i="18"/>
  <c r="K124" i="18"/>
  <c r="J124" i="18"/>
  <c r="I124" i="18"/>
  <c r="H124" i="18"/>
  <c r="L124" i="18"/>
  <c r="K122" i="18"/>
  <c r="J122" i="18"/>
  <c r="I122" i="18"/>
  <c r="H122" i="18"/>
  <c r="L122" i="18"/>
  <c r="K119" i="18"/>
  <c r="J119" i="18"/>
  <c r="I119" i="18"/>
  <c r="H119" i="18"/>
  <c r="L119" i="18"/>
  <c r="K116" i="18"/>
  <c r="J116" i="18"/>
  <c r="I116" i="18"/>
  <c r="H116" i="18"/>
  <c r="L116" i="18"/>
  <c r="K114" i="18"/>
  <c r="J114" i="18"/>
  <c r="I114" i="18"/>
  <c r="H114" i="18"/>
  <c r="L114" i="18"/>
  <c r="K110" i="18"/>
  <c r="J110" i="18"/>
  <c r="I110" i="18"/>
  <c r="H110" i="18"/>
  <c r="L110" i="18"/>
  <c r="K107" i="18"/>
  <c r="J107" i="18"/>
  <c r="I107" i="18"/>
  <c r="H107" i="18"/>
  <c r="L107" i="18"/>
  <c r="K105" i="18"/>
  <c r="J105" i="18"/>
  <c r="I105" i="18"/>
  <c r="H105" i="18"/>
  <c r="L105" i="18"/>
  <c r="K102" i="18"/>
  <c r="J102" i="18"/>
  <c r="I102" i="18"/>
  <c r="H102" i="18"/>
  <c r="L102" i="18"/>
  <c r="K99" i="18"/>
  <c r="J99" i="18"/>
  <c r="I99" i="18"/>
  <c r="H99" i="18"/>
  <c r="L99" i="18"/>
  <c r="K97" i="18"/>
  <c r="J97" i="18"/>
  <c r="I97" i="18"/>
  <c r="H97" i="18"/>
  <c r="L97" i="18"/>
  <c r="K94" i="18"/>
  <c r="J94" i="18"/>
  <c r="I94" i="18"/>
  <c r="H94" i="18"/>
  <c r="L94" i="18"/>
  <c r="K90" i="18"/>
  <c r="J90" i="18"/>
  <c r="I90" i="18"/>
  <c r="H90" i="18"/>
  <c r="L90" i="18"/>
  <c r="K88" i="18"/>
  <c r="J88" i="18"/>
  <c r="I88" i="18"/>
  <c r="H88" i="18"/>
  <c r="L88" i="18"/>
  <c r="K85" i="18"/>
  <c r="J85" i="18"/>
  <c r="I85" i="18"/>
  <c r="H85" i="18"/>
  <c r="L85" i="18"/>
  <c r="K82" i="18"/>
  <c r="J82" i="18"/>
  <c r="I82" i="18"/>
  <c r="H82" i="18"/>
  <c r="L82" i="18"/>
  <c r="K80" i="18"/>
  <c r="J80" i="18"/>
  <c r="I80" i="18"/>
  <c r="H80" i="18"/>
  <c r="L80" i="18"/>
  <c r="K77" i="18"/>
  <c r="J77" i="18"/>
  <c r="I77" i="18"/>
  <c r="H77" i="18"/>
  <c r="L77" i="18"/>
  <c r="K74" i="18"/>
  <c r="J74" i="18"/>
  <c r="I74" i="18"/>
  <c r="H74" i="18"/>
  <c r="L74" i="18"/>
  <c r="K72" i="18"/>
  <c r="J72" i="18"/>
  <c r="I72" i="18"/>
  <c r="H72" i="18"/>
  <c r="L72" i="18"/>
  <c r="K68" i="18"/>
  <c r="J68" i="18"/>
  <c r="I68" i="18"/>
  <c r="H68" i="18"/>
  <c r="L68" i="18"/>
  <c r="K65" i="18"/>
  <c r="J65" i="18"/>
  <c r="I65" i="18"/>
  <c r="H65" i="18"/>
  <c r="L65" i="18"/>
  <c r="K63" i="18"/>
  <c r="J63" i="18"/>
  <c r="I63" i="18"/>
  <c r="H63" i="18"/>
  <c r="L63" i="18"/>
  <c r="K60" i="18"/>
  <c r="J60" i="18"/>
  <c r="I60" i="18"/>
  <c r="H60" i="18"/>
  <c r="L60" i="18"/>
  <c r="K57" i="18"/>
  <c r="J57" i="18"/>
  <c r="I57" i="18"/>
  <c r="H57" i="18"/>
  <c r="L57" i="18"/>
  <c r="K55" i="18"/>
  <c r="J55" i="18"/>
  <c r="I55" i="18"/>
  <c r="H55" i="18"/>
  <c r="L55" i="18"/>
  <c r="K52" i="18"/>
  <c r="J52" i="18"/>
  <c r="I52" i="18"/>
  <c r="H52" i="18"/>
  <c r="L52" i="18"/>
  <c r="K48" i="18"/>
  <c r="J48" i="18"/>
  <c r="I48" i="18"/>
  <c r="H48" i="18"/>
  <c r="L48" i="18"/>
  <c r="K46" i="18"/>
  <c r="J46" i="18"/>
  <c r="I46" i="18"/>
  <c r="H46" i="18"/>
  <c r="L46" i="18"/>
  <c r="K43" i="18"/>
  <c r="J43" i="18"/>
  <c r="I43" i="18"/>
  <c r="H43" i="18"/>
  <c r="L43" i="18"/>
  <c r="K40" i="18"/>
  <c r="J40" i="18"/>
  <c r="I40" i="18"/>
  <c r="H40" i="18"/>
  <c r="L40" i="18"/>
  <c r="K38" i="18"/>
  <c r="J38" i="18"/>
  <c r="I38" i="18"/>
  <c r="H38" i="18"/>
  <c r="L38" i="18"/>
  <c r="K35" i="18"/>
  <c r="J35" i="18"/>
  <c r="I35" i="18"/>
  <c r="H35" i="18"/>
  <c r="L35" i="18"/>
  <c r="K32" i="18"/>
  <c r="J32" i="18"/>
  <c r="I32" i="18"/>
  <c r="H32" i="18"/>
  <c r="L32" i="18"/>
  <c r="K30" i="18"/>
  <c r="J30" i="18"/>
  <c r="I30" i="18"/>
  <c r="H30" i="18"/>
  <c r="L30" i="18"/>
  <c r="K26" i="18"/>
  <c r="J26" i="18"/>
  <c r="I26" i="18"/>
  <c r="H26" i="18"/>
  <c r="L26" i="18"/>
  <c r="K23" i="18"/>
  <c r="I23" i="18"/>
  <c r="H23" i="18"/>
  <c r="L23" i="18"/>
  <c r="J23" i="18"/>
  <c r="K21" i="18"/>
  <c r="I21" i="18"/>
  <c r="H21" i="18"/>
  <c r="L21" i="18"/>
  <c r="J21" i="18"/>
  <c r="K18" i="18"/>
  <c r="I18" i="18"/>
  <c r="H18" i="18"/>
  <c r="L18" i="18"/>
  <c r="J18" i="18"/>
  <c r="K15" i="18"/>
  <c r="I15" i="18"/>
  <c r="H15" i="18"/>
  <c r="J15" i="18"/>
  <c r="L15" i="18"/>
  <c r="K13" i="18"/>
  <c r="I13" i="18"/>
  <c r="H13" i="18"/>
  <c r="L13" i="18"/>
  <c r="J13" i="18"/>
  <c r="K10" i="18"/>
  <c r="I10" i="18"/>
  <c r="H10" i="18"/>
  <c r="L10" i="18"/>
  <c r="J10" i="18"/>
  <c r="K98" i="17"/>
  <c r="I98" i="17"/>
  <c r="H98" i="17"/>
  <c r="L98" i="17"/>
  <c r="J98" i="17"/>
  <c r="K96" i="17"/>
  <c r="I96" i="17"/>
  <c r="H96" i="17"/>
  <c r="L96" i="17"/>
  <c r="J96" i="17"/>
  <c r="K94" i="17"/>
  <c r="I94" i="17"/>
  <c r="H94" i="17"/>
  <c r="L94" i="17"/>
  <c r="J94" i="17"/>
  <c r="K92" i="17"/>
  <c r="I92" i="17"/>
  <c r="H92" i="17"/>
  <c r="J92" i="17"/>
  <c r="L92" i="17"/>
  <c r="K90" i="17"/>
  <c r="I90" i="17"/>
  <c r="H90" i="17"/>
  <c r="L90" i="17"/>
  <c r="J90" i="17"/>
  <c r="K88" i="17"/>
  <c r="I88" i="17"/>
  <c r="H88" i="17"/>
  <c r="L88" i="17"/>
  <c r="J88" i="17"/>
  <c r="K86" i="17"/>
  <c r="I86" i="17"/>
  <c r="H86" i="17"/>
  <c r="L86" i="17"/>
  <c r="J86" i="17"/>
  <c r="K84" i="17"/>
  <c r="I84" i="17"/>
  <c r="H84" i="17"/>
  <c r="J84" i="17"/>
  <c r="L84" i="17"/>
  <c r="K82" i="17"/>
  <c r="I82" i="17"/>
  <c r="H82" i="17"/>
  <c r="L82" i="17"/>
  <c r="J82" i="17"/>
  <c r="K80" i="17"/>
  <c r="I80" i="17"/>
  <c r="H80" i="17"/>
  <c r="L80" i="17"/>
  <c r="J80" i="17"/>
  <c r="K78" i="17"/>
  <c r="I78" i="17"/>
  <c r="H78" i="17"/>
  <c r="L78" i="17"/>
  <c r="J78" i="17"/>
  <c r="K76" i="17"/>
  <c r="I76" i="17"/>
  <c r="H76" i="17"/>
  <c r="J76" i="17"/>
  <c r="L76" i="17"/>
  <c r="K74" i="17"/>
  <c r="I74" i="17"/>
  <c r="H74" i="17"/>
  <c r="L74" i="17"/>
  <c r="J74" i="17"/>
  <c r="K72" i="17"/>
  <c r="I72" i="17"/>
  <c r="H72" i="17"/>
  <c r="L72" i="17"/>
  <c r="J72" i="17"/>
  <c r="K70" i="17"/>
  <c r="I70" i="17"/>
  <c r="H70" i="17"/>
  <c r="L70" i="17"/>
  <c r="J70" i="17"/>
  <c r="K67" i="17"/>
  <c r="I67" i="17"/>
  <c r="H67" i="17"/>
  <c r="J67" i="17"/>
  <c r="L67" i="17"/>
  <c r="K65" i="17"/>
  <c r="I65" i="17"/>
  <c r="H65" i="17"/>
  <c r="L65" i="17"/>
  <c r="J65" i="17"/>
  <c r="K63" i="17"/>
  <c r="I63" i="17"/>
  <c r="H63" i="17"/>
  <c r="L63" i="17"/>
  <c r="J63" i="17"/>
  <c r="K61" i="17"/>
  <c r="I61" i="17"/>
  <c r="H61" i="17"/>
  <c r="L61" i="17"/>
  <c r="J61" i="17"/>
  <c r="K59" i="17"/>
  <c r="I59" i="17"/>
  <c r="H59" i="17"/>
  <c r="J59" i="17"/>
  <c r="L59" i="17"/>
  <c r="K57" i="17"/>
  <c r="I57" i="17"/>
  <c r="H57" i="17"/>
  <c r="L57" i="17"/>
  <c r="J57" i="17"/>
  <c r="K55" i="17"/>
  <c r="I55" i="17"/>
  <c r="H55" i="17"/>
  <c r="L55" i="17"/>
  <c r="J55" i="17"/>
  <c r="K53" i="17"/>
  <c r="I53" i="17"/>
  <c r="H53" i="17"/>
  <c r="L53" i="17"/>
  <c r="J53" i="17"/>
  <c r="K51" i="17"/>
  <c r="I51" i="17"/>
  <c r="H51" i="17"/>
  <c r="J51" i="17"/>
  <c r="L51" i="17"/>
  <c r="K49" i="17"/>
  <c r="I49" i="17"/>
  <c r="H49" i="17"/>
  <c r="L49" i="17"/>
  <c r="J49" i="17"/>
  <c r="K47" i="17"/>
  <c r="I47" i="17"/>
  <c r="H47" i="17"/>
  <c r="L47" i="17"/>
  <c r="J47" i="17"/>
  <c r="K45" i="17"/>
  <c r="I45" i="17"/>
  <c r="H45" i="17"/>
  <c r="L45" i="17"/>
  <c r="J45" i="17"/>
  <c r="K43" i="17"/>
  <c r="I43" i="17"/>
  <c r="H43" i="17"/>
  <c r="J43" i="17"/>
  <c r="L43" i="17"/>
  <c r="K41" i="17"/>
  <c r="I41" i="17"/>
  <c r="H41" i="17"/>
  <c r="L41" i="17"/>
  <c r="J41" i="17"/>
  <c r="K39" i="17"/>
  <c r="I39" i="17"/>
  <c r="H39" i="17"/>
  <c r="L39" i="17"/>
  <c r="J39" i="17"/>
  <c r="K36" i="17"/>
  <c r="I36" i="17"/>
  <c r="H36" i="17"/>
  <c r="L36" i="17"/>
  <c r="J36" i="17"/>
  <c r="K34" i="17"/>
  <c r="I34" i="17"/>
  <c r="H34" i="17"/>
  <c r="J34" i="17"/>
  <c r="L34" i="17"/>
  <c r="K32" i="17"/>
  <c r="I32" i="17"/>
  <c r="H32" i="17"/>
  <c r="L32" i="17"/>
  <c r="J32" i="17"/>
  <c r="K30" i="17"/>
  <c r="I30" i="17"/>
  <c r="H30" i="17"/>
  <c r="L30" i="17"/>
  <c r="J30" i="17"/>
  <c r="K28" i="17"/>
  <c r="I28" i="17"/>
  <c r="H28" i="17"/>
  <c r="L28" i="17"/>
  <c r="J28" i="17"/>
  <c r="K26" i="17"/>
  <c r="I26" i="17"/>
  <c r="H26" i="17"/>
  <c r="J26" i="17"/>
  <c r="L26" i="17"/>
  <c r="K24" i="17"/>
  <c r="I24" i="17"/>
  <c r="H24" i="17"/>
  <c r="L24" i="17"/>
  <c r="J24" i="17"/>
  <c r="K22" i="17"/>
  <c r="I22" i="17"/>
  <c r="H22" i="17"/>
  <c r="L22" i="17"/>
  <c r="J22" i="17"/>
  <c r="K20" i="17"/>
  <c r="I20" i="17"/>
  <c r="H20" i="17"/>
  <c r="L20" i="17"/>
  <c r="J20" i="17"/>
  <c r="K18" i="17"/>
  <c r="I18" i="17"/>
  <c r="H18" i="17"/>
  <c r="J18" i="17"/>
  <c r="L18" i="17"/>
  <c r="K16" i="17"/>
  <c r="I16" i="17"/>
  <c r="H16" i="17"/>
  <c r="L16" i="17"/>
  <c r="J16" i="17"/>
  <c r="K14" i="17"/>
  <c r="I14" i="17"/>
  <c r="H14" i="17"/>
  <c r="L14" i="17"/>
  <c r="J14" i="17"/>
  <c r="K12" i="17"/>
  <c r="I12" i="17"/>
  <c r="H12" i="17"/>
  <c r="L12" i="17"/>
  <c r="J12" i="17"/>
  <c r="K10" i="17"/>
  <c r="I10" i="17"/>
  <c r="H10" i="17"/>
  <c r="J10" i="17"/>
  <c r="L10" i="17"/>
  <c r="K8" i="17"/>
  <c r="I8" i="17"/>
  <c r="H8" i="17"/>
  <c r="L8" i="17"/>
  <c r="J8" i="17"/>
  <c r="AA29" i="23"/>
  <c r="AE29" i="23"/>
  <c r="AF29" i="23"/>
  <c r="AD29" i="23"/>
  <c r="AC29" i="23"/>
  <c r="AB29" i="23"/>
  <c r="H22" i="22"/>
  <c r="N33" i="21"/>
  <c r="H33" i="22" s="1"/>
  <c r="D33" i="21"/>
  <c r="D33" i="22" s="1"/>
  <c r="D22" i="22"/>
  <c r="AG28" i="20"/>
  <c r="AF28" i="20"/>
  <c r="AM28" i="20"/>
  <c r="AE28" i="20"/>
  <c r="AL28" i="20"/>
  <c r="AD28" i="20"/>
  <c r="L26" i="20"/>
  <c r="K26" i="20"/>
  <c r="J26" i="20"/>
  <c r="I26" i="20"/>
  <c r="H26" i="20"/>
  <c r="M26" i="20"/>
  <c r="L18" i="20"/>
  <c r="K18" i="20"/>
  <c r="J18" i="20"/>
  <c r="I18" i="20"/>
  <c r="H18" i="20"/>
  <c r="M18" i="20"/>
  <c r="AG12" i="20"/>
  <c r="AF12" i="20"/>
  <c r="AM12" i="20"/>
  <c r="AE12" i="20"/>
  <c r="AL12" i="20"/>
  <c r="AD12" i="20"/>
  <c r="L10" i="20"/>
  <c r="K10" i="20"/>
  <c r="J10" i="20"/>
  <c r="I10" i="20"/>
  <c r="H10" i="20"/>
  <c r="M10" i="20"/>
  <c r="AH8" i="20"/>
  <c r="Y19" i="20"/>
  <c r="AH19" i="20" s="1"/>
  <c r="L31" i="19"/>
  <c r="K31" i="19"/>
  <c r="J31" i="19"/>
  <c r="I31" i="19"/>
  <c r="H31" i="19"/>
  <c r="M31" i="19"/>
  <c r="W28" i="19"/>
  <c r="V28" i="19"/>
  <c r="U28" i="19"/>
  <c r="T28" i="19"/>
  <c r="S28" i="19"/>
  <c r="X28" i="19"/>
  <c r="AH25" i="19"/>
  <c r="AG25" i="19"/>
  <c r="AF25" i="19"/>
  <c r="AE25" i="19"/>
  <c r="AD25" i="19"/>
  <c r="AI25" i="19"/>
  <c r="L23" i="19"/>
  <c r="K23" i="19"/>
  <c r="J23" i="19"/>
  <c r="I23" i="19"/>
  <c r="H23" i="19"/>
  <c r="M23" i="19"/>
  <c r="W16" i="19"/>
  <c r="V16" i="19"/>
  <c r="U16" i="19"/>
  <c r="T16" i="19"/>
  <c r="S16" i="19"/>
  <c r="X16" i="19"/>
  <c r="AH13" i="19"/>
  <c r="AG13" i="19"/>
  <c r="AF13" i="19"/>
  <c r="AE13" i="19"/>
  <c r="AD13" i="19"/>
  <c r="AI13" i="19"/>
  <c r="L11" i="19"/>
  <c r="K11" i="19"/>
  <c r="J11" i="19"/>
  <c r="I11" i="19"/>
  <c r="H11" i="19"/>
  <c r="M11" i="19"/>
  <c r="W8" i="19"/>
  <c r="V8" i="19"/>
  <c r="R19" i="19"/>
  <c r="U8" i="19"/>
  <c r="T8" i="19"/>
  <c r="S8" i="19"/>
  <c r="X8" i="19"/>
  <c r="L132" i="16"/>
  <c r="J132" i="16"/>
  <c r="I132" i="16"/>
  <c r="H132" i="16"/>
  <c r="K132" i="16"/>
  <c r="L130" i="16"/>
  <c r="J130" i="16"/>
  <c r="I130" i="16"/>
  <c r="H130" i="16"/>
  <c r="K130" i="16"/>
  <c r="L127" i="16"/>
  <c r="J127" i="16"/>
  <c r="I127" i="16"/>
  <c r="H127" i="16"/>
  <c r="K127" i="16"/>
  <c r="L124" i="16"/>
  <c r="J124" i="16"/>
  <c r="I124" i="16"/>
  <c r="H124" i="16"/>
  <c r="K124" i="16"/>
  <c r="L122" i="16"/>
  <c r="J122" i="16"/>
  <c r="I122" i="16"/>
  <c r="H122" i="16"/>
  <c r="K122" i="16"/>
  <c r="L119" i="16"/>
  <c r="J119" i="16"/>
  <c r="I119" i="16"/>
  <c r="H119" i="16"/>
  <c r="K119" i="16"/>
  <c r="L116" i="16"/>
  <c r="J116" i="16"/>
  <c r="I116" i="16"/>
  <c r="H116" i="16"/>
  <c r="K116" i="16"/>
  <c r="L114" i="16"/>
  <c r="J114" i="16"/>
  <c r="I114" i="16"/>
  <c r="H114" i="16"/>
  <c r="K114" i="16"/>
  <c r="L110" i="16"/>
  <c r="J110" i="16"/>
  <c r="I110" i="16"/>
  <c r="H110" i="16"/>
  <c r="K110" i="16"/>
  <c r="L107" i="16"/>
  <c r="J107" i="16"/>
  <c r="I107" i="16"/>
  <c r="H107" i="16"/>
  <c r="K107" i="16"/>
  <c r="L105" i="16"/>
  <c r="J105" i="16"/>
  <c r="I105" i="16"/>
  <c r="H105" i="16"/>
  <c r="K105" i="16"/>
  <c r="L102" i="16"/>
  <c r="J102" i="16"/>
  <c r="I102" i="16"/>
  <c r="H102" i="16"/>
  <c r="K102" i="16"/>
  <c r="L99" i="16"/>
  <c r="J99" i="16"/>
  <c r="I99" i="16"/>
  <c r="H99" i="16"/>
  <c r="K99" i="16"/>
  <c r="L97" i="16"/>
  <c r="J97" i="16"/>
  <c r="I97" i="16"/>
  <c r="H97" i="16"/>
  <c r="K97" i="16"/>
  <c r="L94" i="16"/>
  <c r="J94" i="16"/>
  <c r="I94" i="16"/>
  <c r="H94" i="16"/>
  <c r="K94" i="16"/>
  <c r="L90" i="16"/>
  <c r="J90" i="16"/>
  <c r="I90" i="16"/>
  <c r="H90" i="16"/>
  <c r="K90" i="16"/>
  <c r="L88" i="16"/>
  <c r="J88" i="16"/>
  <c r="I88" i="16"/>
  <c r="H88" i="16"/>
  <c r="K88" i="16"/>
  <c r="L85" i="16"/>
  <c r="J85" i="16"/>
  <c r="I85" i="16"/>
  <c r="H85" i="16"/>
  <c r="K85" i="16"/>
  <c r="L82" i="16"/>
  <c r="J82" i="16"/>
  <c r="I82" i="16"/>
  <c r="H82" i="16"/>
  <c r="K82" i="16"/>
  <c r="L80" i="16"/>
  <c r="J80" i="16"/>
  <c r="I80" i="16"/>
  <c r="H80" i="16"/>
  <c r="K80" i="16"/>
  <c r="L77" i="16"/>
  <c r="J77" i="16"/>
  <c r="I77" i="16"/>
  <c r="H77" i="16"/>
  <c r="K77" i="16"/>
  <c r="L74" i="16"/>
  <c r="J74" i="16"/>
  <c r="I74" i="16"/>
  <c r="H74" i="16"/>
  <c r="K74" i="16"/>
  <c r="L72" i="16"/>
  <c r="J72" i="16"/>
  <c r="I72" i="16"/>
  <c r="H72" i="16"/>
  <c r="K72" i="16"/>
  <c r="L68" i="16"/>
  <c r="J68" i="16"/>
  <c r="I68" i="16"/>
  <c r="H68" i="16"/>
  <c r="K68" i="16"/>
  <c r="L65" i="16"/>
  <c r="J65" i="16"/>
  <c r="I65" i="16"/>
  <c r="H65" i="16"/>
  <c r="K65" i="16"/>
  <c r="L63" i="16"/>
  <c r="J63" i="16"/>
  <c r="I63" i="16"/>
  <c r="H63" i="16"/>
  <c r="K63" i="16"/>
  <c r="L60" i="16"/>
  <c r="J60" i="16"/>
  <c r="I60" i="16"/>
  <c r="H60" i="16"/>
  <c r="K60" i="16"/>
  <c r="L57" i="16"/>
  <c r="J57" i="16"/>
  <c r="I57" i="16"/>
  <c r="H57" i="16"/>
  <c r="K57" i="16"/>
  <c r="L55" i="16"/>
  <c r="J55" i="16"/>
  <c r="I55" i="16"/>
  <c r="H55" i="16"/>
  <c r="K55" i="16"/>
  <c r="L52" i="16"/>
  <c r="J52" i="16"/>
  <c r="I52" i="16"/>
  <c r="H52" i="16"/>
  <c r="K52" i="16"/>
  <c r="L48" i="16"/>
  <c r="J48" i="16"/>
  <c r="I48" i="16"/>
  <c r="H48" i="16"/>
  <c r="K48" i="16"/>
  <c r="L46" i="16"/>
  <c r="J46" i="16"/>
  <c r="I46" i="16"/>
  <c r="H46" i="16"/>
  <c r="K46" i="16"/>
  <c r="L43" i="16"/>
  <c r="J43" i="16"/>
  <c r="I43" i="16"/>
  <c r="H43" i="16"/>
  <c r="K43" i="16"/>
  <c r="L40" i="16"/>
  <c r="J40" i="16"/>
  <c r="I40" i="16"/>
  <c r="H40" i="16"/>
  <c r="K40" i="16"/>
  <c r="L38" i="16"/>
  <c r="J38" i="16"/>
  <c r="I38" i="16"/>
  <c r="H38" i="16"/>
  <c r="K38" i="16"/>
  <c r="L35" i="16"/>
  <c r="J35" i="16"/>
  <c r="I35" i="16"/>
  <c r="H35" i="16"/>
  <c r="K35" i="16"/>
  <c r="L32" i="16"/>
  <c r="J32" i="16"/>
  <c r="I32" i="16"/>
  <c r="H32" i="16"/>
  <c r="K32" i="16"/>
  <c r="L30" i="16"/>
  <c r="J30" i="16"/>
  <c r="I30" i="16"/>
  <c r="H30" i="16"/>
  <c r="K30" i="16"/>
  <c r="L26" i="16"/>
  <c r="J26" i="16"/>
  <c r="I26" i="16"/>
  <c r="H26" i="16"/>
  <c r="K26" i="16"/>
  <c r="L23" i="16"/>
  <c r="J23" i="16"/>
  <c r="I23" i="16"/>
  <c r="H23" i="16"/>
  <c r="K23" i="16"/>
  <c r="L21" i="16"/>
  <c r="J21" i="16"/>
  <c r="I21" i="16"/>
  <c r="H21" i="16"/>
  <c r="K21" i="16"/>
  <c r="L18" i="16"/>
  <c r="J18" i="16"/>
  <c r="I18" i="16"/>
  <c r="H18" i="16"/>
  <c r="K18" i="16"/>
  <c r="L15" i="16"/>
  <c r="J15" i="16"/>
  <c r="I15" i="16"/>
  <c r="H15" i="16"/>
  <c r="K15" i="16"/>
  <c r="L13" i="16"/>
  <c r="J13" i="16"/>
  <c r="I13" i="16"/>
  <c r="H13" i="16"/>
  <c r="K13" i="16"/>
  <c r="L10" i="16"/>
  <c r="J10" i="16"/>
  <c r="I10" i="16"/>
  <c r="H10" i="16"/>
  <c r="K10" i="16"/>
  <c r="AC24" i="23"/>
  <c r="AF24" i="23"/>
  <c r="AE24" i="23"/>
  <c r="AD24" i="23"/>
  <c r="AB24" i="23"/>
  <c r="AA24" i="23"/>
  <c r="AF12" i="23"/>
  <c r="AB12" i="23"/>
  <c r="AE12" i="23"/>
  <c r="AD12" i="23"/>
  <c r="AC12" i="23"/>
  <c r="AA12" i="23"/>
  <c r="AD11" i="23"/>
  <c r="AF11" i="23"/>
  <c r="AE11" i="23"/>
  <c r="AC11" i="23"/>
  <c r="AB11" i="23"/>
  <c r="AA11" i="23"/>
  <c r="AD15" i="23"/>
  <c r="AC15" i="23"/>
  <c r="AB15" i="23"/>
  <c r="AA15" i="23"/>
  <c r="AF15" i="23"/>
  <c r="AE15" i="23"/>
  <c r="AD9" i="23"/>
  <c r="AB9" i="23"/>
  <c r="AA9" i="23"/>
  <c r="AF9" i="23"/>
  <c r="AE9" i="23"/>
  <c r="AC9" i="23"/>
  <c r="AD13" i="23"/>
  <c r="AF13" i="23"/>
  <c r="AE13" i="23"/>
  <c r="AC13" i="23"/>
  <c r="AB13" i="23"/>
  <c r="AA13" i="23"/>
  <c r="AD17" i="23"/>
  <c r="AF17" i="23"/>
  <c r="AE17" i="23"/>
  <c r="AC17" i="23"/>
  <c r="AB17" i="23"/>
  <c r="AA17" i="23"/>
  <c r="AG31" i="20"/>
  <c r="AF31" i="20"/>
  <c r="AM31" i="20"/>
  <c r="AE31" i="20"/>
  <c r="AL31" i="20"/>
  <c r="AD31" i="20"/>
  <c r="M29" i="20"/>
  <c r="L29" i="20"/>
  <c r="K29" i="20"/>
  <c r="J29" i="20"/>
  <c r="I29" i="20"/>
  <c r="H29" i="20"/>
  <c r="AG23" i="20"/>
  <c r="AF23" i="20"/>
  <c r="AM23" i="20"/>
  <c r="AE23" i="20"/>
  <c r="AL23" i="20"/>
  <c r="AD23" i="20"/>
  <c r="Z33" i="20"/>
  <c r="AI33" i="20" s="1"/>
  <c r="AI22" i="20"/>
  <c r="AG15" i="20"/>
  <c r="AF15" i="20"/>
  <c r="AM15" i="20"/>
  <c r="AE15" i="20"/>
  <c r="AL15" i="20"/>
  <c r="AD15" i="20"/>
  <c r="M13" i="20"/>
  <c r="L13" i="20"/>
  <c r="K13" i="20"/>
  <c r="J13" i="20"/>
  <c r="I13" i="20"/>
  <c r="H13" i="20"/>
  <c r="AI32" i="19"/>
  <c r="AH32" i="19"/>
  <c r="AG32" i="19"/>
  <c r="AF32" i="19"/>
  <c r="AE32" i="19"/>
  <c r="AD32" i="19"/>
  <c r="M30" i="19"/>
  <c r="L30" i="19"/>
  <c r="K30" i="19"/>
  <c r="J30" i="19"/>
  <c r="I30" i="19"/>
  <c r="H30" i="19"/>
  <c r="X27" i="19"/>
  <c r="W27" i="19"/>
  <c r="V27" i="19"/>
  <c r="U27" i="19"/>
  <c r="T27" i="19"/>
  <c r="S27" i="19"/>
  <c r="AI24" i="19"/>
  <c r="AH24" i="19"/>
  <c r="AG24" i="19"/>
  <c r="AF24" i="19"/>
  <c r="AE24" i="19"/>
  <c r="AD24" i="19"/>
  <c r="M22" i="19"/>
  <c r="L22" i="19"/>
  <c r="K22" i="19"/>
  <c r="G33" i="19"/>
  <c r="J22" i="19"/>
  <c r="I22" i="19"/>
  <c r="H22" i="19"/>
  <c r="M18" i="19"/>
  <c r="L18" i="19"/>
  <c r="K18" i="19"/>
  <c r="J18" i="19"/>
  <c r="I18" i="19"/>
  <c r="H18" i="19"/>
  <c r="X15" i="19"/>
  <c r="W15" i="19"/>
  <c r="V15" i="19"/>
  <c r="U15" i="19"/>
  <c r="T15" i="19"/>
  <c r="S15" i="19"/>
  <c r="AI12" i="19"/>
  <c r="AH12" i="19"/>
  <c r="AG12" i="19"/>
  <c r="AF12" i="19"/>
  <c r="AE12" i="19"/>
  <c r="AD12" i="19"/>
  <c r="M10" i="19"/>
  <c r="L10" i="19"/>
  <c r="K10" i="19"/>
  <c r="J10" i="19"/>
  <c r="I10" i="19"/>
  <c r="H10" i="19"/>
  <c r="V131" i="18"/>
  <c r="U131" i="18"/>
  <c r="T131" i="18"/>
  <c r="S131" i="18"/>
  <c r="R131" i="18"/>
  <c r="V128" i="18"/>
  <c r="U128" i="18"/>
  <c r="T128" i="18"/>
  <c r="S128" i="18"/>
  <c r="R128" i="18"/>
  <c r="V126" i="18"/>
  <c r="U126" i="18"/>
  <c r="T126" i="18"/>
  <c r="S126" i="18"/>
  <c r="R126" i="18"/>
  <c r="V123" i="18"/>
  <c r="U123" i="18"/>
  <c r="T123" i="18"/>
  <c r="S123" i="18"/>
  <c r="R123" i="18"/>
  <c r="V120" i="18"/>
  <c r="U120" i="18"/>
  <c r="T120" i="18"/>
  <c r="S120" i="18"/>
  <c r="R120" i="18"/>
  <c r="V118" i="18"/>
  <c r="U118" i="18"/>
  <c r="T118" i="18"/>
  <c r="S118" i="18"/>
  <c r="R118" i="18"/>
  <c r="V115" i="18"/>
  <c r="U115" i="18"/>
  <c r="T115" i="18"/>
  <c r="S115" i="18"/>
  <c r="R115" i="18"/>
  <c r="V111" i="18"/>
  <c r="U111" i="18"/>
  <c r="T111" i="18"/>
  <c r="S111" i="18"/>
  <c r="R111" i="18"/>
  <c r="V109" i="18"/>
  <c r="U109" i="18"/>
  <c r="T109" i="18"/>
  <c r="S109" i="18"/>
  <c r="R109" i="18"/>
  <c r="V106" i="18"/>
  <c r="U106" i="18"/>
  <c r="T106" i="18"/>
  <c r="S106" i="18"/>
  <c r="R106" i="18"/>
  <c r="V103" i="18"/>
  <c r="U103" i="18"/>
  <c r="T103" i="18"/>
  <c r="S103" i="18"/>
  <c r="R103" i="18"/>
  <c r="V101" i="18"/>
  <c r="U101" i="18"/>
  <c r="T101" i="18"/>
  <c r="S101" i="18"/>
  <c r="R101" i="18"/>
  <c r="V98" i="18"/>
  <c r="U98" i="18"/>
  <c r="T98" i="18"/>
  <c r="S98" i="18"/>
  <c r="R98" i="18"/>
  <c r="V95" i="18"/>
  <c r="U95" i="18"/>
  <c r="T95" i="18"/>
  <c r="S95" i="18"/>
  <c r="R95" i="18"/>
  <c r="V93" i="18"/>
  <c r="U93" i="18"/>
  <c r="T93" i="18"/>
  <c r="S93" i="18"/>
  <c r="R93" i="18"/>
  <c r="V89" i="18"/>
  <c r="U89" i="18"/>
  <c r="T89" i="18"/>
  <c r="S89" i="18"/>
  <c r="R89" i="18"/>
  <c r="V86" i="18"/>
  <c r="U86" i="18"/>
  <c r="T86" i="18"/>
  <c r="S86" i="18"/>
  <c r="R86" i="18"/>
  <c r="V84" i="18"/>
  <c r="U84" i="18"/>
  <c r="T84" i="18"/>
  <c r="S84" i="18"/>
  <c r="R84" i="18"/>
  <c r="V81" i="18"/>
  <c r="U81" i="18"/>
  <c r="T81" i="18"/>
  <c r="S81" i="18"/>
  <c r="R81" i="18"/>
  <c r="V78" i="18"/>
  <c r="U78" i="18"/>
  <c r="T78" i="18"/>
  <c r="S78" i="18"/>
  <c r="R78" i="18"/>
  <c r="V76" i="18"/>
  <c r="U76" i="18"/>
  <c r="T76" i="18"/>
  <c r="S76" i="18"/>
  <c r="R76" i="18"/>
  <c r="V73" i="18"/>
  <c r="U73" i="18"/>
  <c r="T73" i="18"/>
  <c r="S73" i="18"/>
  <c r="R73" i="18"/>
  <c r="V69" i="18"/>
  <c r="U69" i="18"/>
  <c r="T69" i="18"/>
  <c r="S69" i="18"/>
  <c r="R69" i="18"/>
  <c r="V67" i="18"/>
  <c r="U67" i="18"/>
  <c r="T67" i="18"/>
  <c r="S67" i="18"/>
  <c r="R67" i="18"/>
  <c r="V64" i="18"/>
  <c r="U64" i="18"/>
  <c r="T64" i="18"/>
  <c r="S64" i="18"/>
  <c r="R64" i="18"/>
  <c r="V61" i="18"/>
  <c r="U61" i="18"/>
  <c r="T61" i="18"/>
  <c r="S61" i="18"/>
  <c r="R61" i="18"/>
  <c r="V59" i="18"/>
  <c r="U59" i="18"/>
  <c r="T59" i="18"/>
  <c r="S59" i="18"/>
  <c r="R59" i="18"/>
  <c r="V56" i="18"/>
  <c r="U56" i="18"/>
  <c r="T56" i="18"/>
  <c r="S56" i="18"/>
  <c r="R56" i="18"/>
  <c r="V53" i="18"/>
  <c r="U53" i="18"/>
  <c r="T53" i="18"/>
  <c r="S53" i="18"/>
  <c r="R53" i="18"/>
  <c r="V51" i="18"/>
  <c r="U51" i="18"/>
  <c r="T51" i="18"/>
  <c r="S51" i="18"/>
  <c r="R51" i="18"/>
  <c r="V47" i="18"/>
  <c r="U47" i="18"/>
  <c r="T47" i="18"/>
  <c r="S47" i="18"/>
  <c r="R47" i="18"/>
  <c r="V44" i="18"/>
  <c r="U44" i="18"/>
  <c r="T44" i="18"/>
  <c r="S44" i="18"/>
  <c r="R44" i="18"/>
  <c r="V42" i="18"/>
  <c r="U42" i="18"/>
  <c r="T42" i="18"/>
  <c r="S42" i="18"/>
  <c r="R42" i="18"/>
  <c r="V39" i="18"/>
  <c r="U39" i="18"/>
  <c r="T39" i="18"/>
  <c r="S39" i="18"/>
  <c r="R39" i="18"/>
  <c r="V36" i="18"/>
  <c r="U36" i="18"/>
  <c r="T36" i="18"/>
  <c r="S36" i="18"/>
  <c r="R36" i="18"/>
  <c r="V34" i="18"/>
  <c r="U34" i="18"/>
  <c r="T34" i="18"/>
  <c r="S34" i="18"/>
  <c r="R34" i="18"/>
  <c r="V31" i="18"/>
  <c r="U31" i="18"/>
  <c r="T31" i="18"/>
  <c r="S31" i="18"/>
  <c r="R31" i="18"/>
  <c r="V27" i="18"/>
  <c r="U27" i="18"/>
  <c r="T27" i="18"/>
  <c r="S27" i="18"/>
  <c r="R27" i="18"/>
  <c r="V25" i="18"/>
  <c r="U25" i="18"/>
  <c r="T25" i="18"/>
  <c r="S25" i="18"/>
  <c r="R25" i="18"/>
  <c r="U22" i="18"/>
  <c r="T22" i="18"/>
  <c r="S22" i="18"/>
  <c r="R22" i="18"/>
  <c r="V22" i="18"/>
  <c r="U19" i="18"/>
  <c r="T19" i="18"/>
  <c r="S19" i="18"/>
  <c r="R19" i="18"/>
  <c r="V19" i="18"/>
  <c r="U17" i="18"/>
  <c r="T17" i="18"/>
  <c r="S17" i="18"/>
  <c r="R17" i="18"/>
  <c r="V17" i="18"/>
  <c r="U14" i="18"/>
  <c r="T14" i="18"/>
  <c r="S14" i="18"/>
  <c r="R14" i="18"/>
  <c r="V14" i="18"/>
  <c r="U11" i="18"/>
  <c r="T11" i="18"/>
  <c r="S11" i="18"/>
  <c r="R11" i="18"/>
  <c r="V11" i="18"/>
  <c r="U9" i="18"/>
  <c r="T9" i="18"/>
  <c r="S9" i="18"/>
  <c r="R9" i="18"/>
  <c r="V9" i="18"/>
  <c r="U99" i="17"/>
  <c r="T99" i="17"/>
  <c r="S99" i="17"/>
  <c r="R99" i="17"/>
  <c r="V99" i="17"/>
  <c r="U97" i="17"/>
  <c r="T97" i="17"/>
  <c r="S97" i="17"/>
  <c r="R97" i="17"/>
  <c r="V97" i="17"/>
  <c r="U95" i="17"/>
  <c r="T95" i="17"/>
  <c r="S95" i="17"/>
  <c r="R95" i="17"/>
  <c r="V95" i="17"/>
  <c r="U93" i="17"/>
  <c r="T93" i="17"/>
  <c r="S93" i="17"/>
  <c r="R93" i="17"/>
  <c r="V93" i="17"/>
  <c r="U91" i="17"/>
  <c r="T91" i="17"/>
  <c r="S91" i="17"/>
  <c r="R91" i="17"/>
  <c r="V91" i="17"/>
  <c r="U89" i="17"/>
  <c r="T89" i="17"/>
  <c r="S89" i="17"/>
  <c r="R89" i="17"/>
  <c r="V89" i="17"/>
  <c r="U87" i="17"/>
  <c r="T87" i="17"/>
  <c r="S87" i="17"/>
  <c r="R87" i="17"/>
  <c r="V87" i="17"/>
  <c r="U85" i="17"/>
  <c r="T85" i="17"/>
  <c r="S85" i="17"/>
  <c r="R85" i="17"/>
  <c r="V85" i="17"/>
  <c r="U83" i="17"/>
  <c r="T83" i="17"/>
  <c r="S83" i="17"/>
  <c r="R83" i="17"/>
  <c r="V83" i="17"/>
  <c r="U81" i="17"/>
  <c r="T81" i="17"/>
  <c r="S81" i="17"/>
  <c r="R81" i="17"/>
  <c r="V81" i="17"/>
  <c r="U79" i="17"/>
  <c r="T79" i="17"/>
  <c r="S79" i="17"/>
  <c r="R79" i="17"/>
  <c r="V79" i="17"/>
  <c r="U77" i="17"/>
  <c r="T77" i="17"/>
  <c r="S77" i="17"/>
  <c r="R77" i="17"/>
  <c r="V77" i="17"/>
  <c r="U75" i="17"/>
  <c r="T75" i="17"/>
  <c r="S75" i="17"/>
  <c r="R75" i="17"/>
  <c r="V75" i="17"/>
  <c r="U73" i="17"/>
  <c r="T73" i="17"/>
  <c r="S73" i="17"/>
  <c r="R73" i="17"/>
  <c r="V73" i="17"/>
  <c r="U71" i="17"/>
  <c r="T71" i="17"/>
  <c r="S71" i="17"/>
  <c r="R71" i="17"/>
  <c r="V71" i="17"/>
  <c r="U68" i="17"/>
  <c r="T68" i="17"/>
  <c r="S68" i="17"/>
  <c r="R68" i="17"/>
  <c r="V68" i="17"/>
  <c r="U66" i="17"/>
  <c r="T66" i="17"/>
  <c r="S66" i="17"/>
  <c r="R66" i="17"/>
  <c r="V66" i="17"/>
  <c r="U64" i="17"/>
  <c r="T64" i="17"/>
  <c r="S64" i="17"/>
  <c r="R64" i="17"/>
  <c r="V64" i="17"/>
  <c r="U62" i="17"/>
  <c r="T62" i="17"/>
  <c r="S62" i="17"/>
  <c r="R62" i="17"/>
  <c r="V62" i="17"/>
  <c r="U60" i="17"/>
  <c r="T60" i="17"/>
  <c r="S60" i="17"/>
  <c r="R60" i="17"/>
  <c r="V60" i="17"/>
  <c r="U58" i="17"/>
  <c r="T58" i="17"/>
  <c r="S58" i="17"/>
  <c r="R58" i="17"/>
  <c r="V58" i="17"/>
  <c r="U56" i="17"/>
  <c r="T56" i="17"/>
  <c r="S56" i="17"/>
  <c r="R56" i="17"/>
  <c r="V56" i="17"/>
  <c r="U54" i="17"/>
  <c r="T54" i="17"/>
  <c r="S54" i="17"/>
  <c r="R54" i="17"/>
  <c r="V54" i="17"/>
  <c r="U52" i="17"/>
  <c r="T52" i="17"/>
  <c r="S52" i="17"/>
  <c r="R52" i="17"/>
  <c r="V52" i="17"/>
  <c r="U50" i="17"/>
  <c r="T50" i="17"/>
  <c r="S50" i="17"/>
  <c r="R50" i="17"/>
  <c r="V50" i="17"/>
  <c r="U48" i="17"/>
  <c r="T48" i="17"/>
  <c r="S48" i="17"/>
  <c r="R48" i="17"/>
  <c r="V48" i="17"/>
  <c r="U46" i="17"/>
  <c r="T46" i="17"/>
  <c r="S46" i="17"/>
  <c r="R46" i="17"/>
  <c r="V46" i="17"/>
  <c r="U44" i="17"/>
  <c r="T44" i="17"/>
  <c r="S44" i="17"/>
  <c r="R44" i="17"/>
  <c r="V44" i="17"/>
  <c r="U42" i="17"/>
  <c r="T42" i="17"/>
  <c r="S42" i="17"/>
  <c r="R42" i="17"/>
  <c r="V42" i="17"/>
  <c r="U40" i="17"/>
  <c r="T40" i="17"/>
  <c r="S40" i="17"/>
  <c r="R40" i="17"/>
  <c r="V40" i="17"/>
  <c r="U37" i="17"/>
  <c r="T37" i="17"/>
  <c r="S37" i="17"/>
  <c r="R37" i="17"/>
  <c r="V37" i="17"/>
  <c r="U35" i="17"/>
  <c r="T35" i="17"/>
  <c r="S35" i="17"/>
  <c r="R35" i="17"/>
  <c r="V35" i="17"/>
  <c r="U33" i="17"/>
  <c r="T33" i="17"/>
  <c r="S33" i="17"/>
  <c r="R33" i="17"/>
  <c r="V33" i="17"/>
  <c r="U31" i="17"/>
  <c r="T31" i="17"/>
  <c r="S31" i="17"/>
  <c r="R31" i="17"/>
  <c r="V31" i="17"/>
  <c r="U29" i="17"/>
  <c r="T29" i="17"/>
  <c r="S29" i="17"/>
  <c r="R29" i="17"/>
  <c r="V29" i="17"/>
  <c r="U27" i="17"/>
  <c r="T27" i="17"/>
  <c r="S27" i="17"/>
  <c r="R27" i="17"/>
  <c r="V27" i="17"/>
  <c r="U25" i="17"/>
  <c r="T25" i="17"/>
  <c r="S25" i="17"/>
  <c r="R25" i="17"/>
  <c r="V25" i="17"/>
  <c r="U23" i="17"/>
  <c r="T23" i="17"/>
  <c r="S23" i="17"/>
  <c r="R23" i="17"/>
  <c r="V23" i="17"/>
  <c r="U21" i="17"/>
  <c r="T21" i="17"/>
  <c r="S21" i="17"/>
  <c r="R21" i="17"/>
  <c r="V21" i="17"/>
  <c r="U19" i="17"/>
  <c r="T19" i="17"/>
  <c r="S19" i="17"/>
  <c r="R19" i="17"/>
  <c r="V19" i="17"/>
  <c r="U17" i="17"/>
  <c r="T17" i="17"/>
  <c r="S17" i="17"/>
  <c r="R17" i="17"/>
  <c r="V17" i="17"/>
  <c r="U15" i="17"/>
  <c r="T15" i="17"/>
  <c r="S15" i="17"/>
  <c r="R15" i="17"/>
  <c r="V15" i="17"/>
  <c r="U13" i="17"/>
  <c r="T13" i="17"/>
  <c r="S13" i="17"/>
  <c r="R13" i="17"/>
  <c r="V13" i="17"/>
  <c r="U11" i="17"/>
  <c r="T11" i="17"/>
  <c r="S11" i="17"/>
  <c r="R11" i="17"/>
  <c r="V11" i="17"/>
  <c r="U9" i="17"/>
  <c r="T9" i="17"/>
  <c r="S9" i="17"/>
  <c r="R9" i="17"/>
  <c r="V9" i="17"/>
  <c r="V60" i="13"/>
  <c r="U60" i="13"/>
  <c r="T60" i="13"/>
  <c r="S60" i="13"/>
  <c r="R60" i="13"/>
  <c r="V58" i="13"/>
  <c r="U58" i="13"/>
  <c r="T58" i="13"/>
  <c r="S58" i="13"/>
  <c r="R58" i="13"/>
  <c r="V56" i="13"/>
  <c r="U56" i="13"/>
  <c r="T56" i="13"/>
  <c r="S56" i="13"/>
  <c r="R56" i="13"/>
  <c r="V54" i="13"/>
  <c r="U54" i="13"/>
  <c r="T54" i="13"/>
  <c r="S54" i="13"/>
  <c r="R54" i="13"/>
  <c r="V52" i="13"/>
  <c r="U52" i="13"/>
  <c r="T52" i="13"/>
  <c r="S52" i="13"/>
  <c r="R52" i="13"/>
  <c r="V50" i="13"/>
  <c r="U50" i="13"/>
  <c r="T50" i="13"/>
  <c r="S50" i="13"/>
  <c r="R50" i="13"/>
  <c r="V48" i="13"/>
  <c r="U48" i="13"/>
  <c r="T48" i="13"/>
  <c r="S48" i="13"/>
  <c r="R48" i="13"/>
  <c r="V46" i="13"/>
  <c r="U46" i="13"/>
  <c r="T46" i="13"/>
  <c r="S46" i="13"/>
  <c r="R46" i="13"/>
  <c r="V43" i="13"/>
  <c r="U43" i="13"/>
  <c r="T43" i="13"/>
  <c r="S43" i="13"/>
  <c r="R43" i="13"/>
  <c r="V41" i="13"/>
  <c r="U41" i="13"/>
  <c r="T41" i="13"/>
  <c r="S41" i="13"/>
  <c r="R41" i="13"/>
  <c r="V39" i="13"/>
  <c r="U39" i="13"/>
  <c r="T39" i="13"/>
  <c r="S39" i="13"/>
  <c r="R39" i="13"/>
  <c r="V37" i="13"/>
  <c r="U37" i="13"/>
  <c r="T37" i="13"/>
  <c r="S37" i="13"/>
  <c r="R37" i="13"/>
  <c r="V35" i="13"/>
  <c r="U35" i="13"/>
  <c r="T35" i="13"/>
  <c r="S35" i="13"/>
  <c r="R35" i="13"/>
  <c r="V33" i="13"/>
  <c r="U33" i="13"/>
  <c r="T33" i="13"/>
  <c r="S33" i="13"/>
  <c r="R33" i="13"/>
  <c r="V31" i="13"/>
  <c r="U31" i="13"/>
  <c r="T31" i="13"/>
  <c r="S31" i="13"/>
  <c r="R31" i="13"/>
  <c r="V29" i="13"/>
  <c r="U29" i="13"/>
  <c r="T29" i="13"/>
  <c r="S29" i="13"/>
  <c r="R29" i="13"/>
  <c r="V27" i="13"/>
  <c r="U27" i="13"/>
  <c r="T27" i="13"/>
  <c r="S27" i="13"/>
  <c r="R27" i="13"/>
  <c r="V24" i="13"/>
  <c r="U24" i="13"/>
  <c r="T24" i="13"/>
  <c r="S24" i="13"/>
  <c r="R24" i="13"/>
  <c r="V22" i="13"/>
  <c r="U22" i="13"/>
  <c r="T22" i="13"/>
  <c r="R22" i="13"/>
  <c r="S22" i="13"/>
  <c r="V20" i="13"/>
  <c r="U20" i="13"/>
  <c r="T20" i="13"/>
  <c r="S20" i="13"/>
  <c r="R20" i="13"/>
  <c r="V18" i="13"/>
  <c r="U18" i="13"/>
  <c r="T18" i="13"/>
  <c r="S18" i="13"/>
  <c r="R18" i="13"/>
  <c r="V16" i="13"/>
  <c r="U16" i="13"/>
  <c r="T16" i="13"/>
  <c r="S16" i="13"/>
  <c r="R16" i="13"/>
  <c r="V14" i="13"/>
  <c r="U14" i="13"/>
  <c r="T14" i="13"/>
  <c r="R14" i="13"/>
  <c r="S14" i="13"/>
  <c r="V12" i="13"/>
  <c r="U12" i="13"/>
  <c r="T12" i="13"/>
  <c r="S12" i="13"/>
  <c r="R12" i="13"/>
  <c r="V10" i="13"/>
  <c r="U10" i="13"/>
  <c r="T10" i="13"/>
  <c r="S10" i="13"/>
  <c r="R10" i="13"/>
  <c r="V8" i="13"/>
  <c r="U8" i="13"/>
  <c r="T8" i="13"/>
  <c r="S8" i="13"/>
  <c r="R8" i="13"/>
  <c r="AG62" i="12"/>
  <c r="AF62" i="12"/>
  <c r="AE62" i="12"/>
  <c r="AD62" i="12"/>
  <c r="AC62" i="12"/>
  <c r="W59" i="12"/>
  <c r="U59" i="12"/>
  <c r="T59" i="12"/>
  <c r="R59" i="12"/>
  <c r="S59" i="12"/>
  <c r="L56" i="12"/>
  <c r="J56" i="12"/>
  <c r="I56" i="12"/>
  <c r="H56" i="12"/>
  <c r="G56" i="12"/>
  <c r="AG54" i="12"/>
  <c r="AF54" i="12"/>
  <c r="AE54" i="12"/>
  <c r="AC54" i="12"/>
  <c r="AD54" i="12"/>
  <c r="W51" i="12"/>
  <c r="U51" i="12"/>
  <c r="T51" i="12"/>
  <c r="S51" i="12"/>
  <c r="R51" i="12"/>
  <c r="L48" i="12"/>
  <c r="J48" i="12"/>
  <c r="I48" i="12"/>
  <c r="H48" i="12"/>
  <c r="G48" i="12"/>
  <c r="AG46" i="12"/>
  <c r="AF46" i="12"/>
  <c r="AE46" i="12"/>
  <c r="AC46" i="12"/>
  <c r="AD46" i="12"/>
  <c r="W43" i="12"/>
  <c r="U43" i="12"/>
  <c r="T43" i="12"/>
  <c r="R43" i="12"/>
  <c r="S43" i="12"/>
  <c r="L40" i="12"/>
  <c r="J40" i="12"/>
  <c r="I40" i="12"/>
  <c r="H40" i="12"/>
  <c r="G40" i="12"/>
  <c r="AG38" i="12"/>
  <c r="AF38" i="12"/>
  <c r="AE38" i="12"/>
  <c r="AD38" i="12"/>
  <c r="AC38" i="12"/>
  <c r="W35" i="12"/>
  <c r="U35" i="12"/>
  <c r="T35" i="12"/>
  <c r="R35" i="12"/>
  <c r="S35" i="12"/>
  <c r="L32" i="12"/>
  <c r="J32" i="12"/>
  <c r="I32" i="12"/>
  <c r="G32" i="12"/>
  <c r="H32" i="12"/>
  <c r="AG30" i="12"/>
  <c r="AF30" i="12"/>
  <c r="AE30" i="12"/>
  <c r="AD30" i="12"/>
  <c r="AC30" i="12"/>
  <c r="W27" i="12"/>
  <c r="U27" i="12"/>
  <c r="T27" i="12"/>
  <c r="S27" i="12"/>
  <c r="R27" i="12"/>
  <c r="L24" i="12"/>
  <c r="J24" i="12"/>
  <c r="I24" i="12"/>
  <c r="G24" i="12"/>
  <c r="H24" i="12"/>
  <c r="AG22" i="12"/>
  <c r="AF22" i="12"/>
  <c r="AE22" i="12"/>
  <c r="AC22" i="12"/>
  <c r="AD22" i="12"/>
  <c r="W19" i="12"/>
  <c r="U19" i="12"/>
  <c r="T19" i="12"/>
  <c r="S19" i="12"/>
  <c r="R19" i="12"/>
  <c r="L16" i="12"/>
  <c r="J16" i="12"/>
  <c r="I16" i="12"/>
  <c r="H16" i="12"/>
  <c r="G16" i="12"/>
  <c r="AG14" i="12"/>
  <c r="AF14" i="12"/>
  <c r="AE14" i="12"/>
  <c r="AC14" i="12"/>
  <c r="AD14" i="12"/>
  <c r="W11" i="12"/>
  <c r="U11" i="12"/>
  <c r="T11" i="12"/>
  <c r="R11" i="12"/>
  <c r="S11" i="12"/>
  <c r="L8" i="12"/>
  <c r="J8" i="12"/>
  <c r="I8" i="12"/>
  <c r="H8" i="12"/>
  <c r="G8" i="12"/>
  <c r="H88" i="15"/>
  <c r="L88" i="15"/>
  <c r="K88" i="15"/>
  <c r="J88" i="15"/>
  <c r="I88" i="15"/>
  <c r="H86" i="15"/>
  <c r="L86" i="15"/>
  <c r="K86" i="15"/>
  <c r="J86" i="15"/>
  <c r="I86" i="15"/>
  <c r="H84" i="15"/>
  <c r="L84" i="15"/>
  <c r="K84" i="15"/>
  <c r="J84" i="15"/>
  <c r="I84" i="15"/>
  <c r="H82" i="15"/>
  <c r="L82" i="15"/>
  <c r="K82" i="15"/>
  <c r="J82" i="15"/>
  <c r="I82" i="15"/>
  <c r="H80" i="15"/>
  <c r="L80" i="15"/>
  <c r="K80" i="15"/>
  <c r="J80" i="15"/>
  <c r="I80" i="15"/>
  <c r="H78" i="15"/>
  <c r="L78" i="15"/>
  <c r="K78" i="15"/>
  <c r="J78" i="15"/>
  <c r="I78" i="15"/>
  <c r="H76" i="15"/>
  <c r="L76" i="15"/>
  <c r="K76" i="15"/>
  <c r="J76" i="15"/>
  <c r="I76" i="15"/>
  <c r="H74" i="15"/>
  <c r="L74" i="15"/>
  <c r="K74" i="15"/>
  <c r="J74" i="15"/>
  <c r="I74" i="15"/>
  <c r="H72" i="15"/>
  <c r="L72" i="15"/>
  <c r="K72" i="15"/>
  <c r="J72" i="15"/>
  <c r="I72" i="15"/>
  <c r="H70" i="15"/>
  <c r="L70" i="15"/>
  <c r="K70" i="15"/>
  <c r="J70" i="15"/>
  <c r="I70" i="15"/>
  <c r="H67" i="15"/>
  <c r="L67" i="15"/>
  <c r="K67" i="15"/>
  <c r="J67" i="15"/>
  <c r="I67" i="15"/>
  <c r="H65" i="15"/>
  <c r="L65" i="15"/>
  <c r="K65" i="15"/>
  <c r="J65" i="15"/>
  <c r="I65" i="15"/>
  <c r="H63" i="15"/>
  <c r="L63" i="15"/>
  <c r="K63" i="15"/>
  <c r="J63" i="15"/>
  <c r="I63" i="15"/>
  <c r="H61" i="15"/>
  <c r="L61" i="15"/>
  <c r="K61" i="15"/>
  <c r="J61" i="15"/>
  <c r="I61" i="15"/>
  <c r="H59" i="15"/>
  <c r="L59" i="15"/>
  <c r="K59" i="15"/>
  <c r="J59" i="15"/>
  <c r="I59" i="15"/>
  <c r="H57" i="15"/>
  <c r="L57" i="15"/>
  <c r="K57" i="15"/>
  <c r="J57" i="15"/>
  <c r="I57" i="15"/>
  <c r="H55" i="15"/>
  <c r="L55" i="15"/>
  <c r="K55" i="15"/>
  <c r="J55" i="15"/>
  <c r="I55" i="15"/>
  <c r="H53" i="15"/>
  <c r="L53" i="15"/>
  <c r="K53" i="15"/>
  <c r="J53" i="15"/>
  <c r="I53" i="15"/>
  <c r="H51" i="15"/>
  <c r="L51" i="15"/>
  <c r="K51" i="15"/>
  <c r="J51" i="15"/>
  <c r="I51" i="15"/>
  <c r="H49" i="15"/>
  <c r="L49" i="15"/>
  <c r="K49" i="15"/>
  <c r="J49" i="15"/>
  <c r="I49" i="15"/>
  <c r="H47" i="15"/>
  <c r="L47" i="15"/>
  <c r="K47" i="15"/>
  <c r="J47" i="15"/>
  <c r="I47" i="15"/>
  <c r="H45" i="15"/>
  <c r="L45" i="15"/>
  <c r="K45" i="15"/>
  <c r="J45" i="15"/>
  <c r="I45" i="15"/>
  <c r="H43" i="15"/>
  <c r="L43" i="15"/>
  <c r="K43" i="15"/>
  <c r="J43" i="15"/>
  <c r="I43" i="15"/>
  <c r="H41" i="15"/>
  <c r="L41" i="15"/>
  <c r="K41" i="15"/>
  <c r="J41" i="15"/>
  <c r="I41" i="15"/>
  <c r="H39" i="15"/>
  <c r="L39" i="15"/>
  <c r="K39" i="15"/>
  <c r="J39" i="15"/>
  <c r="I39" i="15"/>
  <c r="H36" i="15"/>
  <c r="L36" i="15"/>
  <c r="K36" i="15"/>
  <c r="J36" i="15"/>
  <c r="I36" i="15"/>
  <c r="H34" i="15"/>
  <c r="L34" i="15"/>
  <c r="K34" i="15"/>
  <c r="J34" i="15"/>
  <c r="I34" i="15"/>
  <c r="H32" i="15"/>
  <c r="L32" i="15"/>
  <c r="K32" i="15"/>
  <c r="J32" i="15"/>
  <c r="I32" i="15"/>
  <c r="H30" i="15"/>
  <c r="L30" i="15"/>
  <c r="K30" i="15"/>
  <c r="J30" i="15"/>
  <c r="I30" i="15"/>
  <c r="H28" i="15"/>
  <c r="L28" i="15"/>
  <c r="K28" i="15"/>
  <c r="J28" i="15"/>
  <c r="I28" i="15"/>
  <c r="H26" i="15"/>
  <c r="L26" i="15"/>
  <c r="K26" i="15"/>
  <c r="J26" i="15"/>
  <c r="I26" i="15"/>
  <c r="H24" i="15"/>
  <c r="L24" i="15"/>
  <c r="K24" i="15"/>
  <c r="J24" i="15"/>
  <c r="I24" i="15"/>
  <c r="H22" i="15"/>
  <c r="L22" i="15"/>
  <c r="K22" i="15"/>
  <c r="J22" i="15"/>
  <c r="I22" i="15"/>
  <c r="H20" i="15"/>
  <c r="L20" i="15"/>
  <c r="K20" i="15"/>
  <c r="J20" i="15"/>
  <c r="I20" i="15"/>
  <c r="H18" i="15"/>
  <c r="L18" i="15"/>
  <c r="K18" i="15"/>
  <c r="J18" i="15"/>
  <c r="I18" i="15"/>
  <c r="H16" i="15"/>
  <c r="L16" i="15"/>
  <c r="K16" i="15"/>
  <c r="J16" i="15"/>
  <c r="I16" i="15"/>
  <c r="H14" i="15"/>
  <c r="L14" i="15"/>
  <c r="K14" i="15"/>
  <c r="J14" i="15"/>
  <c r="I14" i="15"/>
  <c r="H12" i="15"/>
  <c r="L12" i="15"/>
  <c r="K12" i="15"/>
  <c r="J12" i="15"/>
  <c r="I12" i="15"/>
  <c r="H10" i="15"/>
  <c r="L10" i="15"/>
  <c r="K10" i="15"/>
  <c r="J10" i="15"/>
  <c r="I10" i="15"/>
  <c r="H8" i="15"/>
  <c r="L8" i="15"/>
  <c r="K8" i="15"/>
  <c r="J8" i="15"/>
  <c r="I8" i="15"/>
  <c r="H84" i="14"/>
  <c r="L84" i="14"/>
  <c r="K84" i="14"/>
  <c r="J84" i="14"/>
  <c r="I84" i="14"/>
  <c r="H82" i="14"/>
  <c r="L82" i="14"/>
  <c r="K82" i="14"/>
  <c r="J82" i="14"/>
  <c r="I82" i="14"/>
  <c r="H79" i="14"/>
  <c r="L79" i="14"/>
  <c r="K79" i="14"/>
  <c r="I79" i="14"/>
  <c r="J79" i="14"/>
  <c r="H76" i="14"/>
  <c r="L76" i="14"/>
  <c r="K76" i="14"/>
  <c r="I76" i="14"/>
  <c r="J76" i="14"/>
  <c r="H74" i="14"/>
  <c r="L74" i="14"/>
  <c r="K74" i="14"/>
  <c r="J74" i="14"/>
  <c r="I74" i="14"/>
  <c r="H70" i="14"/>
  <c r="L70" i="14"/>
  <c r="K70" i="14"/>
  <c r="J70" i="14"/>
  <c r="I70" i="14"/>
  <c r="H67" i="14"/>
  <c r="L67" i="14"/>
  <c r="K67" i="14"/>
  <c r="I67" i="14"/>
  <c r="J67" i="14"/>
  <c r="H65" i="14"/>
  <c r="L65" i="14"/>
  <c r="K65" i="14"/>
  <c r="I65" i="14"/>
  <c r="J65" i="14"/>
  <c r="H62" i="14"/>
  <c r="L62" i="14"/>
  <c r="K62" i="14"/>
  <c r="J62" i="14"/>
  <c r="I62" i="14"/>
  <c r="H58" i="14"/>
  <c r="L58" i="14"/>
  <c r="K58" i="14"/>
  <c r="J58" i="14"/>
  <c r="I58" i="14"/>
  <c r="H56" i="14"/>
  <c r="L56" i="14"/>
  <c r="K56" i="14"/>
  <c r="I56" i="14"/>
  <c r="J56" i="14"/>
  <c r="H53" i="14"/>
  <c r="L53" i="14"/>
  <c r="K53" i="14"/>
  <c r="I53" i="14"/>
  <c r="J53" i="14"/>
  <c r="H50" i="14"/>
  <c r="L50" i="14"/>
  <c r="K50" i="14"/>
  <c r="J50" i="14"/>
  <c r="I50" i="14"/>
  <c r="H48" i="14"/>
  <c r="L48" i="14"/>
  <c r="K48" i="14"/>
  <c r="J48" i="14"/>
  <c r="I48" i="14"/>
  <c r="H44" i="14"/>
  <c r="L44" i="14"/>
  <c r="K44" i="14"/>
  <c r="I44" i="14"/>
  <c r="J44" i="14"/>
  <c r="H41" i="14"/>
  <c r="L41" i="14"/>
  <c r="K41" i="14"/>
  <c r="I41" i="14"/>
  <c r="J41" i="14"/>
  <c r="H39" i="14"/>
  <c r="L39" i="14"/>
  <c r="K39" i="14"/>
  <c r="J39" i="14"/>
  <c r="I39" i="14"/>
  <c r="H36" i="14"/>
  <c r="L36" i="14"/>
  <c r="K36" i="14"/>
  <c r="I36" i="14"/>
  <c r="J36" i="14"/>
  <c r="H32" i="14"/>
  <c r="L32" i="14"/>
  <c r="K32" i="14"/>
  <c r="I32" i="14"/>
  <c r="J32" i="14"/>
  <c r="H30" i="14"/>
  <c r="L30" i="14"/>
  <c r="K30" i="14"/>
  <c r="I30" i="14"/>
  <c r="J30" i="14"/>
  <c r="H27" i="14"/>
  <c r="L27" i="14"/>
  <c r="K27" i="14"/>
  <c r="J27" i="14"/>
  <c r="I27" i="14"/>
  <c r="H24" i="14"/>
  <c r="L24" i="14"/>
  <c r="K24" i="14"/>
  <c r="I24" i="14"/>
  <c r="J24" i="14"/>
  <c r="H22" i="14"/>
  <c r="L22" i="14"/>
  <c r="K22" i="14"/>
  <c r="I22" i="14"/>
  <c r="J22" i="14"/>
  <c r="H18" i="14"/>
  <c r="L18" i="14"/>
  <c r="K18" i="14"/>
  <c r="I18" i="14"/>
  <c r="J18" i="14"/>
  <c r="H15" i="14"/>
  <c r="L15" i="14"/>
  <c r="K15" i="14"/>
  <c r="J15" i="14"/>
  <c r="I15" i="14"/>
  <c r="H13" i="14"/>
  <c r="L13" i="14"/>
  <c r="K13" i="14"/>
  <c r="I13" i="14"/>
  <c r="J13" i="14"/>
  <c r="H10" i="14"/>
  <c r="L10" i="14"/>
  <c r="K10" i="14"/>
  <c r="I10" i="14"/>
  <c r="J10" i="14"/>
  <c r="AC71" i="12"/>
  <c r="AG71" i="12"/>
  <c r="AF71" i="12"/>
  <c r="AD71" i="12"/>
  <c r="AE71" i="12"/>
  <c r="R68" i="12"/>
  <c r="W68" i="12"/>
  <c r="U68" i="12"/>
  <c r="T68" i="12"/>
  <c r="S68" i="12"/>
  <c r="G65" i="12"/>
  <c r="L65" i="12"/>
  <c r="J65" i="12"/>
  <c r="I65" i="12"/>
  <c r="H65" i="12"/>
  <c r="AC63" i="12"/>
  <c r="AG63" i="12"/>
  <c r="AF63" i="12"/>
  <c r="AD63" i="12"/>
  <c r="AE63" i="12"/>
  <c r="R60" i="12"/>
  <c r="W60" i="12"/>
  <c r="U60" i="12"/>
  <c r="T60" i="12"/>
  <c r="S60" i="12"/>
  <c r="G57" i="12"/>
  <c r="L57" i="12"/>
  <c r="J57" i="12"/>
  <c r="I57" i="12"/>
  <c r="H57" i="12"/>
  <c r="AC55" i="12"/>
  <c r="AG55" i="12"/>
  <c r="AF55" i="12"/>
  <c r="AD55" i="12"/>
  <c r="AE55" i="12"/>
  <c r="R52" i="12"/>
  <c r="W52" i="12"/>
  <c r="U52" i="12"/>
  <c r="T52" i="12"/>
  <c r="S52" i="12"/>
  <c r="G49" i="12"/>
  <c r="L49" i="12"/>
  <c r="J49" i="12"/>
  <c r="I49" i="12"/>
  <c r="H49" i="12"/>
  <c r="AC47" i="12"/>
  <c r="AG47" i="12"/>
  <c r="AF47" i="12"/>
  <c r="AD47" i="12"/>
  <c r="AE47" i="12"/>
  <c r="R44" i="12"/>
  <c r="W44" i="12"/>
  <c r="U44" i="12"/>
  <c r="S44" i="12"/>
  <c r="T44" i="12"/>
  <c r="G41" i="12"/>
  <c r="L41" i="12"/>
  <c r="J41" i="12"/>
  <c r="I41" i="12"/>
  <c r="H41" i="12"/>
  <c r="AC39" i="12"/>
  <c r="AG39" i="12"/>
  <c r="AF39" i="12"/>
  <c r="AE39" i="12"/>
  <c r="AD39" i="12"/>
  <c r="R36" i="12"/>
  <c r="W36" i="12"/>
  <c r="U36" i="12"/>
  <c r="S36" i="12"/>
  <c r="T36" i="12"/>
  <c r="G33" i="12"/>
  <c r="L33" i="12"/>
  <c r="J33" i="12"/>
  <c r="H33" i="12"/>
  <c r="I33" i="12"/>
  <c r="AC31" i="12"/>
  <c r="AG31" i="12"/>
  <c r="AF31" i="12"/>
  <c r="AE31" i="12"/>
  <c r="AD31" i="12"/>
  <c r="R28" i="12"/>
  <c r="W28" i="12"/>
  <c r="U28" i="12"/>
  <c r="T28" i="12"/>
  <c r="S28" i="12"/>
  <c r="G25" i="12"/>
  <c r="L25" i="12"/>
  <c r="J25" i="12"/>
  <c r="H25" i="12"/>
  <c r="I25" i="12"/>
  <c r="AC23" i="12"/>
  <c r="AG23" i="12"/>
  <c r="AF23" i="12"/>
  <c r="AD23" i="12"/>
  <c r="AE23" i="12"/>
  <c r="R20" i="12"/>
  <c r="W20" i="12"/>
  <c r="U20" i="12"/>
  <c r="T20" i="12"/>
  <c r="S20" i="12"/>
  <c r="G17" i="12"/>
  <c r="L17" i="12"/>
  <c r="J17" i="12"/>
  <c r="I17" i="12"/>
  <c r="H17" i="12"/>
  <c r="AC15" i="12"/>
  <c r="AG15" i="12"/>
  <c r="AF15" i="12"/>
  <c r="AD15" i="12"/>
  <c r="AE15" i="12"/>
  <c r="R12" i="12"/>
  <c r="W12" i="12"/>
  <c r="U12" i="12"/>
  <c r="S12" i="12"/>
  <c r="T12" i="12"/>
  <c r="G9" i="12"/>
  <c r="L9" i="12"/>
  <c r="J9" i="12"/>
  <c r="I9" i="12"/>
  <c r="H9" i="12"/>
  <c r="H204" i="11"/>
  <c r="L204" i="11"/>
  <c r="K204" i="11"/>
  <c r="J204" i="11"/>
  <c r="I204" i="11"/>
  <c r="H202" i="11"/>
  <c r="L202" i="11"/>
  <c r="K202" i="11"/>
  <c r="I202" i="11"/>
  <c r="J202" i="11"/>
  <c r="H199" i="11"/>
  <c r="L199" i="11"/>
  <c r="K199" i="11"/>
  <c r="I199" i="11"/>
  <c r="J199" i="11"/>
  <c r="H196" i="11"/>
  <c r="L196" i="11"/>
  <c r="K196" i="11"/>
  <c r="J196" i="11"/>
  <c r="I196" i="11"/>
  <c r="H194" i="11"/>
  <c r="L194" i="11"/>
  <c r="K194" i="11"/>
  <c r="J194" i="11"/>
  <c r="I194" i="11"/>
  <c r="H191" i="11"/>
  <c r="L191" i="11"/>
  <c r="K191" i="11"/>
  <c r="I191" i="11"/>
  <c r="J191" i="11"/>
  <c r="H188" i="11"/>
  <c r="L188" i="11"/>
  <c r="K188" i="11"/>
  <c r="I188" i="11"/>
  <c r="J188" i="11"/>
  <c r="H186" i="11"/>
  <c r="L186" i="11"/>
  <c r="K186" i="11"/>
  <c r="J186" i="11"/>
  <c r="I186" i="11"/>
  <c r="H183" i="11"/>
  <c r="L183" i="11"/>
  <c r="K183" i="11"/>
  <c r="J183" i="11"/>
  <c r="I183" i="11"/>
  <c r="H180" i="11"/>
  <c r="L180" i="11"/>
  <c r="K180" i="11"/>
  <c r="I180" i="11"/>
  <c r="J180" i="11"/>
  <c r="H178" i="11"/>
  <c r="L178" i="11"/>
  <c r="K178" i="11"/>
  <c r="I178" i="11"/>
  <c r="J178" i="11"/>
  <c r="H175" i="11"/>
  <c r="L175" i="11"/>
  <c r="K175" i="11"/>
  <c r="J175" i="11"/>
  <c r="I175" i="11"/>
  <c r="H171" i="11"/>
  <c r="L171" i="11"/>
  <c r="K171" i="11"/>
  <c r="J171" i="11"/>
  <c r="I171" i="11"/>
  <c r="H169" i="11"/>
  <c r="L169" i="11"/>
  <c r="K169" i="11"/>
  <c r="I169" i="11"/>
  <c r="J169" i="11"/>
  <c r="H166" i="11"/>
  <c r="L166" i="11"/>
  <c r="K166" i="11"/>
  <c r="I166" i="11"/>
  <c r="J166" i="11"/>
  <c r="H163" i="11"/>
  <c r="L163" i="11"/>
  <c r="K163" i="11"/>
  <c r="J163" i="11"/>
  <c r="I163" i="11"/>
  <c r="H161" i="11"/>
  <c r="L161" i="11"/>
  <c r="K161" i="11"/>
  <c r="J161" i="11"/>
  <c r="I161" i="11"/>
  <c r="H158" i="11"/>
  <c r="L158" i="11"/>
  <c r="K158" i="11"/>
  <c r="I158" i="11"/>
  <c r="J158" i="11"/>
  <c r="H155" i="11"/>
  <c r="L155" i="11"/>
  <c r="K155" i="11"/>
  <c r="I155" i="11"/>
  <c r="J155" i="11"/>
  <c r="H153" i="11"/>
  <c r="L153" i="11"/>
  <c r="K153" i="11"/>
  <c r="J153" i="11"/>
  <c r="I153" i="11"/>
  <c r="H150" i="11"/>
  <c r="L150" i="11"/>
  <c r="K150" i="11"/>
  <c r="J150" i="11"/>
  <c r="I150" i="11"/>
  <c r="H147" i="11"/>
  <c r="L147" i="11"/>
  <c r="K147" i="11"/>
  <c r="I147" i="11"/>
  <c r="J147" i="11"/>
  <c r="H145" i="11"/>
  <c r="L145" i="11"/>
  <c r="K145" i="11"/>
  <c r="I145" i="11"/>
  <c r="J145" i="11"/>
  <c r="H142" i="11"/>
  <c r="L142" i="11"/>
  <c r="K142" i="11"/>
  <c r="J142" i="11"/>
  <c r="I142" i="11"/>
  <c r="H138" i="11"/>
  <c r="L138" i="11"/>
  <c r="K138" i="11"/>
  <c r="J138" i="11"/>
  <c r="I138" i="11"/>
  <c r="H136" i="11"/>
  <c r="L136" i="11"/>
  <c r="K136" i="11"/>
  <c r="I136" i="11"/>
  <c r="J136" i="11"/>
  <c r="H133" i="11"/>
  <c r="L133" i="11"/>
  <c r="K133" i="11"/>
  <c r="I133" i="11"/>
  <c r="J133" i="11"/>
  <c r="H130" i="11"/>
  <c r="L130" i="11"/>
  <c r="K130" i="11"/>
  <c r="J130" i="11"/>
  <c r="I130" i="11"/>
  <c r="H128" i="11"/>
  <c r="L128" i="11"/>
  <c r="K128" i="11"/>
  <c r="J128" i="11"/>
  <c r="I128" i="11"/>
  <c r="H125" i="11"/>
  <c r="L125" i="11"/>
  <c r="K125" i="11"/>
  <c r="I125" i="11"/>
  <c r="J125" i="11"/>
  <c r="H122" i="11"/>
  <c r="L122" i="11"/>
  <c r="K122" i="11"/>
  <c r="I122" i="11"/>
  <c r="J122" i="11"/>
  <c r="H120" i="11"/>
  <c r="L120" i="11"/>
  <c r="K120" i="11"/>
  <c r="J120" i="11"/>
  <c r="I120" i="11"/>
  <c r="H117" i="11"/>
  <c r="L117" i="11"/>
  <c r="K117" i="11"/>
  <c r="J117" i="11"/>
  <c r="I117" i="11"/>
  <c r="H114" i="11"/>
  <c r="L114" i="11"/>
  <c r="K114" i="11"/>
  <c r="I114" i="11"/>
  <c r="J114" i="11"/>
  <c r="H112" i="11"/>
  <c r="L112" i="11"/>
  <c r="K112" i="11"/>
  <c r="I112" i="11"/>
  <c r="J112" i="11"/>
  <c r="H109" i="11"/>
  <c r="L109" i="11"/>
  <c r="K109" i="11"/>
  <c r="J109" i="11"/>
  <c r="I109" i="11"/>
  <c r="H105" i="11"/>
  <c r="L105" i="11"/>
  <c r="K105" i="11"/>
  <c r="J105" i="11"/>
  <c r="I105" i="11"/>
  <c r="H103" i="11"/>
  <c r="L103" i="11"/>
  <c r="K103" i="11"/>
  <c r="I103" i="11"/>
  <c r="J103" i="11"/>
  <c r="H100" i="11"/>
  <c r="L100" i="11"/>
  <c r="K100" i="11"/>
  <c r="I100" i="11"/>
  <c r="J100" i="11"/>
  <c r="H97" i="11"/>
  <c r="L97" i="11"/>
  <c r="K97" i="11"/>
  <c r="J97" i="11"/>
  <c r="I97" i="11"/>
  <c r="H95" i="11"/>
  <c r="L95" i="11"/>
  <c r="K95" i="11"/>
  <c r="J95" i="11"/>
  <c r="I95" i="11"/>
  <c r="H92" i="11"/>
  <c r="L92" i="11"/>
  <c r="K92" i="11"/>
  <c r="I92" i="11"/>
  <c r="J92" i="11"/>
  <c r="H89" i="11"/>
  <c r="L89" i="11"/>
  <c r="K89" i="11"/>
  <c r="I89" i="11"/>
  <c r="J89" i="11"/>
  <c r="H87" i="11"/>
  <c r="L87" i="11"/>
  <c r="K87" i="11"/>
  <c r="J87" i="11"/>
  <c r="I87" i="11"/>
  <c r="H84" i="11"/>
  <c r="L84" i="11"/>
  <c r="K84" i="11"/>
  <c r="J84" i="11"/>
  <c r="I84" i="11"/>
  <c r="H81" i="11"/>
  <c r="L81" i="11"/>
  <c r="K81" i="11"/>
  <c r="I81" i="11"/>
  <c r="J81" i="11"/>
  <c r="H79" i="11"/>
  <c r="L79" i="11"/>
  <c r="K79" i="11"/>
  <c r="I79" i="11"/>
  <c r="J79" i="11"/>
  <c r="H76" i="11"/>
  <c r="L76" i="11"/>
  <c r="K76" i="11"/>
  <c r="J76" i="11"/>
  <c r="I76" i="11"/>
  <c r="H72" i="11"/>
  <c r="L72" i="11"/>
  <c r="K72" i="11"/>
  <c r="J72" i="11"/>
  <c r="I72" i="11"/>
  <c r="H70" i="11"/>
  <c r="L70" i="11"/>
  <c r="K70" i="11"/>
  <c r="I70" i="11"/>
  <c r="J70" i="11"/>
  <c r="H67" i="11"/>
  <c r="L67" i="11"/>
  <c r="K67" i="11"/>
  <c r="I67" i="11"/>
  <c r="J67" i="11"/>
  <c r="H64" i="11"/>
  <c r="L64" i="11"/>
  <c r="K64" i="11"/>
  <c r="J64" i="11"/>
  <c r="I64" i="11"/>
  <c r="H62" i="11"/>
  <c r="L62" i="11"/>
  <c r="K62" i="11"/>
  <c r="J62" i="11"/>
  <c r="I62" i="11"/>
  <c r="H59" i="11"/>
  <c r="L59" i="11"/>
  <c r="K59" i="11"/>
  <c r="I59" i="11"/>
  <c r="J59" i="11"/>
  <c r="H56" i="11"/>
  <c r="L56" i="11"/>
  <c r="K56" i="11"/>
  <c r="I56" i="11"/>
  <c r="J56" i="11"/>
  <c r="H54" i="11"/>
  <c r="L54" i="11"/>
  <c r="K54" i="11"/>
  <c r="J54" i="11"/>
  <c r="I54" i="11"/>
  <c r="H51" i="11"/>
  <c r="L51" i="11"/>
  <c r="K51" i="11"/>
  <c r="J51" i="11"/>
  <c r="I51" i="11"/>
  <c r="H48" i="11"/>
  <c r="L48" i="11"/>
  <c r="K48" i="11"/>
  <c r="I48" i="11"/>
  <c r="J48" i="11"/>
  <c r="H46" i="11"/>
  <c r="L46" i="11"/>
  <c r="K46" i="11"/>
  <c r="I46" i="11"/>
  <c r="J46" i="11"/>
  <c r="H43" i="11"/>
  <c r="L43" i="11"/>
  <c r="K43" i="11"/>
  <c r="J43" i="11"/>
  <c r="I43" i="11"/>
  <c r="H39" i="11"/>
  <c r="L39" i="11"/>
  <c r="K39" i="11"/>
  <c r="I39" i="11"/>
  <c r="J39" i="11"/>
  <c r="H37" i="11"/>
  <c r="L37" i="11"/>
  <c r="K37" i="11"/>
  <c r="J37" i="11"/>
  <c r="I37" i="11"/>
  <c r="H34" i="11"/>
  <c r="L34" i="11"/>
  <c r="K34" i="11"/>
  <c r="J34" i="11"/>
  <c r="I34" i="11"/>
  <c r="H31" i="11"/>
  <c r="L31" i="11"/>
  <c r="K31" i="11"/>
  <c r="J31" i="11"/>
  <c r="I31" i="11"/>
  <c r="H29" i="11"/>
  <c r="L29" i="11"/>
  <c r="K29" i="11"/>
  <c r="J29" i="11"/>
  <c r="I29" i="11"/>
  <c r="H26" i="11"/>
  <c r="L26" i="11"/>
  <c r="K26" i="11"/>
  <c r="J26" i="11"/>
  <c r="I26" i="11"/>
  <c r="H23" i="11"/>
  <c r="L23" i="11"/>
  <c r="K23" i="11"/>
  <c r="I23" i="11"/>
  <c r="J23" i="11"/>
  <c r="H21" i="11"/>
  <c r="L21" i="11"/>
  <c r="K21" i="11"/>
  <c r="I21" i="11"/>
  <c r="J21" i="11"/>
  <c r="H18" i="11"/>
  <c r="L18" i="11"/>
  <c r="K18" i="11"/>
  <c r="J18" i="11"/>
  <c r="I18" i="11"/>
  <c r="H15" i="11"/>
  <c r="L15" i="11"/>
  <c r="K15" i="11"/>
  <c r="I15" i="11"/>
  <c r="J15" i="11"/>
  <c r="H13" i="11"/>
  <c r="L13" i="11"/>
  <c r="K13" i="11"/>
  <c r="J13" i="11"/>
  <c r="I13" i="11"/>
  <c r="H10" i="11"/>
  <c r="L10" i="11"/>
  <c r="K10" i="11"/>
  <c r="J10" i="11"/>
  <c r="I10" i="11"/>
  <c r="W26" i="21"/>
  <c r="S26" i="21"/>
  <c r="L26" i="22"/>
  <c r="X26" i="21"/>
  <c r="V26" i="21"/>
  <c r="U26" i="21"/>
  <c r="T26" i="21"/>
  <c r="W14" i="20"/>
  <c r="V14" i="20"/>
  <c r="U14" i="20"/>
  <c r="T14" i="20"/>
  <c r="S14" i="20"/>
  <c r="X22" i="20"/>
  <c r="W22" i="20"/>
  <c r="V22" i="20"/>
  <c r="U22" i="20"/>
  <c r="T22" i="20"/>
  <c r="S22" i="20"/>
  <c r="R33" i="20"/>
  <c r="X30" i="20"/>
  <c r="W30" i="20"/>
  <c r="V30" i="20"/>
  <c r="U30" i="20"/>
  <c r="T30" i="20"/>
  <c r="S30" i="20"/>
  <c r="W11" i="20"/>
  <c r="V11" i="20"/>
  <c r="U11" i="20"/>
  <c r="T11" i="20"/>
  <c r="S11" i="20"/>
  <c r="W27" i="20"/>
  <c r="V27" i="20"/>
  <c r="U27" i="20"/>
  <c r="T27" i="20"/>
  <c r="S27" i="20"/>
  <c r="X27" i="20"/>
  <c r="V8" i="20"/>
  <c r="U8" i="20"/>
  <c r="T8" i="20"/>
  <c r="S8" i="20"/>
  <c r="R19" i="20"/>
  <c r="W8" i="20"/>
  <c r="V16" i="20"/>
  <c r="U16" i="20"/>
  <c r="T16" i="20"/>
  <c r="S16" i="20"/>
  <c r="W16" i="20"/>
  <c r="V24" i="20"/>
  <c r="U24" i="20"/>
  <c r="T24" i="20"/>
  <c r="S24" i="20"/>
  <c r="X24" i="20"/>
  <c r="W24" i="20"/>
  <c r="V32" i="20"/>
  <c r="W32" i="20"/>
  <c r="U32" i="20"/>
  <c r="T32" i="20"/>
  <c r="S32" i="20"/>
  <c r="X32" i="20"/>
  <c r="U13" i="20"/>
  <c r="T13" i="20"/>
  <c r="S13" i="20"/>
  <c r="W13" i="20"/>
  <c r="V13" i="20"/>
  <c r="U29" i="20"/>
  <c r="T29" i="20"/>
  <c r="S29" i="20"/>
  <c r="X29" i="20"/>
  <c r="W29" i="20"/>
  <c r="V29" i="20"/>
  <c r="T10" i="20"/>
  <c r="S10" i="20"/>
  <c r="W10" i="20"/>
  <c r="V10" i="20"/>
  <c r="U10" i="20"/>
  <c r="T18" i="20"/>
  <c r="S18" i="20"/>
  <c r="W18" i="20"/>
  <c r="V18" i="20"/>
  <c r="U18" i="20"/>
  <c r="T26" i="20"/>
  <c r="S26" i="20"/>
  <c r="X26" i="20"/>
  <c r="W26" i="20"/>
  <c r="V26" i="20"/>
  <c r="U26" i="20"/>
  <c r="S15" i="20"/>
  <c r="W15" i="20"/>
  <c r="V15" i="20"/>
  <c r="U15" i="20"/>
  <c r="T15" i="20"/>
  <c r="S23" i="20"/>
  <c r="X23" i="20"/>
  <c r="W23" i="20"/>
  <c r="V23" i="20"/>
  <c r="U23" i="20"/>
  <c r="T23" i="20"/>
  <c r="S31" i="20"/>
  <c r="X31" i="20"/>
  <c r="W31" i="20"/>
  <c r="V31" i="20"/>
  <c r="U31" i="20"/>
  <c r="T31" i="20"/>
  <c r="W12" i="20"/>
  <c r="V12" i="20"/>
  <c r="U12" i="20"/>
  <c r="T12" i="20"/>
  <c r="S12" i="20"/>
  <c r="X28" i="20"/>
  <c r="W28" i="20"/>
  <c r="V28" i="20"/>
  <c r="U28" i="20"/>
  <c r="T28" i="20"/>
  <c r="S28" i="20"/>
  <c r="S69" i="12"/>
  <c r="R69" i="12"/>
  <c r="W69" i="12"/>
  <c r="U69" i="12"/>
  <c r="T69" i="12"/>
  <c r="H66" i="12"/>
  <c r="G66" i="12"/>
  <c r="L66" i="12"/>
  <c r="J66" i="12"/>
  <c r="I66" i="12"/>
  <c r="AD64" i="12"/>
  <c r="AC64" i="12"/>
  <c r="AG64" i="12"/>
  <c r="AF64" i="12"/>
  <c r="AE64" i="12"/>
  <c r="S61" i="12"/>
  <c r="R61" i="12"/>
  <c r="W61" i="12"/>
  <c r="U61" i="12"/>
  <c r="T61" i="12"/>
  <c r="H58" i="12"/>
  <c r="G58" i="12"/>
  <c r="L58" i="12"/>
  <c r="J58" i="12"/>
  <c r="I58" i="12"/>
  <c r="AD56" i="12"/>
  <c r="AC56" i="12"/>
  <c r="AG56" i="12"/>
  <c r="AF56" i="12"/>
  <c r="AE56" i="12"/>
  <c r="S53" i="12"/>
  <c r="R53" i="12"/>
  <c r="W53" i="12"/>
  <c r="U53" i="12"/>
  <c r="T53" i="12"/>
  <c r="H50" i="12"/>
  <c r="G50" i="12"/>
  <c r="L50" i="12"/>
  <c r="J50" i="12"/>
  <c r="I50" i="12"/>
  <c r="AD48" i="12"/>
  <c r="AC48" i="12"/>
  <c r="AG48" i="12"/>
  <c r="AE48" i="12"/>
  <c r="AF48" i="12"/>
  <c r="S45" i="12"/>
  <c r="R45" i="12"/>
  <c r="W45" i="12"/>
  <c r="T45" i="12"/>
  <c r="U45" i="12"/>
  <c r="H42" i="12"/>
  <c r="G42" i="12"/>
  <c r="L42" i="12"/>
  <c r="J42" i="12"/>
  <c r="I42" i="12"/>
  <c r="AD40" i="12"/>
  <c r="AC40" i="12"/>
  <c r="AG40" i="12"/>
  <c r="AF40" i="12"/>
  <c r="AE40" i="12"/>
  <c r="S37" i="12"/>
  <c r="R37" i="12"/>
  <c r="W37" i="12"/>
  <c r="T37" i="12"/>
  <c r="U37" i="12"/>
  <c r="H34" i="12"/>
  <c r="G34" i="12"/>
  <c r="L34" i="12"/>
  <c r="I34" i="12"/>
  <c r="J34" i="12"/>
  <c r="AD32" i="12"/>
  <c r="AC32" i="12"/>
  <c r="AG32" i="12"/>
  <c r="AF32" i="12"/>
  <c r="AE32" i="12"/>
  <c r="R19" i="21"/>
  <c r="U8" i="21"/>
  <c r="L8" i="22"/>
  <c r="X8" i="21"/>
  <c r="W8" i="21"/>
  <c r="V8" i="21"/>
  <c r="T8" i="21"/>
  <c r="S8" i="21"/>
  <c r="S18" i="21"/>
  <c r="W18" i="21"/>
  <c r="X18" i="21"/>
  <c r="V18" i="21"/>
  <c r="U18" i="21"/>
  <c r="T18" i="21"/>
  <c r="L18" i="22"/>
  <c r="U28" i="21"/>
  <c r="X28" i="21"/>
  <c r="W28" i="21"/>
  <c r="V28" i="21"/>
  <c r="T28" i="21"/>
  <c r="L28" i="22"/>
  <c r="S28" i="21"/>
  <c r="T9" i="21"/>
  <c r="X9" i="21"/>
  <c r="W9" i="21"/>
  <c r="V9" i="21"/>
  <c r="L9" i="22"/>
  <c r="U9" i="21"/>
  <c r="S9" i="21"/>
  <c r="L29" i="22"/>
  <c r="T29" i="21"/>
  <c r="X29" i="21"/>
  <c r="W29" i="21"/>
  <c r="V29" i="21"/>
  <c r="U29" i="21"/>
  <c r="S29" i="21"/>
  <c r="S10" i="21"/>
  <c r="W10" i="21"/>
  <c r="L10" i="22"/>
  <c r="X10" i="21"/>
  <c r="V10" i="21"/>
  <c r="U10" i="21"/>
  <c r="T10" i="21"/>
  <c r="S30" i="21"/>
  <c r="W30" i="21"/>
  <c r="X30" i="21"/>
  <c r="V30" i="21"/>
  <c r="U30" i="21"/>
  <c r="T30" i="21"/>
  <c r="L30" i="22"/>
  <c r="L12" i="22"/>
  <c r="U12" i="21"/>
  <c r="V12" i="21"/>
  <c r="T12" i="21"/>
  <c r="S12" i="21"/>
  <c r="X12" i="21"/>
  <c r="W12" i="21"/>
  <c r="U32" i="21"/>
  <c r="L32" i="22"/>
  <c r="V32" i="21"/>
  <c r="T32" i="21"/>
  <c r="S32" i="21"/>
  <c r="X32" i="21"/>
  <c r="W32" i="21"/>
  <c r="X13" i="21"/>
  <c r="T13" i="21"/>
  <c r="U13" i="21"/>
  <c r="S13" i="21"/>
  <c r="L13" i="22"/>
  <c r="W13" i="21"/>
  <c r="V13" i="21"/>
  <c r="S22" i="21"/>
  <c r="W22" i="21"/>
  <c r="L22" i="22"/>
  <c r="U22" i="21"/>
  <c r="T22" i="21"/>
  <c r="R33" i="21"/>
  <c r="X22" i="21"/>
  <c r="V22" i="21"/>
  <c r="W14" i="21"/>
  <c r="S14" i="21"/>
  <c r="T14" i="21"/>
  <c r="L14" i="22"/>
  <c r="X14" i="21"/>
  <c r="V14" i="21"/>
  <c r="U14" i="21"/>
  <c r="U24" i="21"/>
  <c r="S24" i="21"/>
  <c r="L24" i="22"/>
  <c r="X24" i="21"/>
  <c r="W24" i="21"/>
  <c r="V24" i="21"/>
  <c r="T24" i="21"/>
  <c r="U16" i="21"/>
  <c r="L16" i="22"/>
  <c r="X16" i="21"/>
  <c r="W16" i="21"/>
  <c r="V16" i="21"/>
  <c r="T16" i="21"/>
  <c r="S16" i="21"/>
  <c r="X25" i="21"/>
  <c r="L25" i="22"/>
  <c r="T25" i="21"/>
  <c r="W25" i="21"/>
  <c r="V25" i="21"/>
  <c r="U25" i="21"/>
  <c r="S25" i="21"/>
  <c r="V15" i="21"/>
  <c r="L15" i="22"/>
  <c r="S15" i="21"/>
  <c r="X15" i="21"/>
  <c r="W15" i="21"/>
  <c r="U15" i="21"/>
  <c r="T15" i="21"/>
  <c r="V27" i="21"/>
  <c r="L27" i="22"/>
  <c r="X27" i="21"/>
  <c r="W27" i="21"/>
  <c r="U27" i="21"/>
  <c r="T27" i="21"/>
  <c r="S27" i="21"/>
  <c r="V11" i="21"/>
  <c r="W11" i="21"/>
  <c r="U11" i="21"/>
  <c r="T11" i="21"/>
  <c r="S11" i="21"/>
  <c r="L11" i="22"/>
  <c r="X11" i="21"/>
  <c r="V23" i="21"/>
  <c r="T23" i="21"/>
  <c r="S23" i="21"/>
  <c r="L23" i="22"/>
  <c r="X23" i="21"/>
  <c r="W23" i="21"/>
  <c r="U23" i="21"/>
  <c r="V31" i="21"/>
  <c r="W31" i="21"/>
  <c r="U31" i="21"/>
  <c r="T31" i="21"/>
  <c r="L31" i="22"/>
  <c r="S31" i="21"/>
  <c r="X31" i="21"/>
  <c r="T87" i="15"/>
  <c r="S87" i="15"/>
  <c r="R87" i="15"/>
  <c r="V87" i="15"/>
  <c r="U87" i="15"/>
  <c r="T85" i="15"/>
  <c r="S85" i="15"/>
  <c r="R85" i="15"/>
  <c r="V85" i="15"/>
  <c r="U85" i="15"/>
  <c r="T83" i="15"/>
  <c r="S83" i="15"/>
  <c r="R83" i="15"/>
  <c r="V83" i="15"/>
  <c r="U83" i="15"/>
  <c r="T81" i="15"/>
  <c r="S81" i="15"/>
  <c r="R81" i="15"/>
  <c r="V81" i="15"/>
  <c r="U81" i="15"/>
  <c r="T79" i="15"/>
  <c r="S79" i="15"/>
  <c r="R79" i="15"/>
  <c r="V79" i="15"/>
  <c r="U79" i="15"/>
  <c r="T77" i="15"/>
  <c r="S77" i="15"/>
  <c r="R77" i="15"/>
  <c r="V77" i="15"/>
  <c r="U77" i="15"/>
  <c r="T75" i="15"/>
  <c r="S75" i="15"/>
  <c r="R75" i="15"/>
  <c r="V75" i="15"/>
  <c r="U75" i="15"/>
  <c r="T73" i="15"/>
  <c r="S73" i="15"/>
  <c r="R73" i="15"/>
  <c r="V73" i="15"/>
  <c r="U73" i="15"/>
  <c r="T71" i="15"/>
  <c r="S71" i="15"/>
  <c r="R71" i="15"/>
  <c r="V71" i="15"/>
  <c r="U71" i="15"/>
  <c r="T68" i="15"/>
  <c r="S68" i="15"/>
  <c r="R68" i="15"/>
  <c r="V68" i="15"/>
  <c r="U68" i="15"/>
  <c r="T66" i="15"/>
  <c r="S66" i="15"/>
  <c r="R66" i="15"/>
  <c r="V66" i="15"/>
  <c r="U66" i="15"/>
  <c r="T64" i="15"/>
  <c r="S64" i="15"/>
  <c r="R64" i="15"/>
  <c r="V64" i="15"/>
  <c r="U64" i="15"/>
  <c r="T62" i="15"/>
  <c r="S62" i="15"/>
  <c r="R62" i="15"/>
  <c r="V62" i="15"/>
  <c r="U62" i="15"/>
  <c r="T60" i="15"/>
  <c r="S60" i="15"/>
  <c r="R60" i="15"/>
  <c r="V60" i="15"/>
  <c r="U60" i="15"/>
  <c r="T58" i="15"/>
  <c r="S58" i="15"/>
  <c r="R58" i="15"/>
  <c r="V58" i="15"/>
  <c r="U58" i="15"/>
  <c r="T56" i="15"/>
  <c r="S56" i="15"/>
  <c r="R56" i="15"/>
  <c r="V56" i="15"/>
  <c r="U56" i="15"/>
  <c r="T54" i="15"/>
  <c r="S54" i="15"/>
  <c r="R54" i="15"/>
  <c r="V54" i="15"/>
  <c r="U54" i="15"/>
  <c r="T52" i="15"/>
  <c r="S52" i="15"/>
  <c r="R52" i="15"/>
  <c r="V52" i="15"/>
  <c r="U52" i="15"/>
  <c r="T50" i="15"/>
  <c r="S50" i="15"/>
  <c r="R50" i="15"/>
  <c r="V50" i="15"/>
  <c r="U50" i="15"/>
  <c r="T48" i="15"/>
  <c r="S48" i="15"/>
  <c r="R48" i="15"/>
  <c r="V48" i="15"/>
  <c r="U48" i="15"/>
  <c r="T46" i="15"/>
  <c r="S46" i="15"/>
  <c r="R46" i="15"/>
  <c r="V46" i="15"/>
  <c r="U46" i="15"/>
  <c r="T44" i="15"/>
  <c r="S44" i="15"/>
  <c r="R44" i="15"/>
  <c r="V44" i="15"/>
  <c r="U44" i="15"/>
  <c r="T42" i="15"/>
  <c r="S42" i="15"/>
  <c r="R42" i="15"/>
  <c r="V42" i="15"/>
  <c r="U42" i="15"/>
  <c r="T40" i="15"/>
  <c r="S40" i="15"/>
  <c r="R40" i="15"/>
  <c r="V40" i="15"/>
  <c r="U40" i="15"/>
  <c r="T37" i="15"/>
  <c r="S37" i="15"/>
  <c r="R37" i="15"/>
  <c r="V37" i="15"/>
  <c r="U37" i="15"/>
  <c r="T35" i="15"/>
  <c r="S35" i="15"/>
  <c r="R35" i="15"/>
  <c r="V35" i="15"/>
  <c r="U35" i="15"/>
  <c r="T33" i="15"/>
  <c r="S33" i="15"/>
  <c r="R33" i="15"/>
  <c r="V33" i="15"/>
  <c r="U33" i="15"/>
  <c r="T31" i="15"/>
  <c r="S31" i="15"/>
  <c r="R31" i="15"/>
  <c r="V31" i="15"/>
  <c r="U31" i="15"/>
  <c r="T29" i="15"/>
  <c r="S29" i="15"/>
  <c r="R29" i="15"/>
  <c r="V29" i="15"/>
  <c r="U29" i="15"/>
  <c r="T27" i="15"/>
  <c r="S27" i="15"/>
  <c r="R27" i="15"/>
  <c r="V27" i="15"/>
  <c r="U27" i="15"/>
  <c r="T25" i="15"/>
  <c r="S25" i="15"/>
  <c r="R25" i="15"/>
  <c r="V25" i="15"/>
  <c r="U25" i="15"/>
  <c r="T23" i="15"/>
  <c r="S23" i="15"/>
  <c r="R23" i="15"/>
  <c r="V23" i="15"/>
  <c r="U23" i="15"/>
  <c r="T21" i="15"/>
  <c r="S21" i="15"/>
  <c r="R21" i="15"/>
  <c r="V21" i="15"/>
  <c r="U21" i="15"/>
  <c r="T19" i="15"/>
  <c r="S19" i="15"/>
  <c r="R19" i="15"/>
  <c r="V19" i="15"/>
  <c r="U19" i="15"/>
  <c r="T17" i="15"/>
  <c r="S17" i="15"/>
  <c r="R17" i="15"/>
  <c r="V17" i="15"/>
  <c r="U17" i="15"/>
  <c r="T15" i="15"/>
  <c r="S15" i="15"/>
  <c r="R15" i="15"/>
  <c r="V15" i="15"/>
  <c r="U15" i="15"/>
  <c r="T13" i="15"/>
  <c r="S13" i="15"/>
  <c r="R13" i="15"/>
  <c r="V13" i="15"/>
  <c r="U13" i="15"/>
  <c r="T11" i="15"/>
  <c r="S11" i="15"/>
  <c r="R11" i="15"/>
  <c r="V11" i="15"/>
  <c r="U11" i="15"/>
  <c r="T9" i="15"/>
  <c r="S9" i="15"/>
  <c r="R9" i="15"/>
  <c r="V9" i="15"/>
  <c r="U9" i="15"/>
  <c r="U90" i="15"/>
  <c r="S90" i="15"/>
  <c r="R90" i="15"/>
  <c r="V90" i="15"/>
  <c r="T90" i="15"/>
  <c r="U92" i="15"/>
  <c r="S92" i="15"/>
  <c r="R92" i="15"/>
  <c r="V92" i="15"/>
  <c r="T92" i="15"/>
  <c r="U94" i="15"/>
  <c r="S94" i="15"/>
  <c r="R94" i="15"/>
  <c r="V94" i="15"/>
  <c r="T94" i="15"/>
  <c r="U96" i="15"/>
  <c r="S96" i="15"/>
  <c r="R96" i="15"/>
  <c r="T96" i="15"/>
  <c r="V96" i="15"/>
  <c r="U98" i="15"/>
  <c r="S98" i="15"/>
  <c r="R98" i="15"/>
  <c r="V98" i="15"/>
  <c r="T98" i="15"/>
  <c r="V89" i="15"/>
  <c r="S89" i="15"/>
  <c r="U89" i="15"/>
  <c r="T89" i="15"/>
  <c r="R89" i="15"/>
  <c r="V91" i="15"/>
  <c r="U91" i="15"/>
  <c r="T91" i="15"/>
  <c r="S91" i="15"/>
  <c r="R91" i="15"/>
  <c r="V93" i="15"/>
  <c r="U93" i="15"/>
  <c r="T93" i="15"/>
  <c r="S93" i="15"/>
  <c r="R93" i="15"/>
  <c r="V95" i="15"/>
  <c r="U95" i="15"/>
  <c r="T95" i="15"/>
  <c r="S95" i="15"/>
  <c r="R95" i="15"/>
  <c r="V97" i="15"/>
  <c r="U97" i="15"/>
  <c r="T97" i="15"/>
  <c r="S97" i="15"/>
  <c r="R97" i="15"/>
  <c r="V99" i="15"/>
  <c r="U99" i="15"/>
  <c r="T99" i="15"/>
  <c r="S99" i="15"/>
  <c r="R99" i="15"/>
  <c r="T70" i="12"/>
  <c r="S70" i="12"/>
  <c r="R70" i="12"/>
  <c r="W70" i="12"/>
  <c r="U70" i="12"/>
  <c r="I67" i="12"/>
  <c r="H67" i="12"/>
  <c r="G67" i="12"/>
  <c r="L67" i="12"/>
  <c r="J67" i="12"/>
  <c r="AE65" i="12"/>
  <c r="AD65" i="12"/>
  <c r="AC65" i="12"/>
  <c r="AF65" i="12"/>
  <c r="AG65" i="12"/>
  <c r="T62" i="12"/>
  <c r="S62" i="12"/>
  <c r="R62" i="12"/>
  <c r="W62" i="12"/>
  <c r="U62" i="12"/>
  <c r="I59" i="12"/>
  <c r="H59" i="12"/>
  <c r="G59" i="12"/>
  <c r="L59" i="12"/>
  <c r="J59" i="12"/>
  <c r="AE57" i="12"/>
  <c r="AD57" i="12"/>
  <c r="AC57" i="12"/>
  <c r="AG57" i="12"/>
  <c r="AF57" i="12"/>
  <c r="T54" i="12"/>
  <c r="S54" i="12"/>
  <c r="R54" i="12"/>
  <c r="W54" i="12"/>
  <c r="U54" i="12"/>
  <c r="I51" i="12"/>
  <c r="H51" i="12"/>
  <c r="G51" i="12"/>
  <c r="L51" i="12"/>
  <c r="J51" i="12"/>
  <c r="AE49" i="12"/>
  <c r="AD49" i="12"/>
  <c r="AC49" i="12"/>
  <c r="AF49" i="12"/>
  <c r="AG49" i="12"/>
  <c r="T46" i="12"/>
  <c r="S46" i="12"/>
  <c r="R46" i="12"/>
  <c r="W46" i="12"/>
  <c r="U46" i="12"/>
  <c r="I43" i="12"/>
  <c r="H43" i="12"/>
  <c r="G43" i="12"/>
  <c r="L43" i="12"/>
  <c r="J43" i="12"/>
  <c r="AE41" i="12"/>
  <c r="AD41" i="12"/>
  <c r="AC41" i="12"/>
  <c r="AG41" i="12"/>
  <c r="AF41" i="12"/>
  <c r="T38" i="12"/>
  <c r="S38" i="12"/>
  <c r="R38" i="12"/>
  <c r="W38" i="12"/>
  <c r="U38" i="12"/>
  <c r="I35" i="12"/>
  <c r="H35" i="12"/>
  <c r="G35" i="12"/>
  <c r="L35" i="12"/>
  <c r="J35" i="12"/>
  <c r="AE33" i="12"/>
  <c r="AD33" i="12"/>
  <c r="AC33" i="12"/>
  <c r="AG33" i="12"/>
  <c r="AF33" i="12"/>
  <c r="T30" i="12"/>
  <c r="S30" i="12"/>
  <c r="R30" i="12"/>
  <c r="W30" i="12"/>
  <c r="U30" i="12"/>
  <c r="I27" i="12"/>
  <c r="H27" i="12"/>
  <c r="G27" i="12"/>
  <c r="L27" i="12"/>
  <c r="J27" i="12"/>
  <c r="AE25" i="12"/>
  <c r="AD25" i="12"/>
  <c r="AC25" i="12"/>
  <c r="AF25" i="12"/>
  <c r="AG25" i="12"/>
  <c r="T22" i="12"/>
  <c r="S22" i="12"/>
  <c r="R22" i="12"/>
  <c r="W22" i="12"/>
  <c r="U22" i="12"/>
  <c r="I19" i="12"/>
  <c r="H19" i="12"/>
  <c r="G19" i="12"/>
  <c r="L19" i="12"/>
  <c r="J19" i="12"/>
  <c r="AE17" i="12"/>
  <c r="AD17" i="12"/>
  <c r="AC17" i="12"/>
  <c r="AF17" i="12"/>
  <c r="AG17" i="12"/>
  <c r="T14" i="12"/>
  <c r="S14" i="12"/>
  <c r="R14" i="12"/>
  <c r="W14" i="12"/>
  <c r="U14" i="12"/>
  <c r="I11" i="12"/>
  <c r="H11" i="12"/>
  <c r="G11" i="12"/>
  <c r="L11" i="12"/>
  <c r="J11" i="12"/>
  <c r="AE9" i="12"/>
  <c r="AD9" i="12"/>
  <c r="AC9" i="12"/>
  <c r="AG9" i="12"/>
  <c r="AF9" i="12"/>
  <c r="U63" i="13"/>
  <c r="T63" i="13"/>
  <c r="S63" i="13"/>
  <c r="R63" i="13"/>
  <c r="V63" i="13"/>
  <c r="U61" i="13"/>
  <c r="T61" i="13"/>
  <c r="S61" i="13"/>
  <c r="R61" i="13"/>
  <c r="V61" i="13"/>
  <c r="U59" i="13"/>
  <c r="T59" i="13"/>
  <c r="S59" i="13"/>
  <c r="R59" i="13"/>
  <c r="V59" i="13"/>
  <c r="U57" i="13"/>
  <c r="T57" i="13"/>
  <c r="S57" i="13"/>
  <c r="R57" i="13"/>
  <c r="V57" i="13"/>
  <c r="U55" i="13"/>
  <c r="T55" i="13"/>
  <c r="S55" i="13"/>
  <c r="R55" i="13"/>
  <c r="V55" i="13"/>
  <c r="U53" i="13"/>
  <c r="T53" i="13"/>
  <c r="S53" i="13"/>
  <c r="R53" i="13"/>
  <c r="V53" i="13"/>
  <c r="U51" i="13"/>
  <c r="T51" i="13"/>
  <c r="S51" i="13"/>
  <c r="R51" i="13"/>
  <c r="V51" i="13"/>
  <c r="U49" i="13"/>
  <c r="T49" i="13"/>
  <c r="S49" i="13"/>
  <c r="R49" i="13"/>
  <c r="V49" i="13"/>
  <c r="U47" i="13"/>
  <c r="T47" i="13"/>
  <c r="S47" i="13"/>
  <c r="R47" i="13"/>
  <c r="V47" i="13"/>
  <c r="U44" i="13"/>
  <c r="T44" i="13"/>
  <c r="S44" i="13"/>
  <c r="R44" i="13"/>
  <c r="V44" i="13"/>
  <c r="U42" i="13"/>
  <c r="T42" i="13"/>
  <c r="S42" i="13"/>
  <c r="R42" i="13"/>
  <c r="V42" i="13"/>
  <c r="U40" i="13"/>
  <c r="T40" i="13"/>
  <c r="S40" i="13"/>
  <c r="R40" i="13"/>
  <c r="V40" i="13"/>
  <c r="U38" i="13"/>
  <c r="T38" i="13"/>
  <c r="S38" i="13"/>
  <c r="R38" i="13"/>
  <c r="V38" i="13"/>
  <c r="U36" i="13"/>
  <c r="T36" i="13"/>
  <c r="S36" i="13"/>
  <c r="R36" i="13"/>
  <c r="V36" i="13"/>
  <c r="U34" i="13"/>
  <c r="T34" i="13"/>
  <c r="S34" i="13"/>
  <c r="R34" i="13"/>
  <c r="V34" i="13"/>
  <c r="U32" i="13"/>
  <c r="T32" i="13"/>
  <c r="S32" i="13"/>
  <c r="R32" i="13"/>
  <c r="V32" i="13"/>
  <c r="U30" i="13"/>
  <c r="T30" i="13"/>
  <c r="S30" i="13"/>
  <c r="R30" i="13"/>
  <c r="V30" i="13"/>
  <c r="U28" i="13"/>
  <c r="T28" i="13"/>
  <c r="S28" i="13"/>
  <c r="R28" i="13"/>
  <c r="V28" i="13"/>
  <c r="U25" i="13"/>
  <c r="T25" i="13"/>
  <c r="S25" i="13"/>
  <c r="R25" i="13"/>
  <c r="V25" i="13"/>
  <c r="U23" i="13"/>
  <c r="T23" i="13"/>
  <c r="S23" i="13"/>
  <c r="R23" i="13"/>
  <c r="V23" i="13"/>
  <c r="U21" i="13"/>
  <c r="T21" i="13"/>
  <c r="S21" i="13"/>
  <c r="R21" i="13"/>
  <c r="V21" i="13"/>
  <c r="U19" i="13"/>
  <c r="T19" i="13"/>
  <c r="S19" i="13"/>
  <c r="R19" i="13"/>
  <c r="V19" i="13"/>
  <c r="U17" i="13"/>
  <c r="T17" i="13"/>
  <c r="S17" i="13"/>
  <c r="R17" i="13"/>
  <c r="V17" i="13"/>
  <c r="U15" i="13"/>
  <c r="T15" i="13"/>
  <c r="S15" i="13"/>
  <c r="R15" i="13"/>
  <c r="V15" i="13"/>
  <c r="U13" i="13"/>
  <c r="T13" i="13"/>
  <c r="S13" i="13"/>
  <c r="R13" i="13"/>
  <c r="V13" i="13"/>
  <c r="U11" i="13"/>
  <c r="T11" i="13"/>
  <c r="S11" i="13"/>
  <c r="R11" i="13"/>
  <c r="V11" i="13"/>
  <c r="U9" i="13"/>
  <c r="T9" i="13"/>
  <c r="S9" i="13"/>
  <c r="R9" i="13"/>
  <c r="V9" i="13"/>
  <c r="U71" i="12"/>
  <c r="T71" i="12"/>
  <c r="S71" i="12"/>
  <c r="R71" i="12"/>
  <c r="W71" i="12"/>
  <c r="J68" i="12"/>
  <c r="I68" i="12"/>
  <c r="H68" i="12"/>
  <c r="G68" i="12"/>
  <c r="L68" i="12"/>
  <c r="AF66" i="12"/>
  <c r="AE66" i="12"/>
  <c r="AD66" i="12"/>
  <c r="AC66" i="12"/>
  <c r="AG66" i="12"/>
  <c r="U63" i="12"/>
  <c r="T63" i="12"/>
  <c r="S63" i="12"/>
  <c r="R63" i="12"/>
  <c r="W63" i="12"/>
  <c r="J60" i="12"/>
  <c r="I60" i="12"/>
  <c r="H60" i="12"/>
  <c r="G60" i="12"/>
  <c r="L60" i="12"/>
  <c r="AF58" i="12"/>
  <c r="AE58" i="12"/>
  <c r="AD58" i="12"/>
  <c r="AC58" i="12"/>
  <c r="AG58" i="12"/>
  <c r="U55" i="12"/>
  <c r="T55" i="12"/>
  <c r="S55" i="12"/>
  <c r="R55" i="12"/>
  <c r="W55" i="12"/>
  <c r="J52" i="12"/>
  <c r="I52" i="12"/>
  <c r="H52" i="12"/>
  <c r="G52" i="12"/>
  <c r="L52" i="12"/>
  <c r="AF50" i="12"/>
  <c r="AE50" i="12"/>
  <c r="AD50" i="12"/>
  <c r="AC50" i="12"/>
  <c r="AG50" i="12"/>
  <c r="U47" i="12"/>
  <c r="T47" i="12"/>
  <c r="S47" i="12"/>
  <c r="R47" i="12"/>
  <c r="W47" i="12"/>
  <c r="J44" i="12"/>
  <c r="I44" i="12"/>
  <c r="H44" i="12"/>
  <c r="G44" i="12"/>
  <c r="L44" i="12"/>
  <c r="AF42" i="12"/>
  <c r="AE42" i="12"/>
  <c r="AD42" i="12"/>
  <c r="AC42" i="12"/>
  <c r="AG42" i="12"/>
  <c r="U39" i="12"/>
  <c r="T39" i="12"/>
  <c r="S39" i="12"/>
  <c r="R39" i="12"/>
  <c r="W39" i="12"/>
  <c r="J36" i="12"/>
  <c r="I36" i="12"/>
  <c r="H36" i="12"/>
  <c r="G36" i="12"/>
  <c r="L36" i="12"/>
  <c r="AF34" i="12"/>
  <c r="AE34" i="12"/>
  <c r="AD34" i="12"/>
  <c r="AC34" i="12"/>
  <c r="AG34" i="12"/>
  <c r="U31" i="12"/>
  <c r="T31" i="12"/>
  <c r="S31" i="12"/>
  <c r="R31" i="12"/>
  <c r="W31" i="12"/>
  <c r="J28" i="12"/>
  <c r="I28" i="12"/>
  <c r="H28" i="12"/>
  <c r="G28" i="12"/>
  <c r="L28" i="12"/>
  <c r="AF26" i="12"/>
  <c r="AE26" i="12"/>
  <c r="AD26" i="12"/>
  <c r="AC26" i="12"/>
  <c r="AG26" i="12"/>
  <c r="U23" i="12"/>
  <c r="T23" i="12"/>
  <c r="S23" i="12"/>
  <c r="R23" i="12"/>
  <c r="W23" i="12"/>
  <c r="J20" i="12"/>
  <c r="I20" i="12"/>
  <c r="H20" i="12"/>
  <c r="G20" i="12"/>
  <c r="L20" i="12"/>
  <c r="AF18" i="12"/>
  <c r="AE18" i="12"/>
  <c r="AD18" i="12"/>
  <c r="AC18" i="12"/>
  <c r="AG18" i="12"/>
  <c r="U15" i="12"/>
  <c r="T15" i="12"/>
  <c r="S15" i="12"/>
  <c r="R15" i="12"/>
  <c r="W15" i="12"/>
  <c r="J12" i="12"/>
  <c r="I12" i="12"/>
  <c r="H12" i="12"/>
  <c r="G12" i="12"/>
  <c r="L12" i="12"/>
  <c r="AF10" i="12"/>
  <c r="AE10" i="12"/>
  <c r="AD10" i="12"/>
  <c r="AC10" i="12"/>
  <c r="AG10" i="12"/>
  <c r="L89" i="15"/>
  <c r="K89" i="15"/>
  <c r="J89" i="15"/>
  <c r="I89" i="15"/>
  <c r="H89" i="15"/>
  <c r="L87" i="15"/>
  <c r="K87" i="15"/>
  <c r="J87" i="15"/>
  <c r="I87" i="15"/>
  <c r="H87" i="15"/>
  <c r="L85" i="15"/>
  <c r="K85" i="15"/>
  <c r="J85" i="15"/>
  <c r="I85" i="15"/>
  <c r="H85" i="15"/>
  <c r="L83" i="15"/>
  <c r="K83" i="15"/>
  <c r="J83" i="15"/>
  <c r="I83" i="15"/>
  <c r="H83" i="15"/>
  <c r="L81" i="15"/>
  <c r="K81" i="15"/>
  <c r="J81" i="15"/>
  <c r="I81" i="15"/>
  <c r="H81" i="15"/>
  <c r="L79" i="15"/>
  <c r="K79" i="15"/>
  <c r="J79" i="15"/>
  <c r="I79" i="15"/>
  <c r="H79" i="15"/>
  <c r="L77" i="15"/>
  <c r="K77" i="15"/>
  <c r="J77" i="15"/>
  <c r="I77" i="15"/>
  <c r="H77" i="15"/>
  <c r="L75" i="15"/>
  <c r="K75" i="15"/>
  <c r="J75" i="15"/>
  <c r="I75" i="15"/>
  <c r="H75" i="15"/>
  <c r="L73" i="15"/>
  <c r="K73" i="15"/>
  <c r="J73" i="15"/>
  <c r="I73" i="15"/>
  <c r="H73" i="15"/>
  <c r="L71" i="15"/>
  <c r="K71" i="15"/>
  <c r="J71" i="15"/>
  <c r="I71" i="15"/>
  <c r="H71" i="15"/>
  <c r="L68" i="15"/>
  <c r="K68" i="15"/>
  <c r="J68" i="15"/>
  <c r="I68" i="15"/>
  <c r="H68" i="15"/>
  <c r="L66" i="15"/>
  <c r="K66" i="15"/>
  <c r="J66" i="15"/>
  <c r="I66" i="15"/>
  <c r="H66" i="15"/>
  <c r="L64" i="15"/>
  <c r="K64" i="15"/>
  <c r="J64" i="15"/>
  <c r="I64" i="15"/>
  <c r="H64" i="15"/>
  <c r="L62" i="15"/>
  <c r="K62" i="15"/>
  <c r="J62" i="15"/>
  <c r="I62" i="15"/>
  <c r="H62" i="15"/>
  <c r="L60" i="15"/>
  <c r="K60" i="15"/>
  <c r="J60" i="15"/>
  <c r="I60" i="15"/>
  <c r="H60" i="15"/>
  <c r="L58" i="15"/>
  <c r="K58" i="15"/>
  <c r="J58" i="15"/>
  <c r="I58" i="15"/>
  <c r="H58" i="15"/>
  <c r="L56" i="15"/>
  <c r="K56" i="15"/>
  <c r="J56" i="15"/>
  <c r="I56" i="15"/>
  <c r="H56" i="15"/>
  <c r="L54" i="15"/>
  <c r="K54" i="15"/>
  <c r="J54" i="15"/>
  <c r="I54" i="15"/>
  <c r="H54" i="15"/>
  <c r="L52" i="15"/>
  <c r="K52" i="15"/>
  <c r="J52" i="15"/>
  <c r="I52" i="15"/>
  <c r="H52" i="15"/>
  <c r="L50" i="15"/>
  <c r="K50" i="15"/>
  <c r="J50" i="15"/>
  <c r="I50" i="15"/>
  <c r="H50" i="15"/>
  <c r="L48" i="15"/>
  <c r="K48" i="15"/>
  <c r="J48" i="15"/>
  <c r="I48" i="15"/>
  <c r="H48" i="15"/>
  <c r="L46" i="15"/>
  <c r="K46" i="15"/>
  <c r="J46" i="15"/>
  <c r="I46" i="15"/>
  <c r="H46" i="15"/>
  <c r="L44" i="15"/>
  <c r="K44" i="15"/>
  <c r="J44" i="15"/>
  <c r="I44" i="15"/>
  <c r="H44" i="15"/>
  <c r="L42" i="15"/>
  <c r="K42" i="15"/>
  <c r="J42" i="15"/>
  <c r="I42" i="15"/>
  <c r="H42" i="15"/>
  <c r="L40" i="15"/>
  <c r="K40" i="15"/>
  <c r="J40" i="15"/>
  <c r="I40" i="15"/>
  <c r="H40" i="15"/>
  <c r="L37" i="15"/>
  <c r="K37" i="15"/>
  <c r="J37" i="15"/>
  <c r="I37" i="15"/>
  <c r="H37" i="15"/>
  <c r="L35" i="15"/>
  <c r="K35" i="15"/>
  <c r="J35" i="15"/>
  <c r="I35" i="15"/>
  <c r="H35" i="15"/>
  <c r="L33" i="15"/>
  <c r="K33" i="15"/>
  <c r="J33" i="15"/>
  <c r="I33" i="15"/>
  <c r="H33" i="15"/>
  <c r="L31" i="15"/>
  <c r="K31" i="15"/>
  <c r="J31" i="15"/>
  <c r="I31" i="15"/>
  <c r="H31" i="15"/>
  <c r="L29" i="15"/>
  <c r="K29" i="15"/>
  <c r="J29" i="15"/>
  <c r="I29" i="15"/>
  <c r="H29" i="15"/>
  <c r="L27" i="15"/>
  <c r="K27" i="15"/>
  <c r="J27" i="15"/>
  <c r="I27" i="15"/>
  <c r="H27" i="15"/>
  <c r="L25" i="15"/>
  <c r="K25" i="15"/>
  <c r="J25" i="15"/>
  <c r="I25" i="15"/>
  <c r="H25" i="15"/>
  <c r="L23" i="15"/>
  <c r="K23" i="15"/>
  <c r="J23" i="15"/>
  <c r="I23" i="15"/>
  <c r="H23" i="15"/>
  <c r="L21" i="15"/>
  <c r="K21" i="15"/>
  <c r="J21" i="15"/>
  <c r="I21" i="15"/>
  <c r="H21" i="15"/>
  <c r="L19" i="15"/>
  <c r="K19" i="15"/>
  <c r="J19" i="15"/>
  <c r="I19" i="15"/>
  <c r="H19" i="15"/>
  <c r="L17" i="15"/>
  <c r="K17" i="15"/>
  <c r="J17" i="15"/>
  <c r="I17" i="15"/>
  <c r="H17" i="15"/>
  <c r="L15" i="15"/>
  <c r="K15" i="15"/>
  <c r="J15" i="15"/>
  <c r="I15" i="15"/>
  <c r="H15" i="15"/>
  <c r="L13" i="15"/>
  <c r="K13" i="15"/>
  <c r="J13" i="15"/>
  <c r="I13" i="15"/>
  <c r="H13" i="15"/>
  <c r="L11" i="15"/>
  <c r="K11" i="15"/>
  <c r="J11" i="15"/>
  <c r="I11" i="15"/>
  <c r="H11" i="15"/>
  <c r="L9" i="15"/>
  <c r="K9" i="15"/>
  <c r="J9" i="15"/>
  <c r="I9" i="15"/>
  <c r="H9" i="15"/>
  <c r="K90" i="15"/>
  <c r="J90" i="15"/>
  <c r="I90" i="15"/>
  <c r="H90" i="15"/>
  <c r="L90" i="15"/>
  <c r="K92" i="15"/>
  <c r="J92" i="15"/>
  <c r="I92" i="15"/>
  <c r="H92" i="15"/>
  <c r="L92" i="15"/>
  <c r="K94" i="15"/>
  <c r="J94" i="15"/>
  <c r="I94" i="15"/>
  <c r="H94" i="15"/>
  <c r="L94" i="15"/>
  <c r="K96" i="15"/>
  <c r="J96" i="15"/>
  <c r="I96" i="15"/>
  <c r="H96" i="15"/>
  <c r="L96" i="15"/>
  <c r="K98" i="15"/>
  <c r="J98" i="15"/>
  <c r="I98" i="15"/>
  <c r="H98" i="15"/>
  <c r="L98" i="15"/>
  <c r="I91" i="15"/>
  <c r="L91" i="15"/>
  <c r="K91" i="15"/>
  <c r="J91" i="15"/>
  <c r="H91" i="15"/>
  <c r="I93" i="15"/>
  <c r="L93" i="15"/>
  <c r="K93" i="15"/>
  <c r="J93" i="15"/>
  <c r="H93" i="15"/>
  <c r="I95" i="15"/>
  <c r="L95" i="15"/>
  <c r="K95" i="15"/>
  <c r="H95" i="15"/>
  <c r="J95" i="15"/>
  <c r="I97" i="15"/>
  <c r="L97" i="15"/>
  <c r="K97" i="15"/>
  <c r="J97" i="15"/>
  <c r="H97" i="15"/>
  <c r="I99" i="15"/>
  <c r="L99" i="15"/>
  <c r="K99" i="15"/>
  <c r="J99" i="15"/>
  <c r="H99" i="15"/>
  <c r="L83" i="14"/>
  <c r="K83" i="14"/>
  <c r="J83" i="14"/>
  <c r="I83" i="14"/>
  <c r="H83" i="14"/>
  <c r="L80" i="14"/>
  <c r="K80" i="14"/>
  <c r="J80" i="14"/>
  <c r="I80" i="14"/>
  <c r="H80" i="14"/>
  <c r="L78" i="14"/>
  <c r="K78" i="14"/>
  <c r="J78" i="14"/>
  <c r="I78" i="14"/>
  <c r="H78" i="14"/>
  <c r="L75" i="14"/>
  <c r="K75" i="14"/>
  <c r="J75" i="14"/>
  <c r="I75" i="14"/>
  <c r="H75" i="14"/>
  <c r="L71" i="14"/>
  <c r="K71" i="14"/>
  <c r="J71" i="14"/>
  <c r="I71" i="14"/>
  <c r="H71" i="14"/>
  <c r="L69" i="14"/>
  <c r="K69" i="14"/>
  <c r="J69" i="14"/>
  <c r="I69" i="14"/>
  <c r="H69" i="14"/>
  <c r="L66" i="14"/>
  <c r="K66" i="14"/>
  <c r="J66" i="14"/>
  <c r="I66" i="14"/>
  <c r="H66" i="14"/>
  <c r="L63" i="14"/>
  <c r="K63" i="14"/>
  <c r="J63" i="14"/>
  <c r="I63" i="14"/>
  <c r="H63" i="14"/>
  <c r="L61" i="14"/>
  <c r="K61" i="14"/>
  <c r="J61" i="14"/>
  <c r="I61" i="14"/>
  <c r="H61" i="14"/>
  <c r="L57" i="14"/>
  <c r="K57" i="14"/>
  <c r="J57" i="14"/>
  <c r="I57" i="14"/>
  <c r="H57" i="14"/>
  <c r="L54" i="14"/>
  <c r="K54" i="14"/>
  <c r="J54" i="14"/>
  <c r="I54" i="14"/>
  <c r="H54" i="14"/>
  <c r="L52" i="14"/>
  <c r="K52" i="14"/>
  <c r="J52" i="14"/>
  <c r="I52" i="14"/>
  <c r="H52" i="14"/>
  <c r="L49" i="14"/>
  <c r="K49" i="14"/>
  <c r="J49" i="14"/>
  <c r="I49" i="14"/>
  <c r="H49" i="14"/>
  <c r="L45" i="14"/>
  <c r="K45" i="14"/>
  <c r="J45" i="14"/>
  <c r="I45" i="14"/>
  <c r="H45" i="14"/>
  <c r="L43" i="14"/>
  <c r="K43" i="14"/>
  <c r="J43" i="14"/>
  <c r="I43" i="14"/>
  <c r="H43" i="14"/>
  <c r="L40" i="14"/>
  <c r="K40" i="14"/>
  <c r="J40" i="14"/>
  <c r="I40" i="14"/>
  <c r="H40" i="14"/>
  <c r="L37" i="14"/>
  <c r="K37" i="14"/>
  <c r="J37" i="14"/>
  <c r="I37" i="14"/>
  <c r="H37" i="14"/>
  <c r="L35" i="14"/>
  <c r="K35" i="14"/>
  <c r="J35" i="14"/>
  <c r="I35" i="14"/>
  <c r="H35" i="14"/>
  <c r="L31" i="14"/>
  <c r="K31" i="14"/>
  <c r="J31" i="14"/>
  <c r="I31" i="14"/>
  <c r="H31" i="14"/>
  <c r="L28" i="14"/>
  <c r="K28" i="14"/>
  <c r="J28" i="14"/>
  <c r="I28" i="14"/>
  <c r="H28" i="14"/>
  <c r="L26" i="14"/>
  <c r="K26" i="14"/>
  <c r="J26" i="14"/>
  <c r="I26" i="14"/>
  <c r="H26" i="14"/>
  <c r="L23" i="14"/>
  <c r="K23" i="14"/>
  <c r="J23" i="14"/>
  <c r="I23" i="14"/>
  <c r="H23" i="14"/>
  <c r="L19" i="14"/>
  <c r="K19" i="14"/>
  <c r="J19" i="14"/>
  <c r="I19" i="14"/>
  <c r="H19" i="14"/>
  <c r="L17" i="14"/>
  <c r="K17" i="14"/>
  <c r="J17" i="14"/>
  <c r="I17" i="14"/>
  <c r="H17" i="14"/>
  <c r="L14" i="14"/>
  <c r="K14" i="14"/>
  <c r="J14" i="14"/>
  <c r="I14" i="14"/>
  <c r="H14" i="14"/>
  <c r="L11" i="14"/>
  <c r="K11" i="14"/>
  <c r="J11" i="14"/>
  <c r="I11" i="14"/>
  <c r="H11" i="14"/>
  <c r="L9" i="14"/>
  <c r="K9" i="14"/>
  <c r="J9" i="14"/>
  <c r="I9" i="14"/>
  <c r="H9" i="14"/>
  <c r="J69" i="12"/>
  <c r="I69" i="12"/>
  <c r="H69" i="12"/>
  <c r="G69" i="12"/>
  <c r="L69" i="12"/>
  <c r="AG67" i="12"/>
  <c r="AF67" i="12"/>
  <c r="AE67" i="12"/>
  <c r="AD67" i="12"/>
  <c r="AC67" i="12"/>
  <c r="U64" i="12"/>
  <c r="T64" i="12"/>
  <c r="S64" i="12"/>
  <c r="R64" i="12"/>
  <c r="W64" i="12"/>
  <c r="J61" i="12"/>
  <c r="I61" i="12"/>
  <c r="H61" i="12"/>
  <c r="G61" i="12"/>
  <c r="L61" i="12"/>
  <c r="AG59" i="12"/>
  <c r="AF59" i="12"/>
  <c r="AE59" i="12"/>
  <c r="AD59" i="12"/>
  <c r="AC59" i="12"/>
  <c r="U56" i="12"/>
  <c r="T56" i="12"/>
  <c r="S56" i="12"/>
  <c r="R56" i="12"/>
  <c r="W56" i="12"/>
  <c r="J53" i="12"/>
  <c r="I53" i="12"/>
  <c r="H53" i="12"/>
  <c r="G53" i="12"/>
  <c r="L53" i="12"/>
  <c r="AG51" i="12"/>
  <c r="AF51" i="12"/>
  <c r="AE51" i="12"/>
  <c r="AD51" i="12"/>
  <c r="AC51" i="12"/>
  <c r="U48" i="12"/>
  <c r="T48" i="12"/>
  <c r="S48" i="12"/>
  <c r="R48" i="12"/>
  <c r="W48" i="12"/>
  <c r="J45" i="12"/>
  <c r="I45" i="12"/>
  <c r="H45" i="12"/>
  <c r="G45" i="12"/>
  <c r="L45" i="12"/>
  <c r="AG43" i="12"/>
  <c r="AF43" i="12"/>
  <c r="AE43" i="12"/>
  <c r="AD43" i="12"/>
  <c r="AC43" i="12"/>
  <c r="U40" i="12"/>
  <c r="T40" i="12"/>
  <c r="S40" i="12"/>
  <c r="R40" i="12"/>
  <c r="W40" i="12"/>
  <c r="J37" i="12"/>
  <c r="I37" i="12"/>
  <c r="H37" i="12"/>
  <c r="G37" i="12"/>
  <c r="L37" i="12"/>
  <c r="AG35" i="12"/>
  <c r="AF35" i="12"/>
  <c r="AE35" i="12"/>
  <c r="AD35" i="12"/>
  <c r="AC35" i="12"/>
  <c r="U32" i="12"/>
  <c r="T32" i="12"/>
  <c r="S32" i="12"/>
  <c r="R32" i="12"/>
  <c r="W32" i="12"/>
  <c r="J29" i="12"/>
  <c r="I29" i="12"/>
  <c r="H29" i="12"/>
  <c r="G29" i="12"/>
  <c r="L29" i="12"/>
  <c r="AG27" i="12"/>
  <c r="AF27" i="12"/>
  <c r="AE27" i="12"/>
  <c r="AD27" i="12"/>
  <c r="AC27" i="12"/>
  <c r="U24" i="12"/>
  <c r="T24" i="12"/>
  <c r="S24" i="12"/>
  <c r="R24" i="12"/>
  <c r="W24" i="12"/>
  <c r="J21" i="12"/>
  <c r="I21" i="12"/>
  <c r="H21" i="12"/>
  <c r="G21" i="12"/>
  <c r="L21" i="12"/>
  <c r="AG19" i="12"/>
  <c r="AF19" i="12"/>
  <c r="AE19" i="12"/>
  <c r="AD19" i="12"/>
  <c r="AC19" i="12"/>
  <c r="U16" i="12"/>
  <c r="T16" i="12"/>
  <c r="S16" i="12"/>
  <c r="R16" i="12"/>
  <c r="W16" i="12"/>
  <c r="J13" i="12"/>
  <c r="I13" i="12"/>
  <c r="H13" i="12"/>
  <c r="G13" i="12"/>
  <c r="L13" i="12"/>
  <c r="AG11" i="12"/>
  <c r="AF11" i="12"/>
  <c r="AE11" i="12"/>
  <c r="AD11" i="12"/>
  <c r="AC11" i="12"/>
  <c r="U8" i="12"/>
  <c r="T8" i="12"/>
  <c r="S8" i="12"/>
  <c r="R8" i="12"/>
  <c r="W8" i="12"/>
  <c r="L203" i="11"/>
  <c r="K203" i="11"/>
  <c r="J203" i="11"/>
  <c r="I203" i="11"/>
  <c r="H203" i="11"/>
  <c r="L200" i="11"/>
  <c r="K200" i="11"/>
  <c r="J200" i="11"/>
  <c r="I200" i="11"/>
  <c r="H200" i="11"/>
  <c r="L198" i="11"/>
  <c r="K198" i="11"/>
  <c r="J198" i="11"/>
  <c r="I198" i="11"/>
  <c r="H198" i="11"/>
  <c r="L195" i="11"/>
  <c r="K195" i="11"/>
  <c r="J195" i="11"/>
  <c r="I195" i="11"/>
  <c r="H195" i="11"/>
  <c r="L192" i="11"/>
  <c r="K192" i="11"/>
  <c r="J192" i="11"/>
  <c r="I192" i="11"/>
  <c r="H192" i="11"/>
  <c r="L190" i="11"/>
  <c r="K190" i="11"/>
  <c r="J190" i="11"/>
  <c r="I190" i="11"/>
  <c r="H190" i="11"/>
  <c r="L187" i="11"/>
  <c r="K187" i="11"/>
  <c r="J187" i="11"/>
  <c r="I187" i="11"/>
  <c r="H187" i="11"/>
  <c r="L184" i="11"/>
  <c r="K184" i="11"/>
  <c r="J184" i="11"/>
  <c r="I184" i="11"/>
  <c r="H184" i="11"/>
  <c r="L182" i="11"/>
  <c r="K182" i="11"/>
  <c r="J182" i="11"/>
  <c r="I182" i="11"/>
  <c r="H182" i="11"/>
  <c r="L179" i="11"/>
  <c r="K179" i="11"/>
  <c r="J179" i="11"/>
  <c r="I179" i="11"/>
  <c r="H179" i="11"/>
  <c r="L176" i="11"/>
  <c r="K176" i="11"/>
  <c r="J176" i="11"/>
  <c r="I176" i="11"/>
  <c r="H176" i="11"/>
  <c r="L174" i="11"/>
  <c r="K174" i="11"/>
  <c r="J174" i="11"/>
  <c r="I174" i="11"/>
  <c r="H174" i="11"/>
  <c r="L170" i="11"/>
  <c r="K170" i="11"/>
  <c r="J170" i="11"/>
  <c r="I170" i="11"/>
  <c r="H170" i="11"/>
  <c r="L167" i="11"/>
  <c r="K167" i="11"/>
  <c r="J167" i="11"/>
  <c r="I167" i="11"/>
  <c r="H167" i="11"/>
  <c r="L165" i="11"/>
  <c r="K165" i="11"/>
  <c r="J165" i="11"/>
  <c r="I165" i="11"/>
  <c r="H165" i="11"/>
  <c r="L162" i="11"/>
  <c r="K162" i="11"/>
  <c r="J162" i="11"/>
  <c r="I162" i="11"/>
  <c r="H162" i="11"/>
  <c r="L159" i="11"/>
  <c r="K159" i="11"/>
  <c r="J159" i="11"/>
  <c r="I159" i="11"/>
  <c r="H159" i="11"/>
  <c r="L157" i="11"/>
  <c r="K157" i="11"/>
  <c r="J157" i="11"/>
  <c r="I157" i="11"/>
  <c r="H157" i="11"/>
  <c r="L154" i="11"/>
  <c r="K154" i="11"/>
  <c r="J154" i="11"/>
  <c r="I154" i="11"/>
  <c r="H154" i="11"/>
  <c r="L151" i="11"/>
  <c r="K151" i="11"/>
  <c r="J151" i="11"/>
  <c r="I151" i="11"/>
  <c r="H151" i="11"/>
  <c r="L149" i="11"/>
  <c r="K149" i="11"/>
  <c r="J149" i="11"/>
  <c r="I149" i="11"/>
  <c r="H149" i="11"/>
  <c r="L146" i="11"/>
  <c r="K146" i="11"/>
  <c r="J146" i="11"/>
  <c r="I146" i="11"/>
  <c r="H146" i="11"/>
  <c r="L143" i="11"/>
  <c r="K143" i="11"/>
  <c r="J143" i="11"/>
  <c r="I143" i="11"/>
  <c r="H143" i="11"/>
  <c r="L141" i="11"/>
  <c r="K141" i="11"/>
  <c r="J141" i="11"/>
  <c r="I141" i="11"/>
  <c r="H141" i="11"/>
  <c r="L137" i="11"/>
  <c r="K137" i="11"/>
  <c r="J137" i="11"/>
  <c r="I137" i="11"/>
  <c r="H137" i="11"/>
  <c r="L134" i="11"/>
  <c r="K134" i="11"/>
  <c r="J134" i="11"/>
  <c r="I134" i="11"/>
  <c r="H134" i="11"/>
  <c r="L132" i="11"/>
  <c r="K132" i="11"/>
  <c r="J132" i="11"/>
  <c r="I132" i="11"/>
  <c r="H132" i="11"/>
  <c r="L129" i="11"/>
  <c r="K129" i="11"/>
  <c r="J129" i="11"/>
  <c r="I129" i="11"/>
  <c r="H129" i="11"/>
  <c r="L126" i="11"/>
  <c r="K126" i="11"/>
  <c r="J126" i="11"/>
  <c r="I126" i="11"/>
  <c r="H126" i="11"/>
  <c r="L124" i="11"/>
  <c r="K124" i="11"/>
  <c r="J124" i="11"/>
  <c r="I124" i="11"/>
  <c r="H124" i="11"/>
  <c r="L121" i="11"/>
  <c r="K121" i="11"/>
  <c r="J121" i="11"/>
  <c r="I121" i="11"/>
  <c r="H121" i="11"/>
  <c r="L118" i="11"/>
  <c r="K118" i="11"/>
  <c r="J118" i="11"/>
  <c r="I118" i="11"/>
  <c r="H118" i="11"/>
  <c r="L116" i="11"/>
  <c r="K116" i="11"/>
  <c r="J116" i="11"/>
  <c r="I116" i="11"/>
  <c r="H116" i="11"/>
  <c r="L113" i="11"/>
  <c r="K113" i="11"/>
  <c r="J113" i="11"/>
  <c r="I113" i="11"/>
  <c r="H113" i="11"/>
  <c r="L110" i="11"/>
  <c r="K110" i="11"/>
  <c r="J110" i="11"/>
  <c r="I110" i="11"/>
  <c r="H110" i="11"/>
  <c r="L108" i="11"/>
  <c r="K108" i="11"/>
  <c r="J108" i="11"/>
  <c r="I108" i="11"/>
  <c r="H108" i="11"/>
  <c r="L104" i="11"/>
  <c r="K104" i="11"/>
  <c r="J104" i="11"/>
  <c r="I104" i="11"/>
  <c r="H104" i="11"/>
  <c r="L101" i="11"/>
  <c r="K101" i="11"/>
  <c r="J101" i="11"/>
  <c r="I101" i="11"/>
  <c r="H101" i="11"/>
  <c r="L99" i="11"/>
  <c r="K99" i="11"/>
  <c r="J99" i="11"/>
  <c r="I99" i="11"/>
  <c r="H99" i="11"/>
  <c r="L96" i="11"/>
  <c r="K96" i="11"/>
  <c r="J96" i="11"/>
  <c r="I96" i="11"/>
  <c r="H96" i="11"/>
  <c r="L93" i="11"/>
  <c r="K93" i="11"/>
  <c r="J93" i="11"/>
  <c r="I93" i="11"/>
  <c r="H93" i="11"/>
  <c r="L91" i="11"/>
  <c r="K91" i="11"/>
  <c r="J91" i="11"/>
  <c r="I91" i="11"/>
  <c r="H91" i="11"/>
  <c r="L88" i="11"/>
  <c r="K88" i="11"/>
  <c r="J88" i="11"/>
  <c r="I88" i="11"/>
  <c r="H88" i="11"/>
  <c r="L85" i="11"/>
  <c r="K85" i="11"/>
  <c r="J85" i="11"/>
  <c r="I85" i="11"/>
  <c r="H85" i="11"/>
  <c r="L83" i="11"/>
  <c r="K83" i="11"/>
  <c r="J83" i="11"/>
  <c r="I83" i="11"/>
  <c r="H83" i="11"/>
  <c r="L80" i="11"/>
  <c r="K80" i="11"/>
  <c r="J80" i="11"/>
  <c r="I80" i="11"/>
  <c r="H80" i="11"/>
  <c r="L77" i="11"/>
  <c r="K77" i="11"/>
  <c r="J77" i="11"/>
  <c r="I77" i="11"/>
  <c r="H77" i="11"/>
  <c r="L75" i="11"/>
  <c r="K75" i="11"/>
  <c r="J75" i="11"/>
  <c r="I75" i="11"/>
  <c r="H75" i="11"/>
  <c r="L71" i="11"/>
  <c r="K71" i="11"/>
  <c r="J71" i="11"/>
  <c r="I71" i="11"/>
  <c r="H71" i="11"/>
  <c r="L68" i="11"/>
  <c r="K68" i="11"/>
  <c r="J68" i="11"/>
  <c r="I68" i="11"/>
  <c r="H68" i="11"/>
  <c r="L66" i="11"/>
  <c r="K66" i="11"/>
  <c r="J66" i="11"/>
  <c r="I66" i="11"/>
  <c r="H66" i="11"/>
  <c r="L63" i="11"/>
  <c r="K63" i="11"/>
  <c r="J63" i="11"/>
  <c r="I63" i="11"/>
  <c r="H63" i="11"/>
  <c r="L60" i="11"/>
  <c r="K60" i="11"/>
  <c r="J60" i="11"/>
  <c r="I60" i="11"/>
  <c r="H60" i="11"/>
  <c r="L58" i="11"/>
  <c r="K58" i="11"/>
  <c r="J58" i="11"/>
  <c r="I58" i="11"/>
  <c r="H58" i="11"/>
  <c r="L55" i="11"/>
  <c r="K55" i="11"/>
  <c r="J55" i="11"/>
  <c r="I55" i="11"/>
  <c r="H55" i="11"/>
  <c r="L52" i="11"/>
  <c r="K52" i="11"/>
  <c r="J52" i="11"/>
  <c r="I52" i="11"/>
  <c r="H52" i="11"/>
  <c r="L50" i="11"/>
  <c r="K50" i="11"/>
  <c r="J50" i="11"/>
  <c r="I50" i="11"/>
  <c r="H50" i="11"/>
  <c r="L47" i="11"/>
  <c r="K47" i="11"/>
  <c r="J47" i="11"/>
  <c r="I47" i="11"/>
  <c r="H47" i="11"/>
  <c r="L44" i="11"/>
  <c r="K44" i="11"/>
  <c r="I44" i="11"/>
  <c r="H44" i="11"/>
  <c r="J44" i="11"/>
  <c r="L42" i="11"/>
  <c r="K42" i="11"/>
  <c r="I42" i="11"/>
  <c r="H42" i="11"/>
  <c r="J42" i="11"/>
  <c r="L38" i="11"/>
  <c r="K38" i="11"/>
  <c r="I38" i="11"/>
  <c r="H38" i="11"/>
  <c r="J38" i="11"/>
  <c r="L35" i="11"/>
  <c r="K35" i="11"/>
  <c r="I35" i="11"/>
  <c r="H35" i="11"/>
  <c r="J35" i="11"/>
  <c r="L33" i="11"/>
  <c r="K33" i="11"/>
  <c r="I33" i="11"/>
  <c r="H33" i="11"/>
  <c r="J33" i="11"/>
  <c r="L30" i="11"/>
  <c r="K30" i="11"/>
  <c r="I30" i="11"/>
  <c r="H30" i="11"/>
  <c r="J30" i="11"/>
  <c r="L27" i="11"/>
  <c r="K27" i="11"/>
  <c r="I27" i="11"/>
  <c r="H27" i="11"/>
  <c r="J27" i="11"/>
  <c r="L25" i="11"/>
  <c r="K25" i="11"/>
  <c r="I25" i="11"/>
  <c r="H25" i="11"/>
  <c r="J25" i="11"/>
  <c r="L22" i="11"/>
  <c r="K22" i="11"/>
  <c r="I22" i="11"/>
  <c r="H22" i="11"/>
  <c r="J22" i="11"/>
  <c r="L19" i="11"/>
  <c r="K19" i="11"/>
  <c r="I19" i="11"/>
  <c r="H19" i="11"/>
  <c r="J19" i="11"/>
  <c r="L17" i="11"/>
  <c r="K17" i="11"/>
  <c r="I17" i="11"/>
  <c r="H17" i="11"/>
  <c r="J17" i="11"/>
  <c r="L14" i="11"/>
  <c r="K14" i="11"/>
  <c r="I14" i="11"/>
  <c r="H14" i="11"/>
  <c r="J14" i="11"/>
  <c r="L11" i="11"/>
  <c r="K11" i="11"/>
  <c r="I11" i="11"/>
  <c r="H11" i="11"/>
  <c r="J11" i="11"/>
  <c r="L9" i="11"/>
  <c r="K9" i="11"/>
  <c r="I9" i="11"/>
  <c r="H9" i="11"/>
  <c r="J9" i="11"/>
  <c r="V84" i="14"/>
  <c r="U84" i="14"/>
  <c r="T84" i="14"/>
  <c r="S84" i="14"/>
  <c r="R84" i="14"/>
  <c r="V74" i="14"/>
  <c r="U74" i="14"/>
  <c r="T74" i="14"/>
  <c r="S74" i="14"/>
  <c r="R74" i="14"/>
  <c r="V62" i="14"/>
  <c r="U62" i="14"/>
  <c r="T62" i="14"/>
  <c r="S62" i="14"/>
  <c r="R62" i="14"/>
  <c r="V50" i="14"/>
  <c r="U50" i="14"/>
  <c r="T50" i="14"/>
  <c r="S50" i="14"/>
  <c r="R50" i="14"/>
  <c r="V39" i="14"/>
  <c r="U39" i="14"/>
  <c r="T39" i="14"/>
  <c r="S39" i="14"/>
  <c r="R39" i="14"/>
  <c r="V27" i="14"/>
  <c r="U27" i="14"/>
  <c r="T27" i="14"/>
  <c r="S27" i="14"/>
  <c r="R27" i="14"/>
  <c r="U15" i="14"/>
  <c r="T15" i="14"/>
  <c r="S15" i="14"/>
  <c r="R15" i="14"/>
  <c r="L61" i="13"/>
  <c r="K61" i="13"/>
  <c r="J61" i="13"/>
  <c r="I61" i="13"/>
  <c r="H61" i="13"/>
  <c r="L53" i="13"/>
  <c r="K53" i="13"/>
  <c r="J53" i="13"/>
  <c r="I53" i="13"/>
  <c r="H53" i="13"/>
  <c r="L44" i="13"/>
  <c r="K44" i="13"/>
  <c r="J44" i="13"/>
  <c r="I44" i="13"/>
  <c r="H44" i="13"/>
  <c r="L36" i="13"/>
  <c r="K36" i="13"/>
  <c r="J36" i="13"/>
  <c r="I36" i="13"/>
  <c r="H36" i="13"/>
  <c r="L28" i="13"/>
  <c r="K28" i="13"/>
  <c r="J28" i="13"/>
  <c r="I28" i="13"/>
  <c r="H28" i="13"/>
  <c r="L19" i="13"/>
  <c r="K19" i="13"/>
  <c r="J19" i="13"/>
  <c r="I19" i="13"/>
  <c r="H19" i="13"/>
  <c r="L11" i="13"/>
  <c r="K11" i="13"/>
  <c r="J11" i="13"/>
  <c r="I11" i="13"/>
  <c r="H11" i="13"/>
  <c r="I8" i="13"/>
  <c r="H8" i="13"/>
  <c r="L8" i="13"/>
  <c r="J8" i="13"/>
  <c r="K8" i="13"/>
  <c r="I10" i="13"/>
  <c r="H10" i="13"/>
  <c r="L10" i="13"/>
  <c r="K10" i="13"/>
  <c r="J10" i="13"/>
  <c r="I12" i="13"/>
  <c r="H12" i="13"/>
  <c r="L12" i="13"/>
  <c r="K12" i="13"/>
  <c r="J12" i="13"/>
  <c r="I14" i="13"/>
  <c r="H14" i="13"/>
  <c r="L14" i="13"/>
  <c r="K14" i="13"/>
  <c r="J14" i="13"/>
  <c r="I16" i="13"/>
  <c r="H16" i="13"/>
  <c r="L16" i="13"/>
  <c r="J16" i="13"/>
  <c r="K16" i="13"/>
  <c r="I18" i="13"/>
  <c r="H18" i="13"/>
  <c r="L18" i="13"/>
  <c r="K18" i="13"/>
  <c r="J18" i="13"/>
  <c r="I20" i="13"/>
  <c r="H20" i="13"/>
  <c r="L20" i="13"/>
  <c r="K20" i="13"/>
  <c r="J20" i="13"/>
  <c r="I22" i="13"/>
  <c r="H22" i="13"/>
  <c r="L22" i="13"/>
  <c r="K22" i="13"/>
  <c r="J22" i="13"/>
  <c r="I24" i="13"/>
  <c r="H24" i="13"/>
  <c r="L24" i="13"/>
  <c r="K24" i="13"/>
  <c r="J24" i="13"/>
  <c r="I27" i="13"/>
  <c r="H27" i="13"/>
  <c r="L27" i="13"/>
  <c r="K27" i="13"/>
  <c r="J27" i="13"/>
  <c r="I29" i="13"/>
  <c r="H29" i="13"/>
  <c r="L29" i="13"/>
  <c r="K29" i="13"/>
  <c r="J29" i="13"/>
  <c r="I31" i="13"/>
  <c r="H31" i="13"/>
  <c r="L31" i="13"/>
  <c r="K31" i="13"/>
  <c r="J31" i="13"/>
  <c r="I33" i="13"/>
  <c r="H33" i="13"/>
  <c r="L33" i="13"/>
  <c r="K33" i="13"/>
  <c r="J33" i="13"/>
  <c r="I35" i="13"/>
  <c r="H35" i="13"/>
  <c r="L35" i="13"/>
  <c r="K35" i="13"/>
  <c r="J35" i="13"/>
  <c r="I37" i="13"/>
  <c r="H37" i="13"/>
  <c r="L37" i="13"/>
  <c r="K37" i="13"/>
  <c r="J37" i="13"/>
  <c r="I39" i="13"/>
  <c r="H39" i="13"/>
  <c r="L39" i="13"/>
  <c r="K39" i="13"/>
  <c r="J39" i="13"/>
  <c r="I41" i="13"/>
  <c r="H41" i="13"/>
  <c r="L41" i="13"/>
  <c r="K41" i="13"/>
  <c r="J41" i="13"/>
  <c r="I43" i="13"/>
  <c r="H43" i="13"/>
  <c r="L43" i="13"/>
  <c r="K43" i="13"/>
  <c r="J43" i="13"/>
  <c r="I46" i="13"/>
  <c r="H46" i="13"/>
  <c r="L46" i="13"/>
  <c r="K46" i="13"/>
  <c r="J46" i="13"/>
  <c r="I48" i="13"/>
  <c r="H48" i="13"/>
  <c r="L48" i="13"/>
  <c r="K48" i="13"/>
  <c r="J48" i="13"/>
  <c r="I50" i="13"/>
  <c r="H50" i="13"/>
  <c r="L50" i="13"/>
  <c r="K50" i="13"/>
  <c r="J50" i="13"/>
  <c r="I52" i="13"/>
  <c r="H52" i="13"/>
  <c r="L52" i="13"/>
  <c r="K52" i="13"/>
  <c r="J52" i="13"/>
  <c r="I54" i="13"/>
  <c r="H54" i="13"/>
  <c r="L54" i="13"/>
  <c r="K54" i="13"/>
  <c r="J54" i="13"/>
  <c r="I56" i="13"/>
  <c r="H56" i="13"/>
  <c r="L56" i="13"/>
  <c r="K56" i="13"/>
  <c r="J56" i="13"/>
  <c r="I58" i="13"/>
  <c r="H58" i="13"/>
  <c r="L58" i="13"/>
  <c r="K58" i="13"/>
  <c r="J58" i="13"/>
  <c r="I60" i="13"/>
  <c r="H60" i="13"/>
  <c r="L60" i="13"/>
  <c r="K60" i="13"/>
  <c r="J60" i="13"/>
  <c r="I62" i="13"/>
  <c r="H62" i="13"/>
  <c r="L62" i="13"/>
  <c r="K62" i="13"/>
  <c r="J62" i="13"/>
  <c r="P8" i="22"/>
  <c r="AB19" i="21"/>
  <c r="P19" i="22" s="1"/>
  <c r="AB33" i="21"/>
  <c r="P33" i="22" s="1"/>
  <c r="P22" i="22"/>
  <c r="V82" i="14"/>
  <c r="U82" i="14"/>
  <c r="T82" i="14"/>
  <c r="S82" i="14"/>
  <c r="R82" i="14"/>
  <c r="V70" i="14"/>
  <c r="U70" i="14"/>
  <c r="T70" i="14"/>
  <c r="S70" i="14"/>
  <c r="R70" i="14"/>
  <c r="V58" i="14"/>
  <c r="U58" i="14"/>
  <c r="T58" i="14"/>
  <c r="S58" i="14"/>
  <c r="R58" i="14"/>
  <c r="V48" i="14"/>
  <c r="U48" i="14"/>
  <c r="T48" i="14"/>
  <c r="S48" i="14"/>
  <c r="R48" i="14"/>
  <c r="V36" i="14"/>
  <c r="U36" i="14"/>
  <c r="T36" i="14"/>
  <c r="S36" i="14"/>
  <c r="R36" i="14"/>
  <c r="V24" i="14"/>
  <c r="U24" i="14"/>
  <c r="T24" i="14"/>
  <c r="S24" i="14"/>
  <c r="R24" i="14"/>
  <c r="U13" i="14"/>
  <c r="T13" i="14"/>
  <c r="S13" i="14"/>
  <c r="R13" i="14"/>
  <c r="L51" i="13"/>
  <c r="K51" i="13"/>
  <c r="J51" i="13"/>
  <c r="I51" i="13"/>
  <c r="H51" i="13"/>
  <c r="L42" i="13"/>
  <c r="K42" i="13"/>
  <c r="J42" i="13"/>
  <c r="I42" i="13"/>
  <c r="H42" i="13"/>
  <c r="L34" i="13"/>
  <c r="K34" i="13"/>
  <c r="J34" i="13"/>
  <c r="I34" i="13"/>
  <c r="H34" i="13"/>
  <c r="L25" i="13"/>
  <c r="K25" i="13"/>
  <c r="J25" i="13"/>
  <c r="I25" i="13"/>
  <c r="H25" i="13"/>
  <c r="L17" i="13"/>
  <c r="K17" i="13"/>
  <c r="J17" i="13"/>
  <c r="I17" i="13"/>
  <c r="H17" i="13"/>
  <c r="L9" i="13"/>
  <c r="K9" i="13"/>
  <c r="J9" i="13"/>
  <c r="I9" i="13"/>
  <c r="H9" i="13"/>
  <c r="V79" i="14"/>
  <c r="U79" i="14"/>
  <c r="T79" i="14"/>
  <c r="S79" i="14"/>
  <c r="R79" i="14"/>
  <c r="V67" i="14"/>
  <c r="U67" i="14"/>
  <c r="T67" i="14"/>
  <c r="S67" i="14"/>
  <c r="R67" i="14"/>
  <c r="V56" i="14"/>
  <c r="U56" i="14"/>
  <c r="T56" i="14"/>
  <c r="S56" i="14"/>
  <c r="R56" i="14"/>
  <c r="V44" i="14"/>
  <c r="U44" i="14"/>
  <c r="T44" i="14"/>
  <c r="S44" i="14"/>
  <c r="R44" i="14"/>
  <c r="V32" i="14"/>
  <c r="U32" i="14"/>
  <c r="T32" i="14"/>
  <c r="S32" i="14"/>
  <c r="R32" i="14"/>
  <c r="V22" i="14"/>
  <c r="U22" i="14"/>
  <c r="T22" i="14"/>
  <c r="S22" i="14"/>
  <c r="R22" i="14"/>
  <c r="U10" i="14"/>
  <c r="T10" i="14"/>
  <c r="S10" i="14"/>
  <c r="R10" i="14"/>
  <c r="L57" i="13"/>
  <c r="K57" i="13"/>
  <c r="J57" i="13"/>
  <c r="I57" i="13"/>
  <c r="H57" i="13"/>
  <c r="L49" i="13"/>
  <c r="K49" i="13"/>
  <c r="J49" i="13"/>
  <c r="I49" i="13"/>
  <c r="H49" i="13"/>
  <c r="L40" i="13"/>
  <c r="K40" i="13"/>
  <c r="J40" i="13"/>
  <c r="I40" i="13"/>
  <c r="H40" i="13"/>
  <c r="L32" i="13"/>
  <c r="K32" i="13"/>
  <c r="J32" i="13"/>
  <c r="I32" i="13"/>
  <c r="H32" i="13"/>
  <c r="L23" i="13"/>
  <c r="K23" i="13"/>
  <c r="J23" i="13"/>
  <c r="I23" i="13"/>
  <c r="H23" i="13"/>
  <c r="AJ22" i="20"/>
  <c r="AA33" i="20"/>
  <c r="AJ33" i="20" s="1"/>
  <c r="AJ8" i="20"/>
  <c r="AA19" i="20"/>
  <c r="AJ19" i="20" s="1"/>
  <c r="V76" i="14"/>
  <c r="U76" i="14"/>
  <c r="T76" i="14"/>
  <c r="S76" i="14"/>
  <c r="R76" i="14"/>
  <c r="V65" i="14"/>
  <c r="U65" i="14"/>
  <c r="T65" i="14"/>
  <c r="S65" i="14"/>
  <c r="R65" i="14"/>
  <c r="V53" i="14"/>
  <c r="U53" i="14"/>
  <c r="T53" i="14"/>
  <c r="S53" i="14"/>
  <c r="R53" i="14"/>
  <c r="V41" i="14"/>
  <c r="U41" i="14"/>
  <c r="T41" i="14"/>
  <c r="S41" i="14"/>
  <c r="R41" i="14"/>
  <c r="V30" i="14"/>
  <c r="U30" i="14"/>
  <c r="T30" i="14"/>
  <c r="S30" i="14"/>
  <c r="R30" i="14"/>
  <c r="U18" i="14"/>
  <c r="T18" i="14"/>
  <c r="S18" i="14"/>
  <c r="R18" i="14"/>
  <c r="T9" i="14"/>
  <c r="S9" i="14"/>
  <c r="R9" i="14"/>
  <c r="U9" i="14"/>
  <c r="T11" i="14"/>
  <c r="S11" i="14"/>
  <c r="R11" i="14"/>
  <c r="U11" i="14"/>
  <c r="T14" i="14"/>
  <c r="S14" i="14"/>
  <c r="R14" i="14"/>
  <c r="U14" i="14"/>
  <c r="T17" i="14"/>
  <c r="S17" i="14"/>
  <c r="R17" i="14"/>
  <c r="U17" i="14"/>
  <c r="T19" i="14"/>
  <c r="S19" i="14"/>
  <c r="R19" i="14"/>
  <c r="U19" i="14"/>
  <c r="T23" i="14"/>
  <c r="S23" i="14"/>
  <c r="R23" i="14"/>
  <c r="U23" i="14"/>
  <c r="V23" i="14"/>
  <c r="T26" i="14"/>
  <c r="S26" i="14"/>
  <c r="R26" i="14"/>
  <c r="U26" i="14"/>
  <c r="V26" i="14"/>
  <c r="T28" i="14"/>
  <c r="S28" i="14"/>
  <c r="R28" i="14"/>
  <c r="V28" i="14"/>
  <c r="U28" i="14"/>
  <c r="T31" i="14"/>
  <c r="S31" i="14"/>
  <c r="R31" i="14"/>
  <c r="U31" i="14"/>
  <c r="V31" i="14"/>
  <c r="T35" i="14"/>
  <c r="S35" i="14"/>
  <c r="R35" i="14"/>
  <c r="U35" i="14"/>
  <c r="V35" i="14"/>
  <c r="T37" i="14"/>
  <c r="S37" i="14"/>
  <c r="R37" i="14"/>
  <c r="U37" i="14"/>
  <c r="V37" i="14"/>
  <c r="T40" i="14"/>
  <c r="S40" i="14"/>
  <c r="R40" i="14"/>
  <c r="V40" i="14"/>
  <c r="U40" i="14"/>
  <c r="T43" i="14"/>
  <c r="S43" i="14"/>
  <c r="R43" i="14"/>
  <c r="U43" i="14"/>
  <c r="V43" i="14"/>
  <c r="T45" i="14"/>
  <c r="S45" i="14"/>
  <c r="R45" i="14"/>
  <c r="U45" i="14"/>
  <c r="V45" i="14"/>
  <c r="T49" i="14"/>
  <c r="S49" i="14"/>
  <c r="R49" i="14"/>
  <c r="V49" i="14"/>
  <c r="U49" i="14"/>
  <c r="T52" i="14"/>
  <c r="S52" i="14"/>
  <c r="R52" i="14"/>
  <c r="V52" i="14"/>
  <c r="U52" i="14"/>
  <c r="T54" i="14"/>
  <c r="S54" i="14"/>
  <c r="R54" i="14"/>
  <c r="U54" i="14"/>
  <c r="V54" i="14"/>
  <c r="T57" i="14"/>
  <c r="S57" i="14"/>
  <c r="R57" i="14"/>
  <c r="U57" i="14"/>
  <c r="V57" i="14"/>
  <c r="T61" i="14"/>
  <c r="S61" i="14"/>
  <c r="R61" i="14"/>
  <c r="V61" i="14"/>
  <c r="U61" i="14"/>
  <c r="T63" i="14"/>
  <c r="S63" i="14"/>
  <c r="R63" i="14"/>
  <c r="V63" i="14"/>
  <c r="U63" i="14"/>
  <c r="T66" i="14"/>
  <c r="S66" i="14"/>
  <c r="R66" i="14"/>
  <c r="U66" i="14"/>
  <c r="V66" i="14"/>
  <c r="T69" i="14"/>
  <c r="S69" i="14"/>
  <c r="R69" i="14"/>
  <c r="U69" i="14"/>
  <c r="V69" i="14"/>
  <c r="T71" i="14"/>
  <c r="S71" i="14"/>
  <c r="R71" i="14"/>
  <c r="V71" i="14"/>
  <c r="U71" i="14"/>
  <c r="T75" i="14"/>
  <c r="S75" i="14"/>
  <c r="R75" i="14"/>
  <c r="V75" i="14"/>
  <c r="U75" i="14"/>
  <c r="T78" i="14"/>
  <c r="S78" i="14"/>
  <c r="R78" i="14"/>
  <c r="U78" i="14"/>
  <c r="V78" i="14"/>
  <c r="T80" i="14"/>
  <c r="S80" i="14"/>
  <c r="R80" i="14"/>
  <c r="U80" i="14"/>
  <c r="V80" i="14"/>
  <c r="T83" i="14"/>
  <c r="S83" i="14"/>
  <c r="R83" i="14"/>
  <c r="V83" i="14"/>
  <c r="U83" i="14"/>
  <c r="L63" i="13"/>
  <c r="K63" i="13"/>
  <c r="J63" i="13"/>
  <c r="I63" i="13"/>
  <c r="H63" i="13"/>
  <c r="L55" i="13"/>
  <c r="K55" i="13"/>
  <c r="J55" i="13"/>
  <c r="I55" i="13"/>
  <c r="H55" i="13"/>
  <c r="L47" i="13"/>
  <c r="K47" i="13"/>
  <c r="J47" i="13"/>
  <c r="I47" i="13"/>
  <c r="H47" i="13"/>
  <c r="V196" i="11"/>
  <c r="U196" i="11"/>
  <c r="T196" i="11"/>
  <c r="S196" i="11"/>
  <c r="R196" i="11"/>
  <c r="V186" i="11"/>
  <c r="U186" i="11"/>
  <c r="T186" i="11"/>
  <c r="S186" i="11"/>
  <c r="R186" i="11"/>
  <c r="V175" i="11"/>
  <c r="U175" i="11"/>
  <c r="T175" i="11"/>
  <c r="S175" i="11"/>
  <c r="R175" i="11"/>
  <c r="V163" i="11"/>
  <c r="U163" i="11"/>
  <c r="T163" i="11"/>
  <c r="S163" i="11"/>
  <c r="R163" i="11"/>
  <c r="V153" i="11"/>
  <c r="U153" i="11"/>
  <c r="T153" i="11"/>
  <c r="S153" i="11"/>
  <c r="R153" i="11"/>
  <c r="V142" i="11"/>
  <c r="U142" i="11"/>
  <c r="T142" i="11"/>
  <c r="S142" i="11"/>
  <c r="R142" i="11"/>
  <c r="V130" i="11"/>
  <c r="U130" i="11"/>
  <c r="T130" i="11"/>
  <c r="S130" i="11"/>
  <c r="R130" i="11"/>
  <c r="V120" i="11"/>
  <c r="U120" i="11"/>
  <c r="T120" i="11"/>
  <c r="S120" i="11"/>
  <c r="R120" i="11"/>
  <c r="U34" i="11"/>
  <c r="T34" i="11"/>
  <c r="S34" i="11"/>
  <c r="R34" i="11"/>
  <c r="V34" i="11"/>
  <c r="U13" i="11"/>
  <c r="T13" i="11"/>
  <c r="S13" i="11"/>
  <c r="V13" i="11"/>
  <c r="R13" i="11"/>
  <c r="V204" i="11"/>
  <c r="U204" i="11"/>
  <c r="T204" i="11"/>
  <c r="S204" i="11"/>
  <c r="R204" i="11"/>
  <c r="V194" i="11"/>
  <c r="U194" i="11"/>
  <c r="T194" i="11"/>
  <c r="S194" i="11"/>
  <c r="R194" i="11"/>
  <c r="V183" i="11"/>
  <c r="U183" i="11"/>
  <c r="T183" i="11"/>
  <c r="S183" i="11"/>
  <c r="R183" i="11"/>
  <c r="V171" i="11"/>
  <c r="U171" i="11"/>
  <c r="T171" i="11"/>
  <c r="S171" i="11"/>
  <c r="R171" i="11"/>
  <c r="V161" i="11"/>
  <c r="U161" i="11"/>
  <c r="T161" i="11"/>
  <c r="S161" i="11"/>
  <c r="R161" i="11"/>
  <c r="V150" i="11"/>
  <c r="U150" i="11"/>
  <c r="T150" i="11"/>
  <c r="S150" i="11"/>
  <c r="R150" i="11"/>
  <c r="V138" i="11"/>
  <c r="U138" i="11"/>
  <c r="T138" i="11"/>
  <c r="S138" i="11"/>
  <c r="R138" i="11"/>
  <c r="V128" i="11"/>
  <c r="U128" i="11"/>
  <c r="T128" i="11"/>
  <c r="S128" i="11"/>
  <c r="R128" i="11"/>
  <c r="V117" i="11"/>
  <c r="U117" i="11"/>
  <c r="T117" i="11"/>
  <c r="S117" i="11"/>
  <c r="R117" i="11"/>
  <c r="V105" i="11"/>
  <c r="U105" i="11"/>
  <c r="T105" i="11"/>
  <c r="S105" i="11"/>
  <c r="R105" i="11"/>
  <c r="V95" i="11"/>
  <c r="U95" i="11"/>
  <c r="T95" i="11"/>
  <c r="S95" i="11"/>
  <c r="R95" i="11"/>
  <c r="V202" i="11"/>
  <c r="U202" i="11"/>
  <c r="T202" i="11"/>
  <c r="S202" i="11"/>
  <c r="R202" i="11"/>
  <c r="V191" i="11"/>
  <c r="U191" i="11"/>
  <c r="T191" i="11"/>
  <c r="S191" i="11"/>
  <c r="R191" i="11"/>
  <c r="V180" i="11"/>
  <c r="U180" i="11"/>
  <c r="T180" i="11"/>
  <c r="S180" i="11"/>
  <c r="R180" i="11"/>
  <c r="V169" i="11"/>
  <c r="U169" i="11"/>
  <c r="T169" i="11"/>
  <c r="S169" i="11"/>
  <c r="R169" i="11"/>
  <c r="V158" i="11"/>
  <c r="U158" i="11"/>
  <c r="T158" i="11"/>
  <c r="S158" i="11"/>
  <c r="R158" i="11"/>
  <c r="V147" i="11"/>
  <c r="U147" i="11"/>
  <c r="T147" i="11"/>
  <c r="S147" i="11"/>
  <c r="R147" i="11"/>
  <c r="V136" i="11"/>
  <c r="U136" i="11"/>
  <c r="T136" i="11"/>
  <c r="S136" i="11"/>
  <c r="R136" i="11"/>
  <c r="V199" i="11"/>
  <c r="U199" i="11"/>
  <c r="T199" i="11"/>
  <c r="S199" i="11"/>
  <c r="R199" i="11"/>
  <c r="V188" i="11"/>
  <c r="U188" i="11"/>
  <c r="T188" i="11"/>
  <c r="S188" i="11"/>
  <c r="R188" i="11"/>
  <c r="V178" i="11"/>
  <c r="U178" i="11"/>
  <c r="T178" i="11"/>
  <c r="S178" i="11"/>
  <c r="R178" i="11"/>
  <c r="V166" i="11"/>
  <c r="U166" i="11"/>
  <c r="T166" i="11"/>
  <c r="S166" i="11"/>
  <c r="R166" i="11"/>
  <c r="V155" i="11"/>
  <c r="U155" i="11"/>
  <c r="T155" i="11"/>
  <c r="S155" i="11"/>
  <c r="R155" i="11"/>
  <c r="V145" i="11"/>
  <c r="U145" i="11"/>
  <c r="T145" i="11"/>
  <c r="S145" i="11"/>
  <c r="R145" i="11"/>
  <c r="V133" i="11"/>
  <c r="U133" i="11"/>
  <c r="T133" i="11"/>
  <c r="S133" i="11"/>
  <c r="R133" i="11"/>
  <c r="U29" i="11"/>
  <c r="T29" i="11"/>
  <c r="S29" i="11"/>
  <c r="R29" i="11"/>
  <c r="V29" i="11"/>
  <c r="T9" i="11"/>
  <c r="S9" i="11"/>
  <c r="R9" i="11"/>
  <c r="U9" i="11"/>
  <c r="V9" i="11"/>
  <c r="T11" i="11"/>
  <c r="S11" i="11"/>
  <c r="U11" i="11"/>
  <c r="V11" i="11"/>
  <c r="R11" i="11"/>
  <c r="T14" i="11"/>
  <c r="S14" i="11"/>
  <c r="U14" i="11"/>
  <c r="R14" i="11"/>
  <c r="V14" i="11"/>
  <c r="T17" i="11"/>
  <c r="S17" i="11"/>
  <c r="V17" i="11"/>
  <c r="U17" i="11"/>
  <c r="R17" i="11"/>
  <c r="T19" i="11"/>
  <c r="S19" i="11"/>
  <c r="V19" i="11"/>
  <c r="U19" i="11"/>
  <c r="R19" i="11"/>
  <c r="T22" i="11"/>
  <c r="S22" i="11"/>
  <c r="V22" i="11"/>
  <c r="U22" i="11"/>
  <c r="R22" i="11"/>
  <c r="T25" i="11"/>
  <c r="S25" i="11"/>
  <c r="V25" i="11"/>
  <c r="U25" i="11"/>
  <c r="R25" i="11"/>
  <c r="T27" i="11"/>
  <c r="S27" i="11"/>
  <c r="R27" i="11"/>
  <c r="U27" i="11"/>
  <c r="V27" i="11"/>
  <c r="T30" i="11"/>
  <c r="S30" i="11"/>
  <c r="U30" i="11"/>
  <c r="R30" i="11"/>
  <c r="V30" i="11"/>
  <c r="T33" i="11"/>
  <c r="S33" i="11"/>
  <c r="R33" i="11"/>
  <c r="V33" i="11"/>
  <c r="U33" i="11"/>
  <c r="T35" i="11"/>
  <c r="S35" i="11"/>
  <c r="U35" i="11"/>
  <c r="R35" i="11"/>
  <c r="V35" i="11"/>
  <c r="T38" i="11"/>
  <c r="S38" i="11"/>
  <c r="V38" i="11"/>
  <c r="U38" i="11"/>
  <c r="R38" i="11"/>
  <c r="T42" i="11"/>
  <c r="S42" i="11"/>
  <c r="V42" i="11"/>
  <c r="U42" i="11"/>
  <c r="R42" i="11"/>
  <c r="T44" i="11"/>
  <c r="S44" i="11"/>
  <c r="V44" i="11"/>
  <c r="U44" i="11"/>
  <c r="R44" i="11"/>
  <c r="T47" i="11"/>
  <c r="S47" i="11"/>
  <c r="R47" i="11"/>
  <c r="U47" i="11"/>
  <c r="V47" i="11"/>
  <c r="T50" i="11"/>
  <c r="S50" i="11"/>
  <c r="R50" i="11"/>
  <c r="U50" i="11"/>
  <c r="V50" i="11"/>
  <c r="T52" i="11"/>
  <c r="S52" i="11"/>
  <c r="R52" i="11"/>
  <c r="V52" i="11"/>
  <c r="U52" i="11"/>
  <c r="T55" i="11"/>
  <c r="S55" i="11"/>
  <c r="R55" i="11"/>
  <c r="V55" i="11"/>
  <c r="U55" i="11"/>
  <c r="T58" i="11"/>
  <c r="S58" i="11"/>
  <c r="R58" i="11"/>
  <c r="U58" i="11"/>
  <c r="V58" i="11"/>
  <c r="T60" i="11"/>
  <c r="S60" i="11"/>
  <c r="R60" i="11"/>
  <c r="U60" i="11"/>
  <c r="V60" i="11"/>
  <c r="T63" i="11"/>
  <c r="S63" i="11"/>
  <c r="R63" i="11"/>
  <c r="V63" i="11"/>
  <c r="U63" i="11"/>
  <c r="T66" i="11"/>
  <c r="S66" i="11"/>
  <c r="R66" i="11"/>
  <c r="V66" i="11"/>
  <c r="U66" i="11"/>
  <c r="T68" i="11"/>
  <c r="S68" i="11"/>
  <c r="R68" i="11"/>
  <c r="U68" i="11"/>
  <c r="V68" i="11"/>
  <c r="T71" i="11"/>
  <c r="S71" i="11"/>
  <c r="R71" i="11"/>
  <c r="U71" i="11"/>
  <c r="V71" i="11"/>
  <c r="T75" i="11"/>
  <c r="S75" i="11"/>
  <c r="R75" i="11"/>
  <c r="V75" i="11"/>
  <c r="U75" i="11"/>
  <c r="T77" i="11"/>
  <c r="S77" i="11"/>
  <c r="R77" i="11"/>
  <c r="V77" i="11"/>
  <c r="U77" i="11"/>
  <c r="T80" i="11"/>
  <c r="S80" i="11"/>
  <c r="R80" i="11"/>
  <c r="U80" i="11"/>
  <c r="V80" i="11"/>
  <c r="T83" i="11"/>
  <c r="S83" i="11"/>
  <c r="R83" i="11"/>
  <c r="U83" i="11"/>
  <c r="V83" i="11"/>
  <c r="T85" i="11"/>
  <c r="S85" i="11"/>
  <c r="R85" i="11"/>
  <c r="V85" i="11"/>
  <c r="U85" i="11"/>
  <c r="T88" i="11"/>
  <c r="S88" i="11"/>
  <c r="R88" i="11"/>
  <c r="V88" i="11"/>
  <c r="U88" i="11"/>
  <c r="T91" i="11"/>
  <c r="S91" i="11"/>
  <c r="R91" i="11"/>
  <c r="U91" i="11"/>
  <c r="V91" i="11"/>
  <c r="T93" i="11"/>
  <c r="S93" i="11"/>
  <c r="R93" i="11"/>
  <c r="U93" i="11"/>
  <c r="V93" i="11"/>
  <c r="T96" i="11"/>
  <c r="S96" i="11"/>
  <c r="R96" i="11"/>
  <c r="V96" i="11"/>
  <c r="U96" i="11"/>
  <c r="T99" i="11"/>
  <c r="S99" i="11"/>
  <c r="R99" i="11"/>
  <c r="V99" i="11"/>
  <c r="U99" i="11"/>
  <c r="T101" i="11"/>
  <c r="S101" i="11"/>
  <c r="R101" i="11"/>
  <c r="U101" i="11"/>
  <c r="V101" i="11"/>
  <c r="T104" i="11"/>
  <c r="S104" i="11"/>
  <c r="R104" i="11"/>
  <c r="U104" i="11"/>
  <c r="V104" i="11"/>
  <c r="T108" i="11"/>
  <c r="S108" i="11"/>
  <c r="R108" i="11"/>
  <c r="V108" i="11"/>
  <c r="U108" i="11"/>
  <c r="T110" i="11"/>
  <c r="S110" i="11"/>
  <c r="R110" i="11"/>
  <c r="V110" i="11"/>
  <c r="U110" i="11"/>
  <c r="T113" i="11"/>
  <c r="S113" i="11"/>
  <c r="R113" i="11"/>
  <c r="U113" i="11"/>
  <c r="V113" i="11"/>
  <c r="T116" i="11"/>
  <c r="S116" i="11"/>
  <c r="R116" i="11"/>
  <c r="U116" i="11"/>
  <c r="V116" i="11"/>
  <c r="T118" i="11"/>
  <c r="S118" i="11"/>
  <c r="R118" i="11"/>
  <c r="V118" i="11"/>
  <c r="U118" i="11"/>
  <c r="T121" i="11"/>
  <c r="S121" i="11"/>
  <c r="R121" i="11"/>
  <c r="V121" i="11"/>
  <c r="U121" i="11"/>
  <c r="T124" i="11"/>
  <c r="S124" i="11"/>
  <c r="R124" i="11"/>
  <c r="U124" i="11"/>
  <c r="V124" i="11"/>
  <c r="T126" i="11"/>
  <c r="S126" i="11"/>
  <c r="R126" i="11"/>
  <c r="U126" i="11"/>
  <c r="V126" i="11"/>
  <c r="T129" i="11"/>
  <c r="S129" i="11"/>
  <c r="R129" i="11"/>
  <c r="V129" i="11"/>
  <c r="U129" i="11"/>
  <c r="T132" i="11"/>
  <c r="S132" i="11"/>
  <c r="R132" i="11"/>
  <c r="V132" i="11"/>
  <c r="U132" i="11"/>
  <c r="T134" i="11"/>
  <c r="S134" i="11"/>
  <c r="R134" i="11"/>
  <c r="U134" i="11"/>
  <c r="V134" i="11"/>
  <c r="T137" i="11"/>
  <c r="S137" i="11"/>
  <c r="R137" i="11"/>
  <c r="U137" i="11"/>
  <c r="V137" i="11"/>
  <c r="T141" i="11"/>
  <c r="S141" i="11"/>
  <c r="R141" i="11"/>
  <c r="V141" i="11"/>
  <c r="U141" i="11"/>
  <c r="T143" i="11"/>
  <c r="S143" i="11"/>
  <c r="R143" i="11"/>
  <c r="V143" i="11"/>
  <c r="U143" i="11"/>
  <c r="T146" i="11"/>
  <c r="S146" i="11"/>
  <c r="R146" i="11"/>
  <c r="U146" i="11"/>
  <c r="V146" i="11"/>
  <c r="T149" i="11"/>
  <c r="S149" i="11"/>
  <c r="R149" i="11"/>
  <c r="U149" i="11"/>
  <c r="V149" i="11"/>
  <c r="T151" i="11"/>
  <c r="S151" i="11"/>
  <c r="R151" i="11"/>
  <c r="V151" i="11"/>
  <c r="U151" i="11"/>
  <c r="T154" i="11"/>
  <c r="S154" i="11"/>
  <c r="R154" i="11"/>
  <c r="V154" i="11"/>
  <c r="U154" i="11"/>
  <c r="T157" i="11"/>
  <c r="S157" i="11"/>
  <c r="R157" i="11"/>
  <c r="U157" i="11"/>
  <c r="V157" i="11"/>
  <c r="T159" i="11"/>
  <c r="S159" i="11"/>
  <c r="R159" i="11"/>
  <c r="U159" i="11"/>
  <c r="V159" i="11"/>
  <c r="T162" i="11"/>
  <c r="S162" i="11"/>
  <c r="R162" i="11"/>
  <c r="V162" i="11"/>
  <c r="U162" i="11"/>
  <c r="T165" i="11"/>
  <c r="S165" i="11"/>
  <c r="R165" i="11"/>
  <c r="V165" i="11"/>
  <c r="U165" i="11"/>
  <c r="T167" i="11"/>
  <c r="S167" i="11"/>
  <c r="R167" i="11"/>
  <c r="U167" i="11"/>
  <c r="V167" i="11"/>
  <c r="T170" i="11"/>
  <c r="S170" i="11"/>
  <c r="R170" i="11"/>
  <c r="U170" i="11"/>
  <c r="V170" i="11"/>
  <c r="T174" i="11"/>
  <c r="S174" i="11"/>
  <c r="R174" i="11"/>
  <c r="V174" i="11"/>
  <c r="U174" i="11"/>
  <c r="T176" i="11"/>
  <c r="S176" i="11"/>
  <c r="R176" i="11"/>
  <c r="V176" i="11"/>
  <c r="U176" i="11"/>
  <c r="T179" i="11"/>
  <c r="S179" i="11"/>
  <c r="R179" i="11"/>
  <c r="U179" i="11"/>
  <c r="V179" i="11"/>
  <c r="T182" i="11"/>
  <c r="S182" i="11"/>
  <c r="R182" i="11"/>
  <c r="U182" i="11"/>
  <c r="V182" i="11"/>
  <c r="T184" i="11"/>
  <c r="S184" i="11"/>
  <c r="R184" i="11"/>
  <c r="V184" i="11"/>
  <c r="U184" i="11"/>
  <c r="T187" i="11"/>
  <c r="S187" i="11"/>
  <c r="R187" i="11"/>
  <c r="V187" i="11"/>
  <c r="U187" i="11"/>
  <c r="T190" i="11"/>
  <c r="S190" i="11"/>
  <c r="R190" i="11"/>
  <c r="U190" i="11"/>
  <c r="V190" i="11"/>
  <c r="T192" i="11"/>
  <c r="S192" i="11"/>
  <c r="R192" i="11"/>
  <c r="U192" i="11"/>
  <c r="V192" i="11"/>
  <c r="T195" i="11"/>
  <c r="S195" i="11"/>
  <c r="R195" i="11"/>
  <c r="V195" i="11"/>
  <c r="U195" i="11"/>
  <c r="T198" i="11"/>
  <c r="S198" i="11"/>
  <c r="R198" i="11"/>
  <c r="V198" i="11"/>
  <c r="U198" i="11"/>
  <c r="T200" i="11"/>
  <c r="S200" i="11"/>
  <c r="R200" i="11"/>
  <c r="U200" i="11"/>
  <c r="V200" i="11"/>
  <c r="T203" i="11"/>
  <c r="S203" i="11"/>
  <c r="R203" i="11"/>
  <c r="U203" i="11"/>
  <c r="V203" i="11"/>
  <c r="W124" i="10"/>
  <c r="V124" i="10"/>
  <c r="U124" i="10"/>
  <c r="T124" i="10"/>
  <c r="S124" i="10"/>
  <c r="K123" i="10"/>
  <c r="J123" i="10"/>
  <c r="M123" i="10"/>
  <c r="I123" i="10"/>
  <c r="H123" i="10"/>
  <c r="W114" i="10"/>
  <c r="S114" i="10"/>
  <c r="V114" i="10"/>
  <c r="U114" i="10"/>
  <c r="T114" i="10"/>
  <c r="J109" i="10"/>
  <c r="H109" i="10"/>
  <c r="M109" i="10"/>
  <c r="K109" i="10"/>
  <c r="I109" i="10"/>
  <c r="W99" i="10"/>
  <c r="U99" i="10"/>
  <c r="V99" i="10"/>
  <c r="T99" i="10"/>
  <c r="S99" i="10"/>
  <c r="H94" i="10"/>
  <c r="J94" i="10"/>
  <c r="M94" i="10"/>
  <c r="K94" i="10"/>
  <c r="I94" i="10"/>
  <c r="V88" i="10"/>
  <c r="T88" i="10"/>
  <c r="W88" i="10"/>
  <c r="U88" i="10"/>
  <c r="S88" i="10"/>
  <c r="W73" i="10"/>
  <c r="V73" i="10"/>
  <c r="U73" i="10"/>
  <c r="T73" i="10"/>
  <c r="S73" i="10"/>
  <c r="M72" i="10"/>
  <c r="K72" i="10"/>
  <c r="J72" i="10"/>
  <c r="I72" i="10"/>
  <c r="H72" i="10"/>
  <c r="W65" i="10"/>
  <c r="V65" i="10"/>
  <c r="U65" i="10"/>
  <c r="T65" i="10"/>
  <c r="S65" i="10"/>
  <c r="M64" i="10"/>
  <c r="K64" i="10"/>
  <c r="J64" i="10"/>
  <c r="I64" i="10"/>
  <c r="H64" i="10"/>
  <c r="W57" i="10"/>
  <c r="V57" i="10"/>
  <c r="U57" i="10"/>
  <c r="T57" i="10"/>
  <c r="S57" i="10"/>
  <c r="M55" i="10"/>
  <c r="K55" i="10"/>
  <c r="J55" i="10"/>
  <c r="I55" i="10"/>
  <c r="H55" i="10"/>
  <c r="W48" i="10"/>
  <c r="V48" i="10"/>
  <c r="U48" i="10"/>
  <c r="T48" i="10"/>
  <c r="S48" i="10"/>
  <c r="M47" i="10"/>
  <c r="K47" i="10"/>
  <c r="J47" i="10"/>
  <c r="I47" i="10"/>
  <c r="H47" i="10"/>
  <c r="W40" i="10"/>
  <c r="V40" i="10"/>
  <c r="U40" i="10"/>
  <c r="T40" i="10"/>
  <c r="S40" i="10"/>
  <c r="M39" i="10"/>
  <c r="K39" i="10"/>
  <c r="J39" i="10"/>
  <c r="I39" i="10"/>
  <c r="H39" i="10"/>
  <c r="W32" i="10"/>
  <c r="V32" i="10"/>
  <c r="U32" i="10"/>
  <c r="T32" i="10"/>
  <c r="S32" i="10"/>
  <c r="M31" i="10"/>
  <c r="K31" i="10"/>
  <c r="J31" i="10"/>
  <c r="I31" i="10"/>
  <c r="H31" i="10"/>
  <c r="W24" i="10"/>
  <c r="V24" i="10"/>
  <c r="U24" i="10"/>
  <c r="T24" i="10"/>
  <c r="S24" i="10"/>
  <c r="M23" i="10"/>
  <c r="K23" i="10"/>
  <c r="J23" i="10"/>
  <c r="I23" i="10"/>
  <c r="H23" i="10"/>
  <c r="W16" i="10"/>
  <c r="V16" i="10"/>
  <c r="U16" i="10"/>
  <c r="T16" i="10"/>
  <c r="S16" i="10"/>
  <c r="M15" i="10"/>
  <c r="K15" i="10"/>
  <c r="J15" i="10"/>
  <c r="I15" i="10"/>
  <c r="H15" i="10"/>
  <c r="W8" i="10"/>
  <c r="V8" i="10"/>
  <c r="U8" i="10"/>
  <c r="T8" i="10"/>
  <c r="S8" i="10"/>
  <c r="K62" i="8"/>
  <c r="J62" i="8"/>
  <c r="I62" i="8"/>
  <c r="H62" i="8"/>
  <c r="G62" i="8"/>
  <c r="K56" i="8"/>
  <c r="J56" i="8"/>
  <c r="I56" i="8"/>
  <c r="H56" i="8"/>
  <c r="G56" i="8"/>
  <c r="K55" i="8"/>
  <c r="J55" i="8"/>
  <c r="I55" i="8"/>
  <c r="H55" i="8"/>
  <c r="G55" i="8"/>
  <c r="K54" i="8"/>
  <c r="J54" i="8"/>
  <c r="I54" i="8"/>
  <c r="H54" i="8"/>
  <c r="G54" i="8"/>
  <c r="K53" i="8"/>
  <c r="J53" i="8"/>
  <c r="I53" i="8"/>
  <c r="H53" i="8"/>
  <c r="G53" i="8"/>
  <c r="K52" i="8"/>
  <c r="J52" i="8"/>
  <c r="I52" i="8"/>
  <c r="H52" i="8"/>
  <c r="G52" i="8"/>
  <c r="K51" i="8"/>
  <c r="J51" i="8"/>
  <c r="I51" i="8"/>
  <c r="H51" i="8"/>
  <c r="G51" i="8"/>
  <c r="K50" i="8"/>
  <c r="J50" i="8"/>
  <c r="I50" i="8"/>
  <c r="H50" i="8"/>
  <c r="G50" i="8"/>
  <c r="K49" i="8"/>
  <c r="J49" i="8"/>
  <c r="I49" i="8"/>
  <c r="H49" i="8"/>
  <c r="G49" i="8"/>
  <c r="K48" i="8"/>
  <c r="J48" i="8"/>
  <c r="I48" i="8"/>
  <c r="H48" i="8"/>
  <c r="G48" i="8"/>
  <c r="K47" i="8"/>
  <c r="J47" i="8"/>
  <c r="I47" i="8"/>
  <c r="H47" i="8"/>
  <c r="G47" i="8"/>
  <c r="W143" i="10"/>
  <c r="U143" i="10"/>
  <c r="T143" i="10"/>
  <c r="S143" i="10"/>
  <c r="V143" i="10"/>
  <c r="T139" i="10"/>
  <c r="S139" i="10"/>
  <c r="W139" i="10"/>
  <c r="V139" i="10"/>
  <c r="U139" i="10"/>
  <c r="U126" i="10"/>
  <c r="T126" i="10"/>
  <c r="S126" i="10"/>
  <c r="W126" i="10"/>
  <c r="V126" i="10"/>
  <c r="J125" i="10"/>
  <c r="I125" i="10"/>
  <c r="H125" i="10"/>
  <c r="M125" i="10"/>
  <c r="K125" i="10"/>
  <c r="J115" i="10"/>
  <c r="I115" i="10"/>
  <c r="M115" i="10"/>
  <c r="K115" i="10"/>
  <c r="H115" i="10"/>
  <c r="S112" i="10"/>
  <c r="U112" i="10"/>
  <c r="V112" i="10"/>
  <c r="W112" i="10"/>
  <c r="T112" i="10"/>
  <c r="K103" i="10"/>
  <c r="I103" i="10"/>
  <c r="M103" i="10"/>
  <c r="J103" i="10"/>
  <c r="H103" i="10"/>
  <c r="W97" i="10"/>
  <c r="S97" i="10"/>
  <c r="U97" i="10"/>
  <c r="V97" i="10"/>
  <c r="T97" i="10"/>
  <c r="J92" i="10"/>
  <c r="H92" i="10"/>
  <c r="K92" i="10"/>
  <c r="M92" i="10"/>
  <c r="I92" i="10"/>
  <c r="T71" i="10"/>
  <c r="W71" i="10"/>
  <c r="V71" i="10"/>
  <c r="U71" i="10"/>
  <c r="S71" i="10"/>
  <c r="I70" i="10"/>
  <c r="M70" i="10"/>
  <c r="K70" i="10"/>
  <c r="J70" i="10"/>
  <c r="H70" i="10"/>
  <c r="T63" i="10"/>
  <c r="W63" i="10"/>
  <c r="V63" i="10"/>
  <c r="U63" i="10"/>
  <c r="S63" i="10"/>
  <c r="I62" i="10"/>
  <c r="M62" i="10"/>
  <c r="K62" i="10"/>
  <c r="J62" i="10"/>
  <c r="H62" i="10"/>
  <c r="T54" i="10"/>
  <c r="W54" i="10"/>
  <c r="V54" i="10"/>
  <c r="U54" i="10"/>
  <c r="S54" i="10"/>
  <c r="I53" i="10"/>
  <c r="M53" i="10"/>
  <c r="K53" i="10"/>
  <c r="J53" i="10"/>
  <c r="H53" i="10"/>
  <c r="T46" i="10"/>
  <c r="W46" i="10"/>
  <c r="V46" i="10"/>
  <c r="U46" i="10"/>
  <c r="S46" i="10"/>
  <c r="I45" i="10"/>
  <c r="M45" i="10"/>
  <c r="K45" i="10"/>
  <c r="J45" i="10"/>
  <c r="H45" i="10"/>
  <c r="T38" i="10"/>
  <c r="W38" i="10"/>
  <c r="V38" i="10"/>
  <c r="U38" i="10"/>
  <c r="S38" i="10"/>
  <c r="I37" i="10"/>
  <c r="M37" i="10"/>
  <c r="K37" i="10"/>
  <c r="J37" i="10"/>
  <c r="H37" i="10"/>
  <c r="T30" i="10"/>
  <c r="W30" i="10"/>
  <c r="V30" i="10"/>
  <c r="U30" i="10"/>
  <c r="S30" i="10"/>
  <c r="I29" i="10"/>
  <c r="M29" i="10"/>
  <c r="K29" i="10"/>
  <c r="J29" i="10"/>
  <c r="H29" i="10"/>
  <c r="T22" i="10"/>
  <c r="W22" i="10"/>
  <c r="V22" i="10"/>
  <c r="U22" i="10"/>
  <c r="S22" i="10"/>
  <c r="I21" i="10"/>
  <c r="M21" i="10"/>
  <c r="K21" i="10"/>
  <c r="J21" i="10"/>
  <c r="H21" i="10"/>
  <c r="T14" i="10"/>
  <c r="W14" i="10"/>
  <c r="V14" i="10"/>
  <c r="U14" i="10"/>
  <c r="S14" i="10"/>
  <c r="I13" i="10"/>
  <c r="M13" i="10"/>
  <c r="K13" i="10"/>
  <c r="J13" i="10"/>
  <c r="H13" i="10"/>
  <c r="H104" i="9"/>
  <c r="K104" i="9"/>
  <c r="J104" i="9"/>
  <c r="I104" i="9"/>
  <c r="G104" i="9"/>
  <c r="H103" i="9"/>
  <c r="K103" i="9"/>
  <c r="J103" i="9"/>
  <c r="I103" i="9"/>
  <c r="G103" i="9"/>
  <c r="H97" i="9"/>
  <c r="K97" i="9"/>
  <c r="J97" i="9"/>
  <c r="I97" i="9"/>
  <c r="G97" i="9"/>
  <c r="H96" i="9"/>
  <c r="K96" i="9"/>
  <c r="J96" i="9"/>
  <c r="I96" i="9"/>
  <c r="G96" i="9"/>
  <c r="H95" i="9"/>
  <c r="K95" i="9"/>
  <c r="J95" i="9"/>
  <c r="I95" i="9"/>
  <c r="G95" i="9"/>
  <c r="H94" i="9"/>
  <c r="K94" i="9"/>
  <c r="J94" i="9"/>
  <c r="I94" i="9"/>
  <c r="G94" i="9"/>
  <c r="H93" i="9"/>
  <c r="K93" i="9"/>
  <c r="J93" i="9"/>
  <c r="I93" i="9"/>
  <c r="G93" i="9"/>
  <c r="H92" i="9"/>
  <c r="K92" i="9"/>
  <c r="J92" i="9"/>
  <c r="I92" i="9"/>
  <c r="G92" i="9"/>
  <c r="H91" i="9"/>
  <c r="K91" i="9"/>
  <c r="J91" i="9"/>
  <c r="I91" i="9"/>
  <c r="G91" i="9"/>
  <c r="H90" i="9"/>
  <c r="K90" i="9"/>
  <c r="J90" i="9"/>
  <c r="I90" i="9"/>
  <c r="G90" i="9"/>
  <c r="H89" i="9"/>
  <c r="K89" i="9"/>
  <c r="J89" i="9"/>
  <c r="I89" i="9"/>
  <c r="G89" i="9"/>
  <c r="H88" i="9"/>
  <c r="K88" i="9"/>
  <c r="J88" i="9"/>
  <c r="I88" i="9"/>
  <c r="G88" i="9"/>
  <c r="H21" i="8"/>
  <c r="K21" i="8"/>
  <c r="J21" i="8"/>
  <c r="I21" i="8"/>
  <c r="G21" i="8"/>
  <c r="H20" i="8"/>
  <c r="K20" i="8"/>
  <c r="J20" i="8"/>
  <c r="I20" i="8"/>
  <c r="G20" i="8"/>
  <c r="H19" i="8"/>
  <c r="K19" i="8"/>
  <c r="J19" i="8"/>
  <c r="I19" i="8"/>
  <c r="G19" i="8"/>
  <c r="H18" i="8"/>
  <c r="K18" i="8"/>
  <c r="J18" i="8"/>
  <c r="I18" i="8"/>
  <c r="G18" i="8"/>
  <c r="H17" i="8"/>
  <c r="K17" i="8"/>
  <c r="J17" i="8"/>
  <c r="I17" i="8"/>
  <c r="G17" i="8"/>
  <c r="H16" i="8"/>
  <c r="K16" i="8"/>
  <c r="J16" i="8"/>
  <c r="I16" i="8"/>
  <c r="G16" i="8"/>
  <c r="H15" i="8"/>
  <c r="K15" i="8"/>
  <c r="J15" i="8"/>
  <c r="I15" i="8"/>
  <c r="G15" i="8"/>
  <c r="H14" i="8"/>
  <c r="K14" i="8"/>
  <c r="J14" i="8"/>
  <c r="I14" i="8"/>
  <c r="G14" i="8"/>
  <c r="H13" i="8"/>
  <c r="K13" i="8"/>
  <c r="J13" i="8"/>
  <c r="I13" i="8"/>
  <c r="G13" i="8"/>
  <c r="H12" i="8"/>
  <c r="K12" i="8"/>
  <c r="J12" i="8"/>
  <c r="I12" i="8"/>
  <c r="G12" i="8"/>
  <c r="H11" i="8"/>
  <c r="K11" i="8"/>
  <c r="J11" i="8"/>
  <c r="I11" i="8"/>
  <c r="G11" i="8"/>
  <c r="H10" i="8"/>
  <c r="K10" i="8"/>
  <c r="J10" i="8"/>
  <c r="I10" i="8"/>
  <c r="G10" i="8"/>
  <c r="H9" i="8"/>
  <c r="K9" i="8"/>
  <c r="J9" i="8"/>
  <c r="I9" i="8"/>
  <c r="G9" i="8"/>
  <c r="H8" i="8"/>
  <c r="K8" i="8"/>
  <c r="J8" i="8"/>
  <c r="I8" i="8"/>
  <c r="G8" i="8"/>
  <c r="H7" i="8"/>
  <c r="K7" i="8"/>
  <c r="J7" i="8"/>
  <c r="I7" i="8"/>
  <c r="G7" i="8"/>
  <c r="H6" i="8"/>
  <c r="K6" i="8"/>
  <c r="J6" i="8"/>
  <c r="I6" i="8"/>
  <c r="G6" i="8"/>
  <c r="H5" i="8"/>
  <c r="K5" i="8"/>
  <c r="J5" i="8"/>
  <c r="I5" i="8"/>
  <c r="G5" i="8"/>
  <c r="S58" i="7"/>
  <c r="V58" i="7"/>
  <c r="U58" i="7"/>
  <c r="T58" i="7"/>
  <c r="R58" i="7"/>
  <c r="S55" i="7"/>
  <c r="V55" i="7"/>
  <c r="U55" i="7"/>
  <c r="T55" i="7"/>
  <c r="R55" i="7"/>
  <c r="S52" i="7"/>
  <c r="V52" i="7"/>
  <c r="U52" i="7"/>
  <c r="T52" i="7"/>
  <c r="R52" i="7"/>
  <c r="S50" i="7"/>
  <c r="V50" i="7"/>
  <c r="U50" i="7"/>
  <c r="T50" i="7"/>
  <c r="R50" i="7"/>
  <c r="S47" i="7"/>
  <c r="V47" i="7"/>
  <c r="U47" i="7"/>
  <c r="T47" i="7"/>
  <c r="R47" i="7"/>
  <c r="S44" i="7"/>
  <c r="V44" i="7"/>
  <c r="U44" i="7"/>
  <c r="T44" i="7"/>
  <c r="R44" i="7"/>
  <c r="S42" i="7"/>
  <c r="V42" i="7"/>
  <c r="U42" i="7"/>
  <c r="T42" i="7"/>
  <c r="R42" i="7"/>
  <c r="S39" i="7"/>
  <c r="V39" i="7"/>
  <c r="U39" i="7"/>
  <c r="T39" i="7"/>
  <c r="R39" i="7"/>
  <c r="W151" i="10"/>
  <c r="U151" i="10"/>
  <c r="T151" i="10"/>
  <c r="S151" i="10"/>
  <c r="V151" i="10"/>
  <c r="T147" i="10"/>
  <c r="S147" i="10"/>
  <c r="W147" i="10"/>
  <c r="V147" i="10"/>
  <c r="U147" i="10"/>
  <c r="V129" i="10"/>
  <c r="U129" i="10"/>
  <c r="T129" i="10"/>
  <c r="S129" i="10"/>
  <c r="W129" i="10"/>
  <c r="K128" i="10"/>
  <c r="J128" i="10"/>
  <c r="I128" i="10"/>
  <c r="M128" i="10"/>
  <c r="H128" i="10"/>
  <c r="J107" i="10"/>
  <c r="K107" i="10"/>
  <c r="H107" i="10"/>
  <c r="M107" i="10"/>
  <c r="I107" i="10"/>
  <c r="S103" i="10"/>
  <c r="U103" i="10"/>
  <c r="W103" i="10"/>
  <c r="T103" i="10"/>
  <c r="V103" i="10"/>
  <c r="K95" i="10"/>
  <c r="I95" i="10"/>
  <c r="M95" i="10"/>
  <c r="H95" i="10"/>
  <c r="J95" i="10"/>
  <c r="W89" i="10"/>
  <c r="S89" i="10"/>
  <c r="V89" i="10"/>
  <c r="T89" i="10"/>
  <c r="U89" i="10"/>
  <c r="S79" i="10"/>
  <c r="U79" i="10"/>
  <c r="W79" i="10"/>
  <c r="T79" i="10"/>
  <c r="V79" i="10"/>
  <c r="H78" i="10"/>
  <c r="J78" i="10"/>
  <c r="I78" i="10"/>
  <c r="M78" i="10"/>
  <c r="K78" i="10"/>
  <c r="U77" i="10"/>
  <c r="W77" i="10"/>
  <c r="V77" i="10"/>
  <c r="S77" i="10"/>
  <c r="T77" i="10"/>
  <c r="U74" i="10"/>
  <c r="S74" i="10"/>
  <c r="W74" i="10"/>
  <c r="V74" i="10"/>
  <c r="T74" i="10"/>
  <c r="J73" i="10"/>
  <c r="H73" i="10"/>
  <c r="M73" i="10"/>
  <c r="K73" i="10"/>
  <c r="I73" i="10"/>
  <c r="U66" i="10"/>
  <c r="S66" i="10"/>
  <c r="W66" i="10"/>
  <c r="V66" i="10"/>
  <c r="T66" i="10"/>
  <c r="J65" i="10"/>
  <c r="H65" i="10"/>
  <c r="M65" i="10"/>
  <c r="K65" i="10"/>
  <c r="I65" i="10"/>
  <c r="U58" i="10"/>
  <c r="S58" i="10"/>
  <c r="W58" i="10"/>
  <c r="V58" i="10"/>
  <c r="T58" i="10"/>
  <c r="J57" i="10"/>
  <c r="H57" i="10"/>
  <c r="M57" i="10"/>
  <c r="K57" i="10"/>
  <c r="I57" i="10"/>
  <c r="U49" i="10"/>
  <c r="S49" i="10"/>
  <c r="W49" i="10"/>
  <c r="V49" i="10"/>
  <c r="T49" i="10"/>
  <c r="J48" i="10"/>
  <c r="H48" i="10"/>
  <c r="M48" i="10"/>
  <c r="K48" i="10"/>
  <c r="I48" i="10"/>
  <c r="U41" i="10"/>
  <c r="S41" i="10"/>
  <c r="W41" i="10"/>
  <c r="V41" i="10"/>
  <c r="T41" i="10"/>
  <c r="J40" i="10"/>
  <c r="H40" i="10"/>
  <c r="M40" i="10"/>
  <c r="K40" i="10"/>
  <c r="I40" i="10"/>
  <c r="U33" i="10"/>
  <c r="S33" i="10"/>
  <c r="W33" i="10"/>
  <c r="V33" i="10"/>
  <c r="T33" i="10"/>
  <c r="J32" i="10"/>
  <c r="H32" i="10"/>
  <c r="M32" i="10"/>
  <c r="K32" i="10"/>
  <c r="I32" i="10"/>
  <c r="U25" i="10"/>
  <c r="S25" i="10"/>
  <c r="W25" i="10"/>
  <c r="V25" i="10"/>
  <c r="T25" i="10"/>
  <c r="J24" i="10"/>
  <c r="H24" i="10"/>
  <c r="M24" i="10"/>
  <c r="K24" i="10"/>
  <c r="I24" i="10"/>
  <c r="U17" i="10"/>
  <c r="S17" i="10"/>
  <c r="W17" i="10"/>
  <c r="V17" i="10"/>
  <c r="T17" i="10"/>
  <c r="J16" i="10"/>
  <c r="H16" i="10"/>
  <c r="M16" i="10"/>
  <c r="K16" i="10"/>
  <c r="I16" i="10"/>
  <c r="U9" i="10"/>
  <c r="S9" i="10"/>
  <c r="W9" i="10"/>
  <c r="V9" i="10"/>
  <c r="T9" i="10"/>
  <c r="J8" i="10"/>
  <c r="H8" i="10"/>
  <c r="M8" i="10"/>
  <c r="K8" i="10"/>
  <c r="I8" i="10"/>
  <c r="I83" i="9"/>
  <c r="G83" i="9"/>
  <c r="K83" i="9"/>
  <c r="J83" i="9"/>
  <c r="H83" i="9"/>
  <c r="I82" i="9"/>
  <c r="G82" i="9"/>
  <c r="K82" i="9"/>
  <c r="J82" i="9"/>
  <c r="H82" i="9"/>
  <c r="I76" i="9"/>
  <c r="G76" i="9"/>
  <c r="K76" i="9"/>
  <c r="J76" i="9"/>
  <c r="H76" i="9"/>
  <c r="I75" i="9"/>
  <c r="G75" i="9"/>
  <c r="K75" i="9"/>
  <c r="J75" i="9"/>
  <c r="H75" i="9"/>
  <c r="I74" i="9"/>
  <c r="G74" i="9"/>
  <c r="K74" i="9"/>
  <c r="J74" i="9"/>
  <c r="H74" i="9"/>
  <c r="I73" i="9"/>
  <c r="G73" i="9"/>
  <c r="K73" i="9"/>
  <c r="J73" i="9"/>
  <c r="H73" i="9"/>
  <c r="I72" i="9"/>
  <c r="G72" i="9"/>
  <c r="K72" i="9"/>
  <c r="J72" i="9"/>
  <c r="H72" i="9"/>
  <c r="I71" i="9"/>
  <c r="G71" i="9"/>
  <c r="K71" i="9"/>
  <c r="J71" i="9"/>
  <c r="H71" i="9"/>
  <c r="I70" i="9"/>
  <c r="G70" i="9"/>
  <c r="K70" i="9"/>
  <c r="J70" i="9"/>
  <c r="H70" i="9"/>
  <c r="I69" i="9"/>
  <c r="G69" i="9"/>
  <c r="K69" i="9"/>
  <c r="J69" i="9"/>
  <c r="H69" i="9"/>
  <c r="I68" i="9"/>
  <c r="G68" i="9"/>
  <c r="K68" i="9"/>
  <c r="J68" i="9"/>
  <c r="H68" i="9"/>
  <c r="I67" i="9"/>
  <c r="G67" i="9"/>
  <c r="K67" i="9"/>
  <c r="J67" i="9"/>
  <c r="H67" i="9"/>
  <c r="T26" i="7"/>
  <c r="R26" i="7"/>
  <c r="V26" i="7"/>
  <c r="U26" i="7"/>
  <c r="S26" i="7"/>
  <c r="T24" i="7"/>
  <c r="R24" i="7"/>
  <c r="V24" i="7"/>
  <c r="U24" i="7"/>
  <c r="S24" i="7"/>
  <c r="T22" i="7"/>
  <c r="R22" i="7"/>
  <c r="V22" i="7"/>
  <c r="U22" i="7"/>
  <c r="S22" i="7"/>
  <c r="T19" i="7"/>
  <c r="R19" i="7"/>
  <c r="V19" i="7"/>
  <c r="U19" i="7"/>
  <c r="S19" i="7"/>
  <c r="T17" i="7"/>
  <c r="R17" i="7"/>
  <c r="V17" i="7"/>
  <c r="U17" i="7"/>
  <c r="S17" i="7"/>
  <c r="T15" i="7"/>
  <c r="R15" i="7"/>
  <c r="V15" i="7"/>
  <c r="U15" i="7"/>
  <c r="S15" i="7"/>
  <c r="T12" i="7"/>
  <c r="R12" i="7"/>
  <c r="V12" i="7"/>
  <c r="U12" i="7"/>
  <c r="S12" i="7"/>
  <c r="T10" i="7"/>
  <c r="R10" i="7"/>
  <c r="V10" i="7"/>
  <c r="U10" i="7"/>
  <c r="S10" i="7"/>
  <c r="R8" i="7"/>
  <c r="V8" i="7"/>
  <c r="U8" i="7"/>
  <c r="S8" i="7"/>
  <c r="K131" i="10"/>
  <c r="J131" i="10"/>
  <c r="I131" i="10"/>
  <c r="H131" i="10"/>
  <c r="M131" i="10"/>
  <c r="H113" i="10"/>
  <c r="M113" i="10"/>
  <c r="J113" i="10"/>
  <c r="I113" i="10"/>
  <c r="K113" i="10"/>
  <c r="U110" i="10"/>
  <c r="S110" i="10"/>
  <c r="W110" i="10"/>
  <c r="V110" i="10"/>
  <c r="T110" i="10"/>
  <c r="J98" i="10"/>
  <c r="M98" i="10"/>
  <c r="I98" i="10"/>
  <c r="H98" i="10"/>
  <c r="K98" i="10"/>
  <c r="S95" i="10"/>
  <c r="U95" i="10"/>
  <c r="V95" i="10"/>
  <c r="T95" i="10"/>
  <c r="W95" i="10"/>
  <c r="T82" i="10"/>
  <c r="V82" i="10"/>
  <c r="U82" i="10"/>
  <c r="S82" i="10"/>
  <c r="W82" i="10"/>
  <c r="S81" i="10"/>
  <c r="W81" i="10"/>
  <c r="U81" i="10"/>
  <c r="T81" i="10"/>
  <c r="V81" i="10"/>
  <c r="I81" i="10"/>
  <c r="K81" i="10"/>
  <c r="M81" i="10"/>
  <c r="J81" i="10"/>
  <c r="H81" i="10"/>
  <c r="V80" i="10"/>
  <c r="W80" i="10"/>
  <c r="T80" i="10"/>
  <c r="S80" i="10"/>
  <c r="U80" i="10"/>
  <c r="H80" i="10"/>
  <c r="J80" i="10"/>
  <c r="I80" i="10"/>
  <c r="M80" i="10"/>
  <c r="K80" i="10"/>
  <c r="K79" i="10"/>
  <c r="M79" i="10"/>
  <c r="I79" i="10"/>
  <c r="H79" i="10"/>
  <c r="J79" i="10"/>
  <c r="J76" i="10"/>
  <c r="I76" i="10"/>
  <c r="H76" i="10"/>
  <c r="M76" i="10"/>
  <c r="K76" i="10"/>
  <c r="V69" i="10"/>
  <c r="T69" i="10"/>
  <c r="S69" i="10"/>
  <c r="W69" i="10"/>
  <c r="U69" i="10"/>
  <c r="K68" i="10"/>
  <c r="I68" i="10"/>
  <c r="H68" i="10"/>
  <c r="M68" i="10"/>
  <c r="J68" i="10"/>
  <c r="V61" i="10"/>
  <c r="T61" i="10"/>
  <c r="S61" i="10"/>
  <c r="W61" i="10"/>
  <c r="U61" i="10"/>
  <c r="K60" i="10"/>
  <c r="I60" i="10"/>
  <c r="H60" i="10"/>
  <c r="M60" i="10"/>
  <c r="J60" i="10"/>
  <c r="V52" i="10"/>
  <c r="T52" i="10"/>
  <c r="S52" i="10"/>
  <c r="W52" i="10"/>
  <c r="U52" i="10"/>
  <c r="K51" i="10"/>
  <c r="I51" i="10"/>
  <c r="H51" i="10"/>
  <c r="M51" i="10"/>
  <c r="J51" i="10"/>
  <c r="V44" i="10"/>
  <c r="T44" i="10"/>
  <c r="S44" i="10"/>
  <c r="W44" i="10"/>
  <c r="U44" i="10"/>
  <c r="K43" i="10"/>
  <c r="I43" i="10"/>
  <c r="H43" i="10"/>
  <c r="M43" i="10"/>
  <c r="J43" i="10"/>
  <c r="V36" i="10"/>
  <c r="T36" i="10"/>
  <c r="S36" i="10"/>
  <c r="W36" i="10"/>
  <c r="U36" i="10"/>
  <c r="K35" i="10"/>
  <c r="I35" i="10"/>
  <c r="H35" i="10"/>
  <c r="M35" i="10"/>
  <c r="J35" i="10"/>
  <c r="V28" i="10"/>
  <c r="T28" i="10"/>
  <c r="S28" i="10"/>
  <c r="W28" i="10"/>
  <c r="U28" i="10"/>
  <c r="K27" i="10"/>
  <c r="I27" i="10"/>
  <c r="H27" i="10"/>
  <c r="M27" i="10"/>
  <c r="J27" i="10"/>
  <c r="V20" i="10"/>
  <c r="T20" i="10"/>
  <c r="S20" i="10"/>
  <c r="W20" i="10"/>
  <c r="U20" i="10"/>
  <c r="K19" i="10"/>
  <c r="I19" i="10"/>
  <c r="H19" i="10"/>
  <c r="M19" i="10"/>
  <c r="J19" i="10"/>
  <c r="V12" i="10"/>
  <c r="T12" i="10"/>
  <c r="S12" i="10"/>
  <c r="W12" i="10"/>
  <c r="U12" i="10"/>
  <c r="K11" i="10"/>
  <c r="I11" i="10"/>
  <c r="H11" i="10"/>
  <c r="M11" i="10"/>
  <c r="J11" i="10"/>
  <c r="J62" i="9"/>
  <c r="H62" i="9"/>
  <c r="G62" i="9"/>
  <c r="K62" i="9"/>
  <c r="I62" i="9"/>
  <c r="J61" i="9"/>
  <c r="H61" i="9"/>
  <c r="G61" i="9"/>
  <c r="K61" i="9"/>
  <c r="I61" i="9"/>
  <c r="J55" i="9"/>
  <c r="H55" i="9"/>
  <c r="G55" i="9"/>
  <c r="K55" i="9"/>
  <c r="I55" i="9"/>
  <c r="J54" i="9"/>
  <c r="H54" i="9"/>
  <c r="G54" i="9"/>
  <c r="K54" i="9"/>
  <c r="I54" i="9"/>
  <c r="J53" i="9"/>
  <c r="H53" i="9"/>
  <c r="G53" i="9"/>
  <c r="K53" i="9"/>
  <c r="I53" i="9"/>
  <c r="J52" i="9"/>
  <c r="H52" i="9"/>
  <c r="G52" i="9"/>
  <c r="K52" i="9"/>
  <c r="I52" i="9"/>
  <c r="J51" i="9"/>
  <c r="H51" i="9"/>
  <c r="G51" i="9"/>
  <c r="K51" i="9"/>
  <c r="I51" i="9"/>
  <c r="J50" i="9"/>
  <c r="H50" i="9"/>
  <c r="G50" i="9"/>
  <c r="K50" i="9"/>
  <c r="I50" i="9"/>
  <c r="J49" i="9"/>
  <c r="H49" i="9"/>
  <c r="G49" i="9"/>
  <c r="K49" i="9"/>
  <c r="I49" i="9"/>
  <c r="J48" i="9"/>
  <c r="H48" i="9"/>
  <c r="G48" i="9"/>
  <c r="K48" i="9"/>
  <c r="I48" i="9"/>
  <c r="J47" i="9"/>
  <c r="H47" i="9"/>
  <c r="G47" i="9"/>
  <c r="K47" i="9"/>
  <c r="I47" i="9"/>
  <c r="J46" i="9"/>
  <c r="H46" i="9"/>
  <c r="G46" i="9"/>
  <c r="K46" i="9"/>
  <c r="I46" i="9"/>
  <c r="M137" i="10"/>
  <c r="K137" i="10"/>
  <c r="J137" i="10"/>
  <c r="I137" i="10"/>
  <c r="H137" i="10"/>
  <c r="W122" i="10"/>
  <c r="S122" i="10"/>
  <c r="V122" i="10"/>
  <c r="U122" i="10"/>
  <c r="T122" i="10"/>
  <c r="M121" i="10"/>
  <c r="H121" i="10"/>
  <c r="K121" i="10"/>
  <c r="J121" i="10"/>
  <c r="I121" i="10"/>
  <c r="V113" i="10"/>
  <c r="T113" i="10"/>
  <c r="W113" i="10"/>
  <c r="U113" i="10"/>
  <c r="S113" i="10"/>
  <c r="H104" i="10"/>
  <c r="K104" i="10"/>
  <c r="J104" i="10"/>
  <c r="I104" i="10"/>
  <c r="M104" i="10"/>
  <c r="U101" i="10"/>
  <c r="S101" i="10"/>
  <c r="W101" i="10"/>
  <c r="V101" i="10"/>
  <c r="T101" i="10"/>
  <c r="J90" i="10"/>
  <c r="K90" i="10"/>
  <c r="I90" i="10"/>
  <c r="H90" i="10"/>
  <c r="M90" i="10"/>
  <c r="S87" i="10"/>
  <c r="U87" i="10"/>
  <c r="W87" i="10"/>
  <c r="V87" i="10"/>
  <c r="T87" i="10"/>
  <c r="H86" i="10"/>
  <c r="J86" i="10"/>
  <c r="K86" i="10"/>
  <c r="I86" i="10"/>
  <c r="M86" i="10"/>
  <c r="U85" i="10"/>
  <c r="W85" i="10"/>
  <c r="V85" i="10"/>
  <c r="T85" i="10"/>
  <c r="S85" i="10"/>
  <c r="J84" i="10"/>
  <c r="K84" i="10"/>
  <c r="I84" i="10"/>
  <c r="H84" i="10"/>
  <c r="M84" i="10"/>
  <c r="W83" i="10"/>
  <c r="U83" i="10"/>
  <c r="T83" i="10"/>
  <c r="S83" i="10"/>
  <c r="V83" i="10"/>
  <c r="M82" i="10"/>
  <c r="J82" i="10"/>
  <c r="I82" i="10"/>
  <c r="H82" i="10"/>
  <c r="K82" i="10"/>
  <c r="W72" i="10"/>
  <c r="U72" i="10"/>
  <c r="T72" i="10"/>
  <c r="S72" i="10"/>
  <c r="V72" i="10"/>
  <c r="J71" i="10"/>
  <c r="I71" i="10"/>
  <c r="H71" i="10"/>
  <c r="M71" i="10"/>
  <c r="K71" i="10"/>
  <c r="W64" i="10"/>
  <c r="U64" i="10"/>
  <c r="T64" i="10"/>
  <c r="S64" i="10"/>
  <c r="V64" i="10"/>
  <c r="J63" i="10"/>
  <c r="I63" i="10"/>
  <c r="H63" i="10"/>
  <c r="M63" i="10"/>
  <c r="K63" i="10"/>
  <c r="W55" i="10"/>
  <c r="U55" i="10"/>
  <c r="T55" i="10"/>
  <c r="S55" i="10"/>
  <c r="V55" i="10"/>
  <c r="J54" i="10"/>
  <c r="I54" i="10"/>
  <c r="H54" i="10"/>
  <c r="M54" i="10"/>
  <c r="K54" i="10"/>
  <c r="W47" i="10"/>
  <c r="U47" i="10"/>
  <c r="T47" i="10"/>
  <c r="S47" i="10"/>
  <c r="V47" i="10"/>
  <c r="J46" i="10"/>
  <c r="I46" i="10"/>
  <c r="H46" i="10"/>
  <c r="M46" i="10"/>
  <c r="K46" i="10"/>
  <c r="W39" i="10"/>
  <c r="U39" i="10"/>
  <c r="T39" i="10"/>
  <c r="S39" i="10"/>
  <c r="V39" i="10"/>
  <c r="J38" i="10"/>
  <c r="I38" i="10"/>
  <c r="H38" i="10"/>
  <c r="M38" i="10"/>
  <c r="K38" i="10"/>
  <c r="W31" i="10"/>
  <c r="U31" i="10"/>
  <c r="T31" i="10"/>
  <c r="S31" i="10"/>
  <c r="V31" i="10"/>
  <c r="J30" i="10"/>
  <c r="I30" i="10"/>
  <c r="H30" i="10"/>
  <c r="M30" i="10"/>
  <c r="K30" i="10"/>
  <c r="W23" i="10"/>
  <c r="U23" i="10"/>
  <c r="T23" i="10"/>
  <c r="S23" i="10"/>
  <c r="V23" i="10"/>
  <c r="J22" i="10"/>
  <c r="I22" i="10"/>
  <c r="H22" i="10"/>
  <c r="M22" i="10"/>
  <c r="K22" i="10"/>
  <c r="W15" i="10"/>
  <c r="U15" i="10"/>
  <c r="T15" i="10"/>
  <c r="S15" i="10"/>
  <c r="V15" i="10"/>
  <c r="J14" i="10"/>
  <c r="I14" i="10"/>
  <c r="H14" i="10"/>
  <c r="M14" i="10"/>
  <c r="K14" i="10"/>
  <c r="V78" i="10"/>
  <c r="T78" i="10"/>
  <c r="S78" i="10"/>
  <c r="W78" i="10"/>
  <c r="U78" i="10"/>
  <c r="V86" i="10"/>
  <c r="U86" i="10"/>
  <c r="T86" i="10"/>
  <c r="S86" i="10"/>
  <c r="W86" i="10"/>
  <c r="V94" i="10"/>
  <c r="T94" i="10"/>
  <c r="W94" i="10"/>
  <c r="U94" i="10"/>
  <c r="S94" i="10"/>
  <c r="V102" i="10"/>
  <c r="S102" i="10"/>
  <c r="W102" i="10"/>
  <c r="U102" i="10"/>
  <c r="T102" i="10"/>
  <c r="V111" i="10"/>
  <c r="W111" i="10"/>
  <c r="U111" i="10"/>
  <c r="T111" i="10"/>
  <c r="S111" i="10"/>
  <c r="W119" i="10"/>
  <c r="V119" i="10"/>
  <c r="U119" i="10"/>
  <c r="T119" i="10"/>
  <c r="S119" i="10"/>
  <c r="W127" i="10"/>
  <c r="V127" i="10"/>
  <c r="S127" i="10"/>
  <c r="U127" i="10"/>
  <c r="T127" i="10"/>
  <c r="T90" i="10"/>
  <c r="V90" i="10"/>
  <c r="W90" i="10"/>
  <c r="U90" i="10"/>
  <c r="S90" i="10"/>
  <c r="T98" i="10"/>
  <c r="V98" i="10"/>
  <c r="W98" i="10"/>
  <c r="U98" i="10"/>
  <c r="S98" i="10"/>
  <c r="T107" i="10"/>
  <c r="V107" i="10"/>
  <c r="U107" i="10"/>
  <c r="S107" i="10"/>
  <c r="W107" i="10"/>
  <c r="T115" i="10"/>
  <c r="V115" i="10"/>
  <c r="W115" i="10"/>
  <c r="S115" i="10"/>
  <c r="U115" i="10"/>
  <c r="T123" i="10"/>
  <c r="S123" i="10"/>
  <c r="V123" i="10"/>
  <c r="W123" i="10"/>
  <c r="U123" i="10"/>
  <c r="W135" i="10"/>
  <c r="U135" i="10"/>
  <c r="T135" i="10"/>
  <c r="S135" i="10"/>
  <c r="V135" i="10"/>
  <c r="S120" i="10"/>
  <c r="U120" i="10"/>
  <c r="V120" i="10"/>
  <c r="W120" i="10"/>
  <c r="T120" i="10"/>
  <c r="S128" i="10"/>
  <c r="U128" i="10"/>
  <c r="W128" i="10"/>
  <c r="V128" i="10"/>
  <c r="T128" i="10"/>
  <c r="T76" i="10"/>
  <c r="V76" i="10"/>
  <c r="S76" i="10"/>
  <c r="W76" i="10"/>
  <c r="U76" i="10"/>
  <c r="T84" i="10"/>
  <c r="V84" i="10"/>
  <c r="U84" i="10"/>
  <c r="S84" i="10"/>
  <c r="W84" i="10"/>
  <c r="T92" i="10"/>
  <c r="W92" i="10"/>
  <c r="U92" i="10"/>
  <c r="S92" i="10"/>
  <c r="V92" i="10"/>
  <c r="T100" i="10"/>
  <c r="V100" i="10"/>
  <c r="S100" i="10"/>
  <c r="W100" i="10"/>
  <c r="U100" i="10"/>
  <c r="T109" i="10"/>
  <c r="U109" i="10"/>
  <c r="W109" i="10"/>
  <c r="V109" i="10"/>
  <c r="S109" i="10"/>
  <c r="T117" i="10"/>
  <c r="U117" i="10"/>
  <c r="W117" i="10"/>
  <c r="V117" i="10"/>
  <c r="S117" i="10"/>
  <c r="T125" i="10"/>
  <c r="W125" i="10"/>
  <c r="V125" i="10"/>
  <c r="U125" i="10"/>
  <c r="S125" i="10"/>
  <c r="W132" i="10"/>
  <c r="T132" i="10"/>
  <c r="S132" i="10"/>
  <c r="U132" i="10"/>
  <c r="V132" i="10"/>
  <c r="W140" i="10"/>
  <c r="V140" i="10"/>
  <c r="T140" i="10"/>
  <c r="S140" i="10"/>
  <c r="U140" i="10"/>
  <c r="W148" i="10"/>
  <c r="V148" i="10"/>
  <c r="T148" i="10"/>
  <c r="S148" i="10"/>
  <c r="U148" i="10"/>
  <c r="V137" i="10"/>
  <c r="U137" i="10"/>
  <c r="S137" i="10"/>
  <c r="W137" i="10"/>
  <c r="T137" i="10"/>
  <c r="V145" i="10"/>
  <c r="U145" i="10"/>
  <c r="S145" i="10"/>
  <c r="W145" i="10"/>
  <c r="T145" i="10"/>
  <c r="V153" i="10"/>
  <c r="U153" i="10"/>
  <c r="S153" i="10"/>
  <c r="W153" i="10"/>
  <c r="T153" i="10"/>
  <c r="U134" i="10"/>
  <c r="T134" i="10"/>
  <c r="W134" i="10"/>
  <c r="V134" i="10"/>
  <c r="S134" i="10"/>
  <c r="U142" i="10"/>
  <c r="T142" i="10"/>
  <c r="W142" i="10"/>
  <c r="V142" i="10"/>
  <c r="S142" i="10"/>
  <c r="U150" i="10"/>
  <c r="T150" i="10"/>
  <c r="W150" i="10"/>
  <c r="V150" i="10"/>
  <c r="S150" i="10"/>
  <c r="S136" i="10"/>
  <c r="W136" i="10"/>
  <c r="V136" i="10"/>
  <c r="U136" i="10"/>
  <c r="T136" i="10"/>
  <c r="S144" i="10"/>
  <c r="W144" i="10"/>
  <c r="V144" i="10"/>
  <c r="U144" i="10"/>
  <c r="T144" i="10"/>
  <c r="S152" i="10"/>
  <c r="W152" i="10"/>
  <c r="V152" i="10"/>
  <c r="U152" i="10"/>
  <c r="T152" i="10"/>
  <c r="W133" i="10"/>
  <c r="V133" i="10"/>
  <c r="U133" i="10"/>
  <c r="T133" i="10"/>
  <c r="S133" i="10"/>
  <c r="W141" i="10"/>
  <c r="V141" i="10"/>
  <c r="U141" i="10"/>
  <c r="T141" i="10"/>
  <c r="S141" i="10"/>
  <c r="W149" i="10"/>
  <c r="V149" i="10"/>
  <c r="U149" i="10"/>
  <c r="T149" i="10"/>
  <c r="S149" i="10"/>
  <c r="K41" i="9"/>
  <c r="I41" i="9"/>
  <c r="H41" i="9"/>
  <c r="G41" i="9"/>
  <c r="J41" i="9"/>
  <c r="K40" i="9"/>
  <c r="I40" i="9"/>
  <c r="H40" i="9"/>
  <c r="G40" i="9"/>
  <c r="J40" i="9"/>
  <c r="K34" i="9"/>
  <c r="I34" i="9"/>
  <c r="H34" i="9"/>
  <c r="G34" i="9"/>
  <c r="J34" i="9"/>
  <c r="K33" i="9"/>
  <c r="I33" i="9"/>
  <c r="H33" i="9"/>
  <c r="G33" i="9"/>
  <c r="J33" i="9"/>
  <c r="K32" i="9"/>
  <c r="I32" i="9"/>
  <c r="H32" i="9"/>
  <c r="G32" i="9"/>
  <c r="J32" i="9"/>
  <c r="K31" i="9"/>
  <c r="I31" i="9"/>
  <c r="H31" i="9"/>
  <c r="G31" i="9"/>
  <c r="J31" i="9"/>
  <c r="K30" i="9"/>
  <c r="I30" i="9"/>
  <c r="H30" i="9"/>
  <c r="G30" i="9"/>
  <c r="J30" i="9"/>
  <c r="K29" i="9"/>
  <c r="I29" i="9"/>
  <c r="H29" i="9"/>
  <c r="G29" i="9"/>
  <c r="J29" i="9"/>
  <c r="K28" i="9"/>
  <c r="I28" i="9"/>
  <c r="H28" i="9"/>
  <c r="G28" i="9"/>
  <c r="J28" i="9"/>
  <c r="K27" i="9"/>
  <c r="I27" i="9"/>
  <c r="H27" i="9"/>
  <c r="G27" i="9"/>
  <c r="J27" i="9"/>
  <c r="K26" i="9"/>
  <c r="I26" i="9"/>
  <c r="H26" i="9"/>
  <c r="G26" i="9"/>
  <c r="J26" i="9"/>
  <c r="K25" i="9"/>
  <c r="I25" i="9"/>
  <c r="H25" i="9"/>
  <c r="G25" i="9"/>
  <c r="J25" i="9"/>
  <c r="T131" i="10"/>
  <c r="W131" i="10"/>
  <c r="V131" i="10"/>
  <c r="U131" i="10"/>
  <c r="S131" i="10"/>
  <c r="U118" i="10"/>
  <c r="T118" i="10"/>
  <c r="S118" i="10"/>
  <c r="W118" i="10"/>
  <c r="V118" i="10"/>
  <c r="W116" i="10"/>
  <c r="U116" i="10"/>
  <c r="V116" i="10"/>
  <c r="T116" i="10"/>
  <c r="S116" i="10"/>
  <c r="H111" i="10"/>
  <c r="J111" i="10"/>
  <c r="M111" i="10"/>
  <c r="K111" i="10"/>
  <c r="I111" i="10"/>
  <c r="V104" i="10"/>
  <c r="T104" i="10"/>
  <c r="W104" i="10"/>
  <c r="U104" i="10"/>
  <c r="S104" i="10"/>
  <c r="H96" i="10"/>
  <c r="M96" i="10"/>
  <c r="K96" i="10"/>
  <c r="J96" i="10"/>
  <c r="I96" i="10"/>
  <c r="U93" i="10"/>
  <c r="S93" i="10"/>
  <c r="W93" i="10"/>
  <c r="V93" i="10"/>
  <c r="T93" i="10"/>
  <c r="K87" i="10"/>
  <c r="M87" i="10"/>
  <c r="J87" i="10"/>
  <c r="I87" i="10"/>
  <c r="H87" i="10"/>
  <c r="V75" i="10"/>
  <c r="U75" i="10"/>
  <c r="T75" i="10"/>
  <c r="S75" i="10"/>
  <c r="W75" i="10"/>
  <c r="M74" i="10"/>
  <c r="K74" i="10"/>
  <c r="J74" i="10"/>
  <c r="I74" i="10"/>
  <c r="H74" i="10"/>
  <c r="V67" i="10"/>
  <c r="U67" i="10"/>
  <c r="T67" i="10"/>
  <c r="S67" i="10"/>
  <c r="W67" i="10"/>
  <c r="M66" i="10"/>
  <c r="K66" i="10"/>
  <c r="J66" i="10"/>
  <c r="I66" i="10"/>
  <c r="H66" i="10"/>
  <c r="V59" i="10"/>
  <c r="U59" i="10"/>
  <c r="T59" i="10"/>
  <c r="S59" i="10"/>
  <c r="W59" i="10"/>
  <c r="M58" i="10"/>
  <c r="K58" i="10"/>
  <c r="J58" i="10"/>
  <c r="I58" i="10"/>
  <c r="H58" i="10"/>
  <c r="V50" i="10"/>
  <c r="U50" i="10"/>
  <c r="T50" i="10"/>
  <c r="S50" i="10"/>
  <c r="W50" i="10"/>
  <c r="M49" i="10"/>
  <c r="K49" i="10"/>
  <c r="J49" i="10"/>
  <c r="I49" i="10"/>
  <c r="H49" i="10"/>
  <c r="V42" i="10"/>
  <c r="U42" i="10"/>
  <c r="T42" i="10"/>
  <c r="S42" i="10"/>
  <c r="W42" i="10"/>
  <c r="M41" i="10"/>
  <c r="K41" i="10"/>
  <c r="J41" i="10"/>
  <c r="I41" i="10"/>
  <c r="H41" i="10"/>
  <c r="J20" i="9"/>
  <c r="I20" i="9"/>
  <c r="H20" i="9"/>
  <c r="G20" i="9"/>
  <c r="K20" i="9"/>
  <c r="J19" i="9"/>
  <c r="I19" i="9"/>
  <c r="H19" i="9"/>
  <c r="G19" i="9"/>
  <c r="K19" i="9"/>
  <c r="J18" i="9"/>
  <c r="I18" i="9"/>
  <c r="H18" i="9"/>
  <c r="G18" i="9"/>
  <c r="K18" i="9"/>
  <c r="J17" i="9"/>
  <c r="I17" i="9"/>
  <c r="H17" i="9"/>
  <c r="G17" i="9"/>
  <c r="K17" i="9"/>
  <c r="J16" i="9"/>
  <c r="I16" i="9"/>
  <c r="H16" i="9"/>
  <c r="G16" i="9"/>
  <c r="K16" i="9"/>
  <c r="J15" i="9"/>
  <c r="I15" i="9"/>
  <c r="H15" i="9"/>
  <c r="G15" i="9"/>
  <c r="K15" i="9"/>
  <c r="J14" i="9"/>
  <c r="I14" i="9"/>
  <c r="H14" i="9"/>
  <c r="G14" i="9"/>
  <c r="K14" i="9"/>
  <c r="J13" i="9"/>
  <c r="I13" i="9"/>
  <c r="H13" i="9"/>
  <c r="G13" i="9"/>
  <c r="K13" i="9"/>
  <c r="J12" i="9"/>
  <c r="I12" i="9"/>
  <c r="H12" i="9"/>
  <c r="G12" i="9"/>
  <c r="K12" i="9"/>
  <c r="J11" i="9"/>
  <c r="I11" i="9"/>
  <c r="H11" i="9"/>
  <c r="G11" i="9"/>
  <c r="K11" i="9"/>
  <c r="J10" i="9"/>
  <c r="I10" i="9"/>
  <c r="H10" i="9"/>
  <c r="G10" i="9"/>
  <c r="K10" i="9"/>
  <c r="J9" i="9"/>
  <c r="I9" i="9"/>
  <c r="H9" i="9"/>
  <c r="G9" i="9"/>
  <c r="K9" i="9"/>
  <c r="J8" i="9"/>
  <c r="I8" i="9"/>
  <c r="H8" i="9"/>
  <c r="G8" i="9"/>
  <c r="K8" i="9"/>
  <c r="J7" i="9"/>
  <c r="I7" i="9"/>
  <c r="H7" i="9"/>
  <c r="G7" i="9"/>
  <c r="K7" i="9"/>
  <c r="J6" i="9"/>
  <c r="I6" i="9"/>
  <c r="H6" i="9"/>
  <c r="G6" i="9"/>
  <c r="K6" i="9"/>
  <c r="J5" i="9"/>
  <c r="I5" i="9"/>
  <c r="H5" i="9"/>
  <c r="G5" i="9"/>
  <c r="K5" i="9"/>
  <c r="J4" i="9"/>
  <c r="I4" i="9"/>
  <c r="H4" i="9"/>
  <c r="G4" i="9"/>
  <c r="K4" i="9"/>
  <c r="J105" i="8"/>
  <c r="I105" i="8"/>
  <c r="H105" i="8"/>
  <c r="G105" i="8"/>
  <c r="K105" i="8"/>
  <c r="J104" i="8"/>
  <c r="I104" i="8"/>
  <c r="H104" i="8"/>
  <c r="G104" i="8"/>
  <c r="K104" i="8"/>
  <c r="J98" i="8"/>
  <c r="I98" i="8"/>
  <c r="H98" i="8"/>
  <c r="G98" i="8"/>
  <c r="K98" i="8"/>
  <c r="J97" i="8"/>
  <c r="I97" i="8"/>
  <c r="H97" i="8"/>
  <c r="G97" i="8"/>
  <c r="K97" i="8"/>
  <c r="J96" i="8"/>
  <c r="I96" i="8"/>
  <c r="H96" i="8"/>
  <c r="G96" i="8"/>
  <c r="K96" i="8"/>
  <c r="J95" i="8"/>
  <c r="I95" i="8"/>
  <c r="H95" i="8"/>
  <c r="G95" i="8"/>
  <c r="K95" i="8"/>
  <c r="J94" i="8"/>
  <c r="I94" i="8"/>
  <c r="H94" i="8"/>
  <c r="G94" i="8"/>
  <c r="K94" i="8"/>
  <c r="J93" i="8"/>
  <c r="I93" i="8"/>
  <c r="H93" i="8"/>
  <c r="G93" i="8"/>
  <c r="K93" i="8"/>
  <c r="J92" i="8"/>
  <c r="I92" i="8"/>
  <c r="H92" i="8"/>
  <c r="G92" i="8"/>
  <c r="K92" i="8"/>
  <c r="J91" i="8"/>
  <c r="I91" i="8"/>
  <c r="H91" i="8"/>
  <c r="G91" i="8"/>
  <c r="K91" i="8"/>
  <c r="J90" i="8"/>
  <c r="I90" i="8"/>
  <c r="H90" i="8"/>
  <c r="G90" i="8"/>
  <c r="K90" i="8"/>
  <c r="J89" i="8"/>
  <c r="I89" i="8"/>
  <c r="H89" i="8"/>
  <c r="G89" i="8"/>
  <c r="K89" i="8"/>
  <c r="V146" i="10"/>
  <c r="U146" i="10"/>
  <c r="T146" i="10"/>
  <c r="W146" i="10"/>
  <c r="S146" i="10"/>
  <c r="V121" i="10"/>
  <c r="U121" i="10"/>
  <c r="T121" i="10"/>
  <c r="W121" i="10"/>
  <c r="S121" i="10"/>
  <c r="K120" i="10"/>
  <c r="J120" i="10"/>
  <c r="I120" i="10"/>
  <c r="M120" i="10"/>
  <c r="H120" i="10"/>
  <c r="J117" i="10"/>
  <c r="H117" i="10"/>
  <c r="M117" i="10"/>
  <c r="K117" i="10"/>
  <c r="I117" i="10"/>
  <c r="W108" i="10"/>
  <c r="U108" i="10"/>
  <c r="V108" i="10"/>
  <c r="T108" i="10"/>
  <c r="S108" i="10"/>
  <c r="H102" i="10"/>
  <c r="J102" i="10"/>
  <c r="M102" i="10"/>
  <c r="K102" i="10"/>
  <c r="I102" i="10"/>
  <c r="V96" i="10"/>
  <c r="T96" i="10"/>
  <c r="W96" i="10"/>
  <c r="U96" i="10"/>
  <c r="S96" i="10"/>
  <c r="H88" i="10"/>
  <c r="M88" i="10"/>
  <c r="K88" i="10"/>
  <c r="J88" i="10"/>
  <c r="I88" i="10"/>
  <c r="W70" i="10"/>
  <c r="V70" i="10"/>
  <c r="U70" i="10"/>
  <c r="T70" i="10"/>
  <c r="S70" i="10"/>
  <c r="K69" i="10"/>
  <c r="J69" i="10"/>
  <c r="I69" i="10"/>
  <c r="H69" i="10"/>
  <c r="M69" i="10"/>
  <c r="W62" i="10"/>
  <c r="V62" i="10"/>
  <c r="U62" i="10"/>
  <c r="T62" i="10"/>
  <c r="S62" i="10"/>
  <c r="K61" i="10"/>
  <c r="J61" i="10"/>
  <c r="I61" i="10"/>
  <c r="H61" i="10"/>
  <c r="M61" i="10"/>
  <c r="W53" i="10"/>
  <c r="V53" i="10"/>
  <c r="U53" i="10"/>
  <c r="T53" i="10"/>
  <c r="S53" i="10"/>
  <c r="K52" i="10"/>
  <c r="J52" i="10"/>
  <c r="I52" i="10"/>
  <c r="H52" i="10"/>
  <c r="M52" i="10"/>
  <c r="W45" i="10"/>
  <c r="V45" i="10"/>
  <c r="U45" i="10"/>
  <c r="T45" i="10"/>
  <c r="S45" i="10"/>
  <c r="K44" i="10"/>
  <c r="J44" i="10"/>
  <c r="I44" i="10"/>
  <c r="H44" i="10"/>
  <c r="M44" i="10"/>
  <c r="W37" i="10"/>
  <c r="V37" i="10"/>
  <c r="U37" i="10"/>
  <c r="T37" i="10"/>
  <c r="S37" i="10"/>
  <c r="K36" i="10"/>
  <c r="J36" i="10"/>
  <c r="I36" i="10"/>
  <c r="H36" i="10"/>
  <c r="M36" i="10"/>
  <c r="W29" i="10"/>
  <c r="V29" i="10"/>
  <c r="U29" i="10"/>
  <c r="T29" i="10"/>
  <c r="S29" i="10"/>
  <c r="K28" i="10"/>
  <c r="J28" i="10"/>
  <c r="I28" i="10"/>
  <c r="H28" i="10"/>
  <c r="M28" i="10"/>
  <c r="W21" i="10"/>
  <c r="V21" i="10"/>
  <c r="U21" i="10"/>
  <c r="T21" i="10"/>
  <c r="S21" i="10"/>
  <c r="K20" i="10"/>
  <c r="J20" i="10"/>
  <c r="I20" i="10"/>
  <c r="H20" i="10"/>
  <c r="M20" i="10"/>
  <c r="W13" i="10"/>
  <c r="V13" i="10"/>
  <c r="U13" i="10"/>
  <c r="T13" i="10"/>
  <c r="S13" i="10"/>
  <c r="K12" i="10"/>
  <c r="J12" i="10"/>
  <c r="I12" i="10"/>
  <c r="H12" i="10"/>
  <c r="M12" i="10"/>
  <c r="M77" i="10"/>
  <c r="K77" i="10"/>
  <c r="I77" i="10"/>
  <c r="H77" i="10"/>
  <c r="J77" i="10"/>
  <c r="M85" i="10"/>
  <c r="K85" i="10"/>
  <c r="J85" i="10"/>
  <c r="I85" i="10"/>
  <c r="H85" i="10"/>
  <c r="M93" i="10"/>
  <c r="K93" i="10"/>
  <c r="J93" i="10"/>
  <c r="I93" i="10"/>
  <c r="H93" i="10"/>
  <c r="M101" i="10"/>
  <c r="K101" i="10"/>
  <c r="J101" i="10"/>
  <c r="I101" i="10"/>
  <c r="H101" i="10"/>
  <c r="M110" i="10"/>
  <c r="K110" i="10"/>
  <c r="I110" i="10"/>
  <c r="H110" i="10"/>
  <c r="J110" i="10"/>
  <c r="M118" i="10"/>
  <c r="K118" i="10"/>
  <c r="J118" i="10"/>
  <c r="I118" i="10"/>
  <c r="H118" i="10"/>
  <c r="M126" i="10"/>
  <c r="K126" i="10"/>
  <c r="H126" i="10"/>
  <c r="J126" i="10"/>
  <c r="I126" i="10"/>
  <c r="I89" i="10"/>
  <c r="K89" i="10"/>
  <c r="J89" i="10"/>
  <c r="M89" i="10"/>
  <c r="H89" i="10"/>
  <c r="I97" i="10"/>
  <c r="K97" i="10"/>
  <c r="H97" i="10"/>
  <c r="M97" i="10"/>
  <c r="J97" i="10"/>
  <c r="I106" i="10"/>
  <c r="K106" i="10"/>
  <c r="M106" i="10"/>
  <c r="J106" i="10"/>
  <c r="H106" i="10"/>
  <c r="I114" i="10"/>
  <c r="K114" i="10"/>
  <c r="M114" i="10"/>
  <c r="J114" i="10"/>
  <c r="H114" i="10"/>
  <c r="I122" i="10"/>
  <c r="H122" i="10"/>
  <c r="K122" i="10"/>
  <c r="M122" i="10"/>
  <c r="J122" i="10"/>
  <c r="I130" i="10"/>
  <c r="H130" i="10"/>
  <c r="K130" i="10"/>
  <c r="M130" i="10"/>
  <c r="J130" i="10"/>
  <c r="H119" i="10"/>
  <c r="J119" i="10"/>
  <c r="K119" i="10"/>
  <c r="M119" i="10"/>
  <c r="I119" i="10"/>
  <c r="H127" i="10"/>
  <c r="J127" i="10"/>
  <c r="M127" i="10"/>
  <c r="K127" i="10"/>
  <c r="I127" i="10"/>
  <c r="M153" i="10"/>
  <c r="K153" i="10"/>
  <c r="J153" i="10"/>
  <c r="I153" i="10"/>
  <c r="H153" i="10"/>
  <c r="I83" i="10"/>
  <c r="M83" i="10"/>
  <c r="K83" i="10"/>
  <c r="J83" i="10"/>
  <c r="H83" i="10"/>
  <c r="M91" i="10"/>
  <c r="I91" i="10"/>
  <c r="K91" i="10"/>
  <c r="J91" i="10"/>
  <c r="H91" i="10"/>
  <c r="M99" i="10"/>
  <c r="I99" i="10"/>
  <c r="K99" i="10"/>
  <c r="J99" i="10"/>
  <c r="H99" i="10"/>
  <c r="M108" i="10"/>
  <c r="I108" i="10"/>
  <c r="K108" i="10"/>
  <c r="J108" i="10"/>
  <c r="H108" i="10"/>
  <c r="M116" i="10"/>
  <c r="I116" i="10"/>
  <c r="K116" i="10"/>
  <c r="J116" i="10"/>
  <c r="H116" i="10"/>
  <c r="M124" i="10"/>
  <c r="I124" i="10"/>
  <c r="K124" i="10"/>
  <c r="J124" i="10"/>
  <c r="H124" i="10"/>
  <c r="M145" i="10"/>
  <c r="K145" i="10"/>
  <c r="J145" i="10"/>
  <c r="I145" i="10"/>
  <c r="H145" i="10"/>
  <c r="I146" i="10"/>
  <c r="H146" i="10"/>
  <c r="M146" i="10"/>
  <c r="K146" i="10"/>
  <c r="J146" i="10"/>
  <c r="M150" i="10"/>
  <c r="J150" i="10"/>
  <c r="I150" i="10"/>
  <c r="H150" i="10"/>
  <c r="K150" i="10"/>
  <c r="K139" i="10"/>
  <c r="I139" i="10"/>
  <c r="H139" i="10"/>
  <c r="J139" i="10"/>
  <c r="M139" i="10"/>
  <c r="K147" i="10"/>
  <c r="I147" i="10"/>
  <c r="H147" i="10"/>
  <c r="M147" i="10"/>
  <c r="J147" i="10"/>
  <c r="K136" i="10"/>
  <c r="J136" i="10"/>
  <c r="H136" i="10"/>
  <c r="I136" i="10"/>
  <c r="M136" i="10"/>
  <c r="K144" i="10"/>
  <c r="J144" i="10"/>
  <c r="H144" i="10"/>
  <c r="M144" i="10"/>
  <c r="I144" i="10"/>
  <c r="K152" i="10"/>
  <c r="J152" i="10"/>
  <c r="H152" i="10"/>
  <c r="I152" i="10"/>
  <c r="M152" i="10"/>
  <c r="J133" i="10"/>
  <c r="M133" i="10"/>
  <c r="K133" i="10"/>
  <c r="I133" i="10"/>
  <c r="H133" i="10"/>
  <c r="J141" i="10"/>
  <c r="I141" i="10"/>
  <c r="M141" i="10"/>
  <c r="K141" i="10"/>
  <c r="H141" i="10"/>
  <c r="J149" i="10"/>
  <c r="I149" i="10"/>
  <c r="M149" i="10"/>
  <c r="H149" i="10"/>
  <c r="K149" i="10"/>
  <c r="H135" i="10"/>
  <c r="M135" i="10"/>
  <c r="K135" i="10"/>
  <c r="I135" i="10"/>
  <c r="J135" i="10"/>
  <c r="H143" i="10"/>
  <c r="M143" i="10"/>
  <c r="K143" i="10"/>
  <c r="J143" i="10"/>
  <c r="I143" i="10"/>
  <c r="H151" i="10"/>
  <c r="M151" i="10"/>
  <c r="K151" i="10"/>
  <c r="I151" i="10"/>
  <c r="J151" i="10"/>
  <c r="K132" i="10"/>
  <c r="J132" i="10"/>
  <c r="M132" i="10"/>
  <c r="I132" i="10"/>
  <c r="H132" i="10"/>
  <c r="K140" i="10"/>
  <c r="J140" i="10"/>
  <c r="I140" i="10"/>
  <c r="M140" i="10"/>
  <c r="H140" i="10"/>
  <c r="K148" i="10"/>
  <c r="J148" i="10"/>
  <c r="H148" i="10"/>
  <c r="M148" i="10"/>
  <c r="I148" i="10"/>
  <c r="K84" i="8"/>
  <c r="J84" i="8"/>
  <c r="I84" i="8"/>
  <c r="H84" i="8"/>
  <c r="G84" i="8"/>
  <c r="K83" i="8"/>
  <c r="J83" i="8"/>
  <c r="I83" i="8"/>
  <c r="H83" i="8"/>
  <c r="G83" i="8"/>
  <c r="K77" i="8"/>
  <c r="J77" i="8"/>
  <c r="I77" i="8"/>
  <c r="H77" i="8"/>
  <c r="G77" i="8"/>
  <c r="K76" i="8"/>
  <c r="J76" i="8"/>
  <c r="I76" i="8"/>
  <c r="H76" i="8"/>
  <c r="G76" i="8"/>
  <c r="K75" i="8"/>
  <c r="J75" i="8"/>
  <c r="I75" i="8"/>
  <c r="H75" i="8"/>
  <c r="G75" i="8"/>
  <c r="K74" i="8"/>
  <c r="J74" i="8"/>
  <c r="I74" i="8"/>
  <c r="H74" i="8"/>
  <c r="G74" i="8"/>
  <c r="K73" i="8"/>
  <c r="J73" i="8"/>
  <c r="I73" i="8"/>
  <c r="H73" i="8"/>
  <c r="G73" i="8"/>
  <c r="K72" i="8"/>
  <c r="J72" i="8"/>
  <c r="I72" i="8"/>
  <c r="H72" i="8"/>
  <c r="G72" i="8"/>
  <c r="K71" i="8"/>
  <c r="J71" i="8"/>
  <c r="I71" i="8"/>
  <c r="H71" i="8"/>
  <c r="G71" i="8"/>
  <c r="K70" i="8"/>
  <c r="J70" i="8"/>
  <c r="I70" i="8"/>
  <c r="H70" i="8"/>
  <c r="G70" i="8"/>
  <c r="K69" i="8"/>
  <c r="J69" i="8"/>
  <c r="I69" i="8"/>
  <c r="H69" i="8"/>
  <c r="G69" i="8"/>
  <c r="K68" i="8"/>
  <c r="J68" i="8"/>
  <c r="I68" i="8"/>
  <c r="H68" i="8"/>
  <c r="G68" i="8"/>
  <c r="V27" i="7"/>
  <c r="U27" i="7"/>
  <c r="T27" i="7"/>
  <c r="S27" i="7"/>
  <c r="R27" i="7"/>
  <c r="V25" i="7"/>
  <c r="U25" i="7"/>
  <c r="T25" i="7"/>
  <c r="S25" i="7"/>
  <c r="R25" i="7"/>
  <c r="V23" i="7"/>
  <c r="U23" i="7"/>
  <c r="T23" i="7"/>
  <c r="S23" i="7"/>
  <c r="R23" i="7"/>
  <c r="V20" i="7"/>
  <c r="U20" i="7"/>
  <c r="T20" i="7"/>
  <c r="S20" i="7"/>
  <c r="V18" i="7"/>
  <c r="U18" i="7"/>
  <c r="T18" i="7"/>
  <c r="S18" i="7"/>
  <c r="R18" i="7"/>
  <c r="V16" i="7"/>
  <c r="U16" i="7"/>
  <c r="T16" i="7"/>
  <c r="S16" i="7"/>
  <c r="R16" i="7"/>
  <c r="V13" i="7"/>
  <c r="U13" i="7"/>
  <c r="T13" i="7"/>
  <c r="S13" i="7"/>
  <c r="R13" i="7"/>
  <c r="V11" i="7"/>
  <c r="U11" i="7"/>
  <c r="T11" i="7"/>
  <c r="S11" i="7"/>
  <c r="R11" i="7"/>
  <c r="V9" i="7"/>
  <c r="U9" i="7"/>
  <c r="T9" i="7"/>
  <c r="S9" i="7"/>
  <c r="R9" i="7"/>
  <c r="G34" i="8"/>
  <c r="K34" i="8"/>
  <c r="J34" i="8"/>
  <c r="I34" i="8"/>
  <c r="H34" i="8"/>
  <c r="G26" i="8"/>
  <c r="K26" i="8"/>
  <c r="J26" i="8"/>
  <c r="I26" i="8"/>
  <c r="H26" i="8"/>
  <c r="H16" i="7"/>
  <c r="L16" i="7"/>
  <c r="K16" i="7"/>
  <c r="J16" i="7"/>
  <c r="I16" i="7"/>
  <c r="G33" i="8"/>
  <c r="K33" i="8"/>
  <c r="J33" i="8"/>
  <c r="I33" i="8"/>
  <c r="H33" i="8"/>
  <c r="H23" i="7"/>
  <c r="L23" i="7"/>
  <c r="K23" i="7"/>
  <c r="J23" i="7"/>
  <c r="I23" i="7"/>
  <c r="L8" i="7"/>
  <c r="J8" i="7"/>
  <c r="I8" i="7"/>
  <c r="H8" i="7"/>
  <c r="K8" i="7"/>
  <c r="L10" i="7"/>
  <c r="J10" i="7"/>
  <c r="I10" i="7"/>
  <c r="H10" i="7"/>
  <c r="K10" i="7"/>
  <c r="L12" i="7"/>
  <c r="J12" i="7"/>
  <c r="I12" i="7"/>
  <c r="H12" i="7"/>
  <c r="K12" i="7"/>
  <c r="L15" i="7"/>
  <c r="J15" i="7"/>
  <c r="I15" i="7"/>
  <c r="H15" i="7"/>
  <c r="K15" i="7"/>
  <c r="L17" i="7"/>
  <c r="J17" i="7"/>
  <c r="I17" i="7"/>
  <c r="H17" i="7"/>
  <c r="K17" i="7"/>
  <c r="L19" i="7"/>
  <c r="J19" i="7"/>
  <c r="I19" i="7"/>
  <c r="H19" i="7"/>
  <c r="K19" i="7"/>
  <c r="L22" i="7"/>
  <c r="J22" i="7"/>
  <c r="I22" i="7"/>
  <c r="H22" i="7"/>
  <c r="K22" i="7"/>
  <c r="L24" i="7"/>
  <c r="J24" i="7"/>
  <c r="I24" i="7"/>
  <c r="H24" i="7"/>
  <c r="K24" i="7"/>
  <c r="L26" i="7"/>
  <c r="J26" i="7"/>
  <c r="I26" i="7"/>
  <c r="H26" i="7"/>
  <c r="K26" i="7"/>
  <c r="K39" i="7"/>
  <c r="I39" i="7"/>
  <c r="H39" i="7"/>
  <c r="L39" i="7"/>
  <c r="J39" i="7"/>
  <c r="K42" i="7"/>
  <c r="I42" i="7"/>
  <c r="H42" i="7"/>
  <c r="L42" i="7"/>
  <c r="J42" i="7"/>
  <c r="K44" i="7"/>
  <c r="I44" i="7"/>
  <c r="H44" i="7"/>
  <c r="L44" i="7"/>
  <c r="J44" i="7"/>
  <c r="K47" i="7"/>
  <c r="I47" i="7"/>
  <c r="H47" i="7"/>
  <c r="L47" i="7"/>
  <c r="J47" i="7"/>
  <c r="K50" i="7"/>
  <c r="I50" i="7"/>
  <c r="H50" i="7"/>
  <c r="L50" i="7"/>
  <c r="J50" i="7"/>
  <c r="K52" i="7"/>
  <c r="I52" i="7"/>
  <c r="H52" i="7"/>
  <c r="L52" i="7"/>
  <c r="J52" i="7"/>
  <c r="K55" i="7"/>
  <c r="I55" i="7"/>
  <c r="H55" i="7"/>
  <c r="L55" i="7"/>
  <c r="J55" i="7"/>
  <c r="K58" i="7"/>
  <c r="I58" i="7"/>
  <c r="H58" i="7"/>
  <c r="L58" i="7"/>
  <c r="J58" i="7"/>
  <c r="K60" i="7"/>
  <c r="I60" i="7"/>
  <c r="H60" i="7"/>
  <c r="L60" i="7"/>
  <c r="J60" i="7"/>
  <c r="L38" i="7"/>
  <c r="K38" i="7"/>
  <c r="J38" i="7"/>
  <c r="I38" i="7"/>
  <c r="H38" i="7"/>
  <c r="L40" i="7"/>
  <c r="K40" i="7"/>
  <c r="J40" i="7"/>
  <c r="I40" i="7"/>
  <c r="H40" i="7"/>
  <c r="L43" i="7"/>
  <c r="K43" i="7"/>
  <c r="J43" i="7"/>
  <c r="I43" i="7"/>
  <c r="H43" i="7"/>
  <c r="L46" i="7"/>
  <c r="K46" i="7"/>
  <c r="J46" i="7"/>
  <c r="I46" i="7"/>
  <c r="H46" i="7"/>
  <c r="L48" i="7"/>
  <c r="K48" i="7"/>
  <c r="J48" i="7"/>
  <c r="I48" i="7"/>
  <c r="H48" i="7"/>
  <c r="L51" i="7"/>
  <c r="K51" i="7"/>
  <c r="J51" i="7"/>
  <c r="I51" i="7"/>
  <c r="H51" i="7"/>
  <c r="L54" i="7"/>
  <c r="K54" i="7"/>
  <c r="J54" i="7"/>
  <c r="I54" i="7"/>
  <c r="H54" i="7"/>
  <c r="L56" i="7"/>
  <c r="K56" i="7"/>
  <c r="J56" i="7"/>
  <c r="I56" i="7"/>
  <c r="H56" i="7"/>
  <c r="L59" i="7"/>
  <c r="K59" i="7"/>
  <c r="J59" i="7"/>
  <c r="I59" i="7"/>
  <c r="H59" i="7"/>
  <c r="G31" i="8"/>
  <c r="K31" i="8"/>
  <c r="J31" i="8"/>
  <c r="I31" i="8"/>
  <c r="H31" i="8"/>
  <c r="H18" i="7"/>
  <c r="L18" i="7"/>
  <c r="K18" i="7"/>
  <c r="J18" i="7"/>
  <c r="I18" i="7"/>
  <c r="G30" i="8"/>
  <c r="K30" i="8"/>
  <c r="J30" i="8"/>
  <c r="I30" i="8"/>
  <c r="H30" i="8"/>
  <c r="H25" i="7"/>
  <c r="L25" i="7"/>
  <c r="K25" i="7"/>
  <c r="J25" i="7"/>
  <c r="I25" i="7"/>
  <c r="G42" i="8"/>
  <c r="K42" i="8"/>
  <c r="J42" i="8"/>
  <c r="I42" i="8"/>
  <c r="H42" i="8"/>
  <c r="G29" i="8"/>
  <c r="K29" i="8"/>
  <c r="J29" i="8"/>
  <c r="I29" i="8"/>
  <c r="H29" i="8"/>
  <c r="H13" i="7"/>
  <c r="L13" i="7"/>
  <c r="K13" i="7"/>
  <c r="J13" i="7"/>
  <c r="I13" i="7"/>
  <c r="G41" i="8"/>
  <c r="K41" i="8"/>
  <c r="J41" i="8"/>
  <c r="I41" i="8"/>
  <c r="H41" i="8"/>
  <c r="G28" i="8"/>
  <c r="K28" i="8"/>
  <c r="J28" i="8"/>
  <c r="I28" i="8"/>
  <c r="H28" i="8"/>
  <c r="H20" i="7"/>
  <c r="L20" i="7"/>
  <c r="K20" i="7"/>
  <c r="J20" i="7"/>
  <c r="I20" i="7"/>
  <c r="EC189" i="25"/>
  <c r="ED189" i="25" s="1"/>
  <c r="ED189" i="24"/>
  <c r="DU189" i="25"/>
  <c r="DV189" i="25" s="1"/>
  <c r="DV189" i="24"/>
  <c r="DM189" i="25"/>
  <c r="DN189" i="25" s="1"/>
  <c r="DN189" i="24"/>
  <c r="DE189" i="25"/>
  <c r="DF189" i="25" s="1"/>
  <c r="DF189" i="24"/>
  <c r="CW189" i="25"/>
  <c r="CX189" i="25" s="1"/>
  <c r="CX189" i="24"/>
  <c r="CO189" i="25"/>
  <c r="CP189" i="25" s="1"/>
  <c r="CP189" i="24"/>
  <c r="CG189" i="25"/>
  <c r="CH189" i="25" s="1"/>
  <c r="CH189" i="24"/>
  <c r="BY189" i="25"/>
  <c r="BZ189" i="25" s="1"/>
  <c r="BZ189" i="24"/>
  <c r="BQ189" i="25"/>
  <c r="BR189" i="25" s="1"/>
  <c r="BR189" i="24"/>
  <c r="BI189" i="25"/>
  <c r="BJ189" i="25" s="1"/>
  <c r="BJ189" i="24"/>
  <c r="BA189" i="25"/>
  <c r="BB189" i="25" s="1"/>
  <c r="BB189" i="24"/>
  <c r="AS189" i="25"/>
  <c r="AT189" i="25" s="1"/>
  <c r="AT189" i="24"/>
  <c r="AK189" i="25"/>
  <c r="AL189" i="25" s="1"/>
  <c r="AL189" i="24"/>
  <c r="AC189" i="25"/>
  <c r="AD189" i="25" s="1"/>
  <c r="AD189" i="24"/>
  <c r="U189" i="25"/>
  <c r="V189" i="25" s="1"/>
  <c r="V189" i="24"/>
  <c r="M189" i="25"/>
  <c r="N189" i="25" s="1"/>
  <c r="N189" i="24"/>
  <c r="E189" i="25"/>
  <c r="F189" i="25" s="1"/>
  <c r="F189" i="24"/>
  <c r="EA189" i="25"/>
  <c r="EB189" i="25" s="1"/>
  <c r="EB189" i="24"/>
  <c r="DS189" i="25"/>
  <c r="DT189" i="25" s="1"/>
  <c r="DT189" i="24"/>
  <c r="DK189" i="25"/>
  <c r="DL189" i="25" s="1"/>
  <c r="DL189" i="24"/>
  <c r="DC189" i="25"/>
  <c r="DD189" i="25" s="1"/>
  <c r="DD189" i="24"/>
  <c r="CU189" i="25"/>
  <c r="CV189" i="25" s="1"/>
  <c r="CV189" i="24"/>
  <c r="CM189" i="25"/>
  <c r="CN189" i="25" s="1"/>
  <c r="CN189" i="24"/>
  <c r="CE189" i="25"/>
  <c r="CF189" i="25" s="1"/>
  <c r="CF189" i="24"/>
  <c r="BW189" i="25"/>
  <c r="BX189" i="25" s="1"/>
  <c r="BX189" i="24"/>
  <c r="BO189" i="25"/>
  <c r="BP189" i="25" s="1"/>
  <c r="BP189" i="24"/>
  <c r="BG189" i="25"/>
  <c r="BH189" i="25" s="1"/>
  <c r="BH189" i="24"/>
  <c r="AY189" i="25"/>
  <c r="AZ189" i="25" s="1"/>
  <c r="AZ189" i="24"/>
  <c r="AQ189" i="25"/>
  <c r="AR189" i="25" s="1"/>
  <c r="AR189" i="24"/>
  <c r="AI189" i="25"/>
  <c r="AJ189" i="25" s="1"/>
  <c r="AJ189" i="24"/>
  <c r="AA189" i="25"/>
  <c r="AB189" i="25" s="1"/>
  <c r="AB189" i="24"/>
  <c r="S189" i="25"/>
  <c r="T189" i="25" s="1"/>
  <c r="T189" i="24"/>
  <c r="K189" i="25"/>
  <c r="L189" i="25" s="1"/>
  <c r="L189" i="24"/>
  <c r="C189" i="25"/>
  <c r="D189" i="25" s="1"/>
  <c r="D189" i="24"/>
  <c r="DY189" i="25"/>
  <c r="DZ189" i="25" s="1"/>
  <c r="DZ189" i="24"/>
  <c r="DQ189" i="25"/>
  <c r="DR189" i="25" s="1"/>
  <c r="DR189" i="24"/>
  <c r="DI189" i="25"/>
  <c r="DJ189" i="25" s="1"/>
  <c r="DJ189" i="24"/>
  <c r="DA189" i="25"/>
  <c r="DB189" i="25" s="1"/>
  <c r="DB189" i="24"/>
  <c r="CS189" i="25"/>
  <c r="CT189" i="25" s="1"/>
  <c r="CT189" i="24"/>
  <c r="CK189" i="25"/>
  <c r="CL189" i="25" s="1"/>
  <c r="CL189" i="24"/>
  <c r="CC189" i="25"/>
  <c r="CD189" i="25" s="1"/>
  <c r="CD189" i="24"/>
  <c r="BU189" i="25"/>
  <c r="BV189" i="25" s="1"/>
  <c r="BV189" i="24"/>
  <c r="BM189" i="25"/>
  <c r="BN189" i="25" s="1"/>
  <c r="BN189" i="24"/>
  <c r="BE189" i="25"/>
  <c r="BF189" i="25" s="1"/>
  <c r="BF189" i="24"/>
  <c r="AW189" i="25"/>
  <c r="AX189" i="25" s="1"/>
  <c r="AX189" i="24"/>
  <c r="AO189" i="25"/>
  <c r="AP189" i="25" s="1"/>
  <c r="AP189" i="24"/>
  <c r="AG189" i="25"/>
  <c r="AH189" i="25" s="1"/>
  <c r="AH189" i="24"/>
  <c r="Y189" i="25"/>
  <c r="Z189" i="25" s="1"/>
  <c r="Z189" i="24"/>
  <c r="Q189" i="25"/>
  <c r="R189" i="25" s="1"/>
  <c r="R189" i="24"/>
  <c r="I189" i="25"/>
  <c r="J189" i="25" s="1"/>
  <c r="J189" i="24"/>
  <c r="DG189" i="25"/>
  <c r="DH189" i="25" s="1"/>
  <c r="DH189" i="24"/>
  <c r="CA189" i="25"/>
  <c r="CB189" i="25" s="1"/>
  <c r="CB189" i="24"/>
  <c r="AU189" i="25"/>
  <c r="AV189" i="25" s="1"/>
  <c r="AV189" i="24"/>
  <c r="O189" i="25"/>
  <c r="P189" i="25" s="1"/>
  <c r="P189" i="24"/>
  <c r="CY189" i="25"/>
  <c r="CZ189" i="25" s="1"/>
  <c r="CZ189" i="24"/>
  <c r="BS189" i="25"/>
  <c r="BT189" i="25" s="1"/>
  <c r="BT189" i="24"/>
  <c r="AM189" i="25"/>
  <c r="AN189" i="25" s="1"/>
  <c r="AN189" i="24"/>
  <c r="G189" i="25"/>
  <c r="H189" i="25" s="1"/>
  <c r="H189" i="24"/>
  <c r="DW189" i="25"/>
  <c r="DX189" i="25" s="1"/>
  <c r="DX189" i="24"/>
  <c r="CQ189" i="25"/>
  <c r="CR189" i="25" s="1"/>
  <c r="CR189" i="24"/>
  <c r="BK189" i="25"/>
  <c r="BL189" i="25" s="1"/>
  <c r="BL189" i="24"/>
  <c r="AE189" i="25"/>
  <c r="AF189" i="25" s="1"/>
  <c r="AF189" i="24"/>
  <c r="DO189" i="25"/>
  <c r="DP189" i="25" s="1"/>
  <c r="DP189" i="24"/>
  <c r="CI189" i="25"/>
  <c r="CJ189" i="25" s="1"/>
  <c r="CJ189" i="24"/>
  <c r="BC189" i="25"/>
  <c r="BD189" i="25" s="1"/>
  <c r="BD189" i="24"/>
  <c r="W189" i="25"/>
  <c r="X189" i="25" s="1"/>
  <c r="X189" i="24"/>
  <c r="DY176" i="25"/>
  <c r="DZ176" i="25" s="1"/>
  <c r="DZ176" i="24"/>
  <c r="CY176" i="25"/>
  <c r="CZ176" i="25" s="1"/>
  <c r="CZ176" i="24"/>
  <c r="CM176" i="25"/>
  <c r="CN176" i="25" s="1"/>
  <c r="CN176" i="24"/>
  <c r="BY176" i="25"/>
  <c r="BZ176" i="24"/>
  <c r="BM176" i="25"/>
  <c r="BN176" i="25" s="1"/>
  <c r="BN176" i="24"/>
  <c r="AM176" i="25"/>
  <c r="AN176" i="25" s="1"/>
  <c r="AN176" i="24"/>
  <c r="AA176" i="25"/>
  <c r="AB176" i="25" s="1"/>
  <c r="AB176" i="24"/>
  <c r="M176" i="25"/>
  <c r="N176" i="24"/>
  <c r="DY163" i="25"/>
  <c r="DZ163" i="25" s="1"/>
  <c r="DZ163" i="24"/>
  <c r="DM163" i="25"/>
  <c r="DN163" i="25" s="1"/>
  <c r="DN163" i="24"/>
  <c r="CM163" i="25"/>
  <c r="CN163" i="25" s="1"/>
  <c r="CN163" i="24"/>
  <c r="CA163" i="25"/>
  <c r="CB163" i="24"/>
  <c r="BM163" i="25"/>
  <c r="BN163" i="25" s="1"/>
  <c r="BN163" i="24"/>
  <c r="BA163" i="25"/>
  <c r="BB163" i="25" s="1"/>
  <c r="BB163" i="24"/>
  <c r="AA163" i="25"/>
  <c r="AB163" i="25" s="1"/>
  <c r="AB163" i="24"/>
  <c r="O163" i="25"/>
  <c r="P163" i="24"/>
  <c r="DW176" i="25"/>
  <c r="DX176" i="25" s="1"/>
  <c r="DX176" i="24"/>
  <c r="DK176" i="25"/>
  <c r="DL176" i="25" s="1"/>
  <c r="DL176" i="24"/>
  <c r="CW176" i="25"/>
  <c r="CX176" i="25" s="1"/>
  <c r="CX176" i="24"/>
  <c r="CK176" i="25"/>
  <c r="CL176" i="24"/>
  <c r="BK176" i="25"/>
  <c r="BL176" i="25" s="1"/>
  <c r="BL176" i="24"/>
  <c r="AY176" i="25"/>
  <c r="AZ176" i="25" s="1"/>
  <c r="AZ176" i="24"/>
  <c r="AK176" i="25"/>
  <c r="AL176" i="25" s="1"/>
  <c r="AL176" i="24"/>
  <c r="Y176" i="25"/>
  <c r="Z176" i="24"/>
  <c r="DK163" i="25"/>
  <c r="DL163" i="24"/>
  <c r="CY163" i="25"/>
  <c r="CZ163" i="25" s="1"/>
  <c r="CZ163" i="24"/>
  <c r="CK163" i="25"/>
  <c r="CL163" i="25" s="1"/>
  <c r="CL163" i="24"/>
  <c r="BY163" i="25"/>
  <c r="BZ163" i="25" s="1"/>
  <c r="BZ163" i="24"/>
  <c r="AY163" i="25"/>
  <c r="AZ163" i="24"/>
  <c r="AM163" i="25"/>
  <c r="AN163" i="25" s="1"/>
  <c r="AN163" i="24"/>
  <c r="Y163" i="25"/>
  <c r="Z163" i="25" s="1"/>
  <c r="Z163" i="24"/>
  <c r="M163" i="25"/>
  <c r="N163" i="25" s="1"/>
  <c r="N163" i="24"/>
  <c r="DU176" i="25"/>
  <c r="DV176" i="25" s="1"/>
  <c r="DV176" i="24"/>
  <c r="DI176" i="25"/>
  <c r="DJ176" i="25" s="1"/>
  <c r="DJ176" i="24"/>
  <c r="CI176" i="25"/>
  <c r="CJ176" i="24"/>
  <c r="BW176" i="25"/>
  <c r="BX176" i="25" s="1"/>
  <c r="BX176" i="24"/>
  <c r="BI176" i="25"/>
  <c r="BJ176" i="25" s="1"/>
  <c r="BJ176" i="24"/>
  <c r="AW176" i="25"/>
  <c r="AX176" i="25" s="1"/>
  <c r="AX176" i="24"/>
  <c r="W176" i="25"/>
  <c r="X176" i="25" s="1"/>
  <c r="X176" i="24"/>
  <c r="K176" i="25"/>
  <c r="L176" i="25" s="1"/>
  <c r="L176" i="24"/>
  <c r="DW163" i="25"/>
  <c r="DX163" i="25" s="1"/>
  <c r="DX163" i="24"/>
  <c r="DI163" i="25"/>
  <c r="DJ163" i="25" s="1"/>
  <c r="DJ163" i="24"/>
  <c r="CW163" i="25"/>
  <c r="CX163" i="25" s="1"/>
  <c r="CX163" i="24"/>
  <c r="BW163" i="25"/>
  <c r="BX163" i="25" s="1"/>
  <c r="BX163" i="24"/>
  <c r="BK163" i="25"/>
  <c r="BL163" i="25" s="1"/>
  <c r="BL163" i="24"/>
  <c r="AW163" i="25"/>
  <c r="AX163" i="25" s="1"/>
  <c r="AX163" i="24"/>
  <c r="AK163" i="25"/>
  <c r="AL163" i="25" s="1"/>
  <c r="AL163" i="24"/>
  <c r="K163" i="25"/>
  <c r="L163" i="25" s="1"/>
  <c r="L163" i="24"/>
  <c r="DG176" i="25"/>
  <c r="DH176" i="25" s="1"/>
  <c r="DH176" i="24"/>
  <c r="CU176" i="25"/>
  <c r="CV176" i="25" s="1"/>
  <c r="CV176" i="24"/>
  <c r="CG176" i="25"/>
  <c r="CH176" i="25" s="1"/>
  <c r="CH176" i="24"/>
  <c r="BU176" i="25"/>
  <c r="BV176" i="25" s="1"/>
  <c r="BV176" i="24"/>
  <c r="AU176" i="25"/>
  <c r="AV176" i="25" s="1"/>
  <c r="AV176" i="24"/>
  <c r="AI176" i="25"/>
  <c r="AJ176" i="25" s="1"/>
  <c r="AJ176" i="24"/>
  <c r="U176" i="25"/>
  <c r="V176" i="25" s="1"/>
  <c r="V176" i="24"/>
  <c r="I176" i="25"/>
  <c r="J176" i="25" s="1"/>
  <c r="J176" i="24"/>
  <c r="DU163" i="25"/>
  <c r="DV163" i="25" s="1"/>
  <c r="DV163" i="24"/>
  <c r="CU163" i="25"/>
  <c r="CV163" i="25" s="1"/>
  <c r="CV163" i="24"/>
  <c r="CI163" i="25"/>
  <c r="CJ163" i="25" s="1"/>
  <c r="CJ163" i="24"/>
  <c r="BU163" i="25"/>
  <c r="BV163" i="25" s="1"/>
  <c r="BV163" i="24"/>
  <c r="BI163" i="25"/>
  <c r="BJ163" i="25" s="1"/>
  <c r="BJ163" i="24"/>
  <c r="AI163" i="25"/>
  <c r="AJ163" i="25" s="1"/>
  <c r="AJ163" i="24"/>
  <c r="W163" i="25"/>
  <c r="X163" i="25" s="1"/>
  <c r="X163" i="24"/>
  <c r="I163" i="25"/>
  <c r="J163" i="25" s="1"/>
  <c r="J163" i="24"/>
  <c r="DS176" i="25"/>
  <c r="DT176" i="25" s="1"/>
  <c r="DT176" i="24"/>
  <c r="DE176" i="25"/>
  <c r="DF176" i="25" s="1"/>
  <c r="DF176" i="24"/>
  <c r="CS176" i="25"/>
  <c r="CT176" i="25" s="1"/>
  <c r="CT176" i="24"/>
  <c r="BS176" i="25"/>
  <c r="BT176" i="24"/>
  <c r="BG176" i="25"/>
  <c r="BH176" i="25" s="1"/>
  <c r="BH176" i="24"/>
  <c r="AS176" i="25"/>
  <c r="AT176" i="25" s="1"/>
  <c r="AT176" i="24"/>
  <c r="AG176" i="25"/>
  <c r="AH176" i="25" s="1"/>
  <c r="AH176" i="24"/>
  <c r="G176" i="25"/>
  <c r="H176" i="25" s="1"/>
  <c r="H176" i="24"/>
  <c r="DS163" i="25"/>
  <c r="DT163" i="25" s="1"/>
  <c r="DT163" i="24"/>
  <c r="DG163" i="25"/>
  <c r="DH163" i="25" s="1"/>
  <c r="DH163" i="24"/>
  <c r="CS163" i="25"/>
  <c r="CT163" i="25" s="1"/>
  <c r="CT163" i="24"/>
  <c r="CG163" i="25"/>
  <c r="CH163" i="24"/>
  <c r="BG163" i="25"/>
  <c r="BH163" i="25" s="1"/>
  <c r="BH163" i="24"/>
  <c r="AU163" i="25"/>
  <c r="AV163" i="25" s="1"/>
  <c r="AV163" i="24"/>
  <c r="AG163" i="25"/>
  <c r="AH163" i="25" s="1"/>
  <c r="AH163" i="24"/>
  <c r="U163" i="25"/>
  <c r="V163" i="24"/>
  <c r="EC176" i="25"/>
  <c r="ED176" i="25" s="1"/>
  <c r="ED176" i="24"/>
  <c r="DQ176" i="25"/>
  <c r="DR176" i="25" s="1"/>
  <c r="DR176" i="24"/>
  <c r="CQ176" i="25"/>
  <c r="CR176" i="24"/>
  <c r="CE176" i="25"/>
  <c r="CF176" i="24"/>
  <c r="BQ176" i="25"/>
  <c r="BR176" i="25" s="1"/>
  <c r="BR176" i="24"/>
  <c r="BE176" i="25"/>
  <c r="BF176" i="25" s="1"/>
  <c r="BF176" i="24"/>
  <c r="AE176" i="25"/>
  <c r="AF176" i="25" s="1"/>
  <c r="AF176" i="24"/>
  <c r="S176" i="25"/>
  <c r="T176" i="24"/>
  <c r="E176" i="25"/>
  <c r="F176" i="25" s="1"/>
  <c r="F176" i="24"/>
  <c r="DQ163" i="25"/>
  <c r="DR163" i="25" s="1"/>
  <c r="DR163" i="24"/>
  <c r="DE163" i="25"/>
  <c r="DF163" i="24"/>
  <c r="CE163" i="25"/>
  <c r="CF163" i="25" s="1"/>
  <c r="CF163" i="24"/>
  <c r="BS163" i="25"/>
  <c r="BT163" i="25" s="1"/>
  <c r="BT163" i="24"/>
  <c r="BE163" i="25"/>
  <c r="BF163" i="25" s="1"/>
  <c r="BF163" i="24"/>
  <c r="AS163" i="25"/>
  <c r="AT163" i="24"/>
  <c r="S163" i="25"/>
  <c r="T163" i="25" s="1"/>
  <c r="T163" i="24"/>
  <c r="G163" i="25"/>
  <c r="H163" i="25" s="1"/>
  <c r="H163" i="24"/>
  <c r="DO176" i="25"/>
  <c r="DP176" i="25" s="1"/>
  <c r="DP176" i="24"/>
  <c r="Q176" i="25"/>
  <c r="R176" i="25" s="1"/>
  <c r="R176" i="24"/>
  <c r="CQ163" i="25"/>
  <c r="CR163" i="24"/>
  <c r="AQ163" i="25"/>
  <c r="AR163" i="24"/>
  <c r="DU150" i="25"/>
  <c r="DV150" i="25" s="1"/>
  <c r="DV150" i="24"/>
  <c r="DI150" i="25"/>
  <c r="DJ150" i="24"/>
  <c r="CU150" i="25"/>
  <c r="CV150" i="24"/>
  <c r="CI150" i="25"/>
  <c r="CJ150" i="25" s="1"/>
  <c r="CJ150" i="24"/>
  <c r="BI150" i="25"/>
  <c r="BJ150" i="25" s="1"/>
  <c r="BJ150" i="24"/>
  <c r="AW150" i="25"/>
  <c r="AX150" i="24"/>
  <c r="AI150" i="25"/>
  <c r="AJ150" i="24"/>
  <c r="W150" i="25"/>
  <c r="X150" i="25" s="1"/>
  <c r="X150" i="24"/>
  <c r="DI137" i="25"/>
  <c r="DJ137" i="25" s="1"/>
  <c r="DJ137" i="24"/>
  <c r="CW137" i="25"/>
  <c r="CX137" i="24"/>
  <c r="CI137" i="25"/>
  <c r="CJ137" i="24"/>
  <c r="BW137" i="25"/>
  <c r="BX137" i="24"/>
  <c r="AW137" i="25"/>
  <c r="AX137" i="25" s="1"/>
  <c r="AX137" i="24"/>
  <c r="AK137" i="25"/>
  <c r="AL137" i="24"/>
  <c r="W137" i="25"/>
  <c r="X137" i="24"/>
  <c r="K137" i="25"/>
  <c r="L137" i="24"/>
  <c r="EC124" i="25"/>
  <c r="ED124" i="25" s="1"/>
  <c r="ED124" i="24"/>
  <c r="DU124" i="25"/>
  <c r="DV124" i="25" s="1"/>
  <c r="DV124" i="24"/>
  <c r="DM124" i="25"/>
  <c r="DN124" i="24"/>
  <c r="DE124" i="25"/>
  <c r="DF124" i="24"/>
  <c r="CW124" i="25"/>
  <c r="CX124" i="25" s="1"/>
  <c r="CX124" i="24"/>
  <c r="CO124" i="25"/>
  <c r="CP124" i="24"/>
  <c r="CG124" i="25"/>
  <c r="CH124" i="24"/>
  <c r="BY124" i="25"/>
  <c r="BZ124" i="24"/>
  <c r="BQ124" i="25"/>
  <c r="BR124" i="25" s="1"/>
  <c r="BR124" i="24"/>
  <c r="BI124" i="25"/>
  <c r="BJ124" i="25" s="1"/>
  <c r="BJ124" i="24"/>
  <c r="BA124" i="25"/>
  <c r="BB124" i="24"/>
  <c r="AS124" i="25"/>
  <c r="AT124" i="24"/>
  <c r="AK124" i="25"/>
  <c r="AL124" i="25" s="1"/>
  <c r="AL124" i="24"/>
  <c r="AC124" i="25"/>
  <c r="AD124" i="24"/>
  <c r="U124" i="25"/>
  <c r="V124" i="24"/>
  <c r="M124" i="25"/>
  <c r="N124" i="24"/>
  <c r="E124" i="25"/>
  <c r="F124" i="25" s="1"/>
  <c r="F124" i="24"/>
  <c r="DM176" i="25"/>
  <c r="DN176" i="25" s="1"/>
  <c r="DN176" i="24"/>
  <c r="BO176" i="25"/>
  <c r="BP176" i="25" s="1"/>
  <c r="BP176" i="24"/>
  <c r="O176" i="25"/>
  <c r="P176" i="25" s="1"/>
  <c r="P176" i="24"/>
  <c r="CO163" i="25"/>
  <c r="CP163" i="25" s="1"/>
  <c r="CP163" i="24"/>
  <c r="AO163" i="25"/>
  <c r="AP163" i="24"/>
  <c r="DS150" i="25"/>
  <c r="DT150" i="25" s="1"/>
  <c r="DT150" i="24"/>
  <c r="DG150" i="25"/>
  <c r="DH150" i="24"/>
  <c r="CG150" i="25"/>
  <c r="CH150" i="25" s="1"/>
  <c r="CH150" i="24"/>
  <c r="BU150" i="25"/>
  <c r="BV150" i="25" s="1"/>
  <c r="BV150" i="24"/>
  <c r="BG150" i="25"/>
  <c r="BH150" i="25" s="1"/>
  <c r="BH150" i="24"/>
  <c r="AU150" i="25"/>
  <c r="AV150" i="24"/>
  <c r="U150" i="25"/>
  <c r="V150" i="25" s="1"/>
  <c r="V150" i="24"/>
  <c r="I150" i="25"/>
  <c r="J150" i="25" s="1"/>
  <c r="J150" i="24"/>
  <c r="DU137" i="25"/>
  <c r="DV137" i="24"/>
  <c r="DG137" i="25"/>
  <c r="DH137" i="25" s="1"/>
  <c r="DH137" i="24"/>
  <c r="CU137" i="25"/>
  <c r="CV137" i="25" s="1"/>
  <c r="CV137" i="24"/>
  <c r="BU137" i="25"/>
  <c r="BV137" i="25" s="1"/>
  <c r="BV137" i="24"/>
  <c r="BI137" i="25"/>
  <c r="BJ137" i="24"/>
  <c r="AU137" i="25"/>
  <c r="AV137" i="25" s="1"/>
  <c r="AV137" i="24"/>
  <c r="AI137" i="25"/>
  <c r="AJ137" i="25" s="1"/>
  <c r="AJ137" i="24"/>
  <c r="I137" i="25"/>
  <c r="J137" i="25" s="1"/>
  <c r="J137" i="24"/>
  <c r="DC176" i="25"/>
  <c r="DD176" i="25" s="1"/>
  <c r="DD176" i="24"/>
  <c r="BC176" i="25"/>
  <c r="BD176" i="25" s="1"/>
  <c r="BD176" i="24"/>
  <c r="EC163" i="25"/>
  <c r="ED163" i="25" s="1"/>
  <c r="ED163" i="24"/>
  <c r="CC163" i="25"/>
  <c r="CD163" i="24"/>
  <c r="AE163" i="25"/>
  <c r="AF163" i="25" s="1"/>
  <c r="AF163" i="24"/>
  <c r="DE150" i="25"/>
  <c r="DF150" i="25" s="1"/>
  <c r="DF150" i="24"/>
  <c r="CS150" i="25"/>
  <c r="CT150" i="25" s="1"/>
  <c r="CT150" i="24"/>
  <c r="CE150" i="25"/>
  <c r="CF150" i="25" s="1"/>
  <c r="CF150" i="24"/>
  <c r="BS150" i="25"/>
  <c r="BT150" i="25" s="1"/>
  <c r="BT150" i="24"/>
  <c r="AS150" i="25"/>
  <c r="AT150" i="25" s="1"/>
  <c r="AT150" i="24"/>
  <c r="AG150" i="25"/>
  <c r="AH150" i="25" s="1"/>
  <c r="AH150" i="24"/>
  <c r="S150" i="25"/>
  <c r="T150" i="25" s="1"/>
  <c r="T150" i="24"/>
  <c r="G150" i="25"/>
  <c r="H150" i="25" s="1"/>
  <c r="H150" i="24"/>
  <c r="DS137" i="25"/>
  <c r="DT137" i="25" s="1"/>
  <c r="DT137" i="24"/>
  <c r="CS137" i="25"/>
  <c r="CT137" i="25" s="1"/>
  <c r="CT137" i="24"/>
  <c r="CG137" i="25"/>
  <c r="CH137" i="24"/>
  <c r="BS137" i="25"/>
  <c r="BT137" i="25" s="1"/>
  <c r="BT137" i="24"/>
  <c r="BG137" i="25"/>
  <c r="BH137" i="25" s="1"/>
  <c r="BH137" i="24"/>
  <c r="AG137" i="25"/>
  <c r="AH137" i="25" s="1"/>
  <c r="AH137" i="24"/>
  <c r="U137" i="25"/>
  <c r="V137" i="24"/>
  <c r="G137" i="25"/>
  <c r="H137" i="25" s="1"/>
  <c r="H137" i="24"/>
  <c r="EA124" i="25"/>
  <c r="EB124" i="24"/>
  <c r="DS124" i="25"/>
  <c r="DT124" i="25" s="1"/>
  <c r="DT124" i="24"/>
  <c r="DK124" i="25"/>
  <c r="DL124" i="24"/>
  <c r="DC124" i="25"/>
  <c r="DD124" i="24"/>
  <c r="CU124" i="25"/>
  <c r="CV124" i="24"/>
  <c r="CM124" i="25"/>
  <c r="CN124" i="25" s="1"/>
  <c r="CN124" i="24"/>
  <c r="CE124" i="25"/>
  <c r="CF124" i="24"/>
  <c r="BW124" i="25"/>
  <c r="BX124" i="25" s="1"/>
  <c r="BX124" i="24"/>
  <c r="BO124" i="25"/>
  <c r="BP124" i="24"/>
  <c r="BG124" i="25"/>
  <c r="BH124" i="25" s="1"/>
  <c r="BH124" i="24"/>
  <c r="AY124" i="25"/>
  <c r="AZ124" i="24"/>
  <c r="AQ124" i="25"/>
  <c r="AR124" i="24"/>
  <c r="AI124" i="25"/>
  <c r="AJ124" i="24"/>
  <c r="AA124" i="25"/>
  <c r="AB124" i="25" s="1"/>
  <c r="AB124" i="24"/>
  <c r="S124" i="25"/>
  <c r="T124" i="24"/>
  <c r="K124" i="25"/>
  <c r="L124" i="25" s="1"/>
  <c r="L124" i="24"/>
  <c r="C124" i="25"/>
  <c r="D124" i="24"/>
  <c r="DA176" i="25"/>
  <c r="DB176" i="25" s="1"/>
  <c r="DB176" i="24"/>
  <c r="BA176" i="25"/>
  <c r="BB176" i="25" s="1"/>
  <c r="BB176" i="24"/>
  <c r="C176" i="25"/>
  <c r="D176" i="25" s="1"/>
  <c r="D176" i="24"/>
  <c r="EA163" i="25"/>
  <c r="EB163" i="24"/>
  <c r="AC163" i="25"/>
  <c r="AD163" i="25" s="1"/>
  <c r="AD163" i="24"/>
  <c r="EC150" i="25"/>
  <c r="ED150" i="24"/>
  <c r="DQ150" i="25"/>
  <c r="DR150" i="24"/>
  <c r="DC150" i="25"/>
  <c r="DD150" i="24"/>
  <c r="CQ150" i="25"/>
  <c r="CR150" i="25" s="1"/>
  <c r="CR150" i="24"/>
  <c r="BQ150" i="25"/>
  <c r="BR150" i="24"/>
  <c r="BE150" i="25"/>
  <c r="BF150" i="24"/>
  <c r="AQ150" i="25"/>
  <c r="AR150" i="25" s="1"/>
  <c r="AR150" i="24"/>
  <c r="AE150" i="25"/>
  <c r="AF150" i="25" s="1"/>
  <c r="AF150" i="24"/>
  <c r="E150" i="25"/>
  <c r="F150" i="24"/>
  <c r="DQ137" i="25"/>
  <c r="DR137" i="25" s="1"/>
  <c r="DR137" i="24"/>
  <c r="DE137" i="25"/>
  <c r="DF137" i="25" s="1"/>
  <c r="DF137" i="24"/>
  <c r="CQ137" i="25"/>
  <c r="CR137" i="25" s="1"/>
  <c r="CR137" i="24"/>
  <c r="CE137" i="25"/>
  <c r="CF137" i="25" s="1"/>
  <c r="CF137" i="24"/>
  <c r="BE137" i="25"/>
  <c r="BF137" i="25" s="1"/>
  <c r="BF137" i="24"/>
  <c r="AS137" i="25"/>
  <c r="AT137" i="25" s="1"/>
  <c r="AT137" i="24"/>
  <c r="AE137" i="25"/>
  <c r="AF137" i="25" s="1"/>
  <c r="AF137" i="24"/>
  <c r="S137" i="25"/>
  <c r="T137" i="25" s="1"/>
  <c r="T137" i="24"/>
  <c r="CO176" i="25"/>
  <c r="CP176" i="25" s="1"/>
  <c r="CP176" i="24"/>
  <c r="AQ176" i="25"/>
  <c r="AR176" i="25" s="1"/>
  <c r="AR176" i="24"/>
  <c r="BQ163" i="25"/>
  <c r="BR163" i="25" s="1"/>
  <c r="BR163" i="24"/>
  <c r="Q163" i="25"/>
  <c r="R163" i="25" s="1"/>
  <c r="R163" i="24"/>
  <c r="EA150" i="25"/>
  <c r="EB150" i="24"/>
  <c r="DO150" i="25"/>
  <c r="DP150" i="24"/>
  <c r="CO150" i="25"/>
  <c r="CP150" i="25" s="1"/>
  <c r="CP150" i="24"/>
  <c r="CC150" i="25"/>
  <c r="CD150" i="25" s="1"/>
  <c r="CD150" i="24"/>
  <c r="BO150" i="25"/>
  <c r="BP150" i="24"/>
  <c r="BC150" i="25"/>
  <c r="BD150" i="24"/>
  <c r="AC150" i="25"/>
  <c r="AD150" i="25" s="1"/>
  <c r="AD150" i="24"/>
  <c r="Q150" i="25"/>
  <c r="R150" i="25" s="1"/>
  <c r="R150" i="24"/>
  <c r="C150" i="25"/>
  <c r="D150" i="24"/>
  <c r="EC137" i="25"/>
  <c r="ED137" i="25" s="1"/>
  <c r="ED137" i="24"/>
  <c r="DO137" i="25"/>
  <c r="DP137" i="25" s="1"/>
  <c r="DP137" i="24"/>
  <c r="DC137" i="25"/>
  <c r="DD137" i="25" s="1"/>
  <c r="DD137" i="24"/>
  <c r="CC137" i="25"/>
  <c r="CD137" i="24"/>
  <c r="BQ137" i="25"/>
  <c r="BR137" i="25" s="1"/>
  <c r="BR137" i="24"/>
  <c r="BC137" i="25"/>
  <c r="BD137" i="25" s="1"/>
  <c r="BD137" i="24"/>
  <c r="AQ137" i="25"/>
  <c r="AR137" i="25" s="1"/>
  <c r="AR137" i="24"/>
  <c r="Q137" i="25"/>
  <c r="R137" i="24"/>
  <c r="E137" i="25"/>
  <c r="F137" i="25" s="1"/>
  <c r="F137" i="24"/>
  <c r="DY124" i="25"/>
  <c r="DZ124" i="24"/>
  <c r="DQ124" i="25"/>
  <c r="DR124" i="25" s="1"/>
  <c r="DR124" i="24"/>
  <c r="DI124" i="25"/>
  <c r="DJ124" i="24"/>
  <c r="DA124" i="25"/>
  <c r="DB124" i="24"/>
  <c r="CS124" i="25"/>
  <c r="CT124" i="25" s="1"/>
  <c r="CT124" i="24"/>
  <c r="CK124" i="25"/>
  <c r="CL124" i="24"/>
  <c r="CC124" i="25"/>
  <c r="CD124" i="25" s="1"/>
  <c r="CD124" i="24"/>
  <c r="BU124" i="25"/>
  <c r="BV124" i="25" s="1"/>
  <c r="BV124" i="24"/>
  <c r="BM124" i="25"/>
  <c r="BN124" i="24"/>
  <c r="BE124" i="25"/>
  <c r="BF124" i="25" s="1"/>
  <c r="BF124" i="24"/>
  <c r="AW124" i="25"/>
  <c r="AX124" i="24"/>
  <c r="AO124" i="25"/>
  <c r="AP124" i="24"/>
  <c r="AG124" i="25"/>
  <c r="AH124" i="25" s="1"/>
  <c r="AH124" i="24"/>
  <c r="Y124" i="25"/>
  <c r="Z124" i="24"/>
  <c r="Q124" i="25"/>
  <c r="R124" i="25" s="1"/>
  <c r="R124" i="24"/>
  <c r="I124" i="25"/>
  <c r="J124" i="25" s="1"/>
  <c r="J124" i="24"/>
  <c r="AO176" i="25"/>
  <c r="AP176" i="25" s="1"/>
  <c r="AP176" i="24"/>
  <c r="DO163" i="25"/>
  <c r="DP163" i="24"/>
  <c r="BO163" i="25"/>
  <c r="BP163" i="25" s="1"/>
  <c r="BP163" i="24"/>
  <c r="DM150" i="25"/>
  <c r="DN150" i="24"/>
  <c r="DA150" i="25"/>
  <c r="DB150" i="25" s="1"/>
  <c r="DB150" i="24"/>
  <c r="CM150" i="25"/>
  <c r="CN150" i="25" s="1"/>
  <c r="CN150" i="24"/>
  <c r="CA150" i="25"/>
  <c r="CB150" i="25" s="1"/>
  <c r="CB150" i="24"/>
  <c r="BA150" i="25"/>
  <c r="BB150" i="24"/>
  <c r="AO150" i="25"/>
  <c r="AP150" i="25" s="1"/>
  <c r="AP150" i="24"/>
  <c r="AA150" i="25"/>
  <c r="AB150" i="25" s="1"/>
  <c r="AB150" i="24"/>
  <c r="O150" i="25"/>
  <c r="P150" i="25" s="1"/>
  <c r="P150" i="24"/>
  <c r="EA137" i="25"/>
  <c r="EB137" i="25" s="1"/>
  <c r="EB137" i="24"/>
  <c r="DA137" i="25"/>
  <c r="DB137" i="25" s="1"/>
  <c r="DB137" i="24"/>
  <c r="CO137" i="25"/>
  <c r="CP137" i="24"/>
  <c r="CA137" i="25"/>
  <c r="CB137" i="25" s="1"/>
  <c r="CB137" i="24"/>
  <c r="BO137" i="25"/>
  <c r="BP137" i="25" s="1"/>
  <c r="BP137" i="24"/>
  <c r="AO137" i="25"/>
  <c r="AP137" i="25" s="1"/>
  <c r="AP137" i="24"/>
  <c r="AC137" i="25"/>
  <c r="AD137" i="24"/>
  <c r="O137" i="25"/>
  <c r="P137" i="25" s="1"/>
  <c r="P137" i="24"/>
  <c r="C137" i="25"/>
  <c r="D137" i="25" s="1"/>
  <c r="D137" i="24"/>
  <c r="CC176" i="25"/>
  <c r="CD176" i="25" s="1"/>
  <c r="CD176" i="24"/>
  <c r="AC176" i="25"/>
  <c r="AD176" i="25" s="1"/>
  <c r="AD176" i="24"/>
  <c r="DC163" i="25"/>
  <c r="DD163" i="25" s="1"/>
  <c r="DD163" i="24"/>
  <c r="E163" i="25"/>
  <c r="F163" i="25" s="1"/>
  <c r="F163" i="24"/>
  <c r="DY150" i="25"/>
  <c r="DZ150" i="25" s="1"/>
  <c r="DZ150" i="24"/>
  <c r="DK150" i="25"/>
  <c r="DL150" i="25" s="1"/>
  <c r="DL150" i="24"/>
  <c r="CY150" i="25"/>
  <c r="CZ150" i="24"/>
  <c r="BY150" i="25"/>
  <c r="BZ150" i="25" s="1"/>
  <c r="BZ150" i="24"/>
  <c r="BM150" i="25"/>
  <c r="BN150" i="25" s="1"/>
  <c r="BN150" i="24"/>
  <c r="AY150" i="25"/>
  <c r="AZ150" i="25" s="1"/>
  <c r="AZ150" i="24"/>
  <c r="AM150" i="25"/>
  <c r="AN150" i="24"/>
  <c r="M150" i="25"/>
  <c r="N150" i="25" s="1"/>
  <c r="N150" i="24"/>
  <c r="DY137" i="25"/>
  <c r="DZ137" i="25" s="1"/>
  <c r="DZ137" i="24"/>
  <c r="DM137" i="25"/>
  <c r="DN137" i="25" s="1"/>
  <c r="DN137" i="24"/>
  <c r="CY137" i="25"/>
  <c r="CZ137" i="25" s="1"/>
  <c r="CZ137" i="24"/>
  <c r="CM137" i="25"/>
  <c r="CN137" i="25" s="1"/>
  <c r="CN137" i="24"/>
  <c r="BM137" i="25"/>
  <c r="BN137" i="25" s="1"/>
  <c r="BN137" i="24"/>
  <c r="BA137" i="25"/>
  <c r="BB137" i="25" s="1"/>
  <c r="BB137" i="24"/>
  <c r="AM137" i="25"/>
  <c r="AN137" i="25" s="1"/>
  <c r="AN137" i="24"/>
  <c r="AA137" i="25"/>
  <c r="AB137" i="25" s="1"/>
  <c r="AB137" i="24"/>
  <c r="DW124" i="25"/>
  <c r="DX124" i="25" s="1"/>
  <c r="DX124" i="24"/>
  <c r="DO124" i="25"/>
  <c r="DP124" i="24"/>
  <c r="DG124" i="25"/>
  <c r="DH124" i="25" s="1"/>
  <c r="DH124" i="24"/>
  <c r="CY124" i="25"/>
  <c r="CZ124" i="25" s="1"/>
  <c r="CZ124" i="24"/>
  <c r="CQ124" i="25"/>
  <c r="CR124" i="25" s="1"/>
  <c r="CR124" i="24"/>
  <c r="CI124" i="25"/>
  <c r="CJ124" i="25" s="1"/>
  <c r="CJ124" i="24"/>
  <c r="CA124" i="25"/>
  <c r="CB124" i="25" s="1"/>
  <c r="CB124" i="24"/>
  <c r="BS124" i="25"/>
  <c r="BT124" i="25" s="1"/>
  <c r="BT124" i="24"/>
  <c r="BK124" i="25"/>
  <c r="BL124" i="25" s="1"/>
  <c r="BL124" i="24"/>
  <c r="BC124" i="25"/>
  <c r="BD124" i="24"/>
  <c r="AU124" i="25"/>
  <c r="AV124" i="25" s="1"/>
  <c r="AV124" i="24"/>
  <c r="AM124" i="25"/>
  <c r="AN124" i="25" s="1"/>
  <c r="AN124" i="24"/>
  <c r="AE124" i="25"/>
  <c r="AF124" i="25" s="1"/>
  <c r="AF124" i="24"/>
  <c r="W124" i="25"/>
  <c r="X124" i="25" s="1"/>
  <c r="X124" i="24"/>
  <c r="O124" i="25"/>
  <c r="P124" i="25" s="1"/>
  <c r="P124" i="24"/>
  <c r="G124" i="25"/>
  <c r="H124" i="25" s="1"/>
  <c r="H124" i="24"/>
  <c r="BK150" i="25"/>
  <c r="BL150" i="25" s="1"/>
  <c r="BL150" i="24"/>
  <c r="DY111" i="25"/>
  <c r="DZ111" i="24"/>
  <c r="DK111" i="25"/>
  <c r="DL111" i="25" s="1"/>
  <c r="DL111" i="24"/>
  <c r="CY111" i="25"/>
  <c r="CZ111" i="25" s="1"/>
  <c r="CZ111" i="24"/>
  <c r="BY111" i="25"/>
  <c r="BZ111" i="25" s="1"/>
  <c r="BZ111" i="24"/>
  <c r="BM111" i="25"/>
  <c r="BN111" i="24"/>
  <c r="AY111" i="25"/>
  <c r="AZ111" i="25" s="1"/>
  <c r="AZ111" i="24"/>
  <c r="AM111" i="25"/>
  <c r="AN111" i="25" s="1"/>
  <c r="AN111" i="24"/>
  <c r="M111" i="25"/>
  <c r="N111" i="25" s="1"/>
  <c r="N111" i="24"/>
  <c r="DY98" i="25"/>
  <c r="DZ98" i="25" s="1"/>
  <c r="DZ98" i="24"/>
  <c r="DM98" i="25"/>
  <c r="DN98" i="24"/>
  <c r="CY98" i="25"/>
  <c r="CZ98" i="25" s="1"/>
  <c r="CZ98" i="24"/>
  <c r="CM98" i="25"/>
  <c r="CN98" i="25" s="1"/>
  <c r="CN98" i="24"/>
  <c r="BM98" i="25"/>
  <c r="BN98" i="25" s="1"/>
  <c r="BN98" i="24"/>
  <c r="BA98" i="25"/>
  <c r="BB98" i="24"/>
  <c r="AM98" i="25"/>
  <c r="AN98" i="25" s="1"/>
  <c r="AN98" i="24"/>
  <c r="AA98" i="25"/>
  <c r="AB98" i="25" s="1"/>
  <c r="AB98" i="24"/>
  <c r="DM85" i="25"/>
  <c r="DN85" i="25" s="1"/>
  <c r="DN85" i="24"/>
  <c r="DA85" i="25"/>
  <c r="DB85" i="24"/>
  <c r="CM85" i="25"/>
  <c r="CN85" i="24"/>
  <c r="CA85" i="25"/>
  <c r="CB85" i="25" s="1"/>
  <c r="CB85" i="24"/>
  <c r="BA85" i="25"/>
  <c r="BB85" i="25" s="1"/>
  <c r="BB85" i="24"/>
  <c r="AO85" i="25"/>
  <c r="AP85" i="24"/>
  <c r="AA85" i="25"/>
  <c r="AB85" i="24"/>
  <c r="O85" i="25"/>
  <c r="P85" i="25" s="1"/>
  <c r="P85" i="24"/>
  <c r="EA72" i="25"/>
  <c r="EB72" i="24"/>
  <c r="DA72" i="25"/>
  <c r="DB72" i="25" s="1"/>
  <c r="DB72" i="24"/>
  <c r="CO72" i="25"/>
  <c r="CP72" i="24"/>
  <c r="CA72" i="25"/>
  <c r="CB72" i="25" s="1"/>
  <c r="CB72" i="24"/>
  <c r="BO72" i="25"/>
  <c r="BP72" i="24"/>
  <c r="AO72" i="25"/>
  <c r="AP72" i="25" s="1"/>
  <c r="AP72" i="24"/>
  <c r="AC72" i="25"/>
  <c r="AD72" i="24"/>
  <c r="O72" i="25"/>
  <c r="P72" i="25" s="1"/>
  <c r="P72" i="24"/>
  <c r="C72" i="25"/>
  <c r="D72" i="24"/>
  <c r="DW59" i="25"/>
  <c r="DX59" i="24"/>
  <c r="DO59" i="25"/>
  <c r="DP59" i="24"/>
  <c r="DG59" i="25"/>
  <c r="DH59" i="25" s="1"/>
  <c r="DH59" i="24"/>
  <c r="CY59" i="25"/>
  <c r="CZ59" i="24"/>
  <c r="CQ59" i="25"/>
  <c r="CR59" i="24"/>
  <c r="CI59" i="25"/>
  <c r="CJ59" i="24"/>
  <c r="CA59" i="25"/>
  <c r="CB59" i="25" s="1"/>
  <c r="CB59" i="24"/>
  <c r="BS59" i="25"/>
  <c r="BT59" i="24"/>
  <c r="BK59" i="25"/>
  <c r="BL59" i="24"/>
  <c r="BC59" i="25"/>
  <c r="BD59" i="24"/>
  <c r="AU59" i="25"/>
  <c r="AV59" i="25" s="1"/>
  <c r="AV59" i="24"/>
  <c r="AM59" i="25"/>
  <c r="AN59" i="24"/>
  <c r="AE59" i="25"/>
  <c r="AF59" i="24"/>
  <c r="W59" i="25"/>
  <c r="X59" i="24"/>
  <c r="O59" i="25"/>
  <c r="P59" i="25" s="1"/>
  <c r="P59" i="24"/>
  <c r="G59" i="25"/>
  <c r="H59" i="24"/>
  <c r="EA46" i="25"/>
  <c r="EB46" i="24"/>
  <c r="DS46" i="25"/>
  <c r="DT46" i="24"/>
  <c r="DK46" i="25"/>
  <c r="DL46" i="24"/>
  <c r="DC46" i="25"/>
  <c r="DD46" i="24"/>
  <c r="CU46" i="25"/>
  <c r="CV46" i="24"/>
  <c r="CM46" i="25"/>
  <c r="CN46" i="24"/>
  <c r="CE46" i="25"/>
  <c r="CF46" i="24"/>
  <c r="BW46" i="25"/>
  <c r="BX46" i="24"/>
  <c r="BO46" i="25"/>
  <c r="BP46" i="24"/>
  <c r="BG46" i="25"/>
  <c r="BH46" i="24"/>
  <c r="AY46" i="25"/>
  <c r="AZ46" i="24"/>
  <c r="AQ46" i="25"/>
  <c r="AR46" i="24"/>
  <c r="AI46" i="25"/>
  <c r="AJ46" i="24"/>
  <c r="AA46" i="25"/>
  <c r="AB46" i="24"/>
  <c r="S46" i="25"/>
  <c r="T46" i="24"/>
  <c r="K46" i="25"/>
  <c r="L46" i="24"/>
  <c r="C46" i="25"/>
  <c r="D46" i="24"/>
  <c r="DW137" i="25"/>
  <c r="DX137" i="24"/>
  <c r="Y137" i="25"/>
  <c r="Z137" i="25" s="1"/>
  <c r="Z137" i="24"/>
  <c r="DW111" i="25"/>
  <c r="DX111" i="24"/>
  <c r="CW111" i="25"/>
  <c r="CX111" i="24"/>
  <c r="CK111" i="25"/>
  <c r="CL111" i="25" s="1"/>
  <c r="CL111" i="24"/>
  <c r="BW111" i="25"/>
  <c r="BX111" i="25" s="1"/>
  <c r="BX111" i="24"/>
  <c r="BK111" i="25"/>
  <c r="BL111" i="24"/>
  <c r="AK111" i="25"/>
  <c r="AL111" i="24"/>
  <c r="Y111" i="25"/>
  <c r="Z111" i="25" s="1"/>
  <c r="Z111" i="24"/>
  <c r="K111" i="25"/>
  <c r="L111" i="25" s="1"/>
  <c r="L111" i="24"/>
  <c r="DW98" i="25"/>
  <c r="DX98" i="25" s="1"/>
  <c r="DX98" i="24"/>
  <c r="DK98" i="25"/>
  <c r="DL98" i="25" s="1"/>
  <c r="DL98" i="24"/>
  <c r="CK98" i="25"/>
  <c r="CL98" i="25" s="1"/>
  <c r="CL98" i="24"/>
  <c r="BY98" i="25"/>
  <c r="BZ98" i="25" s="1"/>
  <c r="BZ98" i="24"/>
  <c r="BK98" i="25"/>
  <c r="BL98" i="25" s="1"/>
  <c r="BL98" i="24"/>
  <c r="AY98" i="25"/>
  <c r="AZ98" i="25" s="1"/>
  <c r="AZ98" i="24"/>
  <c r="Y98" i="25"/>
  <c r="Z98" i="25" s="1"/>
  <c r="Z98" i="24"/>
  <c r="M98" i="25"/>
  <c r="N98" i="25" s="1"/>
  <c r="N98" i="24"/>
  <c r="DY85" i="25"/>
  <c r="DZ85" i="25" s="1"/>
  <c r="DZ85" i="24"/>
  <c r="DK85" i="25"/>
  <c r="DL85" i="25" s="1"/>
  <c r="DL85" i="24"/>
  <c r="CY85" i="25"/>
  <c r="CZ85" i="25" s="1"/>
  <c r="CZ85" i="24"/>
  <c r="BY85" i="25"/>
  <c r="BZ85" i="25" s="1"/>
  <c r="BZ85" i="24"/>
  <c r="BM85" i="25"/>
  <c r="BN85" i="25" s="1"/>
  <c r="BN85" i="24"/>
  <c r="AY85" i="25"/>
  <c r="AZ85" i="25" s="1"/>
  <c r="AZ85" i="24"/>
  <c r="AM85" i="25"/>
  <c r="AN85" i="25" s="1"/>
  <c r="AN85" i="24"/>
  <c r="M85" i="25"/>
  <c r="N85" i="25" s="1"/>
  <c r="N85" i="24"/>
  <c r="DY72" i="25"/>
  <c r="DZ72" i="25" s="1"/>
  <c r="DZ72" i="24"/>
  <c r="DM72" i="25"/>
  <c r="DN72" i="25" s="1"/>
  <c r="DN72" i="24"/>
  <c r="CY72" i="25"/>
  <c r="CZ72" i="25" s="1"/>
  <c r="CZ72" i="24"/>
  <c r="CM72" i="25"/>
  <c r="CN72" i="25" s="1"/>
  <c r="CN72" i="24"/>
  <c r="BM72" i="25"/>
  <c r="BN72" i="25" s="1"/>
  <c r="BN72" i="24"/>
  <c r="BA72" i="25"/>
  <c r="BB72" i="25" s="1"/>
  <c r="BB72" i="24"/>
  <c r="AM72" i="25"/>
  <c r="AN72" i="25" s="1"/>
  <c r="AN72" i="24"/>
  <c r="AA72" i="25"/>
  <c r="AB72" i="25" s="1"/>
  <c r="AB72" i="24"/>
  <c r="V19" i="23"/>
  <c r="R19" i="23"/>
  <c r="U19" i="23"/>
  <c r="T19" i="23"/>
  <c r="S19" i="23"/>
  <c r="Q19" i="23"/>
  <c r="AK150" i="25"/>
  <c r="AL150" i="25" s="1"/>
  <c r="AL150" i="24"/>
  <c r="DK137" i="25"/>
  <c r="DL137" i="25" s="1"/>
  <c r="DL137" i="24"/>
  <c r="M137" i="25"/>
  <c r="N137" i="25" s="1"/>
  <c r="N137" i="24"/>
  <c r="DU111" i="25"/>
  <c r="DV111" i="25" s="1"/>
  <c r="DV111" i="24"/>
  <c r="DI111" i="25"/>
  <c r="DJ111" i="25" s="1"/>
  <c r="DJ111" i="24"/>
  <c r="CU111" i="25"/>
  <c r="CV111" i="25" s="1"/>
  <c r="CV111" i="24"/>
  <c r="CI111" i="25"/>
  <c r="CJ111" i="25" s="1"/>
  <c r="CJ111" i="24"/>
  <c r="BI111" i="25"/>
  <c r="BJ111" i="25" s="1"/>
  <c r="BJ111" i="24"/>
  <c r="AW111" i="25"/>
  <c r="AX111" i="25" s="1"/>
  <c r="AX111" i="24"/>
  <c r="AI111" i="25"/>
  <c r="AJ111" i="25" s="1"/>
  <c r="AJ111" i="24"/>
  <c r="W111" i="25"/>
  <c r="X111" i="25" s="1"/>
  <c r="X111" i="24"/>
  <c r="DI98" i="25"/>
  <c r="DJ98" i="24"/>
  <c r="CW98" i="25"/>
  <c r="CX98" i="25" s="1"/>
  <c r="CX98" i="24"/>
  <c r="CI98" i="25"/>
  <c r="CJ98" i="25" s="1"/>
  <c r="CJ98" i="24"/>
  <c r="BW98" i="25"/>
  <c r="BX98" i="24"/>
  <c r="AW98" i="25"/>
  <c r="AX98" i="24"/>
  <c r="AK98" i="25"/>
  <c r="AL98" i="25" s="1"/>
  <c r="AL98" i="24"/>
  <c r="W98" i="25"/>
  <c r="X98" i="25" s="1"/>
  <c r="X98" i="24"/>
  <c r="K98" i="25"/>
  <c r="L98" i="24"/>
  <c r="DW85" i="25"/>
  <c r="DX85" i="25" s="1"/>
  <c r="DX85" i="24"/>
  <c r="CW85" i="25"/>
  <c r="CX85" i="25" s="1"/>
  <c r="CX85" i="24"/>
  <c r="CK85" i="25"/>
  <c r="CL85" i="25" s="1"/>
  <c r="CL85" i="24"/>
  <c r="BW85" i="25"/>
  <c r="BX85" i="25" s="1"/>
  <c r="BX85" i="24"/>
  <c r="BK85" i="25"/>
  <c r="BL85" i="25" s="1"/>
  <c r="BL85" i="24"/>
  <c r="AK85" i="25"/>
  <c r="AL85" i="25" s="1"/>
  <c r="AL85" i="24"/>
  <c r="Y85" i="25"/>
  <c r="Z85" i="25" s="1"/>
  <c r="Z85" i="24"/>
  <c r="K85" i="25"/>
  <c r="L85" i="25" s="1"/>
  <c r="L85" i="24"/>
  <c r="DW72" i="25"/>
  <c r="DX72" i="25" s="1"/>
  <c r="DX72" i="24"/>
  <c r="DK72" i="25"/>
  <c r="DL72" i="25" s="1"/>
  <c r="DL72" i="24"/>
  <c r="CK72" i="25"/>
  <c r="CL72" i="25" s="1"/>
  <c r="CL72" i="24"/>
  <c r="BY72" i="25"/>
  <c r="BZ72" i="24"/>
  <c r="BK72" i="25"/>
  <c r="BL72" i="25" s="1"/>
  <c r="BL72" i="24"/>
  <c r="AY72" i="25"/>
  <c r="AZ72" i="25" s="1"/>
  <c r="AZ72" i="24"/>
  <c r="Y72" i="25"/>
  <c r="Z72" i="25" s="1"/>
  <c r="Z72" i="24"/>
  <c r="M72" i="25"/>
  <c r="N72" i="24"/>
  <c r="EC59" i="25"/>
  <c r="ED59" i="24"/>
  <c r="DU59" i="25"/>
  <c r="DV59" i="25" s="1"/>
  <c r="DV59" i="24"/>
  <c r="DM59" i="25"/>
  <c r="DN59" i="25" s="1"/>
  <c r="DN59" i="24"/>
  <c r="DE59" i="25"/>
  <c r="DF59" i="24"/>
  <c r="CW59" i="25"/>
  <c r="CX59" i="24"/>
  <c r="CO59" i="25"/>
  <c r="CP59" i="25" s="1"/>
  <c r="CP59" i="24"/>
  <c r="CG59" i="25"/>
  <c r="CH59" i="24"/>
  <c r="BY59" i="25"/>
  <c r="BZ59" i="25" s="1"/>
  <c r="BZ59" i="24"/>
  <c r="BQ59" i="25"/>
  <c r="BR59" i="24"/>
  <c r="BI59" i="25"/>
  <c r="BJ59" i="25" s="1"/>
  <c r="BJ59" i="24"/>
  <c r="BA59" i="25"/>
  <c r="BB59" i="25" s="1"/>
  <c r="BB59" i="24"/>
  <c r="AS59" i="25"/>
  <c r="AT59" i="24"/>
  <c r="AK59" i="25"/>
  <c r="AL59" i="24"/>
  <c r="AC59" i="25"/>
  <c r="AD59" i="25" s="1"/>
  <c r="AD59" i="24"/>
  <c r="U59" i="25"/>
  <c r="V59" i="24"/>
  <c r="M59" i="25"/>
  <c r="N59" i="25" s="1"/>
  <c r="N59" i="24"/>
  <c r="E59" i="25"/>
  <c r="F59" i="24"/>
  <c r="DY46" i="25"/>
  <c r="DZ46" i="25" s="1"/>
  <c r="DZ46" i="24"/>
  <c r="DQ46" i="25"/>
  <c r="DR46" i="24"/>
  <c r="DI46" i="25"/>
  <c r="DJ46" i="24"/>
  <c r="DA46" i="25"/>
  <c r="DB46" i="24"/>
  <c r="CS46" i="25"/>
  <c r="CT46" i="25" s="1"/>
  <c r="CT46" i="24"/>
  <c r="CK46" i="25"/>
  <c r="CL46" i="24"/>
  <c r="CC46" i="25"/>
  <c r="CD46" i="24"/>
  <c r="BU46" i="25"/>
  <c r="BV46" i="24"/>
  <c r="BM46" i="25"/>
  <c r="BN46" i="25" s="1"/>
  <c r="BN46" i="24"/>
  <c r="BE46" i="25"/>
  <c r="BF46" i="24"/>
  <c r="AW46" i="25"/>
  <c r="AX46" i="24"/>
  <c r="AO46" i="25"/>
  <c r="AP46" i="24"/>
  <c r="AG46" i="25"/>
  <c r="AH46" i="25" s="1"/>
  <c r="AH46" i="24"/>
  <c r="Y46" i="25"/>
  <c r="Z46" i="24"/>
  <c r="Q46" i="25"/>
  <c r="R46" i="24"/>
  <c r="I46" i="25"/>
  <c r="J46" i="24"/>
  <c r="EA176" i="25"/>
  <c r="EB176" i="25" s="1"/>
  <c r="EB176" i="24"/>
  <c r="DW150" i="25"/>
  <c r="DX150" i="25" s="1"/>
  <c r="DX150" i="24"/>
  <c r="Y150" i="25"/>
  <c r="Z150" i="25" s="1"/>
  <c r="Z150" i="24"/>
  <c r="DS111" i="25"/>
  <c r="DT111" i="24"/>
  <c r="DG111" i="25"/>
  <c r="DH111" i="25" s="1"/>
  <c r="DH111" i="24"/>
  <c r="CG111" i="25"/>
  <c r="CH111" i="25" s="1"/>
  <c r="CH111" i="24"/>
  <c r="BU111" i="25"/>
  <c r="BV111" i="25" s="1"/>
  <c r="BV111" i="24"/>
  <c r="BG111" i="25"/>
  <c r="BH111" i="24"/>
  <c r="AU111" i="25"/>
  <c r="AV111" i="25" s="1"/>
  <c r="AV111" i="24"/>
  <c r="U111" i="25"/>
  <c r="V111" i="25" s="1"/>
  <c r="V111" i="24"/>
  <c r="I111" i="25"/>
  <c r="J111" i="25" s="1"/>
  <c r="J111" i="24"/>
  <c r="DU98" i="25"/>
  <c r="DV98" i="25" s="1"/>
  <c r="DV98" i="24"/>
  <c r="DG98" i="25"/>
  <c r="DH98" i="25" s="1"/>
  <c r="DH98" i="24"/>
  <c r="CU98" i="25"/>
  <c r="CV98" i="25" s="1"/>
  <c r="CV98" i="24"/>
  <c r="BU98" i="25"/>
  <c r="BV98" i="25" s="1"/>
  <c r="BV98" i="24"/>
  <c r="BI98" i="25"/>
  <c r="BJ98" i="25" s="1"/>
  <c r="BJ98" i="24"/>
  <c r="AU98" i="25"/>
  <c r="AV98" i="25" s="1"/>
  <c r="AV98" i="24"/>
  <c r="AI98" i="25"/>
  <c r="AJ98" i="25" s="1"/>
  <c r="AJ98" i="24"/>
  <c r="I98" i="25"/>
  <c r="J98" i="25" s="1"/>
  <c r="J98" i="24"/>
  <c r="DU85" i="25"/>
  <c r="DV85" i="25" s="1"/>
  <c r="DV85" i="24"/>
  <c r="DI85" i="25"/>
  <c r="DJ85" i="25" s="1"/>
  <c r="DJ85" i="24"/>
  <c r="CU85" i="25"/>
  <c r="CV85" i="25" s="1"/>
  <c r="CV85" i="24"/>
  <c r="CI85" i="25"/>
  <c r="CJ85" i="25" s="1"/>
  <c r="CJ85" i="24"/>
  <c r="BI85" i="25"/>
  <c r="BJ85" i="25" s="1"/>
  <c r="BJ85" i="24"/>
  <c r="AW85" i="25"/>
  <c r="AX85" i="25" s="1"/>
  <c r="AX85" i="24"/>
  <c r="AI85" i="25"/>
  <c r="AJ85" i="25" s="1"/>
  <c r="AJ85" i="24"/>
  <c r="W85" i="25"/>
  <c r="X85" i="25" s="1"/>
  <c r="X85" i="24"/>
  <c r="DI72" i="25"/>
  <c r="DJ72" i="24"/>
  <c r="CW72" i="25"/>
  <c r="CX72" i="25" s="1"/>
  <c r="CX72" i="24"/>
  <c r="CI72" i="25"/>
  <c r="CJ72" i="25" s="1"/>
  <c r="CJ72" i="24"/>
  <c r="BW72" i="25"/>
  <c r="BX72" i="25" s="1"/>
  <c r="BX72" i="24"/>
  <c r="AW72" i="25"/>
  <c r="AX72" i="24"/>
  <c r="AK72" i="25"/>
  <c r="AL72" i="25" s="1"/>
  <c r="AL72" i="24"/>
  <c r="W72" i="25"/>
  <c r="X72" i="25" s="1"/>
  <c r="X72" i="24"/>
  <c r="K72" i="25"/>
  <c r="L72" i="25" s="1"/>
  <c r="L72" i="24"/>
  <c r="CA176" i="25"/>
  <c r="CB176" i="24"/>
  <c r="K150" i="25"/>
  <c r="L150" i="25" s="1"/>
  <c r="L150" i="24"/>
  <c r="CK137" i="25"/>
  <c r="CL137" i="24"/>
  <c r="DE111" i="25"/>
  <c r="DF111" i="25" s="1"/>
  <c r="DF111" i="24"/>
  <c r="CS111" i="25"/>
  <c r="CT111" i="24"/>
  <c r="CE111" i="25"/>
  <c r="CF111" i="25" s="1"/>
  <c r="CF111" i="24"/>
  <c r="BS111" i="25"/>
  <c r="BT111" i="25" s="1"/>
  <c r="BT111" i="24"/>
  <c r="AS111" i="25"/>
  <c r="AT111" i="25" s="1"/>
  <c r="AT111" i="24"/>
  <c r="AG111" i="25"/>
  <c r="AH111" i="24"/>
  <c r="S111" i="25"/>
  <c r="T111" i="25" s="1"/>
  <c r="T111" i="24"/>
  <c r="G111" i="25"/>
  <c r="H111" i="25" s="1"/>
  <c r="H111" i="24"/>
  <c r="DS98" i="25"/>
  <c r="DT98" i="25" s="1"/>
  <c r="DT98" i="24"/>
  <c r="CS98" i="25"/>
  <c r="CT98" i="25" s="1"/>
  <c r="CT98" i="24"/>
  <c r="CG98" i="25"/>
  <c r="CH98" i="25" s="1"/>
  <c r="CH98" i="24"/>
  <c r="BS98" i="25"/>
  <c r="BT98" i="25" s="1"/>
  <c r="BT98" i="24"/>
  <c r="BG98" i="25"/>
  <c r="BH98" i="25" s="1"/>
  <c r="BH98" i="24"/>
  <c r="AG98" i="25"/>
  <c r="AH98" i="25" s="1"/>
  <c r="AH98" i="24"/>
  <c r="U98" i="25"/>
  <c r="V98" i="25" s="1"/>
  <c r="V98" i="24"/>
  <c r="G98" i="25"/>
  <c r="H98" i="25" s="1"/>
  <c r="H98" i="24"/>
  <c r="DS85" i="25"/>
  <c r="DT85" i="25" s="1"/>
  <c r="DT85" i="24"/>
  <c r="DG85" i="25"/>
  <c r="DH85" i="24"/>
  <c r="CG85" i="25"/>
  <c r="CH85" i="25" s="1"/>
  <c r="CH85" i="24"/>
  <c r="BU85" i="25"/>
  <c r="BV85" i="25" s="1"/>
  <c r="BV85" i="24"/>
  <c r="BG85" i="25"/>
  <c r="BH85" i="25" s="1"/>
  <c r="BH85" i="24"/>
  <c r="AU85" i="25"/>
  <c r="AV85" i="24"/>
  <c r="U85" i="25"/>
  <c r="V85" i="25" s="1"/>
  <c r="V85" i="24"/>
  <c r="I85" i="25"/>
  <c r="J85" i="25" s="1"/>
  <c r="J85" i="24"/>
  <c r="DU72" i="25"/>
  <c r="DV72" i="25" s="1"/>
  <c r="DV72" i="24"/>
  <c r="DG72" i="25"/>
  <c r="DH72" i="25" s="1"/>
  <c r="DH72" i="24"/>
  <c r="CU72" i="25"/>
  <c r="CV72" i="25" s="1"/>
  <c r="CV72" i="24"/>
  <c r="BU72" i="25"/>
  <c r="BV72" i="25" s="1"/>
  <c r="BV72" i="24"/>
  <c r="BI72" i="25"/>
  <c r="BJ72" i="25" s="1"/>
  <c r="BJ72" i="24"/>
  <c r="AU72" i="25"/>
  <c r="AV72" i="25" s="1"/>
  <c r="AV72" i="24"/>
  <c r="AI72" i="25"/>
  <c r="AJ72" i="25" s="1"/>
  <c r="AJ72" i="24"/>
  <c r="I72" i="25"/>
  <c r="J72" i="25" s="1"/>
  <c r="J72" i="24"/>
  <c r="EA59" i="25"/>
  <c r="EB59" i="25" s="1"/>
  <c r="EB59" i="24"/>
  <c r="DS59" i="25"/>
  <c r="DT59" i="24"/>
  <c r="DK59" i="25"/>
  <c r="DL59" i="25" s="1"/>
  <c r="DL59" i="24"/>
  <c r="DC59" i="25"/>
  <c r="DD59" i="24"/>
  <c r="CU59" i="25"/>
  <c r="CV59" i="24"/>
  <c r="CM59" i="25"/>
  <c r="CN59" i="24"/>
  <c r="CE59" i="25"/>
  <c r="CF59" i="24"/>
  <c r="BW59" i="25"/>
  <c r="BX59" i="25" s="1"/>
  <c r="BX59" i="24"/>
  <c r="BO59" i="25"/>
  <c r="BP59" i="25" s="1"/>
  <c r="BP59" i="24"/>
  <c r="BG59" i="25"/>
  <c r="BH59" i="24"/>
  <c r="AY59" i="25"/>
  <c r="AZ59" i="25" s="1"/>
  <c r="AZ59" i="24"/>
  <c r="AQ59" i="25"/>
  <c r="AR59" i="24"/>
  <c r="AI59" i="25"/>
  <c r="AJ59" i="24"/>
  <c r="AA59" i="25"/>
  <c r="AB59" i="24"/>
  <c r="S59" i="25"/>
  <c r="T59" i="24"/>
  <c r="K59" i="25"/>
  <c r="L59" i="25" s="1"/>
  <c r="L59" i="24"/>
  <c r="C59" i="25"/>
  <c r="D59" i="25" s="1"/>
  <c r="D59" i="24"/>
  <c r="DW46" i="25"/>
  <c r="DX46" i="25" s="1"/>
  <c r="DX46" i="24"/>
  <c r="DO46" i="25"/>
  <c r="DP46" i="25" s="1"/>
  <c r="DP46" i="24"/>
  <c r="DG46" i="25"/>
  <c r="DH46" i="24"/>
  <c r="CY46" i="25"/>
  <c r="CZ46" i="25" s="1"/>
  <c r="CZ46" i="24"/>
  <c r="CQ46" i="25"/>
  <c r="CR46" i="25" s="1"/>
  <c r="CR46" i="24"/>
  <c r="CI46" i="25"/>
  <c r="CJ46" i="25" s="1"/>
  <c r="CJ46" i="24"/>
  <c r="CA46" i="25"/>
  <c r="CB46" i="24"/>
  <c r="BS46" i="25"/>
  <c r="BT46" i="25" s="1"/>
  <c r="BT46" i="24"/>
  <c r="BK46" i="25"/>
  <c r="BL46" i="25" s="1"/>
  <c r="BL46" i="24"/>
  <c r="BC46" i="25"/>
  <c r="BD46" i="25" s="1"/>
  <c r="BD46" i="24"/>
  <c r="AU46" i="25"/>
  <c r="AV46" i="24"/>
  <c r="AM46" i="25"/>
  <c r="AN46" i="25" s="1"/>
  <c r="AN46" i="24"/>
  <c r="AE46" i="25"/>
  <c r="AF46" i="25" s="1"/>
  <c r="AF46" i="24"/>
  <c r="W46" i="25"/>
  <c r="X46" i="25" s="1"/>
  <c r="X46" i="24"/>
  <c r="O46" i="25"/>
  <c r="P46" i="24"/>
  <c r="G46" i="25"/>
  <c r="H46" i="25" s="1"/>
  <c r="H46" i="24"/>
  <c r="DA163" i="25"/>
  <c r="DB163" i="24"/>
  <c r="CW150" i="25"/>
  <c r="CX150" i="25" s="1"/>
  <c r="CX150" i="24"/>
  <c r="BY137" i="25"/>
  <c r="BZ137" i="25" s="1"/>
  <c r="BZ137" i="24"/>
  <c r="EC111" i="25"/>
  <c r="ED111" i="24"/>
  <c r="DQ111" i="25"/>
  <c r="DR111" i="25" s="1"/>
  <c r="DR111" i="24"/>
  <c r="DC111" i="25"/>
  <c r="DD111" i="25" s="1"/>
  <c r="DD111" i="24"/>
  <c r="CQ111" i="25"/>
  <c r="CR111" i="24"/>
  <c r="BQ111" i="25"/>
  <c r="BR111" i="24"/>
  <c r="BE111" i="25"/>
  <c r="BF111" i="25" s="1"/>
  <c r="BF111" i="24"/>
  <c r="AQ111" i="25"/>
  <c r="AR111" i="25" s="1"/>
  <c r="AR111" i="24"/>
  <c r="AE111" i="25"/>
  <c r="AF111" i="24"/>
  <c r="E111" i="25"/>
  <c r="F111" i="24"/>
  <c r="DQ98" i="25"/>
  <c r="DR98" i="25" s="1"/>
  <c r="DR98" i="24"/>
  <c r="DE98" i="25"/>
  <c r="DF98" i="25" s="1"/>
  <c r="DF98" i="24"/>
  <c r="CQ98" i="25"/>
  <c r="CR98" i="25" s="1"/>
  <c r="CR98" i="24"/>
  <c r="CE98" i="25"/>
  <c r="CF98" i="24"/>
  <c r="BE98" i="25"/>
  <c r="BF98" i="25" s="1"/>
  <c r="BF98" i="24"/>
  <c r="AS98" i="25"/>
  <c r="AT98" i="25" s="1"/>
  <c r="AT98" i="24"/>
  <c r="AE98" i="25"/>
  <c r="AF98" i="25" s="1"/>
  <c r="AF98" i="24"/>
  <c r="S98" i="25"/>
  <c r="T98" i="24"/>
  <c r="DE85" i="25"/>
  <c r="DF85" i="24"/>
  <c r="CS85" i="25"/>
  <c r="CT85" i="25" s="1"/>
  <c r="CT85" i="24"/>
  <c r="CE85" i="25"/>
  <c r="CF85" i="25" s="1"/>
  <c r="CF85" i="24"/>
  <c r="BS85" i="25"/>
  <c r="BT85" i="25" s="1"/>
  <c r="BT85" i="24"/>
  <c r="AS85" i="25"/>
  <c r="AT85" i="24"/>
  <c r="AG85" i="25"/>
  <c r="AH85" i="25" s="1"/>
  <c r="AH85" i="24"/>
  <c r="S85" i="25"/>
  <c r="T85" i="25" s="1"/>
  <c r="T85" i="24"/>
  <c r="G85" i="25"/>
  <c r="H85" i="25" s="1"/>
  <c r="H85" i="24"/>
  <c r="DS72" i="25"/>
  <c r="DT72" i="25" s="1"/>
  <c r="DT72" i="24"/>
  <c r="CS72" i="25"/>
  <c r="CT72" i="25" s="1"/>
  <c r="CT72" i="24"/>
  <c r="CG72" i="25"/>
  <c r="CH72" i="24"/>
  <c r="BS72" i="25"/>
  <c r="BT72" i="25" s="1"/>
  <c r="BT72" i="24"/>
  <c r="BG72" i="25"/>
  <c r="BH72" i="25" s="1"/>
  <c r="BH72" i="24"/>
  <c r="AG72" i="25"/>
  <c r="AH72" i="25" s="1"/>
  <c r="AH72" i="24"/>
  <c r="U72" i="25"/>
  <c r="V72" i="24"/>
  <c r="G72" i="25"/>
  <c r="H72" i="25" s="1"/>
  <c r="H72" i="24"/>
  <c r="BC163" i="25"/>
  <c r="BD163" i="25" s="1"/>
  <c r="BD163" i="24"/>
  <c r="CK150" i="25"/>
  <c r="CL150" i="25" s="1"/>
  <c r="CL150" i="24"/>
  <c r="BK137" i="25"/>
  <c r="BL137" i="24"/>
  <c r="EA111" i="25"/>
  <c r="EB111" i="25" s="1"/>
  <c r="EB111" i="24"/>
  <c r="DO111" i="25"/>
  <c r="DP111" i="25" s="1"/>
  <c r="DP111" i="24"/>
  <c r="CO111" i="25"/>
  <c r="CP111" i="25" s="1"/>
  <c r="CP111" i="24"/>
  <c r="CC111" i="25"/>
  <c r="CD111" i="25" s="1"/>
  <c r="CD111" i="24"/>
  <c r="BO111" i="25"/>
  <c r="BP111" i="25" s="1"/>
  <c r="BP111" i="24"/>
  <c r="BC111" i="25"/>
  <c r="BD111" i="25" s="1"/>
  <c r="BD111" i="24"/>
  <c r="AC111" i="25"/>
  <c r="AD111" i="25" s="1"/>
  <c r="AD111" i="24"/>
  <c r="Q111" i="25"/>
  <c r="R111" i="25" s="1"/>
  <c r="R111" i="24"/>
  <c r="C111" i="25"/>
  <c r="D111" i="25" s="1"/>
  <c r="D111" i="24"/>
  <c r="EC98" i="25"/>
  <c r="ED98" i="25" s="1"/>
  <c r="ED98" i="24"/>
  <c r="DO98" i="25"/>
  <c r="DP98" i="25" s="1"/>
  <c r="DP98" i="24"/>
  <c r="DC98" i="25"/>
  <c r="DD98" i="24"/>
  <c r="CC98" i="25"/>
  <c r="CD98" i="24"/>
  <c r="BQ98" i="25"/>
  <c r="BR98" i="25" s="1"/>
  <c r="BR98" i="24"/>
  <c r="BC98" i="25"/>
  <c r="BD98" i="25" s="1"/>
  <c r="BD98" i="24"/>
  <c r="AQ98" i="25"/>
  <c r="AR98" i="24"/>
  <c r="Q98" i="25"/>
  <c r="R98" i="24"/>
  <c r="E98" i="25"/>
  <c r="F98" i="25" s="1"/>
  <c r="F98" i="24"/>
  <c r="EC85" i="25"/>
  <c r="ED85" i="25" s="1"/>
  <c r="ED85" i="24"/>
  <c r="DQ85" i="25"/>
  <c r="DR85" i="25" s="1"/>
  <c r="DR85" i="24"/>
  <c r="DC85" i="25"/>
  <c r="DD85" i="24"/>
  <c r="CQ85" i="25"/>
  <c r="CR85" i="25" s="1"/>
  <c r="CR85" i="24"/>
  <c r="BQ85" i="25"/>
  <c r="BR85" i="25" s="1"/>
  <c r="BR85" i="24"/>
  <c r="BE85" i="25"/>
  <c r="BF85" i="25" s="1"/>
  <c r="BF85" i="24"/>
  <c r="AQ85" i="25"/>
  <c r="AR85" i="25" s="1"/>
  <c r="AR85" i="24"/>
  <c r="AE85" i="25"/>
  <c r="AF85" i="25" s="1"/>
  <c r="AF85" i="24"/>
  <c r="E85" i="25"/>
  <c r="F85" i="25" s="1"/>
  <c r="F85" i="24"/>
  <c r="DQ72" i="25"/>
  <c r="DR72" i="25" s="1"/>
  <c r="DR72" i="24"/>
  <c r="DE72" i="25"/>
  <c r="DF72" i="25" s="1"/>
  <c r="DF72" i="24"/>
  <c r="CQ72" i="25"/>
  <c r="CR72" i="25" s="1"/>
  <c r="CR72" i="24"/>
  <c r="CE72" i="25"/>
  <c r="CF72" i="25" s="1"/>
  <c r="CF72" i="24"/>
  <c r="BE72" i="25"/>
  <c r="BF72" i="25" s="1"/>
  <c r="BF72" i="24"/>
  <c r="AS72" i="25"/>
  <c r="AT72" i="25" s="1"/>
  <c r="AT72" i="24"/>
  <c r="AE72" i="25"/>
  <c r="AF72" i="25" s="1"/>
  <c r="AF72" i="24"/>
  <c r="S72" i="25"/>
  <c r="T72" i="25" s="1"/>
  <c r="T72" i="24"/>
  <c r="DY59" i="25"/>
  <c r="DZ59" i="25" s="1"/>
  <c r="DZ59" i="24"/>
  <c r="DQ59" i="25"/>
  <c r="DR59" i="24"/>
  <c r="DI59" i="25"/>
  <c r="DJ59" i="25" s="1"/>
  <c r="DJ59" i="24"/>
  <c r="DA59" i="25"/>
  <c r="DB59" i="25" s="1"/>
  <c r="DB59" i="24"/>
  <c r="CS59" i="25"/>
  <c r="CT59" i="24"/>
  <c r="CK59" i="25"/>
  <c r="CL59" i="25" s="1"/>
  <c r="CL59" i="24"/>
  <c r="CC59" i="25"/>
  <c r="CD59" i="25" s="1"/>
  <c r="CD59" i="24"/>
  <c r="BU59" i="25"/>
  <c r="BV59" i="25" s="1"/>
  <c r="BV59" i="24"/>
  <c r="BM59" i="25"/>
  <c r="BN59" i="25" s="1"/>
  <c r="BN59" i="24"/>
  <c r="BE59" i="25"/>
  <c r="BF59" i="24"/>
  <c r="AW59" i="25"/>
  <c r="AX59" i="25" s="1"/>
  <c r="AX59" i="24"/>
  <c r="AO59" i="25"/>
  <c r="AP59" i="25" s="1"/>
  <c r="AP59" i="24"/>
  <c r="AG59" i="25"/>
  <c r="AH59" i="24"/>
  <c r="Y59" i="25"/>
  <c r="Z59" i="25" s="1"/>
  <c r="Z59" i="24"/>
  <c r="Q59" i="25"/>
  <c r="R59" i="24"/>
  <c r="I59" i="25"/>
  <c r="J59" i="25" s="1"/>
  <c r="J59" i="24"/>
  <c r="EC46" i="25"/>
  <c r="ED46" i="25" s="1"/>
  <c r="ED46" i="24"/>
  <c r="DU46" i="25"/>
  <c r="DV46" i="24"/>
  <c r="DM46" i="25"/>
  <c r="DN46" i="25" s="1"/>
  <c r="DN46" i="24"/>
  <c r="DE46" i="25"/>
  <c r="DF46" i="25" s="1"/>
  <c r="DF46" i="24"/>
  <c r="CW46" i="25"/>
  <c r="CX46" i="25" s="1"/>
  <c r="CX46" i="24"/>
  <c r="CO46" i="25"/>
  <c r="CP46" i="24"/>
  <c r="CG46" i="25"/>
  <c r="CH46" i="25" s="1"/>
  <c r="CH46" i="24"/>
  <c r="BY46" i="25"/>
  <c r="BZ46" i="25" s="1"/>
  <c r="BZ46" i="24"/>
  <c r="BQ46" i="25"/>
  <c r="BR46" i="25" s="1"/>
  <c r="BR46" i="24"/>
  <c r="BI46" i="25"/>
  <c r="BJ46" i="24"/>
  <c r="BA46" i="25"/>
  <c r="BB46" i="25" s="1"/>
  <c r="BB46" i="24"/>
  <c r="AS46" i="25"/>
  <c r="AT46" i="25" s="1"/>
  <c r="AT46" i="24"/>
  <c r="AK46" i="25"/>
  <c r="AL46" i="25" s="1"/>
  <c r="AL46" i="24"/>
  <c r="AC46" i="25"/>
  <c r="AD46" i="24"/>
  <c r="U46" i="25"/>
  <c r="V46" i="25" s="1"/>
  <c r="V46" i="24"/>
  <c r="M46" i="25"/>
  <c r="N46" i="25" s="1"/>
  <c r="N46" i="24"/>
  <c r="E46" i="25"/>
  <c r="F46" i="25" s="1"/>
  <c r="F46" i="24"/>
  <c r="C163" i="25"/>
  <c r="D163" i="25" s="1"/>
  <c r="D163" i="24"/>
  <c r="BW150" i="25"/>
  <c r="BX150" i="25" s="1"/>
  <c r="BX150" i="24"/>
  <c r="AY137" i="25"/>
  <c r="AZ137" i="25" s="1"/>
  <c r="AZ137" i="24"/>
  <c r="DA111" i="25"/>
  <c r="DB111" i="25" s="1"/>
  <c r="DB111" i="24"/>
  <c r="CA98" i="25"/>
  <c r="CB98" i="24"/>
  <c r="BC85" i="25"/>
  <c r="BD85" i="24"/>
  <c r="EC72" i="25"/>
  <c r="ED72" i="25" s="1"/>
  <c r="ED72" i="24"/>
  <c r="DK33" i="25"/>
  <c r="DL33" i="24"/>
  <c r="CY33" i="25"/>
  <c r="CZ33" i="25" s="1"/>
  <c r="CZ33" i="24"/>
  <c r="CK33" i="25"/>
  <c r="CL33" i="25" s="1"/>
  <c r="CL33" i="24"/>
  <c r="BY33" i="25"/>
  <c r="BZ33" i="25" s="1"/>
  <c r="BZ33" i="24"/>
  <c r="AY33" i="25"/>
  <c r="AZ33" i="24"/>
  <c r="AM33" i="25"/>
  <c r="AN33" i="25" s="1"/>
  <c r="AN33" i="24"/>
  <c r="Y33" i="25"/>
  <c r="Z33" i="25" s="1"/>
  <c r="Z33" i="24"/>
  <c r="M33" i="25"/>
  <c r="N33" i="25" s="1"/>
  <c r="N33" i="24"/>
  <c r="CM111" i="25"/>
  <c r="CN111" i="24"/>
  <c r="BO98" i="25"/>
  <c r="BP98" i="25" s="1"/>
  <c r="BP98" i="24"/>
  <c r="DO72" i="25"/>
  <c r="DP72" i="25" s="1"/>
  <c r="DP72" i="24"/>
  <c r="Q72" i="25"/>
  <c r="R72" i="25" s="1"/>
  <c r="R72" i="24"/>
  <c r="DW33" i="25"/>
  <c r="DX33" i="25" s="1"/>
  <c r="DX33" i="24"/>
  <c r="DI33" i="25"/>
  <c r="DJ33" i="25" s="1"/>
  <c r="DJ33" i="24"/>
  <c r="CW33" i="25"/>
  <c r="CX33" i="25" s="1"/>
  <c r="CX33" i="24"/>
  <c r="BW33" i="25"/>
  <c r="BX33" i="25" s="1"/>
  <c r="BX33" i="24"/>
  <c r="BK33" i="25"/>
  <c r="BL33" i="25" s="1"/>
  <c r="BL33" i="24"/>
  <c r="AW33" i="25"/>
  <c r="AX33" i="25" s="1"/>
  <c r="AX33" i="24"/>
  <c r="AK33" i="25"/>
  <c r="AL33" i="25" s="1"/>
  <c r="AL33" i="24"/>
  <c r="K33" i="25"/>
  <c r="L33" i="25" s="1"/>
  <c r="L33" i="24"/>
  <c r="AM19" i="20"/>
  <c r="AL19" i="20"/>
  <c r="AD19" i="20"/>
  <c r="AF19" i="20"/>
  <c r="CA111" i="25"/>
  <c r="CB111" i="25" s="1"/>
  <c r="CB111" i="24"/>
  <c r="EA85" i="25"/>
  <c r="EB85" i="25" s="1"/>
  <c r="EB85" i="24"/>
  <c r="AC85" i="25"/>
  <c r="AD85" i="25" s="1"/>
  <c r="AD85" i="24"/>
  <c r="DC72" i="25"/>
  <c r="DD72" i="25" s="1"/>
  <c r="DD72" i="24"/>
  <c r="E72" i="25"/>
  <c r="F72" i="25" s="1"/>
  <c r="F72" i="24"/>
  <c r="DU33" i="25"/>
  <c r="DV33" i="25" s="1"/>
  <c r="DV33" i="24"/>
  <c r="CU33" i="25"/>
  <c r="CV33" i="25" s="1"/>
  <c r="CV33" i="24"/>
  <c r="CI33" i="25"/>
  <c r="CJ33" i="24"/>
  <c r="BU33" i="25"/>
  <c r="BV33" i="25" s="1"/>
  <c r="BV33" i="24"/>
  <c r="BI33" i="25"/>
  <c r="BJ33" i="25" s="1"/>
  <c r="BJ33" i="24"/>
  <c r="AI33" i="25"/>
  <c r="AJ33" i="25" s="1"/>
  <c r="AJ33" i="24"/>
  <c r="W33" i="25"/>
  <c r="X33" i="24"/>
  <c r="I33" i="25"/>
  <c r="J33" i="25" s="1"/>
  <c r="J33" i="24"/>
  <c r="S33" i="23"/>
  <c r="Q33" i="23"/>
  <c r="V33" i="23"/>
  <c r="U33" i="23"/>
  <c r="T33" i="23"/>
  <c r="R33" i="23"/>
  <c r="K33" i="23"/>
  <c r="I33" i="23"/>
  <c r="G33" i="23"/>
  <c r="J33" i="23"/>
  <c r="H33" i="23"/>
  <c r="L33" i="23"/>
  <c r="AF33" i="21"/>
  <c r="AE33" i="21"/>
  <c r="Q33" i="22"/>
  <c r="AD33" i="21"/>
  <c r="AI33" i="21"/>
  <c r="AH33" i="21"/>
  <c r="AG33" i="21"/>
  <c r="AO98" i="25"/>
  <c r="AP98" i="24"/>
  <c r="DO85" i="25"/>
  <c r="DP85" i="24"/>
  <c r="Q85" i="25"/>
  <c r="R85" i="24"/>
  <c r="DS33" i="25"/>
  <c r="DT33" i="25" s="1"/>
  <c r="DT33" i="24"/>
  <c r="DG33" i="25"/>
  <c r="DH33" i="24"/>
  <c r="CS33" i="25"/>
  <c r="CT33" i="24"/>
  <c r="CG33" i="25"/>
  <c r="CH33" i="24"/>
  <c r="BG33" i="25"/>
  <c r="BH33" i="25" s="1"/>
  <c r="BH33" i="24"/>
  <c r="AU33" i="25"/>
  <c r="AV33" i="24"/>
  <c r="AG33" i="25"/>
  <c r="AH33" i="24"/>
  <c r="U33" i="25"/>
  <c r="V33" i="24"/>
  <c r="BA111" i="25"/>
  <c r="BB111" i="25" s="1"/>
  <c r="BB111" i="24"/>
  <c r="EA98" i="25"/>
  <c r="EB98" i="24"/>
  <c r="AC98" i="25"/>
  <c r="AD98" i="24"/>
  <c r="C85" i="25"/>
  <c r="D85" i="24"/>
  <c r="CC72" i="25"/>
  <c r="CD72" i="24"/>
  <c r="DQ33" i="25"/>
  <c r="DR33" i="25" s="1"/>
  <c r="DR33" i="24"/>
  <c r="DE33" i="25"/>
  <c r="DF33" i="24"/>
  <c r="CE33" i="25"/>
  <c r="CF33" i="24"/>
  <c r="BS33" i="25"/>
  <c r="BT33" i="24"/>
  <c r="BE33" i="25"/>
  <c r="BF33" i="25" s="1"/>
  <c r="BF33" i="24"/>
  <c r="AS33" i="25"/>
  <c r="AT33" i="24"/>
  <c r="S33" i="25"/>
  <c r="T33" i="24"/>
  <c r="G33" i="25"/>
  <c r="H33" i="24"/>
  <c r="AO111" i="25"/>
  <c r="AP111" i="25" s="1"/>
  <c r="AP111" i="24"/>
  <c r="O98" i="25"/>
  <c r="P98" i="24"/>
  <c r="CO85" i="25"/>
  <c r="CP85" i="24"/>
  <c r="BQ72" i="25"/>
  <c r="BR72" i="24"/>
  <c r="EC33" i="25"/>
  <c r="ED33" i="24"/>
  <c r="DC33" i="25"/>
  <c r="DD33" i="25" s="1"/>
  <c r="DD33" i="24"/>
  <c r="CQ33" i="25"/>
  <c r="CR33" i="24"/>
  <c r="CC33" i="25"/>
  <c r="CD33" i="25" s="1"/>
  <c r="CD33" i="24"/>
  <c r="BQ33" i="25"/>
  <c r="BR33" i="24"/>
  <c r="AQ33" i="25"/>
  <c r="AR33" i="25" s="1"/>
  <c r="AR33" i="24"/>
  <c r="AE33" i="25"/>
  <c r="AF33" i="24"/>
  <c r="Q33" i="25"/>
  <c r="R33" i="25" s="1"/>
  <c r="R33" i="24"/>
  <c r="E33" i="25"/>
  <c r="F33" i="24"/>
  <c r="AA111" i="25"/>
  <c r="AB111" i="24"/>
  <c r="DA98" i="25"/>
  <c r="DB98" i="24"/>
  <c r="C98" i="25"/>
  <c r="D98" i="24"/>
  <c r="CC85" i="25"/>
  <c r="CD85" i="24"/>
  <c r="BC72" i="25"/>
  <c r="BD72" i="24"/>
  <c r="EA33" i="25"/>
  <c r="EB33" i="25" s="1"/>
  <c r="EB33" i="24"/>
  <c r="DO33" i="25"/>
  <c r="DP33" i="24"/>
  <c r="DA33" i="25"/>
  <c r="DB33" i="25" s="1"/>
  <c r="DB33" i="24"/>
  <c r="CO33" i="25"/>
  <c r="CP33" i="24"/>
  <c r="BO33" i="25"/>
  <c r="BP33" i="25" s="1"/>
  <c r="BP33" i="24"/>
  <c r="BC33" i="25"/>
  <c r="BD33" i="24"/>
  <c r="AO33" i="25"/>
  <c r="AP33" i="25" s="1"/>
  <c r="AP33" i="24"/>
  <c r="AC33" i="25"/>
  <c r="AD33" i="24"/>
  <c r="C33" i="25"/>
  <c r="D33" i="25" s="1"/>
  <c r="D33" i="24"/>
  <c r="J19" i="21"/>
  <c r="G19" i="22"/>
  <c r="M19" i="21"/>
  <c r="L19" i="21"/>
  <c r="K19" i="21"/>
  <c r="I19" i="21"/>
  <c r="H19" i="21"/>
  <c r="O111" i="25"/>
  <c r="P111" i="25" s="1"/>
  <c r="P111" i="24"/>
  <c r="CO98" i="25"/>
  <c r="CP98" i="24"/>
  <c r="DY33" i="25"/>
  <c r="DZ33" i="24"/>
  <c r="AA33" i="25"/>
  <c r="AB33" i="25" s="1"/>
  <c r="AB33" i="24"/>
  <c r="BO85" i="25"/>
  <c r="BP85" i="25" s="1"/>
  <c r="BP85" i="24"/>
  <c r="DM33" i="25"/>
  <c r="DN33" i="25" s="1"/>
  <c r="DN33" i="24"/>
  <c r="O33" i="25"/>
  <c r="P33" i="25" s="1"/>
  <c r="P33" i="24"/>
  <c r="J19" i="23"/>
  <c r="L19" i="23"/>
  <c r="K19" i="23"/>
  <c r="I19" i="23"/>
  <c r="H19" i="23"/>
  <c r="G19" i="23"/>
  <c r="AQ72" i="25"/>
  <c r="AR72" i="25" s="1"/>
  <c r="AR72" i="24"/>
  <c r="M19" i="20"/>
  <c r="L19" i="20"/>
  <c r="K19" i="20"/>
  <c r="J19" i="20"/>
  <c r="I19" i="20"/>
  <c r="H19" i="20"/>
  <c r="CM33" i="25"/>
  <c r="CN33" i="25" s="1"/>
  <c r="CN33" i="24"/>
  <c r="CA33" i="25"/>
  <c r="CB33" i="25" s="1"/>
  <c r="CB33" i="24"/>
  <c r="BM33" i="25"/>
  <c r="BN33" i="24"/>
  <c r="BA33" i="25"/>
  <c r="BB33" i="25" s="1"/>
  <c r="BB33" i="24"/>
  <c r="DM111" i="25"/>
  <c r="DN111" i="25" s="1"/>
  <c r="DN111" i="24"/>
  <c r="BN124" i="25" l="1"/>
  <c r="AD33" i="25"/>
  <c r="CP33" i="25"/>
  <c r="BD72" i="25"/>
  <c r="AB111" i="25"/>
  <c r="P98" i="25"/>
  <c r="AT33" i="25"/>
  <c r="DF33" i="25"/>
  <c r="AD98" i="25"/>
  <c r="AH33" i="25"/>
  <c r="CT33" i="25"/>
  <c r="DP85" i="25"/>
  <c r="O19" i="22"/>
  <c r="CF59" i="25"/>
  <c r="CF46" i="25"/>
  <c r="DZ33" i="25"/>
  <c r="CJ33" i="25"/>
  <c r="R59" i="25"/>
  <c r="AT85" i="25"/>
  <c r="DF85" i="25"/>
  <c r="DB163" i="25"/>
  <c r="AB59" i="25"/>
  <c r="BH59" i="25"/>
  <c r="CN59" i="25"/>
  <c r="DT59" i="25"/>
  <c r="AV85" i="25"/>
  <c r="DH85" i="25"/>
  <c r="AH111" i="25"/>
  <c r="CT111" i="25"/>
  <c r="CB176" i="25"/>
  <c r="AX72" i="25"/>
  <c r="DJ72" i="25"/>
  <c r="BH111" i="25"/>
  <c r="DT111" i="25"/>
  <c r="J46" i="25"/>
  <c r="AP46" i="25"/>
  <c r="BV46" i="25"/>
  <c r="DB46" i="25"/>
  <c r="F59" i="25"/>
  <c r="AL59" i="25"/>
  <c r="BR59" i="25"/>
  <c r="CX59" i="25"/>
  <c r="ED59" i="25"/>
  <c r="AX98" i="25"/>
  <c r="DJ98" i="25"/>
  <c r="DX137" i="25"/>
  <c r="AB46" i="25"/>
  <c r="BH46" i="25"/>
  <c r="CN46" i="25"/>
  <c r="DT46" i="25"/>
  <c r="X59" i="25"/>
  <c r="BD59" i="25"/>
  <c r="CJ59" i="25"/>
  <c r="DP59" i="25"/>
  <c r="AD72" i="25"/>
  <c r="CP72" i="25"/>
  <c r="AB85" i="25"/>
  <c r="CN85" i="25"/>
  <c r="BB150" i="25"/>
  <c r="DN150" i="25"/>
  <c r="AP124" i="25"/>
  <c r="DB124" i="25"/>
  <c r="BD150" i="25"/>
  <c r="DP150" i="25"/>
  <c r="DD150" i="25"/>
  <c r="EB163" i="25"/>
  <c r="D124" i="25"/>
  <c r="AJ124" i="25"/>
  <c r="BP124" i="25"/>
  <c r="CV124" i="25"/>
  <c r="EB124" i="25"/>
  <c r="AV150" i="25"/>
  <c r="DH150" i="25"/>
  <c r="N124" i="25"/>
  <c r="AT124" i="25"/>
  <c r="BZ124" i="25"/>
  <c r="DF124" i="25"/>
  <c r="L137" i="25"/>
  <c r="BX137" i="25"/>
  <c r="AR163" i="25"/>
  <c r="AZ163" i="25"/>
  <c r="DL163" i="25"/>
  <c r="AZ46" i="25"/>
  <c r="X33" i="25"/>
  <c r="AG19" i="20"/>
  <c r="BD85" i="25"/>
  <c r="CD85" i="25"/>
  <c r="F33" i="25"/>
  <c r="BR33" i="25"/>
  <c r="ED33" i="25"/>
  <c r="EB98" i="25"/>
  <c r="AV33" i="25"/>
  <c r="DH33" i="25"/>
  <c r="AP98" i="25"/>
  <c r="CP98" i="25"/>
  <c r="CB98" i="25"/>
  <c r="AD46" i="25"/>
  <c r="BJ46" i="25"/>
  <c r="CP46" i="25"/>
  <c r="DV46" i="25"/>
  <c r="BF59" i="25"/>
  <c r="DR59" i="25"/>
  <c r="DD85" i="25"/>
  <c r="R98" i="25"/>
  <c r="CD98" i="25"/>
  <c r="T98" i="25"/>
  <c r="CF98" i="25"/>
  <c r="F111" i="25"/>
  <c r="BR111" i="25"/>
  <c r="ED111" i="25"/>
  <c r="AJ59" i="25"/>
  <c r="CV59" i="25"/>
  <c r="R46" i="25"/>
  <c r="AX46" i="25"/>
  <c r="CD46" i="25"/>
  <c r="DJ46" i="25"/>
  <c r="AT59" i="25"/>
  <c r="DF59" i="25"/>
  <c r="N72" i="25"/>
  <c r="BZ72" i="25"/>
  <c r="L98" i="25"/>
  <c r="BX98" i="25"/>
  <c r="AL111" i="25"/>
  <c r="CX111" i="25"/>
  <c r="D46" i="25"/>
  <c r="AJ46" i="25"/>
  <c r="BP46" i="25"/>
  <c r="CV46" i="25"/>
  <c r="EB46" i="25"/>
  <c r="AF59" i="25"/>
  <c r="BL59" i="25"/>
  <c r="CR59" i="25"/>
  <c r="DX59" i="25"/>
  <c r="AP85" i="25"/>
  <c r="DB85" i="25"/>
  <c r="BB98" i="25"/>
  <c r="DN98" i="25"/>
  <c r="AN150" i="25"/>
  <c r="CZ150" i="25"/>
  <c r="AX124" i="25"/>
  <c r="DJ124" i="25"/>
  <c r="R137" i="25"/>
  <c r="CD137" i="25"/>
  <c r="D150" i="25"/>
  <c r="BP150" i="25"/>
  <c r="EB150" i="25"/>
  <c r="BF150" i="25"/>
  <c r="DR150" i="25"/>
  <c r="AR124" i="25"/>
  <c r="DD124" i="25"/>
  <c r="BJ137" i="25"/>
  <c r="DV137" i="25"/>
  <c r="V124" i="25"/>
  <c r="BB124" i="25"/>
  <c r="CH124" i="25"/>
  <c r="DN124" i="25"/>
  <c r="X137" i="25"/>
  <c r="CJ137" i="25"/>
  <c r="AJ150" i="25"/>
  <c r="CV150" i="25"/>
  <c r="CR163" i="25"/>
  <c r="T176" i="25"/>
  <c r="CF176" i="25"/>
  <c r="V163" i="25"/>
  <c r="CH163" i="25"/>
  <c r="BT176" i="25"/>
  <c r="Z176" i="25"/>
  <c r="CL176" i="25"/>
  <c r="P163" i="25"/>
  <c r="CB163" i="25"/>
  <c r="N176" i="25"/>
  <c r="BZ176" i="25"/>
  <c r="T59" i="25"/>
  <c r="T46" i="25"/>
  <c r="BD33" i="25"/>
  <c r="DP33" i="25"/>
  <c r="D98" i="25"/>
  <c r="BR72" i="25"/>
  <c r="H33" i="25"/>
  <c r="BT33" i="25"/>
  <c r="CD72" i="25"/>
  <c r="AE19" i="20"/>
  <c r="J33" i="22"/>
  <c r="DL46" i="25"/>
  <c r="DZ124" i="25"/>
  <c r="BN33" i="25"/>
  <c r="CN111" i="25"/>
  <c r="DL33" i="25"/>
  <c r="AR98" i="25"/>
  <c r="DD98" i="25"/>
  <c r="BL137" i="25"/>
  <c r="V72" i="25"/>
  <c r="CH72" i="25"/>
  <c r="AF111" i="25"/>
  <c r="CR111" i="25"/>
  <c r="P46" i="25"/>
  <c r="AV46" i="25"/>
  <c r="CB46" i="25"/>
  <c r="DH46" i="25"/>
  <c r="AR59" i="25"/>
  <c r="DD59" i="25"/>
  <c r="CL137" i="25"/>
  <c r="Z46" i="25"/>
  <c r="BF46" i="25"/>
  <c r="CL46" i="25"/>
  <c r="DR46" i="25"/>
  <c r="V59" i="25"/>
  <c r="CH59" i="25"/>
  <c r="BL111" i="25"/>
  <c r="DX111" i="25"/>
  <c r="L46" i="25"/>
  <c r="AR46" i="25"/>
  <c r="BX46" i="25"/>
  <c r="DD46" i="25"/>
  <c r="H59" i="25"/>
  <c r="AN59" i="25"/>
  <c r="BT59" i="25"/>
  <c r="CZ59" i="25"/>
  <c r="D72" i="25"/>
  <c r="BP72" i="25"/>
  <c r="EB72" i="25"/>
  <c r="BN111" i="25"/>
  <c r="DZ111" i="25"/>
  <c r="BD124" i="25"/>
  <c r="DP124" i="25"/>
  <c r="AD137" i="25"/>
  <c r="CP137" i="25"/>
  <c r="DP163" i="25"/>
  <c r="Z124" i="25"/>
  <c r="CL124" i="25"/>
  <c r="F150" i="25"/>
  <c r="BR150" i="25"/>
  <c r="ED150" i="25"/>
  <c r="T124" i="25"/>
  <c r="AZ124" i="25"/>
  <c r="CF124" i="25"/>
  <c r="DL124" i="25"/>
  <c r="V137" i="25"/>
  <c r="CH137" i="25"/>
  <c r="CD163" i="25"/>
  <c r="AP163" i="25"/>
  <c r="AD124" i="25"/>
  <c r="CP124" i="25"/>
  <c r="AL137" i="25"/>
  <c r="CX137" i="25"/>
  <c r="AX150" i="25"/>
  <c r="DJ150" i="25"/>
  <c r="AT163" i="25"/>
  <c r="DF163" i="25"/>
  <c r="CR176" i="25"/>
  <c r="CJ176" i="25"/>
  <c r="AZ33" i="25"/>
  <c r="AH59" i="25"/>
  <c r="CT59" i="25"/>
  <c r="DB98" i="25"/>
  <c r="AF33" i="25"/>
  <c r="CR33" i="25"/>
  <c r="CP85" i="25"/>
  <c r="T33" i="25"/>
  <c r="CF33" i="25"/>
  <c r="D85" i="25"/>
  <c r="V33" i="25"/>
  <c r="CH33" i="25"/>
  <c r="R85" i="25"/>
  <c r="X33" i="21"/>
  <c r="L33" i="22"/>
  <c r="T33" i="21"/>
  <c r="U33" i="21"/>
  <c r="S33" i="21"/>
  <c r="W33" i="21"/>
  <c r="V33" i="21"/>
  <c r="V19" i="21"/>
  <c r="X19" i="21"/>
  <c r="W19" i="21"/>
  <c r="L19" i="22"/>
  <c r="U19" i="21"/>
  <c r="T19" i="21"/>
  <c r="S19" i="21"/>
  <c r="W19" i="20"/>
  <c r="V19" i="20"/>
  <c r="U19" i="20"/>
  <c r="T19" i="20"/>
  <c r="S19" i="20"/>
  <c r="U33" i="20"/>
  <c r="X33" i="20"/>
  <c r="W33" i="20"/>
  <c r="V33" i="20"/>
  <c r="T33" i="20"/>
  <c r="S33" i="20"/>
  <c r="J33" i="19"/>
  <c r="I33" i="19"/>
  <c r="H33" i="19"/>
  <c r="M33" i="19"/>
  <c r="L33" i="19"/>
  <c r="K33" i="19"/>
  <c r="T19" i="19"/>
  <c r="S19" i="19"/>
  <c r="X19" i="19"/>
  <c r="W19" i="19"/>
  <c r="V19" i="19"/>
  <c r="U19" i="19"/>
  <c r="X33" i="19"/>
  <c r="W33" i="19"/>
  <c r="V33" i="19"/>
  <c r="U33" i="19"/>
  <c r="T33" i="19"/>
  <c r="S33" i="19"/>
  <c r="AG33" i="20"/>
  <c r="AF33" i="20"/>
  <c r="AE33" i="20"/>
  <c r="AD33" i="20"/>
  <c r="AM33" i="20"/>
  <c r="AL33" i="20"/>
  <c r="AA33" i="23"/>
  <c r="AE33" i="23"/>
  <c r="AF33" i="23"/>
  <c r="AD33" i="23"/>
  <c r="AC33" i="23"/>
  <c r="AB33" i="23"/>
  <c r="AI19" i="19"/>
  <c r="AH19" i="19"/>
  <c r="AG19" i="19"/>
  <c r="AF19" i="19"/>
  <c r="AE19" i="19"/>
  <c r="AD19" i="19"/>
  <c r="I33" i="20"/>
  <c r="M33" i="20"/>
  <c r="L33" i="20"/>
  <c r="K33" i="20"/>
  <c r="J33" i="20"/>
  <c r="H33" i="20"/>
  <c r="L19" i="19"/>
  <c r="K19" i="19"/>
  <c r="J19" i="19"/>
  <c r="I19" i="19"/>
  <c r="H19" i="19"/>
  <c r="M19" i="19"/>
  <c r="AH33" i="19"/>
  <c r="AG33" i="19"/>
  <c r="AF33" i="19"/>
  <c r="AE33" i="19"/>
  <c r="AD33" i="19"/>
  <c r="AI33" i="19"/>
  <c r="AD19" i="23"/>
  <c r="AA19" i="23"/>
  <c r="AF19" i="23"/>
  <c r="AE19" i="23"/>
  <c r="AC19" i="23"/>
  <c r="AB19" i="23"/>
  <c r="H33" i="21"/>
  <c r="L33" i="21"/>
  <c r="G33" i="22"/>
  <c r="J33" i="21"/>
  <c r="I33" i="21"/>
  <c r="M33" i="21"/>
  <c r="K33" i="21"/>
  <c r="AH19" i="21"/>
  <c r="AD19" i="21"/>
  <c r="AI19" i="21"/>
  <c r="AG19" i="21"/>
  <c r="AF19" i="21"/>
  <c r="AE19" i="21"/>
  <c r="Q19" i="22"/>
</calcChain>
</file>

<file path=xl/sharedStrings.xml><?xml version="1.0" encoding="utf-8"?>
<sst xmlns="http://schemas.openxmlformats.org/spreadsheetml/2006/main" count="4242" uniqueCount="202">
  <si>
    <t>Turistas entrados a Canarias e islas</t>
  </si>
  <si>
    <t>Fuente: Frontur Canarias, ISTAC</t>
  </si>
  <si>
    <t>Lugar de residencia</t>
  </si>
  <si>
    <t>Evolución del turismo entrado en Canarias e islas según lugar de residencia</t>
  </si>
  <si>
    <t>Cuota por nacionalidad sobre total turistas entrados en Canarias e isla</t>
  </si>
  <si>
    <t>Evolución mensual de turistas entrados en Tenerife según lugar de residencia</t>
  </si>
  <si>
    <t>Evolución anual de turistas entrados en Tenerife según lugar de residencia</t>
  </si>
  <si>
    <t>Evolución mensual de turistas entrados en Gran Canaria según lugar de residencia</t>
  </si>
  <si>
    <t>Evolución mensual de turistas entrados en Lanzarote según lugar de residencia</t>
  </si>
  <si>
    <t>Evolución mensual de turistas entrados en Fuerteventura según lugar de residencia</t>
  </si>
  <si>
    <t>Turistas entrados a Canarias según lugar de residencia nacional o extranjero por isla de alojamiento</t>
  </si>
  <si>
    <t>Turistas entrados a Canarias según lugar de residencia por isla de alojamiento mes actual</t>
  </si>
  <si>
    <t>Turistas entrados a Canarias según lugar de residencia por isla de alojamiento acumulado</t>
  </si>
  <si>
    <t>En los siguientes apartados la desagregación por lugar de residencia es solo extranjeros y españoles</t>
  </si>
  <si>
    <t>Tipo de alojamiento</t>
  </si>
  <si>
    <t>Turistas entrados a Canarias e islas según tipo de alojamiento</t>
  </si>
  <si>
    <t>Turistas entrados a Canarias e islas según tipo de alojamiento y lugar de residencia (nacional - extranjero)</t>
  </si>
  <si>
    <t>Turistas entrados a Canarias según tipo de alojamiento y lugar de residencia</t>
  </si>
  <si>
    <t>Paquete turístico</t>
  </si>
  <si>
    <t>Turistas entrados a Canarias e islas según contratación de paquete</t>
  </si>
  <si>
    <t>Turistas entrados a Canarias e islas según fórmula de contratación paquete  y lugar de residencia (nacional - extranjero)</t>
  </si>
  <si>
    <t>Duración de la estancia</t>
  </si>
  <si>
    <t>Turistas entrados a Canarias e islas según duración de la estancia</t>
  </si>
  <si>
    <t>Turistas entrados a Canarias e islas según duración de la estancia y lugar de residencia (nacional - extranjero)</t>
  </si>
  <si>
    <t>Motivo de la estancia</t>
  </si>
  <si>
    <t>Turistas entrados a Canarias e islas según motivo del viaje</t>
  </si>
  <si>
    <t>Turistas entrados a Canarias e islas según motivo del viaje  y lugar de residencia (nacional - extranjero)</t>
  </si>
  <si>
    <t>Turistas entrados a Tenerife (principal+secundario)</t>
  </si>
  <si>
    <t>Acumulado octubre 2021: 1.810.415 (8,0%)</t>
  </si>
  <si>
    <t>Total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</si>
  <si>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</si>
  <si>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</si>
  <si>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</si>
  <si>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</si>
  <si>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</si>
  <si>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</si>
  <si>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</si>
  <si>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</si>
  <si>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</si>
  <si>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</si>
  <si>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</si>
  <si>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</si>
  <si>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</si>
  <si>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</si>
  <si>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</si>
  <si>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</si>
  <si>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</si>
  <si>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</si>
  <si>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</si>
  <si>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</si>
  <si>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</si>
  <si>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</si>
  <si>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</si>
  <si>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</si>
  <si>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</si>
  <si>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</si>
  <si>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total</t>
  </si>
  <si>
    <t>FUENTE: FRONTUR, ISTAC. ELABORACIÓN: Turismo de Tenerife.</t>
  </si>
  <si>
    <t>Turistas peninsulares entrados a Tenerife (principal+secundario)</t>
  </si>
  <si>
    <t>Acumulado octubre 2021: 466.441 (50,0%)</t>
  </si>
  <si>
    <t>España (excluida Canarias)</t>
  </si>
  <si>
    <t>Total residentes en España (sin Canarias)</t>
  </si>
  <si>
    <t>Turistas extranjeros entrados a Tenerife (principal+secundario)</t>
  </si>
  <si>
    <t>Acumulado octubre 2021: 1.343.976 (-1,5%)</t>
  </si>
  <si>
    <t>Mundo (excluida España)</t>
  </si>
  <si>
    <t>Total residentes en el extranjero</t>
  </si>
  <si>
    <t>Turistas británicos entrados a Tenerife (principal+secundario)</t>
  </si>
  <si>
    <t>Acumulado octubre 2021: 355.359 (-31,6%)</t>
  </si>
  <si>
    <t>Reino unido</t>
  </si>
  <si>
    <t>Reino Unido</t>
  </si>
  <si>
    <t>Turistas irlandeses entrados a Tenerife (principal+secundario)</t>
  </si>
  <si>
    <t>Acumulado octubre 2021: 37.820 (4,1%)</t>
  </si>
  <si>
    <t>irlanda</t>
  </si>
  <si>
    <t>Irlanda</t>
  </si>
  <si>
    <t>Turistas alemanes entrados a Tenerife (principal+secundario)</t>
  </si>
  <si>
    <t>Acumulado octubre 2021: 216.720 (5,6%)</t>
  </si>
  <si>
    <t>Alemania</t>
  </si>
  <si>
    <t>Turistas italianos entrados a Tenerife (principal+secundario)</t>
  </si>
  <si>
    <t>Acumulado octubre 2021: 95.280 (59,1%)</t>
  </si>
  <si>
    <t>Italia</t>
  </si>
  <si>
    <t>Turistas franceses entrados a Tenerife (principal+secundario)</t>
  </si>
  <si>
    <t>Acumulado octubre 2021: 145.014 (93,9%)</t>
  </si>
  <si>
    <t>Francia</t>
  </si>
  <si>
    <t>Turistas belgas entrados a Tenerife (principal+secundario)</t>
  </si>
  <si>
    <t>Acumulado octubre 2021: 101.399 (21,7%)</t>
  </si>
  <si>
    <t>Bélgica</t>
  </si>
  <si>
    <t>Turistas neerlandeses entrados a Tenerife (principal+secundario)</t>
  </si>
  <si>
    <t>Acumulado octubre 2021: 78.077 (49,6%)</t>
  </si>
  <si>
    <t>Países bajos</t>
  </si>
  <si>
    <t>Países Bajos</t>
  </si>
  <si>
    <t>Turistas nórdicos entrados a Tenerife (principal+secundario)</t>
  </si>
  <si>
    <t>Acumulado octubre 2021: 29.194 (-80,9%)</t>
  </si>
  <si>
    <t>Países nórdicos</t>
  </si>
  <si>
    <t>Países Nórdicos</t>
  </si>
  <si>
    <t>var. Interanual</t>
  </si>
  <si>
    <t>-</t>
  </si>
  <si>
    <t>Turistas entrados a Gran Canaria (principal+secundario)</t>
  </si>
  <si>
    <t>FUENTE: FRONTUR, ISTAC. ELABORACIÓN: Turismo de Gran Canaria.</t>
  </si>
  <si>
    <t>Turistas peninsulares entrados a Gran Canaria (principal+secundario)</t>
  </si>
  <si>
    <t>Turistas extranjeros entrados a Gran Canaria (principal+secundario)</t>
  </si>
  <si>
    <t>Turistas británicos entrados a Gran Canaria (principal+secundario)</t>
  </si>
  <si>
    <t>Turistas irlandeses entrados a Gran Canaria (principal+secundario)</t>
  </si>
  <si>
    <t>Turistas alemanes entrados a Gran Canaria (principal+secundario)</t>
  </si>
  <si>
    <t>Turistas italianos entrados a Gran Canaria (principal+secundario)</t>
  </si>
  <si>
    <t>Turistas franceses entrados a Gran Canaria (principal+secundario)</t>
  </si>
  <si>
    <t>Turistas belgas entrados a Gran Canaria (principal+secundario)</t>
  </si>
  <si>
    <t>Turistas neerlandeses entrados a Gran Canaria (principal+secundario)</t>
  </si>
  <si>
    <t>Turistas nórdicos entrados a Gran Canaria (principal+secundario)</t>
  </si>
  <si>
    <t>Turistas entrados a Lanzarote (principal+secundario)</t>
  </si>
  <si>
    <t>FUENTE: FRONTUR, ISTAC. ELABORACIÓN: Turismo de Lanzarote.</t>
  </si>
  <si>
    <t>Turistas peninsulares entrados a Lanzarote (principal+secundario)</t>
  </si>
  <si>
    <t>Turistas extranjeros entrados a Lanzarote (principal+secundario)</t>
  </si>
  <si>
    <t>Turistas británicos entrados a Lanzarote (principal+secundario)</t>
  </si>
  <si>
    <t>Turistas irlandeses entrados a Lanzarote (principal+secundario)</t>
  </si>
  <si>
    <t>Turistas alemanes entrados a Lanzarote (principal+secundario)</t>
  </si>
  <si>
    <t>Turistas italianos entrados a Lanzarote (principal+secundario)</t>
  </si>
  <si>
    <t>Turistas franceses entrados a Lanzarote (principal+secundario)</t>
  </si>
  <si>
    <t>Turistas belgas entrados a Lanzarote (principal+secundario)</t>
  </si>
  <si>
    <t>Turistas neerlandeses entrados a Lanzarote (principal+secundario)</t>
  </si>
  <si>
    <t>Turistas nórdicos entrados a Lanzarote (principal+secundario)</t>
  </si>
  <si>
    <t>Turistas entrados a Fuerteventura (principal+secundario)</t>
  </si>
  <si>
    <t>FUENTE: FRONTUR, ISTAC. ELABORACIÓN: Turismo de Fuerteventura.</t>
  </si>
  <si>
    <t>Turistas peninsulares entrados a Fuerteventura (principal+secundario)</t>
  </si>
  <si>
    <t>Turistas extranjeros entrados a Fuerteventura (principal+secundario)</t>
  </si>
  <si>
    <t>Turistas británicos entrados a Fuerteventura (principal+secundario)</t>
  </si>
  <si>
    <t>Turistas irlandeses entrados a Fuerteventura (principal+secundario)</t>
  </si>
  <si>
    <t>Turistas alemanes entrados a Fuerteventura (principal+secundario)</t>
  </si>
  <si>
    <t>Turistas italianos entrados a Fuerteventura (principal+secundario)</t>
  </si>
  <si>
    <t>Turistas franceses entrados a Fuerteventura (principal+secundario)</t>
  </si>
  <si>
    <t>Turistas belgas entrados a Fuerteventura (principal+secundario)</t>
  </si>
  <si>
    <t>Turistas neerlandeses entrados a Fuerteventura (principal+secundario)</t>
  </si>
  <si>
    <t>Turistas nórdicos entrados a Fuerteventura (principal+secundario)</t>
  </si>
  <si>
    <t>Canarias</t>
  </si>
  <si>
    <t>Tenerife</t>
  </si>
  <si>
    <t>Gran Canaria</t>
  </si>
  <si>
    <t>Lanzarote</t>
  </si>
  <si>
    <t>Fuerteventura</t>
  </si>
  <si>
    <t>La Palma</t>
  </si>
  <si>
    <t>Total residentes en península</t>
  </si>
  <si>
    <t>En las islas se contabilizan turistas principales + turistas secundarios, por lo cual la suma de las islas no es igual al total Canarias</t>
  </si>
  <si>
    <t>Canarias incluye la Gomera y El Hierro</t>
  </si>
  <si>
    <t>Canarian incluye la Gomera y El Hierro</t>
  </si>
  <si>
    <t>Llegada de Turistas a Canarias por lugar de residencia (FRONTUR-ISTAC)</t>
  </si>
  <si>
    <t>Suiza</t>
  </si>
  <si>
    <t>Dinamarca</t>
  </si>
  <si>
    <t>Finlandia</t>
  </si>
  <si>
    <t>Noruega</t>
  </si>
  <si>
    <t>Suecia</t>
  </si>
  <si>
    <t>Otros países o territorios del mundo (excluida España)</t>
  </si>
  <si>
    <t>n.d.</t>
  </si>
  <si>
    <t>Cuota 2022</t>
  </si>
  <si>
    <t>Hoteles y alojamientos similares</t>
  </si>
  <si>
    <t>Hoteles y alojamientos similares excepto apartamentos</t>
  </si>
  <si>
    <t>Apartamentos</t>
  </si>
  <si>
    <t>Cruceros</t>
  </si>
  <si>
    <t>Vivienda propia</t>
  </si>
  <si>
    <t>Vivienda de amigos y familiares</t>
  </si>
  <si>
    <t>Otro</t>
  </si>
  <si>
    <t>Total tipos de alojamietno</t>
  </si>
  <si>
    <t>Total turistas</t>
  </si>
  <si>
    <t>Si contrataron un paquete turístico</t>
  </si>
  <si>
    <t>No contrataron un paquete turístico</t>
  </si>
  <si>
    <t>Total contrataciones</t>
  </si>
  <si>
    <t>Turistas   entrados a Canarias e islas según noches pernoctadas</t>
  </si>
  <si>
    <t>De 1 a 7 noches</t>
  </si>
  <si>
    <t>De 8 a 15 noches</t>
  </si>
  <si>
    <t>De 16 a 31 noches</t>
  </si>
  <si>
    <t>Más de 31 noches</t>
  </si>
  <si>
    <t>Total noches</t>
  </si>
  <si>
    <t>Vacaciones, recreo y ocio</t>
  </si>
  <si>
    <t>Visita y salud</t>
  </si>
  <si>
    <t>Educación, religión, compras y otros motivos personales</t>
  </si>
  <si>
    <t>Negocios y motivos profesionales</t>
  </si>
  <si>
    <t>Turistas   entrados a Canarias e islas según motivo del viaje</t>
  </si>
  <si>
    <t>Total motivos</t>
  </si>
  <si>
    <t>Cuota s/ Total Canarias</t>
  </si>
  <si>
    <t>Cuota s/ Canarias</t>
  </si>
  <si>
    <t>España (exc. Canarias)</t>
  </si>
  <si>
    <t>Holanda</t>
  </si>
  <si>
    <t>Otros países extranjeros</t>
  </si>
  <si>
    <t>Cuota sobe Canarias de turistas según lugar de residencia</t>
  </si>
  <si>
    <t xml:space="preserve"> </t>
  </si>
  <si>
    <t>Total residentes en España</t>
  </si>
  <si>
    <t>Otros países</t>
  </si>
  <si>
    <t>variación interanual</t>
  </si>
  <si>
    <t>Acumulado agosto 2023</t>
  </si>
  <si>
    <t>Acumulado agosto 2019</t>
  </si>
  <si>
    <t>Acumulado agosto 2020</t>
  </si>
  <si>
    <t>Acumulado agosto 2021</t>
  </si>
  <si>
    <t>Acumulado agosto 2022</t>
  </si>
  <si>
    <t>agosto 2019</t>
  </si>
  <si>
    <t>agosto 2020</t>
  </si>
  <si>
    <t>agosto 2021</t>
  </si>
  <si>
    <t>agosto 2022</t>
  </si>
  <si>
    <t>agosto 2023</t>
  </si>
  <si>
    <t>acumulado agosto 2019</t>
  </si>
  <si>
    <t>acumulado agosto 2022</t>
  </si>
  <si>
    <t>acumulado agosto 2023</t>
  </si>
  <si>
    <t>Año 2019</t>
  </si>
  <si>
    <t>Año 2020</t>
  </si>
  <si>
    <t>Año 2021</t>
  </si>
  <si>
    <t>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</si>
</sst>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color theme="1" tint="0.499984740745262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theme="5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  <font>
      <sz val="14"/>
      <color theme="4"/>
      <name val="Calibri"/>
      <family val="2"/>
      <scheme val="minor"/>
    </font>
    <font>
      <sz val="16"/>
      <color theme="9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b/>
      <sz val="16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2"/>
      <color theme="1" tint="0.499984740745262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medium">
        <color theme="9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ck">
        <color theme="0" tint="-0.149845881527146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 tint="-4.9989318521683403E-2"/>
      </left>
      <right/>
      <top style="medium">
        <color theme="0" tint="-4.9989318521683403E-2"/>
      </top>
      <bottom style="medium">
        <color theme="0" tint="-4.9989318521683403E-2"/>
      </bottom>
      <diagonal/>
    </border>
    <border>
      <left/>
      <right/>
      <top style="medium">
        <color theme="0" tint="-4.9989318521683403E-2"/>
      </top>
      <bottom style="medium">
        <color theme="0" tint="-4.9989318521683403E-2"/>
      </bottom>
      <diagonal/>
    </border>
    <border>
      <left style="thin">
        <color theme="0" tint="-0.24994659260841701"/>
      </left>
      <right/>
      <top style="medium">
        <color theme="0" tint="-4.9989318521683403E-2"/>
      </top>
      <bottom/>
      <diagonal/>
    </border>
    <border>
      <left/>
      <right/>
      <top style="medium">
        <color theme="0" tint="-4.9989318521683403E-2"/>
      </top>
      <bottom/>
      <diagonal/>
    </border>
    <border>
      <left/>
      <right/>
      <top style="dashed">
        <color theme="0" tint="-0.14996795556505021"/>
      </top>
      <bottom/>
      <diagonal/>
    </border>
    <border>
      <left style="thin">
        <color theme="0" tint="-0.24994659260841701"/>
      </left>
      <right/>
      <top style="dashed">
        <color theme="0" tint="-0.14996795556505021"/>
      </top>
      <bottom/>
      <diagonal/>
    </border>
    <border>
      <left style="thin">
        <color theme="0" tint="-0.24994659260841701"/>
      </left>
      <right/>
      <top style="dashed">
        <color theme="0" tint="-0.14996795556505021"/>
      </top>
      <bottom style="medium">
        <color theme="0" tint="-4.9989318521683403E-2"/>
      </bottom>
      <diagonal/>
    </border>
    <border>
      <left/>
      <right/>
      <top style="dashed">
        <color theme="0" tint="-0.14996795556505021"/>
      </top>
      <bottom style="medium">
        <color theme="0" tint="-4.9989318521683403E-2"/>
      </bottom>
      <diagonal/>
    </border>
    <border>
      <left style="thin">
        <color theme="0" tint="-0.24994659260841701"/>
      </left>
      <right/>
      <top/>
      <bottom/>
      <diagonal/>
    </border>
    <border>
      <left style="hair">
        <color theme="0" tint="-0.24994659260841701"/>
      </left>
      <right style="hair">
        <color theme="0" tint="-0.24994659260841701"/>
      </right>
      <top style="thin">
        <color theme="9"/>
      </top>
      <bottom style="medium">
        <color theme="0"/>
      </bottom>
      <diagonal/>
    </border>
    <border>
      <left style="hair">
        <color theme="0" tint="-0.24994659260841701"/>
      </left>
      <right style="hair">
        <color theme="0" tint="-0.24994659260841701"/>
      </right>
      <top style="thin">
        <color theme="9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/>
      <diagonal/>
    </border>
    <border>
      <left style="medium">
        <color theme="0" tint="-4.9989318521683403E-2"/>
      </left>
      <right/>
      <top style="medium">
        <color theme="0" tint="-4.9989318521683403E-2"/>
      </top>
      <bottom/>
      <diagonal/>
    </border>
    <border>
      <left/>
      <right/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theme="0" tint="-0.24994659260841701"/>
      </left>
      <right/>
      <top style="dotted">
        <color theme="0" tint="-0.14996795556505021"/>
      </top>
      <bottom style="dotted">
        <color theme="0" tint="-0.14996795556505021"/>
      </bottom>
      <diagonal/>
    </border>
    <border>
      <left style="dashed">
        <color theme="0" tint="-0.24994659260841701"/>
      </left>
      <right/>
      <top style="dotted">
        <color theme="0" tint="-0.14996795556505021"/>
      </top>
      <bottom style="dotted">
        <color theme="0" tint="-0.14996795556505021"/>
      </bottom>
      <diagonal/>
    </border>
    <border>
      <left style="dashed">
        <color theme="0" tint="-0.24994659260841701"/>
      </left>
      <right/>
      <top style="dotted">
        <color theme="0" tint="-0.14996795556505021"/>
      </top>
      <bottom style="dashed">
        <color theme="0" tint="-0.24994659260841701"/>
      </bottom>
      <diagonal/>
    </border>
    <border>
      <left/>
      <right/>
      <top style="dotted">
        <color theme="0" tint="-0.14996795556505021"/>
      </top>
      <bottom style="dotted">
        <color theme="0" tint="-0.34998626667073579"/>
      </bottom>
      <diagonal/>
    </border>
    <border>
      <left/>
      <right/>
      <top style="dotted">
        <color theme="0" tint="-0.14996795556505021"/>
      </top>
      <bottom style="dotted">
        <color theme="0" tint="-0.24994659260841701"/>
      </bottom>
      <diagonal/>
    </border>
    <border>
      <left style="thin">
        <color theme="0" tint="-0.24994659260841701"/>
      </left>
      <right/>
      <top style="dotted">
        <color theme="0" tint="-0.14996795556505021"/>
      </top>
      <bottom style="dotted">
        <color theme="0" tint="-0.24994659260841701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dashed">
        <color theme="0" tint="-0.24994659260841701"/>
      </left>
      <right/>
      <top/>
      <bottom style="dashed">
        <color theme="0" tint="-0.14996795556505021"/>
      </bottom>
      <diagonal/>
    </border>
    <border>
      <left style="dashed">
        <color theme="0" tint="-0.24994659260841701"/>
      </left>
      <right/>
      <top style="dashed">
        <color theme="0" tint="-0.14996795556505021"/>
      </top>
      <bottom style="dashed">
        <color theme="0" tint="-0.14996795556505021"/>
      </bottom>
      <diagonal/>
    </border>
    <border>
      <left/>
      <right/>
      <top style="dotted">
        <color theme="0" tint="-0.14996795556505021"/>
      </top>
      <bottom/>
      <diagonal/>
    </border>
    <border>
      <left style="thin">
        <color theme="0" tint="-0.24994659260841701"/>
      </left>
      <right/>
      <top style="dotted">
        <color theme="0" tint="-0.14996795556505021"/>
      </top>
      <bottom/>
      <diagonal/>
    </border>
    <border>
      <left style="dashed">
        <color theme="0" tint="-0.24994659260841701"/>
      </left>
      <right/>
      <top style="dashed">
        <color theme="0" tint="-0.24994659260841701"/>
      </top>
      <bottom style="dashed">
        <color theme="0" tint="-0.14996795556505021"/>
      </bottom>
      <diagonal/>
    </border>
    <border>
      <left/>
      <right/>
      <top style="dotted">
        <color theme="0" tint="-0.24994659260841701"/>
      </top>
      <bottom style="dotted">
        <color theme="0" tint="-0.14996795556505021"/>
      </bottom>
      <diagonal/>
    </border>
    <border>
      <left style="thin">
        <color theme="0" tint="-0.24994659260841701"/>
      </left>
      <right/>
      <top style="dotted">
        <color theme="0" tint="-0.24994659260841701"/>
      </top>
      <bottom style="dotted">
        <color theme="0" tint="-0.14996795556505021"/>
      </bottom>
      <diagonal/>
    </border>
    <border>
      <left/>
      <right/>
      <top style="dashed">
        <color theme="0" tint="-0.14996795556505021"/>
      </top>
      <bottom style="dashed">
        <color theme="0" tint="-0.1499679555650502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34998626667073579"/>
      </left>
      <right/>
      <top/>
      <bottom/>
      <diagonal/>
    </border>
    <border>
      <left/>
      <right/>
      <top style="medium">
        <color theme="0"/>
      </top>
      <bottom/>
      <diagonal/>
    </border>
    <border>
      <left style="thin">
        <color theme="0" tint="-0.34998626667073579"/>
      </left>
      <right/>
      <top style="dashed">
        <color theme="0" tint="-0.14996795556505021"/>
      </top>
      <bottom/>
      <diagonal/>
    </border>
    <border>
      <left/>
      <right/>
      <top style="dotted">
        <color theme="0"/>
      </top>
      <bottom style="dotted">
        <color theme="0"/>
      </bottom>
      <diagonal/>
    </border>
    <border>
      <left/>
      <right/>
      <top style="dashed">
        <color theme="0" tint="-0.14996795556505021"/>
      </top>
      <bottom style="dashed">
        <color theme="0" tint="-0.14993743705557422"/>
      </bottom>
      <diagonal/>
    </border>
    <border>
      <left/>
      <right/>
      <top style="dotted">
        <color theme="0"/>
      </top>
      <bottom style="thin">
        <color theme="0" tint="-0.34998626667073579"/>
      </bottom>
      <diagonal/>
    </border>
    <border>
      <left/>
      <right/>
      <top style="dashed">
        <color theme="0" tint="-0.14996795556505021"/>
      </top>
      <bottom style="thin">
        <color theme="0" tint="-0.34998626667073579"/>
      </bottom>
      <diagonal/>
    </border>
    <border>
      <left style="thick">
        <color theme="0" tint="-0.1498458815271462"/>
      </left>
      <right/>
      <top style="thick">
        <color theme="0" tint="-0.1498458815271462"/>
      </top>
      <bottom style="medium">
        <color theme="0" tint="-0.1498764000366222"/>
      </bottom>
      <diagonal/>
    </border>
    <border>
      <left/>
      <right/>
      <top style="thick">
        <color theme="0" tint="-0.1498458815271462"/>
      </top>
      <bottom style="medium">
        <color theme="0" tint="-0.1498764000366222"/>
      </bottom>
      <diagonal/>
    </border>
    <border>
      <left/>
      <right style="thick">
        <color theme="0" tint="-0.1498458815271462"/>
      </right>
      <top style="thick">
        <color theme="0" tint="-0.1498458815271462"/>
      </top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ck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theme="0" tint="-0.149845881527146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8458815271462"/>
      </right>
      <top/>
      <bottom/>
      <diagonal/>
    </border>
    <border>
      <left/>
      <right style="thick">
        <color theme="0" tint="-0.1498458815271462"/>
      </right>
      <top/>
      <bottom style="thin">
        <color theme="9"/>
      </bottom>
      <diagonal/>
    </border>
    <border>
      <left/>
      <right style="thin">
        <color theme="0" tint="-0.14981536301767021"/>
      </right>
      <top/>
      <bottom/>
      <diagonal/>
    </border>
    <border>
      <left/>
      <right style="thin">
        <color theme="0" tint="-0.14981536301767021"/>
      </right>
      <top/>
      <bottom style="thin">
        <color theme="0" tint="-0.14996795556505021"/>
      </bottom>
      <diagonal/>
    </border>
    <border>
      <left/>
      <right style="thin">
        <color theme="0" tint="-0.14981536301767021"/>
      </right>
      <top/>
      <bottom style="thick">
        <color theme="0" tint="-0.1498458815271462"/>
      </bottom>
      <diagonal/>
    </border>
    <border>
      <left/>
      <right/>
      <top/>
      <bottom style="thick">
        <color theme="0" tint="-0.1498458815271462"/>
      </bottom>
      <diagonal/>
    </border>
    <border>
      <left/>
      <right style="thick">
        <color theme="0" tint="-0.1498458815271462"/>
      </right>
      <top/>
      <bottom style="thick">
        <color theme="0" tint="-0.1498458815271462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ck">
        <color theme="0" tint="-0.14993743705557422"/>
      </left>
      <right/>
      <top/>
      <bottom/>
      <diagonal/>
    </border>
    <border>
      <left style="thick">
        <color theme="0" tint="-0.14996795556505021"/>
      </left>
      <right/>
      <top/>
      <bottom style="thin">
        <color theme="9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</cellStyleXfs>
  <cellXfs count="248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0" fontId="0" fillId="0" borderId="0" xfId="0" applyAlignment="1">
      <alignment horizontal="left"/>
    </xf>
    <xf numFmtId="0" fontId="7" fillId="0" borderId="0" xfId="0" applyFont="1"/>
    <xf numFmtId="0" fontId="8" fillId="0" borderId="1" xfId="0" applyFont="1" applyBorder="1"/>
    <xf numFmtId="0" fontId="10" fillId="0" borderId="0" xfId="2" applyFont="1"/>
    <xf numFmtId="0" fontId="11" fillId="0" borderId="0" xfId="0" applyFont="1"/>
    <xf numFmtId="0" fontId="12" fillId="0" borderId="2" xfId="0" applyFont="1" applyBorder="1" applyAlignment="1">
      <alignment vertical="center" readingOrder="1"/>
    </xf>
    <xf numFmtId="3" fontId="12" fillId="0" borderId="2" xfId="0" applyNumberFormat="1" applyFont="1" applyBorder="1" applyAlignment="1">
      <alignment vertical="center" readingOrder="1"/>
    </xf>
    <xf numFmtId="0" fontId="13" fillId="0" borderId="0" xfId="0" applyFont="1"/>
    <xf numFmtId="0" fontId="12" fillId="0" borderId="3" xfId="0" applyFont="1" applyBorder="1" applyAlignment="1">
      <alignment vertical="center" readingOrder="1"/>
    </xf>
    <xf numFmtId="3" fontId="12" fillId="0" borderId="3" xfId="0" applyNumberFormat="1" applyFont="1" applyBorder="1" applyAlignment="1">
      <alignment vertical="center" readingOrder="1"/>
    </xf>
    <xf numFmtId="0" fontId="14" fillId="0" borderId="0" xfId="0" applyFont="1"/>
    <xf numFmtId="0" fontId="15" fillId="0" borderId="0" xfId="0" applyFont="1" applyAlignment="1">
      <alignment vertical="center" readingOrder="1"/>
    </xf>
    <xf numFmtId="3" fontId="16" fillId="2" borderId="4" xfId="0" applyNumberFormat="1" applyFont="1" applyFill="1" applyBorder="1" applyAlignment="1">
      <alignment horizontal="center" vertical="center" readingOrder="1"/>
    </xf>
    <xf numFmtId="3" fontId="16" fillId="2" borderId="5" xfId="0" applyNumberFormat="1" applyFont="1" applyFill="1" applyBorder="1" applyAlignment="1">
      <alignment horizontal="center" vertical="center" readingOrder="1"/>
    </xf>
    <xf numFmtId="3" fontId="16" fillId="2" borderId="6" xfId="0" applyNumberFormat="1" applyFont="1" applyFill="1" applyBorder="1" applyAlignment="1">
      <alignment horizontal="center" vertical="center" readingOrder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3" fontId="17" fillId="2" borderId="10" xfId="0" applyNumberFormat="1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3" fontId="17" fillId="2" borderId="12" xfId="0" applyNumberFormat="1" applyFont="1" applyFill="1" applyBorder="1" applyAlignment="1">
      <alignment horizontal="center" vertical="center" wrapText="1"/>
    </xf>
    <xf numFmtId="3" fontId="17" fillId="2" borderId="13" xfId="0" applyNumberFormat="1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3" fontId="14" fillId="0" borderId="15" xfId="0" applyNumberFormat="1" applyFont="1" applyBorder="1" applyAlignment="1">
      <alignment horizontal="right"/>
    </xf>
    <xf numFmtId="164" fontId="14" fillId="0" borderId="16" xfId="0" applyNumberFormat="1" applyFont="1" applyBorder="1" applyAlignment="1">
      <alignment horizontal="right"/>
    </xf>
    <xf numFmtId="0" fontId="20" fillId="0" borderId="17" xfId="3" applyNumberFormat="1" applyFont="1" applyBorder="1" applyAlignment="1" applyProtection="1">
      <alignment horizontal="center" vertical="center" wrapText="1"/>
      <protection hidden="1"/>
    </xf>
    <xf numFmtId="3" fontId="20" fillId="0" borderId="18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21" fillId="0" borderId="20" xfId="0" applyFont="1" applyBorder="1"/>
    <xf numFmtId="3" fontId="21" fillId="0" borderId="20" xfId="0" applyNumberFormat="1" applyFont="1" applyBorder="1"/>
    <xf numFmtId="164" fontId="0" fillId="0" borderId="0" xfId="1" applyNumberFormat="1" applyFont="1"/>
    <xf numFmtId="164" fontId="21" fillId="0" borderId="20" xfId="1" applyNumberFormat="1" applyFont="1" applyBorder="1"/>
    <xf numFmtId="3" fontId="15" fillId="0" borderId="3" xfId="0" applyNumberFormat="1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wrapText="1" readingOrder="1"/>
    </xf>
    <xf numFmtId="0" fontId="12" fillId="0" borderId="3" xfId="0" applyFont="1" applyBorder="1" applyAlignment="1">
      <alignment horizontal="left" vertical="center" wrapText="1" readingOrder="1"/>
    </xf>
    <xf numFmtId="0" fontId="14" fillId="2" borderId="21" xfId="0" applyFont="1" applyFill="1" applyBorder="1" applyAlignment="1">
      <alignment horizontal="right" vertical="center" wrapText="1"/>
    </xf>
    <xf numFmtId="0" fontId="14" fillId="2" borderId="0" xfId="0" applyFont="1" applyFill="1" applyAlignment="1">
      <alignment horizontal="right" vertical="center"/>
    </xf>
    <xf numFmtId="17" fontId="14" fillId="2" borderId="22" xfId="0" applyNumberFormat="1" applyFont="1" applyFill="1" applyBorder="1" applyAlignment="1">
      <alignment horizontal="right" vertical="center" wrapText="1"/>
    </xf>
    <xf numFmtId="17" fontId="14" fillId="2" borderId="23" xfId="0" applyNumberFormat="1" applyFont="1" applyFill="1" applyBorder="1" applyAlignment="1">
      <alignment horizontal="right" vertical="center" wrapText="1"/>
    </xf>
    <xf numFmtId="17" fontId="14" fillId="2" borderId="24" xfId="0" applyNumberFormat="1" applyFont="1" applyFill="1" applyBorder="1" applyAlignment="1">
      <alignment horizontal="right" vertical="center" wrapText="1"/>
    </xf>
    <xf numFmtId="0" fontId="20" fillId="3" borderId="25" xfId="0" applyFont="1" applyFill="1" applyBorder="1" applyAlignment="1">
      <alignment horizontal="left"/>
    </xf>
    <xf numFmtId="0" fontId="20" fillId="3" borderId="26" xfId="0" applyFont="1" applyFill="1" applyBorder="1" applyAlignment="1">
      <alignment horizontal="left"/>
    </xf>
    <xf numFmtId="0" fontId="20" fillId="3" borderId="0" xfId="0" applyFont="1" applyFill="1"/>
    <xf numFmtId="3" fontId="22" fillId="3" borderId="0" xfId="0" applyNumberFormat="1" applyFont="1" applyFill="1" applyAlignment="1">
      <alignment horizontal="right"/>
    </xf>
    <xf numFmtId="164" fontId="22" fillId="3" borderId="0" xfId="0" applyNumberFormat="1" applyFont="1" applyFill="1" applyAlignment="1">
      <alignment horizontal="right"/>
    </xf>
    <xf numFmtId="3" fontId="22" fillId="3" borderId="27" xfId="0" applyNumberFormat="1" applyFont="1" applyFill="1" applyBorder="1" applyAlignment="1">
      <alignment horizontal="right"/>
    </xf>
    <xf numFmtId="3" fontId="22" fillId="3" borderId="28" xfId="0" applyNumberFormat="1" applyFont="1" applyFill="1" applyBorder="1" applyAlignment="1">
      <alignment horizontal="right"/>
    </xf>
    <xf numFmtId="0" fontId="14" fillId="0" borderId="29" xfId="0" applyFont="1" applyBorder="1"/>
    <xf numFmtId="3" fontId="14" fillId="0" borderId="29" xfId="0" applyNumberFormat="1" applyFont="1" applyBorder="1" applyAlignment="1">
      <alignment horizontal="right"/>
    </xf>
    <xf numFmtId="164" fontId="14" fillId="0" borderId="29" xfId="0" applyNumberFormat="1" applyFont="1" applyBorder="1" applyAlignment="1">
      <alignment horizontal="right"/>
    </xf>
    <xf numFmtId="3" fontId="14" fillId="0" borderId="30" xfId="0" applyNumberFormat="1" applyFont="1" applyBorder="1" applyAlignment="1">
      <alignment horizontal="right"/>
    </xf>
    <xf numFmtId="3" fontId="14" fillId="0" borderId="31" xfId="0" applyNumberFormat="1" applyFont="1" applyBorder="1" applyAlignment="1">
      <alignment horizontal="right"/>
    </xf>
    <xf numFmtId="3" fontId="14" fillId="0" borderId="32" xfId="0" applyNumberFormat="1" applyFont="1" applyBorder="1" applyAlignment="1">
      <alignment horizontal="right"/>
    </xf>
    <xf numFmtId="3" fontId="22" fillId="3" borderId="33" xfId="0" applyNumberFormat="1" applyFont="1" applyFill="1" applyBorder="1" applyAlignment="1">
      <alignment horizontal="right"/>
    </xf>
    <xf numFmtId="0" fontId="20" fillId="3" borderId="25" xfId="0" applyFont="1" applyFill="1" applyBorder="1" applyAlignment="1">
      <alignment horizontal="center"/>
    </xf>
    <xf numFmtId="0" fontId="20" fillId="3" borderId="26" xfId="0" applyFont="1" applyFill="1" applyBorder="1" applyAlignment="1">
      <alignment horizontal="center"/>
    </xf>
    <xf numFmtId="0" fontId="12" fillId="0" borderId="17" xfId="0" applyFont="1" applyBorder="1" applyAlignment="1">
      <alignment horizontal="left" vertical="center" readingOrder="1"/>
    </xf>
    <xf numFmtId="0" fontId="0" fillId="0" borderId="17" xfId="0" applyBorder="1"/>
    <xf numFmtId="0" fontId="20" fillId="3" borderId="0" xfId="0" applyFont="1" applyFill="1" applyAlignment="1">
      <alignment horizontal="center"/>
    </xf>
    <xf numFmtId="0" fontId="0" fillId="2" borderId="0" xfId="0" applyFill="1"/>
    <xf numFmtId="0" fontId="14" fillId="2" borderId="34" xfId="0" applyFont="1" applyFill="1" applyBorder="1" applyAlignment="1">
      <alignment horizontal="right" vertical="center" wrapText="1"/>
    </xf>
    <xf numFmtId="0" fontId="14" fillId="4" borderId="35" xfId="0" applyFont="1" applyFill="1" applyBorder="1" applyAlignment="1">
      <alignment horizontal="right" vertical="center"/>
    </xf>
    <xf numFmtId="0" fontId="14" fillId="4" borderId="35" xfId="0" applyFont="1" applyFill="1" applyBorder="1" applyAlignment="1">
      <alignment horizontal="right" vertical="center" wrapText="1"/>
    </xf>
    <xf numFmtId="0" fontId="23" fillId="2" borderId="0" xfId="0" applyFont="1" applyFill="1"/>
    <xf numFmtId="3" fontId="24" fillId="0" borderId="36" xfId="0" applyNumberFormat="1" applyFont="1" applyBorder="1" applyAlignment="1">
      <alignment horizontal="right"/>
    </xf>
    <xf numFmtId="164" fontId="24" fillId="2" borderId="36" xfId="0" applyNumberFormat="1" applyFont="1" applyFill="1" applyBorder="1" applyAlignment="1">
      <alignment horizontal="right"/>
    </xf>
    <xf numFmtId="3" fontId="24" fillId="2" borderId="36" xfId="0" applyNumberFormat="1" applyFont="1" applyFill="1" applyBorder="1" applyAlignment="1">
      <alignment horizontal="right"/>
    </xf>
    <xf numFmtId="0" fontId="23" fillId="2" borderId="0" xfId="0" applyFont="1" applyFill="1" applyAlignment="1">
      <alignment wrapText="1"/>
    </xf>
    <xf numFmtId="0" fontId="10" fillId="2" borderId="0" xfId="0" applyFont="1" applyFill="1"/>
    <xf numFmtId="0" fontId="20" fillId="3" borderId="0" xfId="0" applyFont="1" applyFill="1" applyAlignment="1">
      <alignment horizontal="center" wrapText="1"/>
    </xf>
    <xf numFmtId="0" fontId="12" fillId="0" borderId="2" xfId="0" applyFont="1" applyBorder="1" applyAlignment="1">
      <alignment vertical="center" wrapText="1" readingOrder="1"/>
    </xf>
    <xf numFmtId="164" fontId="12" fillId="0" borderId="2" xfId="1" applyNumberFormat="1" applyFont="1" applyBorder="1" applyAlignment="1">
      <alignment vertical="center" wrapText="1" readingOrder="1"/>
    </xf>
    <xf numFmtId="164" fontId="12" fillId="0" borderId="3" xfId="1" applyNumberFormat="1" applyFont="1" applyBorder="1" applyAlignment="1">
      <alignment horizontal="left" vertical="center" wrapText="1" readingOrder="1"/>
    </xf>
    <xf numFmtId="164" fontId="14" fillId="2" borderId="0" xfId="1" applyNumberFormat="1" applyFont="1" applyFill="1" applyAlignment="1">
      <alignment horizontal="center" vertical="center" wrapText="1"/>
    </xf>
    <xf numFmtId="0" fontId="25" fillId="3" borderId="37" xfId="0" applyFont="1" applyFill="1" applyBorder="1"/>
    <xf numFmtId="0" fontId="20" fillId="3" borderId="28" xfId="0" applyFont="1" applyFill="1" applyBorder="1"/>
    <xf numFmtId="164" fontId="20" fillId="3" borderId="28" xfId="1" applyNumberFormat="1" applyFont="1" applyFill="1" applyBorder="1"/>
    <xf numFmtId="3" fontId="20" fillId="3" borderId="38" xfId="0" applyNumberFormat="1" applyFont="1" applyFill="1" applyBorder="1" applyAlignment="1">
      <alignment horizontal="left"/>
    </xf>
    <xf numFmtId="3" fontId="22" fillId="3" borderId="38" xfId="0" applyNumberFormat="1" applyFont="1" applyFill="1" applyBorder="1" applyAlignment="1">
      <alignment horizontal="right"/>
    </xf>
    <xf numFmtId="164" fontId="22" fillId="3" borderId="38" xfId="0" applyNumberFormat="1" applyFont="1" applyFill="1" applyBorder="1" applyAlignment="1">
      <alignment horizontal="right"/>
    </xf>
    <xf numFmtId="164" fontId="22" fillId="3" borderId="38" xfId="1" applyNumberFormat="1" applyFont="1" applyFill="1" applyBorder="1" applyAlignment="1">
      <alignment horizontal="right"/>
    </xf>
    <xf numFmtId="3" fontId="22" fillId="3" borderId="39" xfId="0" applyNumberFormat="1" applyFont="1" applyFill="1" applyBorder="1" applyAlignment="1">
      <alignment horizontal="right"/>
    </xf>
    <xf numFmtId="0" fontId="20" fillId="0" borderId="40" xfId="0" applyFont="1" applyBorder="1" applyAlignment="1">
      <alignment horizontal="left" indent="2"/>
    </xf>
    <xf numFmtId="3" fontId="22" fillId="0" borderId="38" xfId="0" applyNumberFormat="1" applyFont="1" applyBorder="1" applyAlignment="1">
      <alignment horizontal="right"/>
    </xf>
    <xf numFmtId="164" fontId="22" fillId="0" borderId="38" xfId="0" applyNumberFormat="1" applyFont="1" applyBorder="1" applyAlignment="1">
      <alignment horizontal="right"/>
    </xf>
    <xf numFmtId="164" fontId="22" fillId="0" borderId="38" xfId="1" applyNumberFormat="1" applyFont="1" applyBorder="1" applyAlignment="1">
      <alignment horizontal="right"/>
    </xf>
    <xf numFmtId="3" fontId="22" fillId="0" borderId="39" xfId="0" applyNumberFormat="1" applyFont="1" applyBorder="1" applyAlignment="1">
      <alignment horizontal="right"/>
    </xf>
    <xf numFmtId="0" fontId="20" fillId="0" borderId="40" xfId="0" applyFont="1" applyBorder="1" applyAlignment="1">
      <alignment horizontal="left" indent="3"/>
    </xf>
    <xf numFmtId="0" fontId="20" fillId="0" borderId="41" xfId="0" applyFont="1" applyBorder="1" applyAlignment="1">
      <alignment horizontal="left" indent="2"/>
    </xf>
    <xf numFmtId="3" fontId="22" fillId="0" borderId="42" xfId="0" applyNumberFormat="1" applyFont="1" applyBorder="1" applyAlignment="1">
      <alignment horizontal="right"/>
    </xf>
    <xf numFmtId="164" fontId="22" fillId="0" borderId="42" xfId="0" applyNumberFormat="1" applyFont="1" applyBorder="1" applyAlignment="1">
      <alignment horizontal="right"/>
    </xf>
    <xf numFmtId="3" fontId="22" fillId="0" borderId="43" xfId="0" applyNumberFormat="1" applyFont="1" applyBorder="1" applyAlignment="1">
      <alignment horizontal="right"/>
    </xf>
    <xf numFmtId="164" fontId="22" fillId="0" borderId="43" xfId="1" applyNumberFormat="1" applyFont="1" applyBorder="1" applyAlignment="1">
      <alignment horizontal="right"/>
    </xf>
    <xf numFmtId="164" fontId="22" fillId="0" borderId="43" xfId="0" applyNumberFormat="1" applyFont="1" applyBorder="1" applyAlignment="1">
      <alignment horizontal="right"/>
    </xf>
    <xf numFmtId="3" fontId="22" fillId="0" borderId="44" xfId="0" applyNumberFormat="1" applyFont="1" applyBorder="1" applyAlignment="1">
      <alignment horizontal="right"/>
    </xf>
    <xf numFmtId="3" fontId="26" fillId="2" borderId="38" xfId="0" applyNumberFormat="1" applyFont="1" applyFill="1" applyBorder="1" applyAlignment="1">
      <alignment horizontal="left"/>
    </xf>
    <xf numFmtId="3" fontId="26" fillId="2" borderId="38" xfId="0" applyNumberFormat="1" applyFont="1" applyFill="1" applyBorder="1" applyAlignment="1">
      <alignment horizontal="right"/>
    </xf>
    <xf numFmtId="164" fontId="26" fillId="2" borderId="38" xfId="0" applyNumberFormat="1" applyFont="1" applyFill="1" applyBorder="1" applyAlignment="1">
      <alignment horizontal="right"/>
    </xf>
    <xf numFmtId="164" fontId="26" fillId="2" borderId="38" xfId="1" applyNumberFormat="1" applyFont="1" applyFill="1" applyBorder="1" applyAlignment="1">
      <alignment horizontal="right"/>
    </xf>
    <xf numFmtId="3" fontId="26" fillId="2" borderId="39" xfId="0" applyNumberFormat="1" applyFont="1" applyFill="1" applyBorder="1" applyAlignment="1">
      <alignment horizontal="right"/>
    </xf>
    <xf numFmtId="0" fontId="26" fillId="0" borderId="40" xfId="0" applyFont="1" applyBorder="1" applyAlignment="1">
      <alignment horizontal="left" indent="2"/>
    </xf>
    <xf numFmtId="3" fontId="26" fillId="0" borderId="38" xfId="0" applyNumberFormat="1" applyFont="1" applyBorder="1" applyAlignment="1">
      <alignment horizontal="right"/>
    </xf>
    <xf numFmtId="164" fontId="26" fillId="0" borderId="38" xfId="0" applyNumberFormat="1" applyFont="1" applyBorder="1" applyAlignment="1">
      <alignment horizontal="right"/>
    </xf>
    <xf numFmtId="164" fontId="26" fillId="0" borderId="38" xfId="1" applyNumberFormat="1" applyFont="1" applyBorder="1" applyAlignment="1">
      <alignment horizontal="right"/>
    </xf>
    <xf numFmtId="3" fontId="26" fillId="0" borderId="39" xfId="0" applyNumberFormat="1" applyFont="1" applyBorder="1" applyAlignment="1">
      <alignment horizontal="right"/>
    </xf>
    <xf numFmtId="0" fontId="26" fillId="0" borderId="40" xfId="0" applyFont="1" applyBorder="1" applyAlignment="1">
      <alignment horizontal="left" indent="3"/>
    </xf>
    <xf numFmtId="0" fontId="26" fillId="0" borderId="41" xfId="0" applyFont="1" applyBorder="1" applyAlignment="1">
      <alignment horizontal="left" indent="2"/>
    </xf>
    <xf numFmtId="3" fontId="26" fillId="0" borderId="42" xfId="0" applyNumberFormat="1" applyFont="1" applyBorder="1" applyAlignment="1">
      <alignment horizontal="right"/>
    </xf>
    <xf numFmtId="164" fontId="26" fillId="0" borderId="42" xfId="0" applyNumberFormat="1" applyFont="1" applyBorder="1" applyAlignment="1">
      <alignment horizontal="right"/>
    </xf>
    <xf numFmtId="3" fontId="26" fillId="0" borderId="43" xfId="0" applyNumberFormat="1" applyFont="1" applyBorder="1" applyAlignment="1">
      <alignment horizontal="right"/>
    </xf>
    <xf numFmtId="164" fontId="26" fillId="0" borderId="43" xfId="0" applyNumberFormat="1" applyFont="1" applyBorder="1" applyAlignment="1">
      <alignment horizontal="right"/>
    </xf>
    <xf numFmtId="3" fontId="26" fillId="0" borderId="44" xfId="0" applyNumberFormat="1" applyFont="1" applyBorder="1" applyAlignment="1">
      <alignment horizontal="right"/>
    </xf>
    <xf numFmtId="164" fontId="26" fillId="0" borderId="43" xfId="1" applyNumberFormat="1" applyFont="1" applyBorder="1" applyAlignment="1">
      <alignment horizontal="right"/>
    </xf>
    <xf numFmtId="0" fontId="25" fillId="3" borderId="25" xfId="0" applyFont="1" applyFill="1" applyBorder="1"/>
    <xf numFmtId="0" fontId="25" fillId="3" borderId="26" xfId="0" applyFont="1" applyFill="1" applyBorder="1"/>
    <xf numFmtId="164" fontId="25" fillId="3" borderId="26" xfId="1" applyNumberFormat="1" applyFont="1" applyFill="1" applyBorder="1"/>
    <xf numFmtId="0" fontId="20" fillId="3" borderId="26" xfId="0" applyFont="1" applyFill="1" applyBorder="1"/>
    <xf numFmtId="0" fontId="14" fillId="0" borderId="0" xfId="0" applyFont="1" applyAlignment="1">
      <alignment horizontal="left" indent="2"/>
    </xf>
    <xf numFmtId="3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0" fontId="20" fillId="3" borderId="25" xfId="0" applyFont="1" applyFill="1" applyBorder="1"/>
    <xf numFmtId="0" fontId="22" fillId="3" borderId="25" xfId="0" applyFont="1" applyFill="1" applyBorder="1"/>
    <xf numFmtId="0" fontId="22" fillId="3" borderId="26" xfId="0" applyFont="1" applyFill="1" applyBorder="1"/>
    <xf numFmtId="0" fontId="26" fillId="3" borderId="26" xfId="0" applyFont="1" applyFill="1" applyBorder="1"/>
    <xf numFmtId="164" fontId="22" fillId="0" borderId="42" xfId="1" applyNumberFormat="1" applyFont="1" applyBorder="1" applyAlignment="1">
      <alignment horizontal="right"/>
    </xf>
    <xf numFmtId="164" fontId="26" fillId="0" borderId="42" xfId="1" applyNumberFormat="1" applyFont="1" applyBorder="1" applyAlignment="1">
      <alignment horizontal="right"/>
    </xf>
    <xf numFmtId="0" fontId="20" fillId="3" borderId="45" xfId="0" applyFont="1" applyFill="1" applyBorder="1"/>
    <xf numFmtId="0" fontId="20" fillId="3" borderId="46" xfId="0" applyFont="1" applyFill="1" applyBorder="1"/>
    <xf numFmtId="0" fontId="0" fillId="3" borderId="0" xfId="0" applyFill="1"/>
    <xf numFmtId="0" fontId="20" fillId="3" borderId="47" xfId="0" applyFont="1" applyFill="1" applyBorder="1"/>
    <xf numFmtId="0" fontId="20" fillId="3" borderId="48" xfId="0" applyFont="1" applyFill="1" applyBorder="1" applyAlignment="1">
      <alignment horizontal="left" indent="2"/>
    </xf>
    <xf numFmtId="3" fontId="22" fillId="3" borderId="49" xfId="0" applyNumberFormat="1" applyFont="1" applyFill="1" applyBorder="1" applyAlignment="1">
      <alignment horizontal="right"/>
    </xf>
    <xf numFmtId="164" fontId="22" fillId="3" borderId="49" xfId="0" applyNumberFormat="1" applyFont="1" applyFill="1" applyBorder="1" applyAlignment="1">
      <alignment horizontal="right"/>
    </xf>
    <xf numFmtId="3" fontId="22" fillId="3" borderId="50" xfId="0" applyNumberFormat="1" applyFont="1" applyFill="1" applyBorder="1" applyAlignment="1">
      <alignment horizontal="right"/>
    </xf>
    <xf numFmtId="164" fontId="22" fillId="3" borderId="49" xfId="1" applyNumberFormat="1" applyFont="1" applyFill="1" applyBorder="1" applyAlignment="1">
      <alignment horizontal="right"/>
    </xf>
    <xf numFmtId="0" fontId="14" fillId="2" borderId="51" xfId="0" applyFont="1" applyFill="1" applyBorder="1"/>
    <xf numFmtId="3" fontId="14" fillId="2" borderId="52" xfId="0" applyNumberFormat="1" applyFont="1" applyFill="1" applyBorder="1" applyAlignment="1">
      <alignment horizontal="right"/>
    </xf>
    <xf numFmtId="164" fontId="14" fillId="2" borderId="52" xfId="0" applyNumberFormat="1" applyFont="1" applyFill="1" applyBorder="1" applyAlignment="1">
      <alignment horizontal="right"/>
    </xf>
    <xf numFmtId="3" fontId="14" fillId="2" borderId="53" xfId="0" applyNumberFormat="1" applyFont="1" applyFill="1" applyBorder="1" applyAlignment="1">
      <alignment horizontal="right"/>
    </xf>
    <xf numFmtId="164" fontId="14" fillId="2" borderId="52" xfId="1" applyNumberFormat="1" applyFont="1" applyFill="1" applyBorder="1" applyAlignment="1">
      <alignment horizontal="right"/>
    </xf>
    <xf numFmtId="0" fontId="14" fillId="0" borderId="48" xfId="0" applyFont="1" applyBorder="1" applyAlignment="1">
      <alignment horizontal="left" indent="2"/>
    </xf>
    <xf numFmtId="3" fontId="14" fillId="0" borderId="38" xfId="0" applyNumberFormat="1" applyFont="1" applyBorder="1" applyAlignment="1">
      <alignment horizontal="right"/>
    </xf>
    <xf numFmtId="164" fontId="14" fillId="0" borderId="38" xfId="0" applyNumberFormat="1" applyFont="1" applyBorder="1" applyAlignment="1">
      <alignment horizontal="right"/>
    </xf>
    <xf numFmtId="3" fontId="14" fillId="0" borderId="39" xfId="0" applyNumberFormat="1" applyFont="1" applyBorder="1" applyAlignment="1">
      <alignment horizontal="right"/>
    </xf>
    <xf numFmtId="164" fontId="14" fillId="0" borderId="38" xfId="1" applyNumberFormat="1" applyFont="1" applyBorder="1" applyAlignment="1">
      <alignment horizontal="right"/>
    </xf>
    <xf numFmtId="0" fontId="22" fillId="3" borderId="45" xfId="0" applyFont="1" applyFill="1" applyBorder="1"/>
    <xf numFmtId="0" fontId="22" fillId="3" borderId="46" xfId="0" applyFont="1" applyFill="1" applyBorder="1"/>
    <xf numFmtId="164" fontId="22" fillId="3" borderId="46" xfId="1" applyNumberFormat="1" applyFont="1" applyFill="1" applyBorder="1"/>
    <xf numFmtId="0" fontId="14" fillId="3" borderId="46" xfId="0" applyFont="1" applyFill="1" applyBorder="1"/>
    <xf numFmtId="3" fontId="14" fillId="0" borderId="54" xfId="0" applyNumberFormat="1" applyFont="1" applyBorder="1" applyAlignment="1">
      <alignment horizontal="left"/>
    </xf>
    <xf numFmtId="0" fontId="20" fillId="3" borderId="51" xfId="0" applyFont="1" applyFill="1" applyBorder="1"/>
    <xf numFmtId="3" fontId="22" fillId="3" borderId="43" xfId="0" applyNumberFormat="1" applyFont="1" applyFill="1" applyBorder="1" applyAlignment="1">
      <alignment horizontal="right"/>
    </xf>
    <xf numFmtId="164" fontId="22" fillId="3" borderId="43" xfId="0" applyNumberFormat="1" applyFont="1" applyFill="1" applyBorder="1" applyAlignment="1">
      <alignment horizontal="right"/>
    </xf>
    <xf numFmtId="3" fontId="22" fillId="3" borderId="44" xfId="0" applyNumberFormat="1" applyFont="1" applyFill="1" applyBorder="1" applyAlignment="1">
      <alignment horizontal="right"/>
    </xf>
    <xf numFmtId="164" fontId="22" fillId="3" borderId="43" xfId="1" applyNumberFormat="1" applyFont="1" applyFill="1" applyBorder="1" applyAlignment="1">
      <alignment horizontal="right"/>
    </xf>
    <xf numFmtId="3" fontId="14" fillId="2" borderId="38" xfId="0" applyNumberFormat="1" applyFont="1" applyFill="1" applyBorder="1" applyAlignment="1">
      <alignment horizontal="right"/>
    </xf>
    <xf numFmtId="164" fontId="14" fillId="2" borderId="38" xfId="0" applyNumberFormat="1" applyFont="1" applyFill="1" applyBorder="1" applyAlignment="1">
      <alignment horizontal="right"/>
    </xf>
    <xf numFmtId="3" fontId="14" fillId="2" borderId="39" xfId="0" applyNumberFormat="1" applyFont="1" applyFill="1" applyBorder="1" applyAlignment="1">
      <alignment horizontal="right"/>
    </xf>
    <xf numFmtId="164" fontId="14" fillId="2" borderId="38" xfId="1" applyNumberFormat="1" applyFont="1" applyFill="1" applyBorder="1" applyAlignment="1">
      <alignment horizontal="right"/>
    </xf>
    <xf numFmtId="3" fontId="14" fillId="0" borderId="43" xfId="0" applyNumberFormat="1" applyFont="1" applyBorder="1" applyAlignment="1">
      <alignment horizontal="right"/>
    </xf>
    <xf numFmtId="164" fontId="14" fillId="0" borderId="43" xfId="0" applyNumberFormat="1" applyFont="1" applyBorder="1" applyAlignment="1">
      <alignment horizontal="right"/>
    </xf>
    <xf numFmtId="3" fontId="14" fillId="0" borderId="44" xfId="0" applyNumberFormat="1" applyFont="1" applyBorder="1" applyAlignment="1">
      <alignment horizontal="right"/>
    </xf>
    <xf numFmtId="164" fontId="14" fillId="0" borderId="43" xfId="1" applyNumberFormat="1" applyFont="1" applyBorder="1" applyAlignment="1">
      <alignment horizontal="right"/>
    </xf>
    <xf numFmtId="0" fontId="17" fillId="3" borderId="46" xfId="0" applyFont="1" applyFill="1" applyBorder="1"/>
    <xf numFmtId="0" fontId="20" fillId="3" borderId="51" xfId="0" applyFont="1" applyFill="1" applyBorder="1" applyAlignment="1">
      <alignment vertical="center"/>
    </xf>
    <xf numFmtId="0" fontId="20" fillId="3" borderId="48" xfId="0" applyFont="1" applyFill="1" applyBorder="1" applyAlignment="1">
      <alignment horizontal="left" vertical="center"/>
    </xf>
    <xf numFmtId="0" fontId="20" fillId="3" borderId="48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vertical="center"/>
    </xf>
    <xf numFmtId="0" fontId="14" fillId="0" borderId="48" xfId="0" applyFont="1" applyBorder="1" applyAlignment="1">
      <alignment horizontal="left" vertical="center"/>
    </xf>
    <xf numFmtId="0" fontId="14" fillId="0" borderId="48" xfId="0" applyFont="1" applyBorder="1" applyAlignment="1">
      <alignment horizontal="left" vertical="center" wrapText="1"/>
    </xf>
    <xf numFmtId="0" fontId="20" fillId="3" borderId="45" xfId="0" applyFont="1" applyFill="1" applyBorder="1" applyAlignment="1">
      <alignment vertical="center"/>
    </xf>
    <xf numFmtId="0" fontId="20" fillId="3" borderId="55" xfId="0" applyFont="1" applyFill="1" applyBorder="1" applyAlignment="1">
      <alignment horizontal="center"/>
    </xf>
    <xf numFmtId="0" fontId="20" fillId="3" borderId="56" xfId="0" applyFont="1" applyFill="1" applyBorder="1" applyAlignment="1">
      <alignment horizontal="center"/>
    </xf>
    <xf numFmtId="0" fontId="27" fillId="2" borderId="55" xfId="0" applyFont="1" applyFill="1" applyBorder="1" applyAlignment="1">
      <alignment horizontal="center"/>
    </xf>
    <xf numFmtId="0" fontId="27" fillId="2" borderId="56" xfId="0" applyFont="1" applyFill="1" applyBorder="1" applyAlignment="1">
      <alignment horizontal="center"/>
    </xf>
    <xf numFmtId="0" fontId="13" fillId="0" borderId="0" xfId="0" applyFont="1" applyAlignment="1">
      <alignment wrapText="1"/>
    </xf>
    <xf numFmtId="0" fontId="14" fillId="2" borderId="0" xfId="0" applyFont="1" applyFill="1" applyAlignment="1">
      <alignment horizontal="right" vertical="center" wrapText="1"/>
    </xf>
    <xf numFmtId="0" fontId="14" fillId="2" borderId="57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3" fontId="22" fillId="3" borderId="58" xfId="0" applyNumberFormat="1" applyFont="1" applyFill="1" applyBorder="1" applyAlignment="1">
      <alignment horizontal="right"/>
    </xf>
    <xf numFmtId="164" fontId="22" fillId="3" borderId="59" xfId="0" applyNumberFormat="1" applyFont="1" applyFill="1" applyBorder="1" applyAlignment="1">
      <alignment horizontal="right"/>
    </xf>
    <xf numFmtId="3" fontId="14" fillId="0" borderId="60" xfId="0" applyNumberFormat="1" applyFont="1" applyBorder="1" applyAlignment="1">
      <alignment horizontal="right"/>
    </xf>
    <xf numFmtId="164" fontId="14" fillId="0" borderId="29" xfId="1" applyNumberFormat="1" applyFont="1" applyBorder="1" applyAlignment="1">
      <alignment horizontal="right"/>
    </xf>
    <xf numFmtId="164" fontId="22" fillId="3" borderId="61" xfId="0" applyNumberFormat="1" applyFont="1" applyFill="1" applyBorder="1" applyAlignment="1">
      <alignment horizontal="right"/>
    </xf>
    <xf numFmtId="3" fontId="22" fillId="3" borderId="61" xfId="0" applyNumberFormat="1" applyFont="1" applyFill="1" applyBorder="1" applyAlignment="1">
      <alignment horizontal="right"/>
    </xf>
    <xf numFmtId="0" fontId="14" fillId="0" borderId="62" xfId="0" applyFont="1" applyBorder="1"/>
    <xf numFmtId="164" fontId="22" fillId="3" borderId="63" xfId="0" applyNumberFormat="1" applyFont="1" applyFill="1" applyBorder="1" applyAlignment="1">
      <alignment horizontal="right"/>
    </xf>
    <xf numFmtId="3" fontId="22" fillId="3" borderId="63" xfId="0" applyNumberFormat="1" applyFont="1" applyFill="1" applyBorder="1" applyAlignment="1">
      <alignment horizontal="right"/>
    </xf>
    <xf numFmtId="3" fontId="14" fillId="0" borderId="64" xfId="0" applyNumberFormat="1" applyFont="1" applyBorder="1" applyAlignment="1">
      <alignment horizontal="right"/>
    </xf>
    <xf numFmtId="164" fontId="14" fillId="0" borderId="64" xfId="0" applyNumberFormat="1" applyFont="1" applyBorder="1" applyAlignment="1">
      <alignment horizontal="right"/>
    </xf>
    <xf numFmtId="164" fontId="14" fillId="0" borderId="64" xfId="1" applyNumberFormat="1" applyFont="1" applyBorder="1" applyAlignment="1">
      <alignment horizontal="right"/>
    </xf>
    <xf numFmtId="0" fontId="28" fillId="0" borderId="0" xfId="0" applyFont="1" applyAlignment="1">
      <alignment wrapText="1"/>
    </xf>
    <xf numFmtId="0" fontId="28" fillId="0" borderId="0" xfId="0" applyFont="1"/>
    <xf numFmtId="164" fontId="22" fillId="3" borderId="58" xfId="1" applyNumberFormat="1" applyFont="1" applyFill="1" applyBorder="1" applyAlignment="1">
      <alignment horizontal="right"/>
    </xf>
    <xf numFmtId="164" fontId="14" fillId="0" borderId="60" xfId="1" applyNumberFormat="1" applyFont="1" applyBorder="1" applyAlignment="1">
      <alignment horizontal="right"/>
    </xf>
    <xf numFmtId="164" fontId="22" fillId="3" borderId="0" xfId="1" applyNumberFormat="1" applyFont="1" applyFill="1" applyAlignment="1">
      <alignment horizontal="right"/>
    </xf>
    <xf numFmtId="1" fontId="19" fillId="0" borderId="0" xfId="3">
      <alignment vertical="center"/>
    </xf>
    <xf numFmtId="9" fontId="0" fillId="0" borderId="0" xfId="1" applyFont="1"/>
    <xf numFmtId="3" fontId="19" fillId="0" borderId="0" xfId="3" applyNumberFormat="1">
      <alignment vertical="center"/>
    </xf>
    <xf numFmtId="0" fontId="12" fillId="0" borderId="0" xfId="0" applyFont="1" applyAlignment="1">
      <alignment vertical="center" readingOrder="1"/>
    </xf>
    <xf numFmtId="3" fontId="16" fillId="2" borderId="65" xfId="0" applyNumberFormat="1" applyFont="1" applyFill="1" applyBorder="1" applyAlignment="1">
      <alignment horizontal="center" vertical="center" readingOrder="1"/>
    </xf>
    <xf numFmtId="0" fontId="16" fillId="2" borderId="66" xfId="0" applyFont="1" applyFill="1" applyBorder="1" applyAlignment="1">
      <alignment horizontal="center" vertical="center" readingOrder="1"/>
    </xf>
    <xf numFmtId="0" fontId="16" fillId="2" borderId="67" xfId="0" applyFont="1" applyFill="1" applyBorder="1" applyAlignment="1">
      <alignment horizontal="center" vertical="center" readingOrder="1"/>
    </xf>
    <xf numFmtId="0" fontId="17" fillId="2" borderId="68" xfId="0" applyFont="1" applyFill="1" applyBorder="1" applyAlignment="1">
      <alignment horizontal="center" vertical="center" wrapText="1"/>
    </xf>
    <xf numFmtId="0" fontId="17" fillId="2" borderId="69" xfId="0" applyFont="1" applyFill="1" applyBorder="1" applyAlignment="1">
      <alignment horizontal="center" vertical="center" wrapText="1"/>
    </xf>
    <xf numFmtId="0" fontId="14" fillId="2" borderId="70" xfId="0" applyFont="1" applyFill="1" applyBorder="1" applyAlignment="1">
      <alignment horizontal="center" vertical="center" wrapText="1"/>
    </xf>
    <xf numFmtId="164" fontId="14" fillId="0" borderId="0" xfId="1" applyNumberFormat="1" applyFont="1"/>
    <xf numFmtId="3" fontId="14" fillId="0" borderId="71" xfId="0" applyNumberFormat="1" applyFont="1" applyBorder="1" applyAlignment="1">
      <alignment horizontal="right"/>
    </xf>
    <xf numFmtId="164" fontId="14" fillId="0" borderId="72" xfId="0" applyNumberFormat="1" applyFont="1" applyBorder="1" applyAlignment="1">
      <alignment horizontal="right"/>
    </xf>
    <xf numFmtId="3" fontId="20" fillId="0" borderId="17" xfId="1" applyNumberFormat="1" applyFont="1" applyBorder="1" applyAlignment="1" applyProtection="1">
      <alignment vertical="center"/>
      <protection hidden="1"/>
    </xf>
    <xf numFmtId="164" fontId="20" fillId="0" borderId="73" xfId="3" applyNumberFormat="1" applyFont="1" applyBorder="1" applyAlignment="1" applyProtection="1">
      <alignment horizontal="right" vertical="center" wrapText="1"/>
      <protection hidden="1"/>
    </xf>
    <xf numFmtId="0" fontId="29" fillId="0" borderId="0" xfId="0" applyFont="1"/>
    <xf numFmtId="164" fontId="14" fillId="0" borderId="74" xfId="0" applyNumberFormat="1" applyFont="1" applyBorder="1" applyAlignment="1">
      <alignment horizontal="right"/>
    </xf>
    <xf numFmtId="0" fontId="30" fillId="0" borderId="9" xfId="3" applyNumberFormat="1" applyFont="1" applyBorder="1" applyAlignment="1" applyProtection="1">
      <alignment horizontal="left" vertical="center" wrapText="1"/>
      <protection hidden="1"/>
    </xf>
    <xf numFmtId="3" fontId="30" fillId="0" borderId="7" xfId="1" applyNumberFormat="1" applyFont="1" applyBorder="1" applyAlignment="1" applyProtection="1">
      <alignment vertical="center"/>
      <protection hidden="1"/>
    </xf>
    <xf numFmtId="164" fontId="30" fillId="0" borderId="75" xfId="3" applyNumberFormat="1" applyFont="1" applyBorder="1" applyAlignment="1" applyProtection="1">
      <alignment horizontal="right" vertical="center" wrapText="1"/>
      <protection hidden="1"/>
    </xf>
    <xf numFmtId="3" fontId="30" fillId="0" borderId="9" xfId="1" applyNumberFormat="1" applyFont="1" applyBorder="1" applyAlignment="1" applyProtection="1">
      <alignment vertical="center"/>
      <protection hidden="1"/>
    </xf>
    <xf numFmtId="164" fontId="30" fillId="0" borderId="69" xfId="3" applyNumberFormat="1" applyFont="1" applyBorder="1" applyAlignment="1" applyProtection="1">
      <alignment horizontal="right" vertical="center" wrapText="1"/>
      <protection hidden="1"/>
    </xf>
    <xf numFmtId="164" fontId="30" fillId="0" borderId="76" xfId="3" applyNumberFormat="1" applyFont="1" applyBorder="1" applyAlignment="1" applyProtection="1">
      <alignment horizontal="right" vertical="center" wrapText="1"/>
      <protection hidden="1"/>
    </xf>
    <xf numFmtId="3" fontId="30" fillId="0" borderId="77" xfId="1" applyNumberFormat="1" applyFont="1" applyBorder="1" applyAlignment="1" applyProtection="1">
      <alignment vertical="center"/>
      <protection hidden="1"/>
    </xf>
    <xf numFmtId="164" fontId="30" fillId="0" borderId="78" xfId="3" applyNumberFormat="1" applyFont="1" applyBorder="1" applyAlignment="1" applyProtection="1">
      <alignment horizontal="right" vertical="center" wrapText="1"/>
      <protection hidden="1"/>
    </xf>
    <xf numFmtId="3" fontId="14" fillId="0" borderId="0" xfId="0" applyNumberFormat="1" applyFont="1"/>
    <xf numFmtId="164" fontId="14" fillId="0" borderId="0" xfId="0" applyNumberFormat="1" applyFont="1"/>
    <xf numFmtId="0" fontId="21" fillId="0" borderId="20" xfId="0" applyFont="1" applyBorder="1" applyAlignment="1">
      <alignment horizontal="left"/>
    </xf>
    <xf numFmtId="0" fontId="30" fillId="0" borderId="0" xfId="3" applyNumberFormat="1" applyFont="1" applyAlignment="1" applyProtection="1">
      <alignment horizontal="left" vertical="center" wrapText="1"/>
      <protection hidden="1"/>
    </xf>
    <xf numFmtId="3" fontId="30" fillId="0" borderId="0" xfId="1" applyNumberFormat="1" applyFont="1" applyAlignment="1" applyProtection="1">
      <alignment vertical="center"/>
      <protection hidden="1"/>
    </xf>
    <xf numFmtId="164" fontId="30" fillId="0" borderId="0" xfId="3" applyNumberFormat="1" applyFont="1" applyAlignment="1" applyProtection="1">
      <alignment horizontal="right" vertical="center" wrapText="1"/>
      <protection hidden="1"/>
    </xf>
    <xf numFmtId="0" fontId="31" fillId="0" borderId="0" xfId="0" applyFont="1" applyAlignment="1">
      <alignment horizontal="right"/>
    </xf>
    <xf numFmtId="3" fontId="31" fillId="0" borderId="0" xfId="0" applyNumberFormat="1" applyFont="1"/>
    <xf numFmtId="0" fontId="17" fillId="2" borderId="79" xfId="0" applyFont="1" applyFill="1" applyBorder="1" applyAlignment="1">
      <alignment horizontal="center" vertical="center" wrapText="1"/>
    </xf>
    <xf numFmtId="164" fontId="14" fillId="0" borderId="80" xfId="1" applyNumberFormat="1" applyFont="1" applyBorder="1" applyAlignment="1">
      <alignment horizontal="right"/>
    </xf>
    <xf numFmtId="164" fontId="14" fillId="0" borderId="71" xfId="1" applyNumberFormat="1" applyFont="1" applyBorder="1" applyAlignment="1">
      <alignment horizontal="right"/>
    </xf>
    <xf numFmtId="164" fontId="20" fillId="0" borderId="81" xfId="1" applyNumberFormat="1" applyFont="1" applyBorder="1" applyAlignment="1" applyProtection="1">
      <alignment vertical="center"/>
      <protection hidden="1"/>
    </xf>
    <xf numFmtId="164" fontId="20" fillId="0" borderId="17" xfId="1" applyNumberFormat="1" applyFont="1" applyBorder="1" applyAlignment="1" applyProtection="1">
      <alignment vertical="center"/>
      <protection hidden="1"/>
    </xf>
    <xf numFmtId="164" fontId="30" fillId="0" borderId="68" xfId="1" applyNumberFormat="1" applyFont="1" applyBorder="1" applyAlignment="1" applyProtection="1">
      <alignment vertical="center"/>
      <protection hidden="1"/>
    </xf>
    <xf numFmtId="164" fontId="30" fillId="0" borderId="8" xfId="3" applyNumberFormat="1" applyFont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 xr:uid="{9A9D643E-EACF-456D-954D-50E1DAAEF9C9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28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2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3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40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41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4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4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4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4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4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4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4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4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52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53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54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5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56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57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58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59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60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61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8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8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8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8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8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66.xml"/><Relationship Id="rId1" Type="http://schemas.microsoft.com/office/2011/relationships/chartStyle" Target="style66.xml"/><Relationship Id="rId4" Type="http://schemas.openxmlformats.org/officeDocument/2006/relationships/chartUserShapes" Target="../drawings/drawing87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88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89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9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70.xml"/><Relationship Id="rId1" Type="http://schemas.microsoft.com/office/2011/relationships/chartStyle" Target="style70.xml"/><Relationship Id="rId4" Type="http://schemas.openxmlformats.org/officeDocument/2006/relationships/chartUserShapes" Target="../drawings/drawing9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9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9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96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97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98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99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1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TF'!$E$7:$F$7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0C-439A-BABE-8AD14D540D66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TF'!$E$9:$E$21</c:f>
              <c:numCache>
                <c:formatCode>#,##0</c:formatCode>
                <c:ptCount val="13"/>
                <c:pt idx="0">
                  <c:v>522601</c:v>
                </c:pt>
                <c:pt idx="1">
                  <c:v>513880</c:v>
                </c:pt>
                <c:pt idx="2">
                  <c:v>579224</c:v>
                </c:pt>
                <c:pt idx="3">
                  <c:v>484097</c:v>
                </c:pt>
                <c:pt idx="4">
                  <c:v>423740</c:v>
                </c:pt>
                <c:pt idx="5">
                  <c:v>451244</c:v>
                </c:pt>
                <c:pt idx="6">
                  <c:v>481976</c:v>
                </c:pt>
                <c:pt idx="7">
                  <c:v>501712</c:v>
                </c:pt>
                <c:pt idx="8">
                  <c:v>432241</c:v>
                </c:pt>
                <c:pt idx="9">
                  <c:v>484905</c:v>
                </c:pt>
                <c:pt idx="10">
                  <c:v>487576</c:v>
                </c:pt>
                <c:pt idx="11">
                  <c:v>526258</c:v>
                </c:pt>
                <c:pt idx="12">
                  <c:v>5889454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0C-439A-BABE-8AD14D540D66}"/>
            </c:ext>
          </c:extLst>
        </c:ser>
        <c:ser>
          <c:idx val="0"/>
          <c:order val="1"/>
          <c:tx>
            <c:strRef>
              <c:f>'Evolución mensual turistas TF'!$K$7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0C-439A-BABE-8AD14D540D66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TF'!$K$9:$K$21</c:f>
              <c:numCache>
                <c:formatCode>#,##0</c:formatCode>
                <c:ptCount val="13"/>
                <c:pt idx="0">
                  <c:v>380884</c:v>
                </c:pt>
                <c:pt idx="1">
                  <c:v>472638</c:v>
                </c:pt>
                <c:pt idx="2">
                  <c:v>549699</c:v>
                </c:pt>
                <c:pt idx="3">
                  <c:v>522681</c:v>
                </c:pt>
                <c:pt idx="4">
                  <c:v>431473</c:v>
                </c:pt>
                <c:pt idx="5">
                  <c:v>438558</c:v>
                </c:pt>
                <c:pt idx="6">
                  <c:v>499610</c:v>
                </c:pt>
                <c:pt idx="7">
                  <c:v>515419</c:v>
                </c:pt>
                <c:pt idx="8">
                  <c:v>453353</c:v>
                </c:pt>
                <c:pt idx="9">
                  <c:v>527238</c:v>
                </c:pt>
                <c:pt idx="10">
                  <c:v>575105</c:v>
                </c:pt>
                <c:pt idx="11">
                  <c:v>584798</c:v>
                </c:pt>
                <c:pt idx="12">
                  <c:v>5951456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0C-439A-BABE-8AD14D540D66}"/>
            </c:ext>
          </c:extLst>
        </c:ser>
        <c:ser>
          <c:idx val="1"/>
          <c:order val="2"/>
          <c:tx>
            <c:strRef>
              <c:f>'Evolución mensual turistas TF'!$M$7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0C-439A-BABE-8AD14D540D66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TF'!$M$9:$M$21</c:f>
              <c:numCache>
                <c:formatCode>#,##0</c:formatCode>
                <c:ptCount val="13"/>
                <c:pt idx="0">
                  <c:v>562537</c:v>
                </c:pt>
                <c:pt idx="1">
                  <c:v>563027</c:v>
                </c:pt>
                <c:pt idx="2">
                  <c:v>593981</c:v>
                </c:pt>
                <c:pt idx="3">
                  <c:v>555233</c:v>
                </c:pt>
                <c:pt idx="4">
                  <c:v>464767</c:v>
                </c:pt>
                <c:pt idx="5">
                  <c:v>472751</c:v>
                </c:pt>
                <c:pt idx="6">
                  <c:v>522761</c:v>
                </c:pt>
                <c:pt idx="7">
                  <c:v>535822</c:v>
                </c:pt>
                <c:pt idx="12">
                  <c:v>4270879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0C-439A-BABE-8AD14D540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TF'!$N$8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0C-439A-BABE-8AD14D540D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0C-439A-BABE-8AD14D540D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0C-439A-BABE-8AD14D540D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0C-439A-BABE-8AD14D540D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0C-439A-BABE-8AD14D540D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0C-439A-BABE-8AD14D540D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0C-439A-BABE-8AD14D540D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0C-439A-BABE-8AD14D540D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0C-439A-BABE-8AD14D540D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0C-439A-BABE-8AD14D540D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0C-439A-BABE-8AD14D540D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0C-439A-BABE-8AD14D540D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0C-439A-BABE-8AD14D540D66}"/>
              </c:ext>
            </c:extLst>
          </c:dPt>
          <c:val>
            <c:numRef>
              <c:f>'Evolución mensual turistas TF'!$N$9:$N$21</c:f>
              <c:numCache>
                <c:formatCode>0.0%</c:formatCode>
                <c:ptCount val="13"/>
                <c:pt idx="0">
                  <c:v>0.47692473298957161</c:v>
                </c:pt>
                <c:pt idx="1">
                  <c:v>0.1912436156212578</c:v>
                </c:pt>
                <c:pt idx="2">
                  <c:v>8.0556813819926854E-2</c:v>
                </c:pt>
                <c:pt idx="3">
                  <c:v>6.2278904341271257E-2</c:v>
                </c:pt>
                <c:pt idx="4">
                  <c:v>7.7163576863442218E-2</c:v>
                </c:pt>
                <c:pt idx="5">
                  <c:v>7.7966882373597057E-2</c:v>
                </c:pt>
                <c:pt idx="6">
                  <c:v>4.6338143752126637E-2</c:v>
                </c:pt>
                <c:pt idx="7">
                  <c:v>3.9585269460380879E-2</c:v>
                </c:pt>
                <c:pt idx="12">
                  <c:v>0.12068265178188597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0C-439A-BABE-8AD14D540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TF'!$E$29:$F$29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64-41C5-89B4-AA20CAB65643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TF'!$E$31:$E$43</c:f>
              <c:numCache>
                <c:formatCode>#,##0</c:formatCode>
                <c:ptCount val="13"/>
                <c:pt idx="0">
                  <c:v>50365</c:v>
                </c:pt>
                <c:pt idx="1">
                  <c:v>52580</c:v>
                </c:pt>
                <c:pt idx="2">
                  <c:v>77319</c:v>
                </c:pt>
                <c:pt idx="3">
                  <c:v>69351</c:v>
                </c:pt>
                <c:pt idx="4">
                  <c:v>70105</c:v>
                </c:pt>
                <c:pt idx="5">
                  <c:v>84023</c:v>
                </c:pt>
                <c:pt idx="6">
                  <c:v>80525</c:v>
                </c:pt>
                <c:pt idx="7">
                  <c:v>101346</c:v>
                </c:pt>
                <c:pt idx="8">
                  <c:v>76075</c:v>
                </c:pt>
                <c:pt idx="9">
                  <c:v>67368</c:v>
                </c:pt>
                <c:pt idx="10">
                  <c:v>55741</c:v>
                </c:pt>
                <c:pt idx="11">
                  <c:v>56447</c:v>
                </c:pt>
                <c:pt idx="12">
                  <c:v>841245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64-41C5-89B4-AA20CAB65643}"/>
            </c:ext>
          </c:extLst>
        </c:ser>
        <c:ser>
          <c:idx val="0"/>
          <c:order val="1"/>
          <c:tx>
            <c:strRef>
              <c:f>'Evolución mensual turistas TF'!$K$29:$L$29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64-41C5-89B4-AA20CAB65643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TF'!$K$31:$K$43</c:f>
              <c:numCache>
                <c:formatCode>#,##0</c:formatCode>
                <c:ptCount val="13"/>
                <c:pt idx="0">
                  <c:v>43307</c:v>
                </c:pt>
                <c:pt idx="1">
                  <c:v>47073</c:v>
                </c:pt>
                <c:pt idx="2">
                  <c:v>54323</c:v>
                </c:pt>
                <c:pt idx="3">
                  <c:v>66966</c:v>
                </c:pt>
                <c:pt idx="4">
                  <c:v>70441</c:v>
                </c:pt>
                <c:pt idx="5">
                  <c:v>80820</c:v>
                </c:pt>
                <c:pt idx="6">
                  <c:v>91680</c:v>
                </c:pt>
                <c:pt idx="7">
                  <c:v>103226</c:v>
                </c:pt>
                <c:pt idx="8">
                  <c:v>83282</c:v>
                </c:pt>
                <c:pt idx="9">
                  <c:v>70522</c:v>
                </c:pt>
                <c:pt idx="10">
                  <c:v>65263</c:v>
                </c:pt>
                <c:pt idx="11">
                  <c:v>58303</c:v>
                </c:pt>
                <c:pt idx="12">
                  <c:v>835206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64-41C5-89B4-AA20CAB65643}"/>
            </c:ext>
          </c:extLst>
        </c:ser>
        <c:ser>
          <c:idx val="1"/>
          <c:order val="2"/>
          <c:tx>
            <c:strRef>
              <c:f>'Evolución mensual turistas TF'!$M$29:$N$29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64-41C5-89B4-AA20CAB65643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TF'!$M$31:$M$43</c:f>
              <c:numCache>
                <c:formatCode>#,##0</c:formatCode>
                <c:ptCount val="13"/>
                <c:pt idx="0">
                  <c:v>72452</c:v>
                </c:pt>
                <c:pt idx="1">
                  <c:v>56963</c:v>
                </c:pt>
                <c:pt idx="2">
                  <c:v>63907</c:v>
                </c:pt>
                <c:pt idx="3">
                  <c:v>76545</c:v>
                </c:pt>
                <c:pt idx="4">
                  <c:v>68854</c:v>
                </c:pt>
                <c:pt idx="5">
                  <c:v>82727</c:v>
                </c:pt>
                <c:pt idx="6">
                  <c:v>91719</c:v>
                </c:pt>
                <c:pt idx="7">
                  <c:v>107871</c:v>
                </c:pt>
                <c:pt idx="12">
                  <c:v>621038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64-41C5-89B4-AA20CAB65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TF'!$N$30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64-41C5-89B4-AA20CAB656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64-41C5-89B4-AA20CAB656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64-41C5-89B4-AA20CAB656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64-41C5-89B4-AA20CAB656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64-41C5-89B4-AA20CAB656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64-41C5-89B4-AA20CAB656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64-41C5-89B4-AA20CAB656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64-41C5-89B4-AA20CAB656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64-41C5-89B4-AA20CAB656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64-41C5-89B4-AA20CAB656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64-41C5-89B4-AA20CAB656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64-41C5-89B4-AA20CAB656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64-41C5-89B4-AA20CAB65643}"/>
              </c:ext>
            </c:extLst>
          </c:dPt>
          <c:cat>
            <c:strRef>
              <c:f>'Evolución mensual turistas TF'!$B$98:$B$109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TF'!$N$31:$N$43</c:f>
              <c:numCache>
                <c:formatCode>0.0%</c:formatCode>
                <c:ptCount val="13"/>
                <c:pt idx="0">
                  <c:v>0.67298589142632825</c:v>
                </c:pt>
                <c:pt idx="1">
                  <c:v>0.21009920761370626</c:v>
                </c:pt>
                <c:pt idx="2">
                  <c:v>0.17642619148426997</c:v>
                </c:pt>
                <c:pt idx="3">
                  <c:v>0.14304273810590451</c:v>
                </c:pt>
                <c:pt idx="4">
                  <c:v>-2.2529492766996451E-2</c:v>
                </c:pt>
                <c:pt idx="5">
                  <c:v>2.3595644642415259E-2</c:v>
                </c:pt>
                <c:pt idx="6">
                  <c:v>4.2539267015717641E-4</c:v>
                </c:pt>
                <c:pt idx="7">
                  <c:v>4.4998353128087976E-2</c:v>
                </c:pt>
                <c:pt idx="12">
                  <c:v>0.11329853218508656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64-41C5-89B4-AA20CAB65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TF'!$E$51:$F$51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DB-41A5-8442-F3A61B384403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TF'!$E$53:$E$65</c:f>
              <c:numCache>
                <c:formatCode>#,##0</c:formatCode>
                <c:ptCount val="13"/>
                <c:pt idx="0">
                  <c:v>472236</c:v>
                </c:pt>
                <c:pt idx="1">
                  <c:v>461300</c:v>
                </c:pt>
                <c:pt idx="2">
                  <c:v>501905</c:v>
                </c:pt>
                <c:pt idx="3">
                  <c:v>414746</c:v>
                </c:pt>
                <c:pt idx="4">
                  <c:v>353635</c:v>
                </c:pt>
                <c:pt idx="5">
                  <c:v>367221</c:v>
                </c:pt>
                <c:pt idx="6">
                  <c:v>401451</c:v>
                </c:pt>
                <c:pt idx="7">
                  <c:v>400366</c:v>
                </c:pt>
                <c:pt idx="8">
                  <c:v>356166</c:v>
                </c:pt>
                <c:pt idx="9">
                  <c:v>417537</c:v>
                </c:pt>
                <c:pt idx="10">
                  <c:v>431835</c:v>
                </c:pt>
                <c:pt idx="11">
                  <c:v>469811</c:v>
                </c:pt>
                <c:pt idx="12">
                  <c:v>5048209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DB-41A5-8442-F3A61B384403}"/>
            </c:ext>
          </c:extLst>
        </c:ser>
        <c:ser>
          <c:idx val="0"/>
          <c:order val="1"/>
          <c:tx>
            <c:strRef>
              <c:f>'Evolución mensual turistas TF'!$K$51:$L$51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DB-41A5-8442-F3A61B384403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TF'!$K$53:$K$65</c:f>
              <c:numCache>
                <c:formatCode>#,##0</c:formatCode>
                <c:ptCount val="13"/>
                <c:pt idx="0">
                  <c:v>337578</c:v>
                </c:pt>
                <c:pt idx="1">
                  <c:v>425565</c:v>
                </c:pt>
                <c:pt idx="2">
                  <c:v>495375</c:v>
                </c:pt>
                <c:pt idx="3">
                  <c:v>455715</c:v>
                </c:pt>
                <c:pt idx="4">
                  <c:v>361032</c:v>
                </c:pt>
                <c:pt idx="5">
                  <c:v>357737</c:v>
                </c:pt>
                <c:pt idx="6">
                  <c:v>407930</c:v>
                </c:pt>
                <c:pt idx="7">
                  <c:v>412194</c:v>
                </c:pt>
                <c:pt idx="8">
                  <c:v>370071</c:v>
                </c:pt>
                <c:pt idx="9">
                  <c:v>456716</c:v>
                </c:pt>
                <c:pt idx="10">
                  <c:v>509841</c:v>
                </c:pt>
                <c:pt idx="11">
                  <c:v>526495</c:v>
                </c:pt>
                <c:pt idx="12">
                  <c:v>5116249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DB-41A5-8442-F3A61B384403}"/>
            </c:ext>
          </c:extLst>
        </c:ser>
        <c:ser>
          <c:idx val="1"/>
          <c:order val="2"/>
          <c:tx>
            <c:strRef>
              <c:f>'Evolución mensual turistas TF'!$M$51:$N$51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DB-41A5-8442-F3A61B384403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TF'!$M$53:$M$65</c:f>
              <c:numCache>
                <c:formatCode>#,##0</c:formatCode>
                <c:ptCount val="13"/>
                <c:pt idx="0">
                  <c:v>490086</c:v>
                </c:pt>
                <c:pt idx="1">
                  <c:v>506065</c:v>
                </c:pt>
                <c:pt idx="2">
                  <c:v>530074</c:v>
                </c:pt>
                <c:pt idx="3">
                  <c:v>478688</c:v>
                </c:pt>
                <c:pt idx="4">
                  <c:v>395913</c:v>
                </c:pt>
                <c:pt idx="5">
                  <c:v>390023</c:v>
                </c:pt>
                <c:pt idx="6">
                  <c:v>431041</c:v>
                </c:pt>
                <c:pt idx="7">
                  <c:v>427951</c:v>
                </c:pt>
                <c:pt idx="12">
                  <c:v>3649841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DB-41A5-8442-F3A61B384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TF'!$N$52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DB-41A5-8442-F3A61B3844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DB-41A5-8442-F3A61B3844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DB-41A5-8442-F3A61B3844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DB-41A5-8442-F3A61B3844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DB-41A5-8442-F3A61B3844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DB-41A5-8442-F3A61B3844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DB-41A5-8442-F3A61B3844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DB-41A5-8442-F3A61B3844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DB-41A5-8442-F3A61B3844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DB-41A5-8442-F3A61B3844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DB-41A5-8442-F3A61B3844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DB-41A5-8442-F3A61B3844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DB-41A5-8442-F3A61B384403}"/>
              </c:ext>
            </c:extLst>
          </c:dPt>
          <c:cat>
            <c:strRef>
              <c:f>'Evolución mensual turistas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TF'!$N$53:$N$65</c:f>
              <c:numCache>
                <c:formatCode>0.0%</c:formatCode>
                <c:ptCount val="13"/>
                <c:pt idx="0">
                  <c:v>0.45177114622398373</c:v>
                </c:pt>
                <c:pt idx="1">
                  <c:v>0.18916029278723578</c:v>
                </c:pt>
                <c:pt idx="2">
                  <c:v>7.0045924804441162E-2</c:v>
                </c:pt>
                <c:pt idx="3">
                  <c:v>5.0410892772895233E-2</c:v>
                </c:pt>
                <c:pt idx="4">
                  <c:v>9.6614704513727334E-2</c:v>
                </c:pt>
                <c:pt idx="5">
                  <c:v>9.0250659003681566E-2</c:v>
                </c:pt>
                <c:pt idx="6">
                  <c:v>5.6654327948422623E-2</c:v>
                </c:pt>
                <c:pt idx="7">
                  <c:v>3.8227145470336676E-2</c:v>
                </c:pt>
                <c:pt idx="12">
                  <c:v>0.12194885780630682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DB-41A5-8442-F3A61B384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976677257448083"/>
          <c:y val="0.13235752448797863"/>
          <c:w val="0.90467504063167459"/>
          <c:h val="0.43123924013060255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anual turistas TF'!$C$6:$D$6</c:f>
              <c:strCache>
                <c:ptCount val="1"/>
                <c:pt idx="0">
                  <c:v>Total lugares de residencia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'Evolución anual turistas TF'!$B$8:$B$20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TF'!$C$8:$C$20</c:f>
              <c:numCache>
                <c:formatCode>#,##0</c:formatCode>
                <c:ptCount val="13"/>
                <c:pt idx="0">
                  <c:v>5951456</c:v>
                </c:pt>
                <c:pt idx="1">
                  <c:v>2762750</c:v>
                </c:pt>
                <c:pt idx="2">
                  <c:v>1931945</c:v>
                </c:pt>
                <c:pt idx="3">
                  <c:v>5889454</c:v>
                </c:pt>
                <c:pt idx="4">
                  <c:v>5948942</c:v>
                </c:pt>
                <c:pt idx="5">
                  <c:v>6181592</c:v>
                </c:pt>
                <c:pt idx="6">
                  <c:v>5769992</c:v>
                </c:pt>
                <c:pt idx="7">
                  <c:v>5195209</c:v>
                </c:pt>
                <c:pt idx="8">
                  <c:v>5201884</c:v>
                </c:pt>
                <c:pt idx="9">
                  <c:v>4839123</c:v>
                </c:pt>
                <c:pt idx="10">
                  <c:v>4624507</c:v>
                </c:pt>
                <c:pt idx="11">
                  <c:v>4590963</c:v>
                </c:pt>
                <c:pt idx="12">
                  <c:v>3969828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3-4EA4-9936-A43C3E1D7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turistas TF'!$D$7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'Evolución anual turistas TF'!$D$8:$D$20</c:f>
              <c:numCache>
                <c:formatCode>0.0%</c:formatCode>
                <c:ptCount val="13"/>
                <c:pt idx="0">
                  <c:v>1.1541782644104606</c:v>
                </c:pt>
                <c:pt idx="1">
                  <c:v>0.43003553413787654</c:v>
                </c:pt>
                <c:pt idx="2">
                  <c:v>-0.67196534687256237</c:v>
                </c:pt>
                <c:pt idx="3">
                  <c:v>-9.9997613020936793E-3</c:v>
                </c:pt>
                <c:pt idx="4">
                  <c:v>-3.7635935856005998E-2</c:v>
                </c:pt>
                <c:pt idx="5">
                  <c:v>7.133458763894307E-2</c:v>
                </c:pt>
                <c:pt idx="6">
                  <c:v>0.11063712739949438</c:v>
                </c:pt>
                <c:pt idx="7">
                  <c:v>-1.2831889369313565E-3</c:v>
                </c:pt>
                <c:pt idx="8">
                  <c:v>7.4964203224427317E-2</c:v>
                </c:pt>
                <c:pt idx="9">
                  <c:v>4.6408406344719655E-2</c:v>
                </c:pt>
                <c:pt idx="10">
                  <c:v>7.3065280639377228E-3</c:v>
                </c:pt>
                <c:pt idx="11">
                  <c:v>0.15646395763242138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13-4EA4-9936-A43C3E1D7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anual turistas TF'!$B$26</c:f>
          <c:strCache>
            <c:ptCount val="1"/>
            <c:pt idx="0">
              <c:v>Turistas peninsulares entrados a Tenerife (principal+secundario)</c:v>
            </c:pt>
          </c:strCache>
        </c:strRef>
      </c:tx>
      <c:layout>
        <c:manualLayout>
          <c:xMode val="edge"/>
          <c:yMode val="edge"/>
          <c:x val="2.7031027297497378E-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22920249417842"/>
          <c:y val="0.12955259064839117"/>
          <c:w val="0.83054394256474873"/>
          <c:h val="0.6248872363176825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anual turistas TF'!$C$29</c:f>
              <c:strCache>
                <c:ptCount val="1"/>
                <c:pt idx="0">
                  <c:v>dato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'Evolución anual turistas TF'!$B$30:$B$42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TF'!$C$30:$C$42</c:f>
              <c:numCache>
                <c:formatCode>#,##0</c:formatCode>
                <c:ptCount val="13"/>
                <c:pt idx="0">
                  <c:v>835206</c:v>
                </c:pt>
                <c:pt idx="1">
                  <c:v>573642</c:v>
                </c:pt>
                <c:pt idx="2">
                  <c:v>352762</c:v>
                </c:pt>
                <c:pt idx="3">
                  <c:v>841245</c:v>
                </c:pt>
                <c:pt idx="4">
                  <c:v>775107</c:v>
                </c:pt>
                <c:pt idx="5">
                  <c:v>743964</c:v>
                </c:pt>
                <c:pt idx="6">
                  <c:v>686694</c:v>
                </c:pt>
                <c:pt idx="7">
                  <c:v>612395</c:v>
                </c:pt>
                <c:pt idx="8">
                  <c:v>568944</c:v>
                </c:pt>
                <c:pt idx="9">
                  <c:v>627059</c:v>
                </c:pt>
                <c:pt idx="10">
                  <c:v>671845</c:v>
                </c:pt>
                <c:pt idx="11">
                  <c:v>695406</c:v>
                </c:pt>
                <c:pt idx="12">
                  <c:v>733525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B-4F4F-9254-B24115C33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253855"/>
        <c:axId val="1668247135"/>
      </c:lineChart>
      <c:lineChart>
        <c:grouping val="standard"/>
        <c:varyColors val="0"/>
        <c:ser>
          <c:idx val="1"/>
          <c:order val="1"/>
          <c:tx>
            <c:strRef>
              <c:f>'Evolución anual turistas TF'!$D$29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'Evolución anual turistas TF'!$D$30:$D$42</c:f>
              <c:numCache>
                <c:formatCode>0.0%</c:formatCode>
                <c:ptCount val="13"/>
                <c:pt idx="0">
                  <c:v>0.45597079711736588</c:v>
                </c:pt>
                <c:pt idx="1">
                  <c:v>0.62614453937782422</c:v>
                </c:pt>
                <c:pt idx="2">
                  <c:v>-0.58066674987667088</c:v>
                </c:pt>
                <c:pt idx="3">
                  <c:v>8.5327574128475137E-2</c:v>
                </c:pt>
                <c:pt idx="4">
                  <c:v>4.1860896494991584E-2</c:v>
                </c:pt>
                <c:pt idx="5">
                  <c:v>8.3399592831741698E-2</c:v>
                </c:pt>
                <c:pt idx="6">
                  <c:v>0.12132528841678991</c:v>
                </c:pt>
                <c:pt idx="7">
                  <c:v>7.6371312466604779E-2</c:v>
                </c:pt>
                <c:pt idx="8">
                  <c:v>-9.267867935872065E-2</c:v>
                </c:pt>
                <c:pt idx="9">
                  <c:v>-6.6661209058637039E-2</c:v>
                </c:pt>
                <c:pt idx="10">
                  <c:v>-3.3880927113082104E-2</c:v>
                </c:pt>
                <c:pt idx="11">
                  <c:v>-5.1966872294741173E-2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DB-4F4F-9254-B24115C33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82591"/>
        <c:axId val="109380671"/>
      </c:lineChart>
      <c:catAx>
        <c:axId val="1668253855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47135"/>
        <c:crosses val="autoZero"/>
        <c:auto val="1"/>
        <c:lblAlgn val="ctr"/>
        <c:lblOffset val="100"/>
        <c:noMultiLvlLbl val="0"/>
      </c:catAx>
      <c:valAx>
        <c:axId val="1668247135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53855"/>
        <c:crosses val="max"/>
        <c:crossBetween val="between"/>
      </c:valAx>
      <c:valAx>
        <c:axId val="109380671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09382591"/>
        <c:crosses val="max"/>
        <c:crossBetween val="between"/>
      </c:valAx>
      <c:catAx>
        <c:axId val="109382591"/>
        <c:scaling>
          <c:orientation val="minMax"/>
        </c:scaling>
        <c:delete val="1"/>
        <c:axPos val="b"/>
        <c:majorTickMark val="out"/>
        <c:minorTickMark val="none"/>
        <c:tickLblPos val="nextTo"/>
        <c:crossAx val="109380671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anual turistas TF'!$B$47</c:f>
          <c:strCache>
            <c:ptCount val="1"/>
            <c:pt idx="0">
              <c:v>Turistas extranjeros entrados a Tenerife (principal+secundario)</c:v>
            </c:pt>
          </c:strCache>
        </c:strRef>
      </c:tx>
      <c:layout>
        <c:manualLayout>
          <c:xMode val="edge"/>
          <c:yMode val="edge"/>
          <c:x val="1.20327478750195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038268838442439"/>
          <c:y val="0.17584888694468748"/>
          <c:w val="0.83712012376405709"/>
          <c:h val="0.60328229804607758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anual turistas TF'!$C$29</c:f>
              <c:strCache>
                <c:ptCount val="1"/>
                <c:pt idx="0">
                  <c:v>dato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'Evolución anual turistas TF'!$B$51:$B$63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TF'!$C$51:$C$63</c:f>
              <c:numCache>
                <c:formatCode>#,##0</c:formatCode>
                <c:ptCount val="13"/>
                <c:pt idx="0">
                  <c:v>5116249</c:v>
                </c:pt>
                <c:pt idx="1">
                  <c:v>2189109</c:v>
                </c:pt>
                <c:pt idx="2">
                  <c:v>1579182</c:v>
                </c:pt>
                <c:pt idx="3">
                  <c:v>5048209</c:v>
                </c:pt>
                <c:pt idx="4">
                  <c:v>5173837</c:v>
                </c:pt>
                <c:pt idx="5">
                  <c:v>5437630</c:v>
                </c:pt>
                <c:pt idx="6">
                  <c:v>5083296</c:v>
                </c:pt>
                <c:pt idx="7">
                  <c:v>4582813</c:v>
                </c:pt>
                <c:pt idx="8">
                  <c:v>4632946</c:v>
                </c:pt>
                <c:pt idx="9">
                  <c:v>4212064</c:v>
                </c:pt>
                <c:pt idx="10">
                  <c:v>3952660</c:v>
                </c:pt>
                <c:pt idx="11">
                  <c:v>3895562</c:v>
                </c:pt>
                <c:pt idx="12">
                  <c:v>3236306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B-4F1E-9FFF-5117D56B0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253855"/>
        <c:axId val="1668247135"/>
      </c:lineChart>
      <c:lineChart>
        <c:grouping val="standard"/>
        <c:varyColors val="0"/>
        <c:ser>
          <c:idx val="1"/>
          <c:order val="1"/>
          <c:tx>
            <c:strRef>
              <c:f>'Evolución anual turistas TF'!$D$29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turistas TF'!$B$51:$B$63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TF'!$D$51:$D$63</c:f>
              <c:numCache>
                <c:formatCode>0.0%</c:formatCode>
                <c:ptCount val="13"/>
                <c:pt idx="0">
                  <c:v>1.3371376208311236</c:v>
                </c:pt>
                <c:pt idx="1">
                  <c:v>0.38622970626564901</c:v>
                </c:pt>
                <c:pt idx="2">
                  <c:v>-0.68717975028371447</c:v>
                </c:pt>
                <c:pt idx="3">
                  <c:v>-2.4281398892156858E-2</c:v>
                </c:pt>
                <c:pt idx="4">
                  <c:v>-4.8512495333444927E-2</c:v>
                </c:pt>
                <c:pt idx="5">
                  <c:v>6.9705561116252035E-2</c:v>
                </c:pt>
                <c:pt idx="6">
                  <c:v>0.10920868907371961</c:v>
                </c:pt>
                <c:pt idx="7">
                  <c:v>-1.0820976544945737E-2</c:v>
                </c:pt>
                <c:pt idx="8">
                  <c:v>9.9922983126562226E-2</c:v>
                </c:pt>
                <c:pt idx="9">
                  <c:v>6.5627703875364984E-2</c:v>
                </c:pt>
                <c:pt idx="10">
                  <c:v>1.4657191953304727E-2</c:v>
                </c:pt>
                <c:pt idx="11">
                  <c:v>0.20370632443285652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B-4F1E-9FFF-5117D56B0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82591"/>
        <c:axId val="109380671"/>
      </c:lineChart>
      <c:catAx>
        <c:axId val="1668253855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47135"/>
        <c:crosses val="autoZero"/>
        <c:auto val="1"/>
        <c:lblAlgn val="ctr"/>
        <c:lblOffset val="100"/>
        <c:noMultiLvlLbl val="0"/>
      </c:catAx>
      <c:valAx>
        <c:axId val="1668247135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53855"/>
        <c:crosses val="max"/>
        <c:crossBetween val="between"/>
      </c:valAx>
      <c:valAx>
        <c:axId val="109380671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09382591"/>
        <c:crosses val="max"/>
        <c:crossBetween val="between"/>
      </c:valAx>
      <c:catAx>
        <c:axId val="1093825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380671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anual turistas TF'!$B$68</c:f>
          <c:strCache>
            <c:ptCount val="1"/>
            <c:pt idx="0">
              <c:v>Turistas británicos entrados a Tenerife (principal+secundario)</c:v>
            </c:pt>
          </c:strCache>
        </c:strRef>
      </c:tx>
      <c:layout>
        <c:manualLayout>
          <c:xMode val="edge"/>
          <c:yMode val="edge"/>
          <c:x val="2.7031027297497378E-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38193847816267"/>
          <c:y val="0.12955259064839117"/>
          <c:w val="0.83712012376405709"/>
          <c:h val="0.59093661903373185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anual turistas TF'!$C$29</c:f>
              <c:strCache>
                <c:ptCount val="1"/>
                <c:pt idx="0">
                  <c:v>dato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'Evolución anual turistas TF'!$B$72:$B$84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TF'!$C$72:$C$84</c:f>
              <c:numCache>
                <c:formatCode>#,##0</c:formatCode>
                <c:ptCount val="13"/>
                <c:pt idx="0">
                  <c:v>2275351</c:v>
                </c:pt>
                <c:pt idx="1">
                  <c:v>627514</c:v>
                </c:pt>
                <c:pt idx="2">
                  <c:v>585804</c:v>
                </c:pt>
                <c:pt idx="3">
                  <c:v>2247876</c:v>
                </c:pt>
                <c:pt idx="4">
                  <c:v>2240901</c:v>
                </c:pt>
                <c:pt idx="5">
                  <c:v>2387895</c:v>
                </c:pt>
                <c:pt idx="6">
                  <c:v>2260123</c:v>
                </c:pt>
                <c:pt idx="7">
                  <c:v>1956090</c:v>
                </c:pt>
                <c:pt idx="8">
                  <c:v>1924749</c:v>
                </c:pt>
                <c:pt idx="9">
                  <c:v>1723111</c:v>
                </c:pt>
                <c:pt idx="10">
                  <c:v>1680556</c:v>
                </c:pt>
                <c:pt idx="11">
                  <c:v>1681958</c:v>
                </c:pt>
                <c:pt idx="12">
                  <c:v>1433115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B-4B1F-97AB-15D0A4EFE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253855"/>
        <c:axId val="1668247135"/>
      </c:lineChart>
      <c:lineChart>
        <c:grouping val="standard"/>
        <c:varyColors val="0"/>
        <c:ser>
          <c:idx val="1"/>
          <c:order val="1"/>
          <c:tx>
            <c:strRef>
              <c:f>'Evolución anual turistas TF'!$D$29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turistas TF'!$B$72:$B$84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TF'!$D$72:$D$84</c:f>
              <c:numCache>
                <c:formatCode>0.0%</c:formatCode>
                <c:ptCount val="13"/>
                <c:pt idx="0">
                  <c:v>2.6259764722380696</c:v>
                </c:pt>
                <c:pt idx="1">
                  <c:v>7.1201289168390858E-2</c:v>
                </c:pt>
                <c:pt idx="2">
                  <c:v>-0.73939665711097935</c:v>
                </c:pt>
                <c:pt idx="3">
                  <c:v>3.1125873030535267E-3</c:v>
                </c:pt>
                <c:pt idx="4">
                  <c:v>-6.1557983077145328E-2</c:v>
                </c:pt>
                <c:pt idx="5">
                  <c:v>5.6533206378590828E-2</c:v>
                </c:pt>
                <c:pt idx="6">
                  <c:v>0.15542894243107419</c:v>
                </c:pt>
                <c:pt idx="7">
                  <c:v>1.6283162116203176E-2</c:v>
                </c:pt>
                <c:pt idx="8">
                  <c:v>0.11701973929712017</c:v>
                </c:pt>
                <c:pt idx="9">
                  <c:v>2.5321976774353327E-2</c:v>
                </c:pt>
                <c:pt idx="10">
                  <c:v>-8.3355232413651059E-4</c:v>
                </c:pt>
                <c:pt idx="11">
                  <c:v>0.17363784483450395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B-4B1F-97AB-15D0A4EFE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82591"/>
        <c:axId val="109380671"/>
      </c:lineChart>
      <c:catAx>
        <c:axId val="1668253855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47135"/>
        <c:crosses val="autoZero"/>
        <c:auto val="1"/>
        <c:lblAlgn val="ctr"/>
        <c:lblOffset val="100"/>
        <c:noMultiLvlLbl val="0"/>
      </c:catAx>
      <c:valAx>
        <c:axId val="1668247135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53855"/>
        <c:crosses val="max"/>
        <c:crossBetween val="between"/>
      </c:valAx>
      <c:valAx>
        <c:axId val="109380671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09382591"/>
        <c:crosses val="max"/>
        <c:crossBetween val="between"/>
      </c:valAx>
      <c:catAx>
        <c:axId val="1093825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380671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anual turistas TF'!$B$89</c:f>
          <c:strCache>
            <c:ptCount val="1"/>
            <c:pt idx="0">
              <c:v>Turistas irlandeses entrados a Tenerife (principal+secundario)</c:v>
            </c:pt>
          </c:strCache>
        </c:strRef>
      </c:tx>
      <c:layout>
        <c:manualLayout>
          <c:xMode val="edge"/>
          <c:yMode val="edge"/>
          <c:x val="1.20327478750195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38193847816267"/>
          <c:y val="0.12955259064839117"/>
          <c:w val="0.83712012376405709"/>
          <c:h val="0.6218008165645960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anual turistas TF'!$C$29</c:f>
              <c:strCache>
                <c:ptCount val="1"/>
                <c:pt idx="0">
                  <c:v>dato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'Evolución anual turistas TF'!$B$93:$B$105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TF'!$C$93:$C$105</c:f>
              <c:numCache>
                <c:formatCode>#,##0</c:formatCode>
                <c:ptCount val="13"/>
                <c:pt idx="0">
                  <c:v>182609</c:v>
                </c:pt>
                <c:pt idx="1">
                  <c:v>60835</c:v>
                </c:pt>
                <c:pt idx="2">
                  <c:v>40784</c:v>
                </c:pt>
                <c:pt idx="3">
                  <c:v>161861</c:v>
                </c:pt>
                <c:pt idx="4">
                  <c:v>150454</c:v>
                </c:pt>
                <c:pt idx="5">
                  <c:v>144599</c:v>
                </c:pt>
                <c:pt idx="6">
                  <c:v>130085</c:v>
                </c:pt>
                <c:pt idx="7">
                  <c:v>117371</c:v>
                </c:pt>
                <c:pt idx="8">
                  <c:v>111107</c:v>
                </c:pt>
                <c:pt idx="9">
                  <c:v>107695</c:v>
                </c:pt>
                <c:pt idx="10">
                  <c:v>87957</c:v>
                </c:pt>
                <c:pt idx="11">
                  <c:v>89049</c:v>
                </c:pt>
                <c:pt idx="12">
                  <c:v>74988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8-443D-9998-995F9DD9A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253855"/>
        <c:axId val="1668247135"/>
      </c:lineChart>
      <c:lineChart>
        <c:grouping val="standard"/>
        <c:varyColors val="0"/>
        <c:ser>
          <c:idx val="1"/>
          <c:order val="1"/>
          <c:tx>
            <c:strRef>
              <c:f>'Evolución anual turistas TF'!$D$29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turistas TF'!$B$93:$B$105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TF'!$D$93:$D$105</c:f>
              <c:numCache>
                <c:formatCode>0.0%</c:formatCode>
                <c:ptCount val="13"/>
                <c:pt idx="0">
                  <c:v>2.0017095422043232</c:v>
                </c:pt>
                <c:pt idx="1">
                  <c:v>0.49163887799136918</c:v>
                </c:pt>
                <c:pt idx="2">
                  <c:v>-0.74803071771458218</c:v>
                </c:pt>
                <c:pt idx="3">
                  <c:v>7.5817193294960505E-2</c:v>
                </c:pt>
                <c:pt idx="4">
                  <c:v>4.049128970463145E-2</c:v>
                </c:pt>
                <c:pt idx="5">
                  <c:v>0.11157320213706412</c:v>
                </c:pt>
                <c:pt idx="6">
                  <c:v>0.10832318034267407</c:v>
                </c:pt>
                <c:pt idx="7">
                  <c:v>5.6378085989181592E-2</c:v>
                </c:pt>
                <c:pt idx="8">
                  <c:v>3.168206509122995E-2</c:v>
                </c:pt>
                <c:pt idx="9">
                  <c:v>0.22440510704094052</c:v>
                </c:pt>
                <c:pt idx="10">
                  <c:v>-1.2262911430785284E-2</c:v>
                </c:pt>
                <c:pt idx="11">
                  <c:v>0.18751000160025599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8-443D-9998-995F9DD9A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82591"/>
        <c:axId val="109380671"/>
      </c:lineChart>
      <c:catAx>
        <c:axId val="1668253855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47135"/>
        <c:crosses val="autoZero"/>
        <c:auto val="1"/>
        <c:lblAlgn val="ctr"/>
        <c:lblOffset val="100"/>
        <c:noMultiLvlLbl val="0"/>
      </c:catAx>
      <c:valAx>
        <c:axId val="1668247135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53855"/>
        <c:crosses val="max"/>
        <c:crossBetween val="between"/>
      </c:valAx>
      <c:valAx>
        <c:axId val="109380671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09382591"/>
        <c:crosses val="max"/>
        <c:crossBetween val="between"/>
      </c:valAx>
      <c:catAx>
        <c:axId val="1093825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380671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anual turistas TF'!$B$110</c:f>
          <c:strCache>
            <c:ptCount val="1"/>
            <c:pt idx="0">
              <c:v>Turistas alemanes entrados a Tenerife (principal+secundario)</c:v>
            </c:pt>
          </c:strCache>
        </c:strRef>
      </c:tx>
      <c:layout>
        <c:manualLayout>
          <c:xMode val="edge"/>
          <c:yMode val="edge"/>
          <c:x val="2.7031027297497378E-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38193847816267"/>
          <c:y val="0.12955259064839117"/>
          <c:w val="0.83712012376405709"/>
          <c:h val="0.6403193350831145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anual turistas TF'!$C$29</c:f>
              <c:strCache>
                <c:ptCount val="1"/>
                <c:pt idx="0">
                  <c:v>dato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'Evolución anual turistas TF'!$B$114:$B$126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TF'!$C$114:$C$126</c:f>
              <c:numCache>
                <c:formatCode>#,##0</c:formatCode>
                <c:ptCount val="13"/>
                <c:pt idx="0">
                  <c:v>666318</c:v>
                </c:pt>
                <c:pt idx="1">
                  <c:v>393332</c:v>
                </c:pt>
                <c:pt idx="2">
                  <c:v>282818</c:v>
                </c:pt>
                <c:pt idx="3">
                  <c:v>741999</c:v>
                </c:pt>
                <c:pt idx="4">
                  <c:v>861286</c:v>
                </c:pt>
                <c:pt idx="5">
                  <c:v>904639</c:v>
                </c:pt>
                <c:pt idx="6">
                  <c:v>837419</c:v>
                </c:pt>
                <c:pt idx="7">
                  <c:v>817212</c:v>
                </c:pt>
                <c:pt idx="8">
                  <c:v>834652</c:v>
                </c:pt>
                <c:pt idx="9">
                  <c:v>751241</c:v>
                </c:pt>
                <c:pt idx="10">
                  <c:v>703260</c:v>
                </c:pt>
                <c:pt idx="11">
                  <c:v>624944</c:v>
                </c:pt>
                <c:pt idx="12">
                  <c:v>556578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8-4B98-AF7F-EB17F3C2F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253855"/>
        <c:axId val="1668247135"/>
      </c:lineChart>
      <c:lineChart>
        <c:grouping val="standard"/>
        <c:varyColors val="0"/>
        <c:ser>
          <c:idx val="1"/>
          <c:order val="1"/>
          <c:tx>
            <c:strRef>
              <c:f>'Evolución anual turistas TF'!$D$29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turistas TF'!$B$114:$B$126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TF'!$D$114:$D$126</c:f>
              <c:numCache>
                <c:formatCode>0.0%</c:formatCode>
                <c:ptCount val="13"/>
                <c:pt idx="0">
                  <c:v>0.69403455604934261</c:v>
                </c:pt>
                <c:pt idx="1">
                  <c:v>0.39076013549349753</c:v>
                </c:pt>
                <c:pt idx="2">
                  <c:v>-0.61884315207971974</c:v>
                </c:pt>
                <c:pt idx="3">
                  <c:v>-0.13849871006843251</c:v>
                </c:pt>
                <c:pt idx="4">
                  <c:v>-4.7922983643199135E-2</c:v>
                </c:pt>
                <c:pt idx="5">
                  <c:v>8.0270450037555952E-2</c:v>
                </c:pt>
                <c:pt idx="6">
                  <c:v>2.4726753890055519E-2</c:v>
                </c:pt>
                <c:pt idx="7">
                  <c:v>-2.0894935853505436E-2</c:v>
                </c:pt>
                <c:pt idx="8">
                  <c:v>0.11103094745893793</c:v>
                </c:pt>
                <c:pt idx="9">
                  <c:v>6.8226544947814549E-2</c:v>
                </c:pt>
                <c:pt idx="10">
                  <c:v>0.12531682838782365</c:v>
                </c:pt>
                <c:pt idx="11">
                  <c:v>0.1228327386278294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E8-4B98-AF7F-EB17F3C2F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82591"/>
        <c:axId val="109380671"/>
      </c:lineChart>
      <c:catAx>
        <c:axId val="1668253855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47135"/>
        <c:crosses val="autoZero"/>
        <c:auto val="1"/>
        <c:lblAlgn val="ctr"/>
        <c:lblOffset val="100"/>
        <c:noMultiLvlLbl val="0"/>
      </c:catAx>
      <c:valAx>
        <c:axId val="1668247135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53855"/>
        <c:crosses val="max"/>
        <c:crossBetween val="between"/>
      </c:valAx>
      <c:valAx>
        <c:axId val="109380671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09382591"/>
        <c:crosses val="max"/>
        <c:crossBetween val="between"/>
      </c:valAx>
      <c:catAx>
        <c:axId val="1093825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380671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anual turistas TF'!$B$131</c:f>
          <c:strCache>
            <c:ptCount val="1"/>
            <c:pt idx="0">
              <c:v>Turistas italianos entrados a Tenerife (principal+secundario)</c:v>
            </c:pt>
          </c:strCache>
        </c:strRef>
      </c:tx>
      <c:layout>
        <c:manualLayout>
          <c:xMode val="edge"/>
          <c:yMode val="edge"/>
          <c:x val="2.7031027297497378E-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38193847816267"/>
          <c:y val="0.12955259064839117"/>
          <c:w val="0.83712012376405709"/>
          <c:h val="0.6403193350831145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anual turistas TF'!$C$29</c:f>
              <c:strCache>
                <c:ptCount val="1"/>
                <c:pt idx="0">
                  <c:v>dato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'Evolución anual turistas TF'!$B$135:$B$147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TF'!$C$135:$C$147</c:f>
              <c:numCache>
                <c:formatCode>#,##0</c:formatCode>
                <c:ptCount val="13"/>
                <c:pt idx="0">
                  <c:v>281581</c:v>
                </c:pt>
                <c:pt idx="1">
                  <c:v>138223</c:v>
                </c:pt>
                <c:pt idx="2">
                  <c:v>64755</c:v>
                </c:pt>
                <c:pt idx="3">
                  <c:v>204088</c:v>
                </c:pt>
                <c:pt idx="4">
                  <c:v>219979</c:v>
                </c:pt>
                <c:pt idx="5">
                  <c:v>231001</c:v>
                </c:pt>
                <c:pt idx="6">
                  <c:v>209528</c:v>
                </c:pt>
                <c:pt idx="7">
                  <c:v>192440</c:v>
                </c:pt>
                <c:pt idx="8">
                  <c:v>151461</c:v>
                </c:pt>
                <c:pt idx="9">
                  <c:v>112744</c:v>
                </c:pt>
                <c:pt idx="10">
                  <c:v>109665</c:v>
                </c:pt>
                <c:pt idx="11">
                  <c:v>134149</c:v>
                </c:pt>
                <c:pt idx="12">
                  <c:v>98339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E7-4426-BDF8-3D4DC856A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253855"/>
        <c:axId val="1668247135"/>
      </c:lineChart>
      <c:lineChart>
        <c:grouping val="standard"/>
        <c:varyColors val="0"/>
        <c:ser>
          <c:idx val="1"/>
          <c:order val="1"/>
          <c:tx>
            <c:strRef>
              <c:f>'Evolución anual turistas TF'!$D$29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turistas TF'!$B$135:$B$147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TF'!$D$135:$D$147</c:f>
              <c:numCache>
                <c:formatCode>0.0%</c:formatCode>
                <c:ptCount val="13"/>
                <c:pt idx="0">
                  <c:v>1.0371501124993672</c:v>
                </c:pt>
                <c:pt idx="1">
                  <c:v>1.1345533163462282</c:v>
                </c:pt>
                <c:pt idx="2">
                  <c:v>-0.68271039943553768</c:v>
                </c:pt>
                <c:pt idx="3">
                  <c:v>-7.2238713695398249E-2</c:v>
                </c:pt>
                <c:pt idx="4">
                  <c:v>-4.7714079159830503E-2</c:v>
                </c:pt>
                <c:pt idx="5">
                  <c:v>0.10248272307281137</c:v>
                </c:pt>
                <c:pt idx="6">
                  <c:v>8.879650800249439E-2</c:v>
                </c:pt>
                <c:pt idx="7">
                  <c:v>0.27055809746403359</c:v>
                </c:pt>
                <c:pt idx="8">
                  <c:v>0.34340630100049663</c:v>
                </c:pt>
                <c:pt idx="9">
                  <c:v>2.8076414535175287E-2</c:v>
                </c:pt>
                <c:pt idx="10">
                  <c:v>-0.18251347382388239</c:v>
                </c:pt>
                <c:pt idx="11">
                  <c:v>0.36414850669622423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E7-4426-BDF8-3D4DC856A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82591"/>
        <c:axId val="109380671"/>
      </c:lineChart>
      <c:catAx>
        <c:axId val="1668253855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47135"/>
        <c:crosses val="autoZero"/>
        <c:auto val="1"/>
        <c:lblAlgn val="ctr"/>
        <c:lblOffset val="100"/>
        <c:noMultiLvlLbl val="0"/>
      </c:catAx>
      <c:valAx>
        <c:axId val="1668247135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53855"/>
        <c:crosses val="max"/>
        <c:crossBetween val="between"/>
      </c:valAx>
      <c:valAx>
        <c:axId val="109380671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09382591"/>
        <c:crosses val="max"/>
        <c:crossBetween val="between"/>
      </c:valAx>
      <c:catAx>
        <c:axId val="1093825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380671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anual turistas TF'!$B$152</c:f>
          <c:strCache>
            <c:ptCount val="1"/>
            <c:pt idx="0">
              <c:v>Turistas franceses entrados a Tenerife (principal+secundario)</c:v>
            </c:pt>
          </c:strCache>
        </c:strRef>
      </c:tx>
      <c:layout>
        <c:manualLayout>
          <c:xMode val="edge"/>
          <c:yMode val="edge"/>
          <c:x val="1.203274787501957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38193847816267"/>
          <c:y val="0.12955259064839117"/>
          <c:w val="0.83712012376405709"/>
          <c:h val="0.65575143384854673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anual turistas TF'!$C$29</c:f>
              <c:strCache>
                <c:ptCount val="1"/>
                <c:pt idx="0">
                  <c:v>dato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'Evolución anual turistas TF'!$B$156:$B$168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TF'!$C$156:$C$168</c:f>
              <c:numCache>
                <c:formatCode>#,##0</c:formatCode>
                <c:ptCount val="13"/>
                <c:pt idx="0">
                  <c:v>318567</c:v>
                </c:pt>
                <c:pt idx="1">
                  <c:v>202743</c:v>
                </c:pt>
                <c:pt idx="2">
                  <c:v>85975</c:v>
                </c:pt>
                <c:pt idx="3">
                  <c:v>219266</c:v>
                </c:pt>
                <c:pt idx="4">
                  <c:v>200841</c:v>
                </c:pt>
                <c:pt idx="5">
                  <c:v>198380</c:v>
                </c:pt>
                <c:pt idx="6">
                  <c:v>184820</c:v>
                </c:pt>
                <c:pt idx="7">
                  <c:v>186141</c:v>
                </c:pt>
                <c:pt idx="8">
                  <c:v>194949</c:v>
                </c:pt>
                <c:pt idx="9">
                  <c:v>156040</c:v>
                </c:pt>
                <c:pt idx="10">
                  <c:v>147697</c:v>
                </c:pt>
                <c:pt idx="11">
                  <c:v>155268</c:v>
                </c:pt>
                <c:pt idx="12">
                  <c:v>105891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8B-4AB2-8413-1AAF37F71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253855"/>
        <c:axId val="1668247135"/>
      </c:lineChart>
      <c:lineChart>
        <c:grouping val="standard"/>
        <c:varyColors val="0"/>
        <c:ser>
          <c:idx val="1"/>
          <c:order val="1"/>
          <c:tx>
            <c:strRef>
              <c:f>'Evolución anual turistas TF'!$D$29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turistas TF'!$B$156:$B$168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TF'!$D$156:$D$168</c:f>
              <c:numCache>
                <c:formatCode>0.0%</c:formatCode>
                <c:ptCount val="13"/>
                <c:pt idx="0">
                  <c:v>0.57128482857607898</c:v>
                </c:pt>
                <c:pt idx="1">
                  <c:v>1.3581622564699041</c:v>
                </c:pt>
                <c:pt idx="2">
                  <c:v>-0.60789634507858037</c:v>
                </c:pt>
                <c:pt idx="3">
                  <c:v>9.1739236510473443E-2</c:v>
                </c:pt>
                <c:pt idx="4">
                  <c:v>1.2405484423833046E-2</c:v>
                </c:pt>
                <c:pt idx="5">
                  <c:v>7.3368683042960736E-2</c:v>
                </c:pt>
                <c:pt idx="6">
                  <c:v>-7.0967707275667591E-3</c:v>
                </c:pt>
                <c:pt idx="7">
                  <c:v>-4.5181047350845605E-2</c:v>
                </c:pt>
                <c:pt idx="8">
                  <c:v>0.2493527300692131</c:v>
                </c:pt>
                <c:pt idx="9">
                  <c:v>5.6487267852427525E-2</c:v>
                </c:pt>
                <c:pt idx="10">
                  <c:v>-4.8760852203931226E-2</c:v>
                </c:pt>
                <c:pt idx="11">
                  <c:v>0.46630025214607485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8B-4AB2-8413-1AAF37F71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82591"/>
        <c:axId val="109380671"/>
      </c:lineChart>
      <c:catAx>
        <c:axId val="1668253855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47135"/>
        <c:crosses val="autoZero"/>
        <c:auto val="1"/>
        <c:lblAlgn val="ctr"/>
        <c:lblOffset val="100"/>
        <c:noMultiLvlLbl val="0"/>
      </c:catAx>
      <c:valAx>
        <c:axId val="1668247135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53855"/>
        <c:crosses val="max"/>
        <c:crossBetween val="between"/>
      </c:valAx>
      <c:valAx>
        <c:axId val="109380671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09382591"/>
        <c:crosses val="max"/>
        <c:crossBetween val="between"/>
      </c:valAx>
      <c:catAx>
        <c:axId val="1093825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380671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TF'!$E$74:$F$74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7B-4CA6-B8D0-EF07E3A37688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TF'!$E$76:$E$88</c:f>
              <c:numCache>
                <c:formatCode>#,##0</c:formatCode>
                <c:ptCount val="13"/>
                <c:pt idx="0">
                  <c:v>178238</c:v>
                </c:pt>
                <c:pt idx="1">
                  <c:v>175808</c:v>
                </c:pt>
                <c:pt idx="2">
                  <c:v>199642</c:v>
                </c:pt>
                <c:pt idx="3">
                  <c:v>197257</c:v>
                </c:pt>
                <c:pt idx="4">
                  <c:v>185785</c:v>
                </c:pt>
                <c:pt idx="5">
                  <c:v>185320</c:v>
                </c:pt>
                <c:pt idx="6">
                  <c:v>197233</c:v>
                </c:pt>
                <c:pt idx="7">
                  <c:v>199494</c:v>
                </c:pt>
                <c:pt idx="8">
                  <c:v>176672</c:v>
                </c:pt>
                <c:pt idx="9">
                  <c:v>190051</c:v>
                </c:pt>
                <c:pt idx="10">
                  <c:v>176125</c:v>
                </c:pt>
                <c:pt idx="11">
                  <c:v>186251</c:v>
                </c:pt>
                <c:pt idx="12">
                  <c:v>2247876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B-4CA6-B8D0-EF07E3A37688}"/>
            </c:ext>
          </c:extLst>
        </c:ser>
        <c:ser>
          <c:idx val="0"/>
          <c:order val="1"/>
          <c:tx>
            <c:strRef>
              <c:f>'Evolución mensual turistas TF'!$K$74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7B-4CA6-B8D0-EF07E3A37688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TF'!$K$76:$K$88</c:f>
              <c:numCache>
                <c:formatCode>#,##0</c:formatCode>
                <c:ptCount val="13"/>
                <c:pt idx="0">
                  <c:v>103859</c:v>
                </c:pt>
                <c:pt idx="1">
                  <c:v>164086</c:v>
                </c:pt>
                <c:pt idx="2">
                  <c:v>208490</c:v>
                </c:pt>
                <c:pt idx="3">
                  <c:v>204182</c:v>
                </c:pt>
                <c:pt idx="4">
                  <c:v>181143</c:v>
                </c:pt>
                <c:pt idx="5">
                  <c:v>187751</c:v>
                </c:pt>
                <c:pt idx="6">
                  <c:v>207344</c:v>
                </c:pt>
                <c:pt idx="7">
                  <c:v>210392</c:v>
                </c:pt>
                <c:pt idx="8">
                  <c:v>188854</c:v>
                </c:pt>
                <c:pt idx="9">
                  <c:v>212926</c:v>
                </c:pt>
                <c:pt idx="10">
                  <c:v>189577</c:v>
                </c:pt>
                <c:pt idx="11">
                  <c:v>216747</c:v>
                </c:pt>
                <c:pt idx="12">
                  <c:v>2275351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7B-4CA6-B8D0-EF07E3A37688}"/>
            </c:ext>
          </c:extLst>
        </c:ser>
        <c:ser>
          <c:idx val="1"/>
          <c:order val="2"/>
          <c:tx>
            <c:strRef>
              <c:f>'Evolución mensual turistas TF'!$M$74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7B-4CA6-B8D0-EF07E3A37688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TF'!$M$76:$M$88</c:f>
              <c:numCache>
                <c:formatCode>#,##0</c:formatCode>
                <c:ptCount val="13"/>
                <c:pt idx="0">
                  <c:v>183141</c:v>
                </c:pt>
                <c:pt idx="1">
                  <c:v>187510</c:v>
                </c:pt>
                <c:pt idx="2">
                  <c:v>216636</c:v>
                </c:pt>
                <c:pt idx="3">
                  <c:v>200761</c:v>
                </c:pt>
                <c:pt idx="4">
                  <c:v>199772</c:v>
                </c:pt>
                <c:pt idx="5">
                  <c:v>202804</c:v>
                </c:pt>
                <c:pt idx="6">
                  <c:v>215412</c:v>
                </c:pt>
                <c:pt idx="7">
                  <c:v>211373</c:v>
                </c:pt>
                <c:pt idx="12">
                  <c:v>1617409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7B-4CA6-B8D0-EF07E3A37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TF'!$N$75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7B-4CA6-B8D0-EF07E3A376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7B-4CA6-B8D0-EF07E3A376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7B-4CA6-B8D0-EF07E3A376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7B-4CA6-B8D0-EF07E3A376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7B-4CA6-B8D0-EF07E3A376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7B-4CA6-B8D0-EF07E3A376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7B-4CA6-B8D0-EF07E3A376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7B-4CA6-B8D0-EF07E3A376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7B-4CA6-B8D0-EF07E3A376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7B-4CA6-B8D0-EF07E3A376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7B-4CA6-B8D0-EF07E3A376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7B-4CA6-B8D0-EF07E3A376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7B-4CA6-B8D0-EF07E3A37688}"/>
              </c:ext>
            </c:extLst>
          </c:dPt>
          <c:cat>
            <c:strRef>
              <c:f>'Evolución mensual turistas TF'!$B$76:$B$87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TF'!$N$76:$N$88</c:f>
              <c:numCache>
                <c:formatCode>0.0%</c:formatCode>
                <c:ptCount val="13"/>
                <c:pt idx="0">
                  <c:v>0.76336186560625463</c:v>
                </c:pt>
                <c:pt idx="1">
                  <c:v>0.14275440927318606</c:v>
                </c:pt>
                <c:pt idx="2">
                  <c:v>3.9071418293443294E-2</c:v>
                </c:pt>
                <c:pt idx="3">
                  <c:v>-1.6754660058183379E-2</c:v>
                </c:pt>
                <c:pt idx="4">
                  <c:v>0.10284140154463595</c:v>
                </c:pt>
                <c:pt idx="5">
                  <c:v>8.0175338613376335E-2</c:v>
                </c:pt>
                <c:pt idx="6">
                  <c:v>3.8911181418319396E-2</c:v>
                </c:pt>
                <c:pt idx="7">
                  <c:v>4.6627248184341052E-3</c:v>
                </c:pt>
                <c:pt idx="12">
                  <c:v>0.10234268667783941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7B-4CA6-B8D0-EF07E3A37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anual turistas TF'!$B$173</c:f>
          <c:strCache>
            <c:ptCount val="1"/>
            <c:pt idx="0">
              <c:v>Turistas belgas entrados a Tenerife (principal+secundario)</c:v>
            </c:pt>
          </c:strCache>
        </c:strRef>
      </c:tx>
      <c:layout>
        <c:manualLayout>
          <c:xMode val="edge"/>
          <c:yMode val="edge"/>
          <c:x val="2.7031027297497378E-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38193847816267"/>
          <c:y val="0.12955259064839117"/>
          <c:w val="0.83712012376405709"/>
          <c:h val="0.6495785943423738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anual turistas TF'!$C$29</c:f>
              <c:strCache>
                <c:ptCount val="1"/>
                <c:pt idx="0">
                  <c:v>dato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'Evolución anual turistas TF'!$B$177:$B$189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TF'!$C$177:$C$189</c:f>
              <c:numCache>
                <c:formatCode>#,##0</c:formatCode>
                <c:ptCount val="13"/>
                <c:pt idx="0">
                  <c:v>230574</c:v>
                </c:pt>
                <c:pt idx="1">
                  <c:v>153738</c:v>
                </c:pt>
                <c:pt idx="2">
                  <c:v>95337</c:v>
                </c:pt>
                <c:pt idx="3">
                  <c:v>221117</c:v>
                </c:pt>
                <c:pt idx="4">
                  <c:v>215034</c:v>
                </c:pt>
                <c:pt idx="5">
                  <c:v>226452</c:v>
                </c:pt>
                <c:pt idx="6">
                  <c:v>214690</c:v>
                </c:pt>
                <c:pt idx="7">
                  <c:v>205447</c:v>
                </c:pt>
                <c:pt idx="8">
                  <c:v>187297</c:v>
                </c:pt>
                <c:pt idx="9">
                  <c:v>168805</c:v>
                </c:pt>
                <c:pt idx="10">
                  <c:v>166381</c:v>
                </c:pt>
                <c:pt idx="11">
                  <c:v>167917</c:v>
                </c:pt>
                <c:pt idx="12">
                  <c:v>152173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2-451F-9F6D-F6CC1D599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253855"/>
        <c:axId val="1668247135"/>
      </c:lineChart>
      <c:lineChart>
        <c:grouping val="standard"/>
        <c:varyColors val="0"/>
        <c:ser>
          <c:idx val="1"/>
          <c:order val="1"/>
          <c:tx>
            <c:strRef>
              <c:f>'Evolución anual turistas TF'!$D$29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turistas TF'!$B$177:$B$189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TF'!$D$177:$D$189</c:f>
              <c:numCache>
                <c:formatCode>0.0%</c:formatCode>
                <c:ptCount val="13"/>
                <c:pt idx="0">
                  <c:v>0.49978534910041761</c:v>
                </c:pt>
                <c:pt idx="1">
                  <c:v>0.61257434154630408</c:v>
                </c:pt>
                <c:pt idx="2">
                  <c:v>-0.56883912137013437</c:v>
                </c:pt>
                <c:pt idx="3">
                  <c:v>2.8288549717718992E-2</c:v>
                </c:pt>
                <c:pt idx="4">
                  <c:v>-5.0421281331142986E-2</c:v>
                </c:pt>
                <c:pt idx="5">
                  <c:v>5.4785970469048317E-2</c:v>
                </c:pt>
                <c:pt idx="6">
                  <c:v>4.4989705374135491E-2</c:v>
                </c:pt>
                <c:pt idx="7">
                  <c:v>9.690491572208848E-2</c:v>
                </c:pt>
                <c:pt idx="8">
                  <c:v>0.10954651817185512</c:v>
                </c:pt>
                <c:pt idx="9">
                  <c:v>1.4568971216665449E-2</c:v>
                </c:pt>
                <c:pt idx="10">
                  <c:v>-9.1473763823793908E-3</c:v>
                </c:pt>
                <c:pt idx="11">
                  <c:v>0.10346119219572469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62-451F-9F6D-F6CC1D599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82591"/>
        <c:axId val="109380671"/>
      </c:lineChart>
      <c:catAx>
        <c:axId val="1668253855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47135"/>
        <c:crosses val="autoZero"/>
        <c:auto val="1"/>
        <c:lblAlgn val="ctr"/>
        <c:lblOffset val="100"/>
        <c:noMultiLvlLbl val="0"/>
      </c:catAx>
      <c:valAx>
        <c:axId val="1668247135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53855"/>
        <c:crosses val="max"/>
        <c:crossBetween val="between"/>
      </c:valAx>
      <c:valAx>
        <c:axId val="109380671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09382591"/>
        <c:crosses val="max"/>
        <c:crossBetween val="between"/>
      </c:valAx>
      <c:catAx>
        <c:axId val="1093825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380671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anual turistas TF'!$B$194</c:f>
          <c:strCache>
            <c:ptCount val="1"/>
            <c:pt idx="0">
              <c:v>Turistas neerlandeses entrados a Tenerife (principal+secundario)</c:v>
            </c:pt>
          </c:strCache>
        </c:strRef>
      </c:tx>
      <c:layout>
        <c:manualLayout>
          <c:xMode val="edge"/>
          <c:yMode val="edge"/>
          <c:x val="2.7031027297497378E-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38193847816267"/>
          <c:y val="0.12955259064839117"/>
          <c:w val="0.83712012376405709"/>
          <c:h val="0.6495785943423738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anual turistas TF'!$C$29</c:f>
              <c:strCache>
                <c:ptCount val="1"/>
                <c:pt idx="0">
                  <c:v>dato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'Evolución anual turistas TF'!$B$198:$B$210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TF'!$C$198:$C$210</c:f>
              <c:numCache>
                <c:formatCode>#,##0</c:formatCode>
                <c:ptCount val="13"/>
                <c:pt idx="0">
                  <c:v>217409</c:v>
                </c:pt>
                <c:pt idx="1">
                  <c:v>116178</c:v>
                </c:pt>
                <c:pt idx="2">
                  <c:v>57771</c:v>
                </c:pt>
                <c:pt idx="3">
                  <c:v>182882</c:v>
                </c:pt>
                <c:pt idx="4">
                  <c:v>188874</c:v>
                </c:pt>
                <c:pt idx="5">
                  <c:v>192391</c:v>
                </c:pt>
                <c:pt idx="6">
                  <c:v>190244</c:v>
                </c:pt>
                <c:pt idx="7">
                  <c:v>156924</c:v>
                </c:pt>
                <c:pt idx="8">
                  <c:v>152618</c:v>
                </c:pt>
                <c:pt idx="9">
                  <c:v>152208</c:v>
                </c:pt>
                <c:pt idx="10">
                  <c:v>145043</c:v>
                </c:pt>
                <c:pt idx="11">
                  <c:v>141988</c:v>
                </c:pt>
                <c:pt idx="12">
                  <c:v>117390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F-48F9-B069-D476C224C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253855"/>
        <c:axId val="1668247135"/>
      </c:lineChart>
      <c:lineChart>
        <c:grouping val="standard"/>
        <c:varyColors val="0"/>
        <c:ser>
          <c:idx val="1"/>
          <c:order val="1"/>
          <c:tx>
            <c:strRef>
              <c:f>'Evolución anual turistas TF'!$D$29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turistas TF'!$B$198:$B$210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TF'!$D$198:$D$210</c:f>
              <c:numCache>
                <c:formatCode>0.0%</c:formatCode>
                <c:ptCount val="13"/>
                <c:pt idx="0">
                  <c:v>0.87134397218061932</c:v>
                </c:pt>
                <c:pt idx="1">
                  <c:v>1.0110089837461702</c:v>
                </c:pt>
                <c:pt idx="2">
                  <c:v>-0.68410778534792926</c:v>
                </c:pt>
                <c:pt idx="3">
                  <c:v>-3.1724853606107772E-2</c:v>
                </c:pt>
                <c:pt idx="4">
                  <c:v>-1.8280480895676021E-2</c:v>
                </c:pt>
                <c:pt idx="5">
                  <c:v>1.1285507033073294E-2</c:v>
                </c:pt>
                <c:pt idx="6">
                  <c:v>0.21233208432107253</c:v>
                </c:pt>
                <c:pt idx="7">
                  <c:v>2.821423423187297E-2</c:v>
                </c:pt>
                <c:pt idx="8">
                  <c:v>2.6936823294438916E-3</c:v>
                </c:pt>
                <c:pt idx="9">
                  <c:v>4.9399143702212545E-2</c:v>
                </c:pt>
                <c:pt idx="10">
                  <c:v>2.1515902752345273E-2</c:v>
                </c:pt>
                <c:pt idx="11">
                  <c:v>0.20954084675014917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F-48F9-B069-D476C224C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82591"/>
        <c:axId val="109380671"/>
      </c:lineChart>
      <c:catAx>
        <c:axId val="1668253855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47135"/>
        <c:crosses val="autoZero"/>
        <c:auto val="1"/>
        <c:lblAlgn val="ctr"/>
        <c:lblOffset val="100"/>
        <c:noMultiLvlLbl val="0"/>
      </c:catAx>
      <c:valAx>
        <c:axId val="1668247135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53855"/>
        <c:crosses val="max"/>
        <c:crossBetween val="between"/>
      </c:valAx>
      <c:valAx>
        <c:axId val="109380671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09382591"/>
        <c:crosses val="max"/>
        <c:crossBetween val="between"/>
      </c:valAx>
      <c:catAx>
        <c:axId val="1093825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380671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anual turistas TF'!$B$215</c:f>
          <c:strCache>
            <c:ptCount val="1"/>
            <c:pt idx="0">
              <c:v>Turistas nórdicos entrados a Tenerife (principal+secundario)</c:v>
            </c:pt>
          </c:strCache>
        </c:strRef>
      </c:tx>
      <c:layout>
        <c:manualLayout>
          <c:xMode val="edge"/>
          <c:yMode val="edge"/>
          <c:x val="2.7031027297497378E-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38193847816267"/>
          <c:y val="0.12955259064839117"/>
          <c:w val="0.83712012376405709"/>
          <c:h val="0.61254155730533688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anual turistas TF'!$C$29</c:f>
              <c:strCache>
                <c:ptCount val="1"/>
                <c:pt idx="0">
                  <c:v>dato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'Evolución anual turistas TF'!$B$219:$B$231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TF'!$C$219:$C$231</c:f>
              <c:numCache>
                <c:formatCode>#,##0</c:formatCode>
                <c:ptCount val="13"/>
                <c:pt idx="0">
                  <c:v>294599</c:v>
                </c:pt>
                <c:pt idx="1">
                  <c:v>102335</c:v>
                </c:pt>
                <c:pt idx="2">
                  <c:v>156178</c:v>
                </c:pt>
                <c:pt idx="3">
                  <c:v>397797</c:v>
                </c:pt>
                <c:pt idx="4">
                  <c:v>415817</c:v>
                </c:pt>
                <c:pt idx="5">
                  <c:v>459511</c:v>
                </c:pt>
                <c:pt idx="6">
                  <c:v>452904</c:v>
                </c:pt>
                <c:pt idx="7">
                  <c:v>437945</c:v>
                </c:pt>
                <c:pt idx="8">
                  <c:v>531915</c:v>
                </c:pt>
                <c:pt idx="9">
                  <c:v>526111</c:v>
                </c:pt>
                <c:pt idx="10">
                  <c:v>475984</c:v>
                </c:pt>
                <c:pt idx="11">
                  <c:v>464204</c:v>
                </c:pt>
                <c:pt idx="12">
                  <c:v>327517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1-4859-B9ED-AEB1446AA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253855"/>
        <c:axId val="1668247135"/>
      </c:lineChart>
      <c:lineChart>
        <c:grouping val="standard"/>
        <c:varyColors val="0"/>
        <c:ser>
          <c:idx val="1"/>
          <c:order val="1"/>
          <c:tx>
            <c:strRef>
              <c:f>'Evolución anual turistas TF'!$D$29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turistas TF'!$B$219:$B$231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turistas TF'!$D$219:$D$231</c:f>
              <c:numCache>
                <c:formatCode>0.0%</c:formatCode>
                <c:ptCount val="13"/>
                <c:pt idx="0">
                  <c:v>1.8787707040601944</c:v>
                </c:pt>
                <c:pt idx="1">
                  <c:v>-0.34475406267207931</c:v>
                </c:pt>
                <c:pt idx="2">
                  <c:v>-0.60739271537995509</c:v>
                </c:pt>
                <c:pt idx="3">
                  <c:v>-4.3336371528821527E-2</c:v>
                </c:pt>
                <c:pt idx="4">
                  <c:v>-9.5088039241715605E-2</c:v>
                </c:pt>
                <c:pt idx="5">
                  <c:v>1.4588080476215737E-2</c:v>
                </c:pt>
                <c:pt idx="6">
                  <c:v>3.415725718982987E-2</c:v>
                </c:pt>
                <c:pt idx="7">
                  <c:v>-0.17666356466728705</c:v>
                </c:pt>
                <c:pt idx="8">
                  <c:v>1.1031892509375307E-2</c:v>
                </c:pt>
                <c:pt idx="9">
                  <c:v>0.10531236344078798</c:v>
                </c:pt>
                <c:pt idx="10">
                  <c:v>2.5376774004532532E-2</c:v>
                </c:pt>
                <c:pt idx="11">
                  <c:v>0.41734322187855888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71-4859-B9ED-AEB1446AA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82591"/>
        <c:axId val="109380671"/>
      </c:lineChart>
      <c:catAx>
        <c:axId val="1668253855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47135"/>
        <c:crosses val="autoZero"/>
        <c:auto val="1"/>
        <c:lblAlgn val="ctr"/>
        <c:lblOffset val="100"/>
        <c:noMultiLvlLbl val="0"/>
      </c:catAx>
      <c:valAx>
        <c:axId val="1668247135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68253855"/>
        <c:crosses val="max"/>
        <c:crossBetween val="between"/>
      </c:valAx>
      <c:valAx>
        <c:axId val="109380671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09382591"/>
        <c:crosses val="max"/>
        <c:crossBetween val="between"/>
      </c:valAx>
      <c:catAx>
        <c:axId val="1093825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380671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GC'!$E$7:$F$7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BC-4A91-A4A0-1585D3E1BB70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GC'!$E$9:$E$21</c:f>
              <c:numCache>
                <c:formatCode>#,##0</c:formatCode>
                <c:ptCount val="13"/>
                <c:pt idx="0">
                  <c:v>424117</c:v>
                </c:pt>
                <c:pt idx="1">
                  <c:v>403123</c:v>
                </c:pt>
                <c:pt idx="2">
                  <c:v>453136</c:v>
                </c:pt>
                <c:pt idx="3">
                  <c:v>324647</c:v>
                </c:pt>
                <c:pt idx="4">
                  <c:v>261250</c:v>
                </c:pt>
                <c:pt idx="5">
                  <c:v>274881</c:v>
                </c:pt>
                <c:pt idx="6">
                  <c:v>333529</c:v>
                </c:pt>
                <c:pt idx="7">
                  <c:v>328921</c:v>
                </c:pt>
                <c:pt idx="8">
                  <c:v>291855</c:v>
                </c:pt>
                <c:pt idx="9">
                  <c:v>354718</c:v>
                </c:pt>
                <c:pt idx="10">
                  <c:v>405715</c:v>
                </c:pt>
                <c:pt idx="11">
                  <c:v>416723</c:v>
                </c:pt>
                <c:pt idx="12">
                  <c:v>4272615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BC-4A91-A4A0-1585D3E1BB70}"/>
            </c:ext>
          </c:extLst>
        </c:ser>
        <c:ser>
          <c:idx val="0"/>
          <c:order val="1"/>
          <c:tx>
            <c:strRef>
              <c:f>'Evolución mensual turistas GC'!$K$7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BC-4A91-A4A0-1585D3E1BB70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GC'!$K$9:$K$21</c:f>
              <c:numCache>
                <c:formatCode>#,##0</c:formatCode>
                <c:ptCount val="13"/>
                <c:pt idx="0">
                  <c:v>256728</c:v>
                </c:pt>
                <c:pt idx="1">
                  <c:v>294431</c:v>
                </c:pt>
                <c:pt idx="2">
                  <c:v>325288</c:v>
                </c:pt>
                <c:pt idx="3">
                  <c:v>356410</c:v>
                </c:pt>
                <c:pt idx="4">
                  <c:v>259935</c:v>
                </c:pt>
                <c:pt idx="5">
                  <c:v>265785</c:v>
                </c:pt>
                <c:pt idx="6">
                  <c:v>315843</c:v>
                </c:pt>
                <c:pt idx="7">
                  <c:v>332139</c:v>
                </c:pt>
                <c:pt idx="8">
                  <c:v>275539</c:v>
                </c:pt>
                <c:pt idx="9">
                  <c:v>375614</c:v>
                </c:pt>
                <c:pt idx="10">
                  <c:v>388852</c:v>
                </c:pt>
                <c:pt idx="11">
                  <c:v>421484</c:v>
                </c:pt>
                <c:pt idx="12">
                  <c:v>3868048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BC-4A91-A4A0-1585D3E1BB70}"/>
            </c:ext>
          </c:extLst>
        </c:ser>
        <c:ser>
          <c:idx val="1"/>
          <c:order val="2"/>
          <c:tx>
            <c:strRef>
              <c:f>'Evolución mensual turistas GC'!$M$7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BC-4A91-A4A0-1585D3E1BB70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GC'!$M$9:$M$21</c:f>
              <c:numCache>
                <c:formatCode>#,##0</c:formatCode>
                <c:ptCount val="13"/>
                <c:pt idx="0">
                  <c:v>409144</c:v>
                </c:pt>
                <c:pt idx="1">
                  <c:v>397277</c:v>
                </c:pt>
                <c:pt idx="2">
                  <c:v>403014</c:v>
                </c:pt>
                <c:pt idx="3">
                  <c:v>354131</c:v>
                </c:pt>
                <c:pt idx="4">
                  <c:v>271622</c:v>
                </c:pt>
                <c:pt idx="5">
                  <c:v>270269</c:v>
                </c:pt>
                <c:pt idx="6">
                  <c:v>327022</c:v>
                </c:pt>
                <c:pt idx="7">
                  <c:v>326111</c:v>
                </c:pt>
                <c:pt idx="12">
                  <c:v>2758590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BC-4A91-A4A0-1585D3E1B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GC'!$N$8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BC-4A91-A4A0-1585D3E1BB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BC-4A91-A4A0-1585D3E1BB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BC-4A91-A4A0-1585D3E1BB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BC-4A91-A4A0-1585D3E1BB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BC-4A91-A4A0-1585D3E1BB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BC-4A91-A4A0-1585D3E1BB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BC-4A91-A4A0-1585D3E1BB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BC-4A91-A4A0-1585D3E1BB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BC-4A91-A4A0-1585D3E1BB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BC-4A91-A4A0-1585D3E1BB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BC-4A91-A4A0-1585D3E1BB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BC-4A91-A4A0-1585D3E1BB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BC-4A91-A4A0-1585D3E1BB70}"/>
              </c:ext>
            </c:extLst>
          </c:dPt>
          <c:val>
            <c:numRef>
              <c:f>'Evolución mensual turistas GC'!$N$9:$N$21</c:f>
              <c:numCache>
                <c:formatCode>0.0%</c:formatCode>
                <c:ptCount val="13"/>
                <c:pt idx="0">
                  <c:v>0.59368670343710073</c:v>
                </c:pt>
                <c:pt idx="1">
                  <c:v>0.3493042512507174</c:v>
                </c:pt>
                <c:pt idx="2">
                  <c:v>0.23894518088586114</c:v>
                </c:pt>
                <c:pt idx="3">
                  <c:v>-6.3943211469936756E-3</c:v>
                </c:pt>
                <c:pt idx="4">
                  <c:v>4.4961240310077422E-2</c:v>
                </c:pt>
                <c:pt idx="5">
                  <c:v>1.687077901311218E-2</c:v>
                </c:pt>
                <c:pt idx="6">
                  <c:v>3.5394167355299988E-2</c:v>
                </c:pt>
                <c:pt idx="7">
                  <c:v>-1.8149027967206521E-2</c:v>
                </c:pt>
                <c:pt idx="12">
                  <c:v>0.14627981279494917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BC-4A91-A4A0-1585D3E1B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GC'!$E$74:$F$74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F0-40D8-BF79-3EFC4EB9AE01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GC'!$E$76:$E$88</c:f>
              <c:numCache>
                <c:formatCode>#,##0</c:formatCode>
                <c:ptCount val="13"/>
                <c:pt idx="0">
                  <c:v>53311</c:v>
                </c:pt>
                <c:pt idx="1">
                  <c:v>52343</c:v>
                </c:pt>
                <c:pt idx="2">
                  <c:v>55102</c:v>
                </c:pt>
                <c:pt idx="3">
                  <c:v>67225</c:v>
                </c:pt>
                <c:pt idx="4">
                  <c:v>66738</c:v>
                </c:pt>
                <c:pt idx="5">
                  <c:v>67787</c:v>
                </c:pt>
                <c:pt idx="6">
                  <c:v>75285</c:v>
                </c:pt>
                <c:pt idx="7">
                  <c:v>80002</c:v>
                </c:pt>
                <c:pt idx="8">
                  <c:v>71538</c:v>
                </c:pt>
                <c:pt idx="9">
                  <c:v>71058</c:v>
                </c:pt>
                <c:pt idx="10">
                  <c:v>54440</c:v>
                </c:pt>
                <c:pt idx="11">
                  <c:v>57093</c:v>
                </c:pt>
                <c:pt idx="12">
                  <c:v>771922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F0-40D8-BF79-3EFC4EB9AE01}"/>
            </c:ext>
          </c:extLst>
        </c:ser>
        <c:ser>
          <c:idx val="0"/>
          <c:order val="1"/>
          <c:tx>
            <c:strRef>
              <c:f>'Evolución mensual turistas GC'!$K$74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F0-40D8-BF79-3EFC4EB9AE01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GC'!$K$76:$K$88</c:f>
              <c:numCache>
                <c:formatCode>#,##0</c:formatCode>
                <c:ptCount val="13"/>
                <c:pt idx="0">
                  <c:v>30773</c:v>
                </c:pt>
                <c:pt idx="1">
                  <c:v>48339</c:v>
                </c:pt>
                <c:pt idx="2">
                  <c:v>59669</c:v>
                </c:pt>
                <c:pt idx="3">
                  <c:v>69519</c:v>
                </c:pt>
                <c:pt idx="4">
                  <c:v>67949</c:v>
                </c:pt>
                <c:pt idx="5">
                  <c:v>73727</c:v>
                </c:pt>
                <c:pt idx="6">
                  <c:v>74895</c:v>
                </c:pt>
                <c:pt idx="7">
                  <c:v>82190</c:v>
                </c:pt>
                <c:pt idx="8">
                  <c:v>73525</c:v>
                </c:pt>
                <c:pt idx="9">
                  <c:v>78199</c:v>
                </c:pt>
                <c:pt idx="10">
                  <c:v>59694</c:v>
                </c:pt>
                <c:pt idx="11">
                  <c:v>74009</c:v>
                </c:pt>
                <c:pt idx="12">
                  <c:v>792488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F0-40D8-BF79-3EFC4EB9AE01}"/>
            </c:ext>
          </c:extLst>
        </c:ser>
        <c:ser>
          <c:idx val="1"/>
          <c:order val="2"/>
          <c:tx>
            <c:strRef>
              <c:f>'Evolución mensual turistas GC'!$M$74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F0-40D8-BF79-3EFC4EB9AE01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GC'!$M$76:$M$88</c:f>
              <c:numCache>
                <c:formatCode>#,##0</c:formatCode>
                <c:ptCount val="13"/>
                <c:pt idx="0">
                  <c:v>61128</c:v>
                </c:pt>
                <c:pt idx="1">
                  <c:v>67064</c:v>
                </c:pt>
                <c:pt idx="2">
                  <c:v>75268</c:v>
                </c:pt>
                <c:pt idx="3">
                  <c:v>77088</c:v>
                </c:pt>
                <c:pt idx="4">
                  <c:v>75019</c:v>
                </c:pt>
                <c:pt idx="5">
                  <c:v>80776</c:v>
                </c:pt>
                <c:pt idx="6">
                  <c:v>84826</c:v>
                </c:pt>
                <c:pt idx="7">
                  <c:v>84480</c:v>
                </c:pt>
                <c:pt idx="12">
                  <c:v>605649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F0-40D8-BF79-3EFC4EB9A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GC'!$N$75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F0-40D8-BF79-3EFC4EB9AE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F0-40D8-BF79-3EFC4EB9AE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F0-40D8-BF79-3EFC4EB9AE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F0-40D8-BF79-3EFC4EB9AE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F0-40D8-BF79-3EFC4EB9AE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F0-40D8-BF79-3EFC4EB9AE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F0-40D8-BF79-3EFC4EB9AE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F0-40D8-BF79-3EFC4EB9AE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F0-40D8-BF79-3EFC4EB9AE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F0-40D8-BF79-3EFC4EB9AE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F0-40D8-BF79-3EFC4EB9AE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F0-40D8-BF79-3EFC4EB9AE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F0-40D8-BF79-3EFC4EB9AE01}"/>
              </c:ext>
            </c:extLst>
          </c:dPt>
          <c:cat>
            <c:strRef>
              <c:f>'Evolución mensual turistas GC'!$B$76:$B$87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GC'!$N$76:$N$88</c:f>
              <c:numCache>
                <c:formatCode>0.0%</c:formatCode>
                <c:ptCount val="13"/>
                <c:pt idx="0">
                  <c:v>0.98641666395866512</c:v>
                </c:pt>
                <c:pt idx="1">
                  <c:v>0.38736837750056896</c:v>
                </c:pt>
                <c:pt idx="2">
                  <c:v>0.26142553084516251</c:v>
                </c:pt>
                <c:pt idx="3">
                  <c:v>0.10887670996418253</c:v>
                </c:pt>
                <c:pt idx="4">
                  <c:v>0.10404862470382192</c:v>
                </c:pt>
                <c:pt idx="5">
                  <c:v>9.5609478210153753E-2</c:v>
                </c:pt>
                <c:pt idx="6">
                  <c:v>0.13259897189398484</c:v>
                </c:pt>
                <c:pt idx="7">
                  <c:v>2.7862270349190865E-2</c:v>
                </c:pt>
                <c:pt idx="12">
                  <c:v>0.19443025592581553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F0-40D8-BF79-3EFC4EB9A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GC'!$E$96:$F$96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33-4932-82A6-E815749CF617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GC'!$E$98:$E$110</c:f>
              <c:numCache>
                <c:formatCode>#,##0</c:formatCode>
                <c:ptCount val="13"/>
                <c:pt idx="0">
                  <c:v>6559</c:v>
                </c:pt>
                <c:pt idx="1">
                  <c:v>5501</c:v>
                </c:pt>
                <c:pt idx="2">
                  <c:v>5747</c:v>
                </c:pt>
                <c:pt idx="3">
                  <c:v>7036</c:v>
                </c:pt>
                <c:pt idx="4">
                  <c:v>6098</c:v>
                </c:pt>
                <c:pt idx="5">
                  <c:v>6553</c:v>
                </c:pt>
                <c:pt idx="6">
                  <c:v>6992</c:v>
                </c:pt>
                <c:pt idx="7">
                  <c:v>7564</c:v>
                </c:pt>
                <c:pt idx="8">
                  <c:v>7614</c:v>
                </c:pt>
                <c:pt idx="9">
                  <c:v>7009</c:v>
                </c:pt>
                <c:pt idx="10">
                  <c:v>4922</c:v>
                </c:pt>
                <c:pt idx="11">
                  <c:v>6320</c:v>
                </c:pt>
                <c:pt idx="12">
                  <c:v>77915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33-4932-82A6-E815749CF617}"/>
            </c:ext>
          </c:extLst>
        </c:ser>
        <c:ser>
          <c:idx val="0"/>
          <c:order val="1"/>
          <c:tx>
            <c:strRef>
              <c:f>'Evolución mensual turistas GC'!$K$96:$L$96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33-4932-82A6-E815749CF617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GC'!$K$98:$K$110</c:f>
              <c:numCache>
                <c:formatCode>#,##0</c:formatCode>
                <c:ptCount val="13"/>
                <c:pt idx="0">
                  <c:v>4663</c:v>
                </c:pt>
                <c:pt idx="1">
                  <c:v>5652</c:v>
                </c:pt>
                <c:pt idx="2">
                  <c:v>7078</c:v>
                </c:pt>
                <c:pt idx="3">
                  <c:v>5788</c:v>
                </c:pt>
                <c:pt idx="4">
                  <c:v>6618</c:v>
                </c:pt>
                <c:pt idx="5">
                  <c:v>7077</c:v>
                </c:pt>
                <c:pt idx="6">
                  <c:v>7665</c:v>
                </c:pt>
                <c:pt idx="7">
                  <c:v>7107</c:v>
                </c:pt>
                <c:pt idx="8">
                  <c:v>5692</c:v>
                </c:pt>
                <c:pt idx="9">
                  <c:v>6669</c:v>
                </c:pt>
                <c:pt idx="10">
                  <c:v>8225</c:v>
                </c:pt>
                <c:pt idx="11">
                  <c:v>8891</c:v>
                </c:pt>
                <c:pt idx="12">
                  <c:v>81125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33-4932-82A6-E815749CF617}"/>
            </c:ext>
          </c:extLst>
        </c:ser>
        <c:ser>
          <c:idx val="1"/>
          <c:order val="2"/>
          <c:tx>
            <c:strRef>
              <c:f>'Evolución mensual turistas GC'!$M$96:$N$96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33-4932-82A6-E815749CF617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GC'!$M$98:$M$110</c:f>
              <c:numCache>
                <c:formatCode>#,##0</c:formatCode>
                <c:ptCount val="13"/>
                <c:pt idx="0">
                  <c:v>10809</c:v>
                </c:pt>
                <c:pt idx="1">
                  <c:v>9246</c:v>
                </c:pt>
                <c:pt idx="2">
                  <c:v>9604</c:v>
                </c:pt>
                <c:pt idx="3">
                  <c:v>8122</c:v>
                </c:pt>
                <c:pt idx="4">
                  <c:v>8316</c:v>
                </c:pt>
                <c:pt idx="5">
                  <c:v>8611</c:v>
                </c:pt>
                <c:pt idx="6">
                  <c:v>9646</c:v>
                </c:pt>
                <c:pt idx="7">
                  <c:v>10255</c:v>
                </c:pt>
                <c:pt idx="12">
                  <c:v>74609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33-4932-82A6-E815749CF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GC'!$N$97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33-4932-82A6-E815749CF6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33-4932-82A6-E815749CF6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33-4932-82A6-E815749CF6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33-4932-82A6-E815749CF6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33-4932-82A6-E815749CF6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33-4932-82A6-E815749CF6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33-4932-82A6-E815749CF6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33-4932-82A6-E815749CF6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33-4932-82A6-E815749CF6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33-4932-82A6-E815749CF6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33-4932-82A6-E815749CF6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33-4932-82A6-E815749CF6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33-4932-82A6-E815749CF617}"/>
              </c:ext>
            </c:extLst>
          </c:dPt>
          <c:cat>
            <c:strRef>
              <c:f>'Evolución mensual turistas GC'!$B$98:$B$109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GC'!$N$98:$N$110</c:f>
              <c:numCache>
                <c:formatCode>0.0%</c:formatCode>
                <c:ptCount val="13"/>
                <c:pt idx="0">
                  <c:v>1.3180355993995283</c:v>
                </c:pt>
                <c:pt idx="1">
                  <c:v>0.63588110403397025</c:v>
                </c:pt>
                <c:pt idx="2">
                  <c:v>0.35688047471037021</c:v>
                </c:pt>
                <c:pt idx="3">
                  <c:v>0.40324809951624041</c:v>
                </c:pt>
                <c:pt idx="4">
                  <c:v>0.256572982774252</c:v>
                </c:pt>
                <c:pt idx="5">
                  <c:v>0.21675851349441855</c:v>
                </c:pt>
                <c:pt idx="6">
                  <c:v>0.25844748858447497</c:v>
                </c:pt>
                <c:pt idx="7">
                  <c:v>0.4429435767553116</c:v>
                </c:pt>
                <c:pt idx="12">
                  <c:v>0.44456706939281299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33-4932-82A6-E815749CF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GC'!$E$118:$F$118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5C-4459-BF82-1AA3D7530A9B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GC'!$E$120:$E$132</c:f>
              <c:numCache>
                <c:formatCode>#,##0</c:formatCode>
                <c:ptCount val="13"/>
                <c:pt idx="0">
                  <c:v>82774</c:v>
                </c:pt>
                <c:pt idx="1">
                  <c:v>96499</c:v>
                </c:pt>
                <c:pt idx="2">
                  <c:v>105772</c:v>
                </c:pt>
                <c:pt idx="3">
                  <c:v>75059</c:v>
                </c:pt>
                <c:pt idx="4">
                  <c:v>47003</c:v>
                </c:pt>
                <c:pt idx="5">
                  <c:v>57858</c:v>
                </c:pt>
                <c:pt idx="6">
                  <c:v>51743</c:v>
                </c:pt>
                <c:pt idx="7">
                  <c:v>46627</c:v>
                </c:pt>
                <c:pt idx="8">
                  <c:v>52437</c:v>
                </c:pt>
                <c:pt idx="9">
                  <c:v>62994</c:v>
                </c:pt>
                <c:pt idx="10">
                  <c:v>94554</c:v>
                </c:pt>
                <c:pt idx="11">
                  <c:v>101422</c:v>
                </c:pt>
                <c:pt idx="12">
                  <c:v>874742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5C-4459-BF82-1AA3D7530A9B}"/>
            </c:ext>
          </c:extLst>
        </c:ser>
        <c:ser>
          <c:idx val="0"/>
          <c:order val="1"/>
          <c:tx>
            <c:strRef>
              <c:f>'Evolución mensual turistas GC'!$K$118:$L$118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5C-4459-BF82-1AA3D7530A9B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GC'!$K$120:$K$132</c:f>
              <c:numCache>
                <c:formatCode>#,##0</c:formatCode>
                <c:ptCount val="13"/>
                <c:pt idx="0">
                  <c:v>47997</c:v>
                </c:pt>
                <c:pt idx="1">
                  <c:v>57292</c:v>
                </c:pt>
                <c:pt idx="2">
                  <c:v>71279</c:v>
                </c:pt>
                <c:pt idx="3">
                  <c:v>75348</c:v>
                </c:pt>
                <c:pt idx="4">
                  <c:v>44536</c:v>
                </c:pt>
                <c:pt idx="5">
                  <c:v>46973</c:v>
                </c:pt>
                <c:pt idx="6">
                  <c:v>50689</c:v>
                </c:pt>
                <c:pt idx="7">
                  <c:v>49821</c:v>
                </c:pt>
                <c:pt idx="8">
                  <c:v>49765</c:v>
                </c:pt>
                <c:pt idx="9">
                  <c:v>63490</c:v>
                </c:pt>
                <c:pt idx="10">
                  <c:v>79743</c:v>
                </c:pt>
                <c:pt idx="11">
                  <c:v>84026</c:v>
                </c:pt>
                <c:pt idx="12">
                  <c:v>720959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5C-4459-BF82-1AA3D7530A9B}"/>
            </c:ext>
          </c:extLst>
        </c:ser>
        <c:ser>
          <c:idx val="1"/>
          <c:order val="2"/>
          <c:tx>
            <c:strRef>
              <c:f>'Evolución mensual turistas GC'!$M$118:$N$118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5C-4459-BF82-1AA3D7530A9B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GC'!$M$120:$M$132</c:f>
              <c:numCache>
                <c:formatCode>#,##0</c:formatCode>
                <c:ptCount val="13"/>
                <c:pt idx="0">
                  <c:v>82622</c:v>
                </c:pt>
                <c:pt idx="1">
                  <c:v>81919</c:v>
                </c:pt>
                <c:pt idx="2">
                  <c:v>83025</c:v>
                </c:pt>
                <c:pt idx="3">
                  <c:v>78670</c:v>
                </c:pt>
                <c:pt idx="4">
                  <c:v>46613</c:v>
                </c:pt>
                <c:pt idx="5">
                  <c:v>44581</c:v>
                </c:pt>
                <c:pt idx="6">
                  <c:v>47470</c:v>
                </c:pt>
                <c:pt idx="7">
                  <c:v>50259</c:v>
                </c:pt>
                <c:pt idx="12">
                  <c:v>515159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5C-4459-BF82-1AA3D753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GC'!$N$119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5C-4459-BF82-1AA3D7530A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5C-4459-BF82-1AA3D7530A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5C-4459-BF82-1AA3D7530A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5C-4459-BF82-1AA3D7530A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5C-4459-BF82-1AA3D7530A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5C-4459-BF82-1AA3D7530A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5C-4459-BF82-1AA3D7530A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5C-4459-BF82-1AA3D7530A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5C-4459-BF82-1AA3D7530A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5C-4459-BF82-1AA3D7530A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5C-4459-BF82-1AA3D7530A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5C-4459-BF82-1AA3D7530A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5C-4459-BF82-1AA3D7530A9B}"/>
              </c:ext>
            </c:extLst>
          </c:dPt>
          <c:cat>
            <c:strRef>
              <c:f>'Evolución mensual turistas GC'!$B$120:$B$131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GC'!$N$120:$N$132</c:f>
              <c:numCache>
                <c:formatCode>0.0%</c:formatCode>
                <c:ptCount val="13"/>
                <c:pt idx="0">
                  <c:v>0.72139925412004913</c:v>
                </c:pt>
                <c:pt idx="1">
                  <c:v>0.42985058996020387</c:v>
                </c:pt>
                <c:pt idx="2">
                  <c:v>0.16478906830903917</c:v>
                </c:pt>
                <c:pt idx="3">
                  <c:v>4.4088761480065797E-2</c:v>
                </c:pt>
                <c:pt idx="4">
                  <c:v>4.6636428956349896E-2</c:v>
                </c:pt>
                <c:pt idx="5">
                  <c:v>-5.0922870585229818E-2</c:v>
                </c:pt>
                <c:pt idx="6">
                  <c:v>-6.3504902444317279E-2</c:v>
                </c:pt>
                <c:pt idx="7">
                  <c:v>8.7914734750407231E-3</c:v>
                </c:pt>
                <c:pt idx="12">
                  <c:v>0.16043790194510454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5C-4459-BF82-1AA3D753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GC'!$E$140:$F$140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61-414A-9805-D14B94CAF578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GC'!$E$142:$E$154</c:f>
              <c:numCache>
                <c:formatCode>#,##0</c:formatCode>
                <c:ptCount val="13"/>
                <c:pt idx="0">
                  <c:v>11154</c:v>
                </c:pt>
                <c:pt idx="1">
                  <c:v>9198</c:v>
                </c:pt>
                <c:pt idx="2">
                  <c:v>10618</c:v>
                </c:pt>
                <c:pt idx="3">
                  <c:v>6389</c:v>
                </c:pt>
                <c:pt idx="4">
                  <c:v>6631</c:v>
                </c:pt>
                <c:pt idx="5">
                  <c:v>6203</c:v>
                </c:pt>
                <c:pt idx="6">
                  <c:v>6990</c:v>
                </c:pt>
                <c:pt idx="7">
                  <c:v>9183</c:v>
                </c:pt>
                <c:pt idx="8">
                  <c:v>9068</c:v>
                </c:pt>
                <c:pt idx="9">
                  <c:v>7511</c:v>
                </c:pt>
                <c:pt idx="10">
                  <c:v>7999</c:v>
                </c:pt>
                <c:pt idx="11">
                  <c:v>9400</c:v>
                </c:pt>
                <c:pt idx="12">
                  <c:v>100344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61-414A-9805-D14B94CAF578}"/>
            </c:ext>
          </c:extLst>
        </c:ser>
        <c:ser>
          <c:idx val="0"/>
          <c:order val="1"/>
          <c:tx>
            <c:strRef>
              <c:f>'Evolución mensual turistas GC'!$K$140:$L$140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61-414A-9805-D14B94CAF578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GC'!$K$142:$K$154</c:f>
              <c:numCache>
                <c:formatCode>#,##0</c:formatCode>
                <c:ptCount val="13"/>
                <c:pt idx="0">
                  <c:v>7457</c:v>
                </c:pt>
                <c:pt idx="1">
                  <c:v>7575</c:v>
                </c:pt>
                <c:pt idx="2">
                  <c:v>8245</c:v>
                </c:pt>
                <c:pt idx="3">
                  <c:v>8397</c:v>
                </c:pt>
                <c:pt idx="4">
                  <c:v>11274</c:v>
                </c:pt>
                <c:pt idx="5">
                  <c:v>8020</c:v>
                </c:pt>
                <c:pt idx="6">
                  <c:v>9380</c:v>
                </c:pt>
                <c:pt idx="7">
                  <c:v>12335</c:v>
                </c:pt>
                <c:pt idx="8">
                  <c:v>9663</c:v>
                </c:pt>
                <c:pt idx="9">
                  <c:v>10001</c:v>
                </c:pt>
                <c:pt idx="10">
                  <c:v>10691</c:v>
                </c:pt>
                <c:pt idx="11">
                  <c:v>11215</c:v>
                </c:pt>
                <c:pt idx="12">
                  <c:v>114253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61-414A-9805-D14B94CAF578}"/>
            </c:ext>
          </c:extLst>
        </c:ser>
        <c:ser>
          <c:idx val="1"/>
          <c:order val="2"/>
          <c:tx>
            <c:strRef>
              <c:f>'Evolución mensual turistas GC'!$M$140:$N$140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61-414A-9805-D14B94CAF578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GC'!$M$142:$M$154</c:f>
              <c:numCache>
                <c:formatCode>#,##0</c:formatCode>
                <c:ptCount val="13"/>
                <c:pt idx="0">
                  <c:v>13386</c:v>
                </c:pt>
                <c:pt idx="1">
                  <c:v>9987</c:v>
                </c:pt>
                <c:pt idx="2">
                  <c:v>10858</c:v>
                </c:pt>
                <c:pt idx="3">
                  <c:v>9224</c:v>
                </c:pt>
                <c:pt idx="4">
                  <c:v>9877</c:v>
                </c:pt>
                <c:pt idx="5">
                  <c:v>8843</c:v>
                </c:pt>
                <c:pt idx="6">
                  <c:v>9055</c:v>
                </c:pt>
                <c:pt idx="12">
                  <c:v>82082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61-414A-9805-D14B94CAF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GC'!$N$141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61-414A-9805-D14B94CAF5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61-414A-9805-D14B94CAF5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61-414A-9805-D14B94CAF5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61-414A-9805-D14B94CAF5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61-414A-9805-D14B94CAF5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61-414A-9805-D14B94CAF5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61-414A-9805-D14B94CAF5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61-414A-9805-D14B94CAF5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61-414A-9805-D14B94CAF5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61-414A-9805-D14B94CAF5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61-414A-9805-D14B94CAF5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61-414A-9805-D14B94CAF5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61-414A-9805-D14B94CAF578}"/>
              </c:ext>
            </c:extLst>
          </c:dPt>
          <c:cat>
            <c:strRef>
              <c:f>'Evolución mensual turistas GC'!$B$142:$B$153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GC'!$N$142:$N$154</c:f>
              <c:numCache>
                <c:formatCode>0.0%</c:formatCode>
                <c:ptCount val="13"/>
                <c:pt idx="0">
                  <c:v>0.79509185999731802</c:v>
                </c:pt>
                <c:pt idx="1">
                  <c:v>0.31841584158415848</c:v>
                </c:pt>
                <c:pt idx="2">
                  <c:v>0.31691934505761066</c:v>
                </c:pt>
                <c:pt idx="3">
                  <c:v>9.8487555079195044E-2</c:v>
                </c:pt>
                <c:pt idx="4">
                  <c:v>-0.1239134291289693</c:v>
                </c:pt>
                <c:pt idx="5">
                  <c:v>0.10261845386533675</c:v>
                </c:pt>
                <c:pt idx="6">
                  <c:v>-3.4648187633262273E-2</c:v>
                </c:pt>
                <c:pt idx="12">
                  <c:v>0.12931497048828478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61-414A-9805-D14B94CAF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GC'!$E$162:$F$162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38-4EF1-B9D0-AC9A9F71568B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GC'!$E$164:$E$176</c:f>
              <c:numCache>
                <c:formatCode>#,##0</c:formatCode>
                <c:ptCount val="13"/>
                <c:pt idx="0">
                  <c:v>5344</c:v>
                </c:pt>
                <c:pt idx="1">
                  <c:v>8650</c:v>
                </c:pt>
                <c:pt idx="2">
                  <c:v>6727</c:v>
                </c:pt>
                <c:pt idx="3">
                  <c:v>8745</c:v>
                </c:pt>
                <c:pt idx="4">
                  <c:v>9224</c:v>
                </c:pt>
                <c:pt idx="5">
                  <c:v>6718</c:v>
                </c:pt>
                <c:pt idx="6">
                  <c:v>8077</c:v>
                </c:pt>
                <c:pt idx="7">
                  <c:v>13749</c:v>
                </c:pt>
                <c:pt idx="8">
                  <c:v>6865</c:v>
                </c:pt>
                <c:pt idx="9">
                  <c:v>8059</c:v>
                </c:pt>
                <c:pt idx="10">
                  <c:v>5863</c:v>
                </c:pt>
                <c:pt idx="11">
                  <c:v>7509</c:v>
                </c:pt>
                <c:pt idx="12">
                  <c:v>95530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38-4EF1-B9D0-AC9A9F71568B}"/>
            </c:ext>
          </c:extLst>
        </c:ser>
        <c:ser>
          <c:idx val="0"/>
          <c:order val="1"/>
          <c:tx>
            <c:strRef>
              <c:f>'Evolución mensual turistas GC'!$K$162:$L$162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38-4EF1-B9D0-AC9A9F71568B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GC'!$K$164:$K$176</c:f>
              <c:numCache>
                <c:formatCode>#,##0</c:formatCode>
                <c:ptCount val="13"/>
                <c:pt idx="0">
                  <c:v>5205</c:v>
                </c:pt>
                <c:pt idx="1">
                  <c:v>9091</c:v>
                </c:pt>
                <c:pt idx="2">
                  <c:v>9305</c:v>
                </c:pt>
                <c:pt idx="3">
                  <c:v>10564</c:v>
                </c:pt>
                <c:pt idx="4">
                  <c:v>12095</c:v>
                </c:pt>
                <c:pt idx="5">
                  <c:v>8645</c:v>
                </c:pt>
                <c:pt idx="6">
                  <c:v>14588</c:v>
                </c:pt>
                <c:pt idx="7">
                  <c:v>17637</c:v>
                </c:pt>
                <c:pt idx="8">
                  <c:v>11007</c:v>
                </c:pt>
                <c:pt idx="9">
                  <c:v>12411</c:v>
                </c:pt>
                <c:pt idx="10">
                  <c:v>11105</c:v>
                </c:pt>
                <c:pt idx="11">
                  <c:v>14716</c:v>
                </c:pt>
                <c:pt idx="12">
                  <c:v>136369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38-4EF1-B9D0-AC9A9F71568B}"/>
            </c:ext>
          </c:extLst>
        </c:ser>
        <c:ser>
          <c:idx val="1"/>
          <c:order val="2"/>
          <c:tx>
            <c:strRef>
              <c:f>'Evolución mensual turistas GC'!$M$162:$N$162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38-4EF1-B9D0-AC9A9F71568B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GC'!$M$164:$M$176</c:f>
              <c:numCache>
                <c:formatCode>#,##0</c:formatCode>
                <c:ptCount val="13"/>
                <c:pt idx="0">
                  <c:v>11423</c:v>
                </c:pt>
                <c:pt idx="1">
                  <c:v>17476</c:v>
                </c:pt>
                <c:pt idx="2">
                  <c:v>11664</c:v>
                </c:pt>
                <c:pt idx="3">
                  <c:v>13626</c:v>
                </c:pt>
                <c:pt idx="4">
                  <c:v>12643</c:v>
                </c:pt>
                <c:pt idx="5">
                  <c:v>10117</c:v>
                </c:pt>
                <c:pt idx="6">
                  <c:v>14076</c:v>
                </c:pt>
                <c:pt idx="7">
                  <c:v>16157</c:v>
                </c:pt>
                <c:pt idx="12">
                  <c:v>107182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38-4EF1-B9D0-AC9A9F715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GC'!$N$163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38-4EF1-B9D0-AC9A9F7156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38-4EF1-B9D0-AC9A9F7156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38-4EF1-B9D0-AC9A9F7156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38-4EF1-B9D0-AC9A9F7156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38-4EF1-B9D0-AC9A9F7156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38-4EF1-B9D0-AC9A9F7156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38-4EF1-B9D0-AC9A9F7156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38-4EF1-B9D0-AC9A9F7156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38-4EF1-B9D0-AC9A9F7156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38-4EF1-B9D0-AC9A9F7156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38-4EF1-B9D0-AC9A9F7156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38-4EF1-B9D0-AC9A9F7156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38-4EF1-B9D0-AC9A9F71568B}"/>
              </c:ext>
            </c:extLst>
          </c:dPt>
          <c:cat>
            <c:strRef>
              <c:f>'Evolución mensual turistas GC'!$B$164:$B$175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GC'!$N$164:$N$176</c:f>
              <c:numCache>
                <c:formatCode>0.0%</c:formatCode>
                <c:ptCount val="13"/>
                <c:pt idx="0">
                  <c:v>1.19462055715658</c:v>
                </c:pt>
                <c:pt idx="1">
                  <c:v>0.92234077659223401</c:v>
                </c:pt>
                <c:pt idx="2">
                  <c:v>0.2535196131112305</c:v>
                </c:pt>
                <c:pt idx="3">
                  <c:v>0.28985232866338517</c:v>
                </c:pt>
                <c:pt idx="4">
                  <c:v>4.5307978503513757E-2</c:v>
                </c:pt>
                <c:pt idx="5">
                  <c:v>0.17027183342972818</c:v>
                </c:pt>
                <c:pt idx="6">
                  <c:v>-3.5097340279681921E-2</c:v>
                </c:pt>
                <c:pt idx="7">
                  <c:v>-8.3914497930486998E-2</c:v>
                </c:pt>
                <c:pt idx="12">
                  <c:v>0.23013887294846791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38-4EF1-B9D0-AC9A9F715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442346460384434"/>
          <c:y val="0.10442806460853661"/>
          <c:w val="0.90467504063167459"/>
          <c:h val="0.46878142835107206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GC'!$E$184:$F$184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4F-47FD-94F0-BD75411C569D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GC'!$E$186:$E$198</c:f>
              <c:numCache>
                <c:formatCode>#,##0</c:formatCode>
                <c:ptCount val="13"/>
                <c:pt idx="0">
                  <c:v>7707</c:v>
                </c:pt>
                <c:pt idx="1">
                  <c:v>5541</c:v>
                </c:pt>
                <c:pt idx="2">
                  <c:v>7906</c:v>
                </c:pt>
                <c:pt idx="3">
                  <c:v>11507</c:v>
                </c:pt>
                <c:pt idx="4">
                  <c:v>8819</c:v>
                </c:pt>
                <c:pt idx="5">
                  <c:v>9938</c:v>
                </c:pt>
                <c:pt idx="6">
                  <c:v>12221</c:v>
                </c:pt>
                <c:pt idx="7">
                  <c:v>8818</c:v>
                </c:pt>
                <c:pt idx="8">
                  <c:v>8849</c:v>
                </c:pt>
                <c:pt idx="9">
                  <c:v>7873</c:v>
                </c:pt>
                <c:pt idx="10">
                  <c:v>6879</c:v>
                </c:pt>
                <c:pt idx="11">
                  <c:v>7416</c:v>
                </c:pt>
                <c:pt idx="12">
                  <c:v>103474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4F-47FD-94F0-BD75411C569D}"/>
            </c:ext>
          </c:extLst>
        </c:ser>
        <c:ser>
          <c:idx val="0"/>
          <c:order val="1"/>
          <c:tx>
            <c:strRef>
              <c:f>'Evolución mensual turistas GC'!$K$184:$L$184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4F-47FD-94F0-BD75411C569D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GC'!$K$186:$K$198</c:f>
              <c:numCache>
                <c:formatCode>#,##0</c:formatCode>
                <c:ptCount val="13"/>
                <c:pt idx="0">
                  <c:v>6604</c:v>
                </c:pt>
                <c:pt idx="1">
                  <c:v>6607</c:v>
                </c:pt>
                <c:pt idx="2">
                  <c:v>7171</c:v>
                </c:pt>
                <c:pt idx="3">
                  <c:v>8482</c:v>
                </c:pt>
                <c:pt idx="4">
                  <c:v>7711</c:v>
                </c:pt>
                <c:pt idx="5">
                  <c:v>7394</c:v>
                </c:pt>
                <c:pt idx="6">
                  <c:v>15527</c:v>
                </c:pt>
                <c:pt idx="7">
                  <c:v>11484</c:v>
                </c:pt>
                <c:pt idx="8">
                  <c:v>8147</c:v>
                </c:pt>
                <c:pt idx="9">
                  <c:v>8313</c:v>
                </c:pt>
                <c:pt idx="10">
                  <c:v>8792</c:v>
                </c:pt>
                <c:pt idx="11">
                  <c:v>9740</c:v>
                </c:pt>
                <c:pt idx="12">
                  <c:v>105972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4F-47FD-94F0-BD75411C569D}"/>
            </c:ext>
          </c:extLst>
        </c:ser>
        <c:ser>
          <c:idx val="1"/>
          <c:order val="2"/>
          <c:tx>
            <c:strRef>
              <c:f>'Evolución mensual turistas GC'!$M$184:$N$184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4F-47FD-94F0-BD75411C569D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GC'!$M$186:$M$198</c:f>
              <c:numCache>
                <c:formatCode>#,##0</c:formatCode>
                <c:ptCount val="13"/>
                <c:pt idx="0">
                  <c:v>8166</c:v>
                </c:pt>
                <c:pt idx="1">
                  <c:v>7005</c:v>
                </c:pt>
                <c:pt idx="2">
                  <c:v>7479</c:v>
                </c:pt>
                <c:pt idx="3">
                  <c:v>12553</c:v>
                </c:pt>
                <c:pt idx="4">
                  <c:v>9330</c:v>
                </c:pt>
                <c:pt idx="5">
                  <c:v>6809</c:v>
                </c:pt>
                <c:pt idx="6">
                  <c:v>12458</c:v>
                </c:pt>
                <c:pt idx="7">
                  <c:v>8173</c:v>
                </c:pt>
                <c:pt idx="12">
                  <c:v>71973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4F-47FD-94F0-BD75411C5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GC'!$N$185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4F-47FD-94F0-BD75411C56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4F-47FD-94F0-BD75411C56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4F-47FD-94F0-BD75411C56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4F-47FD-94F0-BD75411C56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4F-47FD-94F0-BD75411C56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4F-47FD-94F0-BD75411C56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4F-47FD-94F0-BD75411C56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4F-47FD-94F0-BD75411C56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4F-47FD-94F0-BD75411C56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4F-47FD-94F0-BD75411C56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4F-47FD-94F0-BD75411C56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4F-47FD-94F0-BD75411C56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4F-47FD-94F0-BD75411C569D}"/>
              </c:ext>
            </c:extLst>
          </c:dPt>
          <c:cat>
            <c:strRef>
              <c:f>'Evolución mensual turistas GC'!$B$186:$B$197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GC'!$N$186:$N$198</c:f>
              <c:numCache>
                <c:formatCode>0.0%</c:formatCode>
                <c:ptCount val="13"/>
                <c:pt idx="0">
                  <c:v>0.23652331920048453</c:v>
                </c:pt>
                <c:pt idx="1">
                  <c:v>6.0239140305736294E-2</c:v>
                </c:pt>
                <c:pt idx="2">
                  <c:v>4.2950773950634513E-2</c:v>
                </c:pt>
                <c:pt idx="3">
                  <c:v>0.4799575571799104</c:v>
                </c:pt>
                <c:pt idx="4">
                  <c:v>0.20995979769160944</c:v>
                </c:pt>
                <c:pt idx="5">
                  <c:v>-7.9118203949147925E-2</c:v>
                </c:pt>
                <c:pt idx="6">
                  <c:v>-0.19765569652862758</c:v>
                </c:pt>
                <c:pt idx="7">
                  <c:v>-0.28831417624521072</c:v>
                </c:pt>
                <c:pt idx="12">
                  <c:v>1.3989856297548675E-2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4F-47FD-94F0-BD75411C569D}"/>
            </c:ext>
          </c:extLst>
        </c:ser>
        <c:ser>
          <c:idx val="4"/>
          <c:order val="4"/>
          <c:tx>
            <c:strRef>
              <c:f>'Evolución mensual turistas GC'!$O$185</c:f>
              <c:strCache>
                <c:ptCount val="1"/>
                <c:pt idx="0">
                  <c:v>Variación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'Evolución mensual turistas GC'!$O$186:$O$198</c:f>
              <c:numCache>
                <c:formatCode>0.0%</c:formatCode>
                <c:ptCount val="13"/>
                <c:pt idx="0">
                  <c:v>5.9556247567146725E-2</c:v>
                </c:pt>
                <c:pt idx="1">
                  <c:v>0.2642122360584731</c:v>
                </c:pt>
                <c:pt idx="2">
                  <c:v>-5.4009612952188202E-2</c:v>
                </c:pt>
                <c:pt idx="3">
                  <c:v>9.0901190579647073E-2</c:v>
                </c:pt>
                <c:pt idx="4">
                  <c:v>5.7943077446422464E-2</c:v>
                </c:pt>
                <c:pt idx="5">
                  <c:v>-0.31485208291406719</c:v>
                </c:pt>
                <c:pt idx="6">
                  <c:v>1.9392848375746619E-2</c:v>
                </c:pt>
                <c:pt idx="7">
                  <c:v>-7.314583805851671E-2</c:v>
                </c:pt>
                <c:pt idx="12">
                  <c:v>-6.679823895551884E-3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C4F-47FD-94F0-BD75411C5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1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TF'!$E$96:$F$96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EB-4034-B8A3-35DC696146F7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TF'!$E$98:$E$110</c:f>
              <c:numCache>
                <c:formatCode>#,##0</c:formatCode>
                <c:ptCount val="13"/>
                <c:pt idx="0">
                  <c:v>11259</c:v>
                </c:pt>
                <c:pt idx="1">
                  <c:v>11688</c:v>
                </c:pt>
                <c:pt idx="2">
                  <c:v>12967</c:v>
                </c:pt>
                <c:pt idx="3">
                  <c:v>12686</c:v>
                </c:pt>
                <c:pt idx="4">
                  <c:v>14020</c:v>
                </c:pt>
                <c:pt idx="5">
                  <c:v>14695</c:v>
                </c:pt>
                <c:pt idx="6">
                  <c:v>17837</c:v>
                </c:pt>
                <c:pt idx="7">
                  <c:v>16810</c:v>
                </c:pt>
                <c:pt idx="8">
                  <c:v>13752</c:v>
                </c:pt>
                <c:pt idx="9">
                  <c:v>13322</c:v>
                </c:pt>
                <c:pt idx="10">
                  <c:v>11473</c:v>
                </c:pt>
                <c:pt idx="11">
                  <c:v>11352</c:v>
                </c:pt>
                <c:pt idx="12">
                  <c:v>161861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B-4034-B8A3-35DC696146F7}"/>
            </c:ext>
          </c:extLst>
        </c:ser>
        <c:ser>
          <c:idx val="0"/>
          <c:order val="1"/>
          <c:tx>
            <c:strRef>
              <c:f>'Evolución mensual turistas TF'!$K$96:$L$96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EB-4034-B8A3-35DC696146F7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TF'!$K$98:$K$110</c:f>
              <c:numCache>
                <c:formatCode>#,##0</c:formatCode>
                <c:ptCount val="13"/>
                <c:pt idx="0">
                  <c:v>14518</c:v>
                </c:pt>
                <c:pt idx="1">
                  <c:v>14194</c:v>
                </c:pt>
                <c:pt idx="2">
                  <c:v>15780</c:v>
                </c:pt>
                <c:pt idx="3">
                  <c:v>13732</c:v>
                </c:pt>
                <c:pt idx="4">
                  <c:v>14844</c:v>
                </c:pt>
                <c:pt idx="5">
                  <c:v>14305</c:v>
                </c:pt>
                <c:pt idx="6">
                  <c:v>16916</c:v>
                </c:pt>
                <c:pt idx="7">
                  <c:v>14739</c:v>
                </c:pt>
                <c:pt idx="8">
                  <c:v>16419</c:v>
                </c:pt>
                <c:pt idx="9">
                  <c:v>15143</c:v>
                </c:pt>
                <c:pt idx="10">
                  <c:v>16899</c:v>
                </c:pt>
                <c:pt idx="11">
                  <c:v>15120</c:v>
                </c:pt>
                <c:pt idx="12">
                  <c:v>182609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EB-4034-B8A3-35DC696146F7}"/>
            </c:ext>
          </c:extLst>
        </c:ser>
        <c:ser>
          <c:idx val="1"/>
          <c:order val="2"/>
          <c:tx>
            <c:strRef>
              <c:f>'Evolución mensual turistas TF'!$M$96:$N$96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EB-4034-B8A3-35DC696146F7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TF'!$M$98:$M$110</c:f>
              <c:numCache>
                <c:formatCode>#,##0</c:formatCode>
                <c:ptCount val="13"/>
                <c:pt idx="0">
                  <c:v>16833</c:v>
                </c:pt>
                <c:pt idx="1">
                  <c:v>13218</c:v>
                </c:pt>
                <c:pt idx="2">
                  <c:v>16198</c:v>
                </c:pt>
                <c:pt idx="3">
                  <c:v>17768</c:v>
                </c:pt>
                <c:pt idx="4">
                  <c:v>14723</c:v>
                </c:pt>
                <c:pt idx="5">
                  <c:v>16089</c:v>
                </c:pt>
                <c:pt idx="6">
                  <c:v>18546</c:v>
                </c:pt>
                <c:pt idx="7">
                  <c:v>14518</c:v>
                </c:pt>
                <c:pt idx="12">
                  <c:v>127893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EB-4034-B8A3-35DC69614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TF'!$N$97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EB-4034-B8A3-35DC696146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EB-4034-B8A3-35DC696146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EB-4034-B8A3-35DC696146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EB-4034-B8A3-35DC696146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EB-4034-B8A3-35DC696146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EB-4034-B8A3-35DC696146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EB-4034-B8A3-35DC696146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EB-4034-B8A3-35DC696146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EB-4034-B8A3-35DC696146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EB-4034-B8A3-35DC696146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EB-4034-B8A3-35DC696146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EB-4034-B8A3-35DC696146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EB-4034-B8A3-35DC696146F7}"/>
              </c:ext>
            </c:extLst>
          </c:dPt>
          <c:cat>
            <c:strRef>
              <c:f>'Evolución mensual turistas TF'!$B$98:$B$109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TF'!$N$98:$N$110</c:f>
              <c:numCache>
                <c:formatCode>0.0%</c:formatCode>
                <c:ptCount val="13"/>
                <c:pt idx="0">
                  <c:v>0.15945722551315611</c:v>
                </c:pt>
                <c:pt idx="1">
                  <c:v>-6.876144849936594E-2</c:v>
                </c:pt>
                <c:pt idx="2">
                  <c:v>2.6489226869454985E-2</c:v>
                </c:pt>
                <c:pt idx="3">
                  <c:v>0.29391203029420332</c:v>
                </c:pt>
                <c:pt idx="4">
                  <c:v>-8.151441659929981E-3</c:v>
                </c:pt>
                <c:pt idx="5">
                  <c:v>0.12471163928696249</c:v>
                </c:pt>
                <c:pt idx="6">
                  <c:v>9.6358477181366808E-2</c:v>
                </c:pt>
                <c:pt idx="7">
                  <c:v>-1.4994232987312617E-2</c:v>
                </c:pt>
                <c:pt idx="12">
                  <c:v>7.4478274019558421E-2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EB-4034-B8A3-35DC69614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39873449240871728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GC'!$E$206:$F$206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7D-4D45-B428-80257B5035BB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GC'!$E$208:$E$220</c:f>
              <c:numCache>
                <c:formatCode>#,##0</c:formatCode>
                <c:ptCount val="13"/>
                <c:pt idx="0">
                  <c:v>19664</c:v>
                </c:pt>
                <c:pt idx="1">
                  <c:v>17849</c:v>
                </c:pt>
                <c:pt idx="2">
                  <c:v>19769</c:v>
                </c:pt>
                <c:pt idx="3">
                  <c:v>17917</c:v>
                </c:pt>
                <c:pt idx="4">
                  <c:v>18602</c:v>
                </c:pt>
                <c:pt idx="5">
                  <c:v>17025</c:v>
                </c:pt>
                <c:pt idx="6">
                  <c:v>20272</c:v>
                </c:pt>
                <c:pt idx="7">
                  <c:v>22744</c:v>
                </c:pt>
                <c:pt idx="8">
                  <c:v>20002</c:v>
                </c:pt>
                <c:pt idx="9">
                  <c:v>23803</c:v>
                </c:pt>
                <c:pt idx="10">
                  <c:v>18502</c:v>
                </c:pt>
                <c:pt idx="11">
                  <c:v>21646</c:v>
                </c:pt>
                <c:pt idx="12">
                  <c:v>237795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7D-4D45-B428-80257B5035BB}"/>
            </c:ext>
          </c:extLst>
        </c:ser>
        <c:ser>
          <c:idx val="0"/>
          <c:order val="1"/>
          <c:tx>
            <c:strRef>
              <c:f>'Evolución mensual turistas GC'!$K$206:$L$206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7D-4D45-B428-80257B5035BB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GC'!$K$208:$K$220</c:f>
              <c:numCache>
                <c:formatCode>#,##0</c:formatCode>
                <c:ptCount val="13"/>
                <c:pt idx="0">
                  <c:v>18569</c:v>
                </c:pt>
                <c:pt idx="1">
                  <c:v>17851</c:v>
                </c:pt>
                <c:pt idx="2">
                  <c:v>21079</c:v>
                </c:pt>
                <c:pt idx="3">
                  <c:v>22774</c:v>
                </c:pt>
                <c:pt idx="4">
                  <c:v>25301</c:v>
                </c:pt>
                <c:pt idx="5">
                  <c:v>21730</c:v>
                </c:pt>
                <c:pt idx="6">
                  <c:v>22084</c:v>
                </c:pt>
                <c:pt idx="7">
                  <c:v>28658</c:v>
                </c:pt>
                <c:pt idx="8">
                  <c:v>23962</c:v>
                </c:pt>
                <c:pt idx="9">
                  <c:v>30341</c:v>
                </c:pt>
                <c:pt idx="10">
                  <c:v>20536</c:v>
                </c:pt>
                <c:pt idx="11">
                  <c:v>22387</c:v>
                </c:pt>
                <c:pt idx="12">
                  <c:v>275272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7D-4D45-B428-80257B5035BB}"/>
            </c:ext>
          </c:extLst>
        </c:ser>
        <c:ser>
          <c:idx val="1"/>
          <c:order val="2"/>
          <c:tx>
            <c:strRef>
              <c:f>'Evolución mensual turistas GC'!$M$206:$N$206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7D-4D45-B428-80257B5035BB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GC'!$M$208:$M$220</c:f>
              <c:numCache>
                <c:formatCode>#,##0</c:formatCode>
                <c:ptCount val="13"/>
                <c:pt idx="0">
                  <c:v>22662</c:v>
                </c:pt>
                <c:pt idx="1">
                  <c:v>19990</c:v>
                </c:pt>
                <c:pt idx="2">
                  <c:v>21092</c:v>
                </c:pt>
                <c:pt idx="3">
                  <c:v>19882</c:v>
                </c:pt>
                <c:pt idx="4">
                  <c:v>20538</c:v>
                </c:pt>
                <c:pt idx="5">
                  <c:v>17288</c:v>
                </c:pt>
                <c:pt idx="6">
                  <c:v>24329</c:v>
                </c:pt>
                <c:pt idx="7">
                  <c:v>26382</c:v>
                </c:pt>
                <c:pt idx="12">
                  <c:v>172163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7D-4D45-B428-80257B503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GC'!$N$207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7D-4D45-B428-80257B5035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7D-4D45-B428-80257B5035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7D-4D45-B428-80257B5035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7D-4D45-B428-80257B5035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7D-4D45-B428-80257B5035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7D-4D45-B428-80257B5035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7D-4D45-B428-80257B5035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7D-4D45-B428-80257B5035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7D-4D45-B428-80257B5035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7D-4D45-B428-80257B5035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7D-4D45-B428-80257B5035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7D-4D45-B428-80257B5035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7D-4D45-B428-80257B5035BB}"/>
              </c:ext>
            </c:extLst>
          </c:dPt>
          <c:cat>
            <c:strRef>
              <c:f>'Evolución mensual turistas GC'!$B$209:$B$219</c:f>
              <c:strCache>
                <c:ptCount val="11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  <c:pt idx="3">
                  <c:v>Mayo</c:v>
                </c:pt>
                <c:pt idx="4">
                  <c:v>Junio</c:v>
                </c:pt>
                <c:pt idx="5">
                  <c:v>Julio</c:v>
                </c:pt>
                <c:pt idx="6">
                  <c:v>Agosto</c:v>
                </c:pt>
                <c:pt idx="7">
                  <c:v>Septiembre</c:v>
                </c:pt>
                <c:pt idx="8">
                  <c:v>Octubre</c:v>
                </c:pt>
                <c:pt idx="9">
                  <c:v>Noviembre</c:v>
                </c:pt>
                <c:pt idx="10">
                  <c:v>Diciembre</c:v>
                </c:pt>
              </c:strCache>
            </c:strRef>
          </c:cat>
          <c:val>
            <c:numRef>
              <c:f>'Evolución mensual turistas GC'!$N$208:$N$220</c:f>
              <c:numCache>
                <c:formatCode>0.0%</c:formatCode>
                <c:ptCount val="13"/>
                <c:pt idx="0">
                  <c:v>0.22042113199418378</c:v>
                </c:pt>
                <c:pt idx="1">
                  <c:v>0.11982521987563732</c:v>
                </c:pt>
                <c:pt idx="2">
                  <c:v>6.1672754874519953E-4</c:v>
                </c:pt>
                <c:pt idx="3">
                  <c:v>-0.12698691490295955</c:v>
                </c:pt>
                <c:pt idx="4">
                  <c:v>-0.18825342871823247</c:v>
                </c:pt>
                <c:pt idx="5">
                  <c:v>-0.20441785549930969</c:v>
                </c:pt>
                <c:pt idx="6">
                  <c:v>0.10165730845861254</c:v>
                </c:pt>
                <c:pt idx="7">
                  <c:v>-7.941935934119615E-2</c:v>
                </c:pt>
                <c:pt idx="12">
                  <c:v>-3.3042022848028041E-2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7D-4D45-B428-80257B5035BB}"/>
            </c:ext>
          </c:extLst>
        </c:ser>
        <c:ser>
          <c:idx val="4"/>
          <c:order val="4"/>
          <c:tx>
            <c:strRef>
              <c:f>'Evolución mensual turistas GC'!$O$207</c:f>
              <c:strCache>
                <c:ptCount val="1"/>
                <c:pt idx="0">
                  <c:v>Variación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'Evolución mensual turistas GC'!$O$208:$O$220</c:f>
              <c:numCache>
                <c:formatCode>0.0%</c:formatCode>
                <c:ptCount val="13"/>
                <c:pt idx="0">
                  <c:v>0.15246135069161926</c:v>
                </c:pt>
                <c:pt idx="1">
                  <c:v>0.11995069751806819</c:v>
                </c:pt>
                <c:pt idx="2">
                  <c:v>6.6922960190196834E-2</c:v>
                </c:pt>
                <c:pt idx="3">
                  <c:v>0.10967237818831288</c:v>
                </c:pt>
                <c:pt idx="4">
                  <c:v>0.10407483066336942</c:v>
                </c:pt>
                <c:pt idx="5">
                  <c:v>1.5447870778267259E-2</c:v>
                </c:pt>
                <c:pt idx="6">
                  <c:v>0.20012825572217841</c:v>
                </c:pt>
                <c:pt idx="7">
                  <c:v>0.15995427365459025</c:v>
                </c:pt>
                <c:pt idx="12">
                  <c:v>0.1190897154223165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D7D-4D45-B428-80257B503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5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GC'!$E$228:$F$228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F8-4A7A-BE0A-7FD076CFA120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GC'!$E$230:$E$242</c:f>
              <c:numCache>
                <c:formatCode>#,##0</c:formatCode>
                <c:ptCount val="13"/>
                <c:pt idx="0">
                  <c:v>135470</c:v>
                </c:pt>
                <c:pt idx="1">
                  <c:v>138969</c:v>
                </c:pt>
                <c:pt idx="2">
                  <c:v>146512</c:v>
                </c:pt>
                <c:pt idx="3">
                  <c:v>59420</c:v>
                </c:pt>
                <c:pt idx="4">
                  <c:v>19804</c:v>
                </c:pt>
                <c:pt idx="5">
                  <c:v>20960</c:v>
                </c:pt>
                <c:pt idx="6">
                  <c:v>33350</c:v>
                </c:pt>
                <c:pt idx="7">
                  <c:v>21902</c:v>
                </c:pt>
                <c:pt idx="8">
                  <c:v>22960</c:v>
                </c:pt>
                <c:pt idx="9">
                  <c:v>77827</c:v>
                </c:pt>
                <c:pt idx="10">
                  <c:v>134524</c:v>
                </c:pt>
                <c:pt idx="11">
                  <c:v>130985</c:v>
                </c:pt>
                <c:pt idx="12">
                  <c:v>942683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8-4A7A-BE0A-7FD076CFA120}"/>
            </c:ext>
          </c:extLst>
        </c:ser>
        <c:ser>
          <c:idx val="0"/>
          <c:order val="1"/>
          <c:tx>
            <c:strRef>
              <c:f>'Evolución mensual turistas GC'!$K$228:$L$228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F8-4A7A-BE0A-7FD076CFA120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GC'!$K$230:$K$242</c:f>
              <c:numCache>
                <c:formatCode>#,##0</c:formatCode>
                <c:ptCount val="13"/>
                <c:pt idx="0">
                  <c:v>77946</c:v>
                </c:pt>
                <c:pt idx="1">
                  <c:v>82436</c:v>
                </c:pt>
                <c:pt idx="2">
                  <c:v>79078</c:v>
                </c:pt>
                <c:pt idx="3">
                  <c:v>76972</c:v>
                </c:pt>
                <c:pt idx="4">
                  <c:v>12397</c:v>
                </c:pt>
                <c:pt idx="5">
                  <c:v>16875</c:v>
                </c:pt>
                <c:pt idx="6">
                  <c:v>25857</c:v>
                </c:pt>
                <c:pt idx="7">
                  <c:v>22151</c:v>
                </c:pt>
                <c:pt idx="8">
                  <c:v>15115</c:v>
                </c:pt>
                <c:pt idx="9">
                  <c:v>82365</c:v>
                </c:pt>
                <c:pt idx="10">
                  <c:v>121005</c:v>
                </c:pt>
                <c:pt idx="11">
                  <c:v>124066</c:v>
                </c:pt>
                <c:pt idx="12">
                  <c:v>736263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F8-4A7A-BE0A-7FD076CFA120}"/>
            </c:ext>
          </c:extLst>
        </c:ser>
        <c:ser>
          <c:idx val="1"/>
          <c:order val="2"/>
          <c:tx>
            <c:strRef>
              <c:f>'Evolución mensual turistas GC'!$M$228:$N$228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F8-4A7A-BE0A-7FD076CFA120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GC'!$M$230:$M$242</c:f>
              <c:numCache>
                <c:formatCode>#,##0</c:formatCode>
                <c:ptCount val="13"/>
                <c:pt idx="0">
                  <c:v>120536</c:v>
                </c:pt>
                <c:pt idx="1">
                  <c:v>113084</c:v>
                </c:pt>
                <c:pt idx="2">
                  <c:v>104368</c:v>
                </c:pt>
                <c:pt idx="3">
                  <c:v>52091</c:v>
                </c:pt>
                <c:pt idx="4">
                  <c:v>16833</c:v>
                </c:pt>
                <c:pt idx="5">
                  <c:v>16852</c:v>
                </c:pt>
                <c:pt idx="6">
                  <c:v>32413</c:v>
                </c:pt>
                <c:pt idx="7">
                  <c:v>23093</c:v>
                </c:pt>
                <c:pt idx="12">
                  <c:v>479270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F8-4A7A-BE0A-7FD076CFA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GC'!$N$229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F8-4A7A-BE0A-7FD076CFA1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F8-4A7A-BE0A-7FD076CFA1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F8-4A7A-BE0A-7FD076CFA1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F8-4A7A-BE0A-7FD076CFA1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F8-4A7A-BE0A-7FD076CFA1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F8-4A7A-BE0A-7FD076CFA1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F8-4A7A-BE0A-7FD076CFA1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F8-4A7A-BE0A-7FD076CFA1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F8-4A7A-BE0A-7FD076CFA1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F8-4A7A-BE0A-7FD076CFA1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F8-4A7A-BE0A-7FD076CFA1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F8-4A7A-BE0A-7FD076CFA1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F8-4A7A-BE0A-7FD076CFA120}"/>
              </c:ext>
            </c:extLst>
          </c:dPt>
          <c:cat>
            <c:strRef>
              <c:f>'Evolución mensual turistas GC'!$B$230:$B$241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GC'!$N$230:$N$242</c:f>
              <c:numCache>
                <c:formatCode>0.0%</c:formatCode>
                <c:ptCount val="13"/>
                <c:pt idx="0">
                  <c:v>0.54640392066302312</c:v>
                </c:pt>
                <c:pt idx="1">
                  <c:v>0.37177931971468769</c:v>
                </c:pt>
                <c:pt idx="2">
                  <c:v>0.31981081969700798</c:v>
                </c:pt>
                <c:pt idx="3">
                  <c:v>-0.32324741464428619</c:v>
                </c:pt>
                <c:pt idx="4">
                  <c:v>0.35782850689682988</c:v>
                </c:pt>
                <c:pt idx="5">
                  <c:v>-1.3629629629630102E-3</c:v>
                </c:pt>
                <c:pt idx="6">
                  <c:v>0.25354836214564713</c:v>
                </c:pt>
                <c:pt idx="7">
                  <c:v>4.2526296781183692E-2</c:v>
                </c:pt>
                <c:pt idx="12">
                  <c:v>0.21731113097898969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F8-4A7A-BE0A-7FD076CFA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GC'!$E$29:$F$29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0E-4EB8-8B21-F1E3B2B0C3D4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GC'!$E$31:$E$43</c:f>
              <c:numCache>
                <c:formatCode>#,##0</c:formatCode>
                <c:ptCount val="13"/>
                <c:pt idx="0">
                  <c:v>58599</c:v>
                </c:pt>
                <c:pt idx="1">
                  <c:v>32590</c:v>
                </c:pt>
                <c:pt idx="2">
                  <c:v>57885</c:v>
                </c:pt>
                <c:pt idx="3">
                  <c:v>42171</c:v>
                </c:pt>
                <c:pt idx="4">
                  <c:v>50749</c:v>
                </c:pt>
                <c:pt idx="5">
                  <c:v>51671</c:v>
                </c:pt>
                <c:pt idx="6">
                  <c:v>82373</c:v>
                </c:pt>
                <c:pt idx="7">
                  <c:v>81876</c:v>
                </c:pt>
                <c:pt idx="8">
                  <c:v>60720</c:v>
                </c:pt>
                <c:pt idx="9">
                  <c:v>50645</c:v>
                </c:pt>
                <c:pt idx="10">
                  <c:v>43517</c:v>
                </c:pt>
                <c:pt idx="11">
                  <c:v>39062</c:v>
                </c:pt>
                <c:pt idx="12">
                  <c:v>651858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E-4EB8-8B21-F1E3B2B0C3D4}"/>
            </c:ext>
          </c:extLst>
        </c:ser>
        <c:ser>
          <c:idx val="0"/>
          <c:order val="1"/>
          <c:tx>
            <c:strRef>
              <c:f>'Evolución mensual turistas GC'!$K$29:$L$29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E-4EB8-8B21-F1E3B2B0C3D4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GC'!$K$31:$K$43</c:f>
              <c:numCache>
                <c:formatCode>#,##0</c:formatCode>
                <c:ptCount val="13"/>
                <c:pt idx="0">
                  <c:v>31705</c:v>
                </c:pt>
                <c:pt idx="1">
                  <c:v>31579</c:v>
                </c:pt>
                <c:pt idx="2">
                  <c:v>32527</c:v>
                </c:pt>
                <c:pt idx="3">
                  <c:v>48011</c:v>
                </c:pt>
                <c:pt idx="4">
                  <c:v>45785</c:v>
                </c:pt>
                <c:pt idx="5">
                  <c:v>51671</c:v>
                </c:pt>
                <c:pt idx="6">
                  <c:v>59853</c:v>
                </c:pt>
                <c:pt idx="7">
                  <c:v>70874</c:v>
                </c:pt>
                <c:pt idx="8">
                  <c:v>52529</c:v>
                </c:pt>
                <c:pt idx="9">
                  <c:v>50491</c:v>
                </c:pt>
                <c:pt idx="10">
                  <c:v>37848</c:v>
                </c:pt>
                <c:pt idx="11">
                  <c:v>38336</c:v>
                </c:pt>
                <c:pt idx="12">
                  <c:v>551209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E-4EB8-8B21-F1E3B2B0C3D4}"/>
            </c:ext>
          </c:extLst>
        </c:ser>
        <c:ser>
          <c:idx val="1"/>
          <c:order val="2"/>
          <c:tx>
            <c:strRef>
              <c:f>'Evolución mensual turistas GC'!$M$29:$N$29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0E-4EB8-8B21-F1E3B2B0C3D4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GC'!$M$31:$M$43</c:f>
              <c:numCache>
                <c:formatCode>#,##0</c:formatCode>
                <c:ptCount val="13"/>
                <c:pt idx="0">
                  <c:v>41643</c:v>
                </c:pt>
                <c:pt idx="1">
                  <c:v>31124</c:v>
                </c:pt>
                <c:pt idx="2">
                  <c:v>42342</c:v>
                </c:pt>
                <c:pt idx="3">
                  <c:v>47516</c:v>
                </c:pt>
                <c:pt idx="4">
                  <c:v>42036</c:v>
                </c:pt>
                <c:pt idx="5">
                  <c:v>45708</c:v>
                </c:pt>
                <c:pt idx="6">
                  <c:v>53133</c:v>
                </c:pt>
                <c:pt idx="7">
                  <c:v>60040</c:v>
                </c:pt>
                <c:pt idx="12">
                  <c:v>363542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E-4EB8-8B21-F1E3B2B0C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GC'!$N$30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0E-4EB8-8B21-F1E3B2B0C3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0E-4EB8-8B21-F1E3B2B0C3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0E-4EB8-8B21-F1E3B2B0C3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0E-4EB8-8B21-F1E3B2B0C3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0E-4EB8-8B21-F1E3B2B0C3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0E-4EB8-8B21-F1E3B2B0C3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0E-4EB8-8B21-F1E3B2B0C3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0E-4EB8-8B21-F1E3B2B0C3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0E-4EB8-8B21-F1E3B2B0C3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0E-4EB8-8B21-F1E3B2B0C3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0E-4EB8-8B21-F1E3B2B0C3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0E-4EB8-8B21-F1E3B2B0C3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0E-4EB8-8B21-F1E3B2B0C3D4}"/>
              </c:ext>
            </c:extLst>
          </c:dPt>
          <c:cat>
            <c:strRef>
              <c:f>'Evolución mensual turistas GC'!$B$98:$B$109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GC'!$N$31:$N$43</c:f>
              <c:numCache>
                <c:formatCode>0.0%</c:formatCode>
                <c:ptCount val="13"/>
                <c:pt idx="0">
                  <c:v>0.3134521368869263</c:v>
                </c:pt>
                <c:pt idx="1">
                  <c:v>-1.4408309319484447E-2</c:v>
                </c:pt>
                <c:pt idx="2">
                  <c:v>0.30174931595290078</c:v>
                </c:pt>
                <c:pt idx="3">
                  <c:v>-1.0310137260211238E-2</c:v>
                </c:pt>
                <c:pt idx="4">
                  <c:v>-8.1882712678824965E-2</c:v>
                </c:pt>
                <c:pt idx="5">
                  <c:v>-0.11540322424570837</c:v>
                </c:pt>
                <c:pt idx="6">
                  <c:v>-0.11227507393113123</c:v>
                </c:pt>
                <c:pt idx="7">
                  <c:v>-0.15286282698874054</c:v>
                </c:pt>
                <c:pt idx="12">
                  <c:v>-2.2749694224539985E-2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0E-4EB8-8B21-F1E3B2B0C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GC'!$E$51:$F$51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3E-45B1-8121-9BBF71FA2275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GC'!$E$53:$E$65</c:f>
              <c:numCache>
                <c:formatCode>#,##0</c:formatCode>
                <c:ptCount val="13"/>
                <c:pt idx="0">
                  <c:v>365518</c:v>
                </c:pt>
                <c:pt idx="1">
                  <c:v>370533</c:v>
                </c:pt>
                <c:pt idx="2">
                  <c:v>395251</c:v>
                </c:pt>
                <c:pt idx="3">
                  <c:v>282475</c:v>
                </c:pt>
                <c:pt idx="4">
                  <c:v>210501</c:v>
                </c:pt>
                <c:pt idx="5">
                  <c:v>223210</c:v>
                </c:pt>
                <c:pt idx="6">
                  <c:v>251156</c:v>
                </c:pt>
                <c:pt idx="7">
                  <c:v>247045</c:v>
                </c:pt>
                <c:pt idx="8">
                  <c:v>231135</c:v>
                </c:pt>
                <c:pt idx="9">
                  <c:v>304073</c:v>
                </c:pt>
                <c:pt idx="10">
                  <c:v>362198</c:v>
                </c:pt>
                <c:pt idx="11">
                  <c:v>377661</c:v>
                </c:pt>
                <c:pt idx="12">
                  <c:v>3620756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3E-45B1-8121-9BBF71FA2275}"/>
            </c:ext>
          </c:extLst>
        </c:ser>
        <c:ser>
          <c:idx val="0"/>
          <c:order val="1"/>
          <c:tx>
            <c:strRef>
              <c:f>'Evolución mensual turistas GC'!$K$51:$L$51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3E-45B1-8121-9BBF71FA2275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GC'!$K$53:$K$65</c:f>
              <c:numCache>
                <c:formatCode>#,##0</c:formatCode>
                <c:ptCount val="13"/>
                <c:pt idx="0">
                  <c:v>225023</c:v>
                </c:pt>
                <c:pt idx="1">
                  <c:v>262852</c:v>
                </c:pt>
                <c:pt idx="2">
                  <c:v>292761</c:v>
                </c:pt>
                <c:pt idx="3">
                  <c:v>308398</c:v>
                </c:pt>
                <c:pt idx="4">
                  <c:v>214150</c:v>
                </c:pt>
                <c:pt idx="5">
                  <c:v>214115</c:v>
                </c:pt>
                <c:pt idx="6">
                  <c:v>255991</c:v>
                </c:pt>
                <c:pt idx="7">
                  <c:v>261265</c:v>
                </c:pt>
                <c:pt idx="8">
                  <c:v>223010</c:v>
                </c:pt>
                <c:pt idx="9">
                  <c:v>325123</c:v>
                </c:pt>
                <c:pt idx="10">
                  <c:v>351004</c:v>
                </c:pt>
                <c:pt idx="11">
                  <c:v>383148</c:v>
                </c:pt>
                <c:pt idx="12">
                  <c:v>3316840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3E-45B1-8121-9BBF71FA2275}"/>
            </c:ext>
          </c:extLst>
        </c:ser>
        <c:ser>
          <c:idx val="1"/>
          <c:order val="2"/>
          <c:tx>
            <c:strRef>
              <c:f>'Evolución mensual turistas GC'!$M$51:$N$51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3E-45B1-8121-9BBF71FA2275}"/>
              </c:ext>
            </c:extLst>
          </c:dPt>
          <c:cat>
            <c:strRef>
              <c:f>'Evolución mensual turistas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GC'!$M$53:$M$65</c:f>
              <c:numCache>
                <c:formatCode>#,##0</c:formatCode>
                <c:ptCount val="13"/>
                <c:pt idx="0">
                  <c:v>367501</c:v>
                </c:pt>
                <c:pt idx="1">
                  <c:v>366153</c:v>
                </c:pt>
                <c:pt idx="2">
                  <c:v>360672</c:v>
                </c:pt>
                <c:pt idx="3">
                  <c:v>306614</c:v>
                </c:pt>
                <c:pt idx="4">
                  <c:v>229587</c:v>
                </c:pt>
                <c:pt idx="5">
                  <c:v>224561</c:v>
                </c:pt>
                <c:pt idx="6">
                  <c:v>273889</c:v>
                </c:pt>
                <c:pt idx="7">
                  <c:v>266071</c:v>
                </c:pt>
                <c:pt idx="12">
                  <c:v>2395048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3E-45B1-8121-9BBF71FA2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GC'!$N$52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3E-45B1-8121-9BBF71FA22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3E-45B1-8121-9BBF71FA22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3E-45B1-8121-9BBF71FA22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3E-45B1-8121-9BBF71FA22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3E-45B1-8121-9BBF71FA22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3E-45B1-8121-9BBF71FA22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3E-45B1-8121-9BBF71FA22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3E-45B1-8121-9BBF71FA22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3E-45B1-8121-9BBF71FA22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3E-45B1-8121-9BBF71FA22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3E-45B1-8121-9BBF71FA22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3E-45B1-8121-9BBF71FA22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3E-45B1-8121-9BBF71FA2275}"/>
              </c:ext>
            </c:extLst>
          </c:dPt>
          <c:cat>
            <c:strRef>
              <c:f>'Evolución mensual turistas GC'!$B$53:$B$64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GC'!$N$53:$N$65</c:f>
              <c:numCache>
                <c:formatCode>0.0%</c:formatCode>
                <c:ptCount val="13"/>
                <c:pt idx="0">
                  <c:v>0.63317083142612085</c:v>
                </c:pt>
                <c:pt idx="1">
                  <c:v>0.39300062392525081</c:v>
                </c:pt>
                <c:pt idx="2">
                  <c:v>0.23196737270333134</c:v>
                </c:pt>
                <c:pt idx="3">
                  <c:v>-5.7847327155169381E-3</c:v>
                </c:pt>
                <c:pt idx="4">
                  <c:v>7.2084987158533842E-2</c:v>
                </c:pt>
                <c:pt idx="5">
                  <c:v>4.8786866870606849E-2</c:v>
                </c:pt>
                <c:pt idx="6">
                  <c:v>6.991652050267394E-2</c:v>
                </c:pt>
                <c:pt idx="7">
                  <c:v>1.8395116069890749E-2</c:v>
                </c:pt>
                <c:pt idx="12">
                  <c:v>0.1771851830007054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3E-45B1-8121-9BBF71FA2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LZ'!$E$7:$F$7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E8-4262-AEA4-7288C6DEB5C2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LZ'!$E$9:$E$21</c:f>
              <c:numCache>
                <c:formatCode>#,##0</c:formatCode>
                <c:ptCount val="13"/>
                <c:pt idx="0">
                  <c:v>239830</c:v>
                </c:pt>
                <c:pt idx="1">
                  <c:v>272428</c:v>
                </c:pt>
                <c:pt idx="2">
                  <c:v>295614</c:v>
                </c:pt>
                <c:pt idx="3">
                  <c:v>256776</c:v>
                </c:pt>
                <c:pt idx="4">
                  <c:v>230821</c:v>
                </c:pt>
                <c:pt idx="5">
                  <c:v>242901</c:v>
                </c:pt>
                <c:pt idx="6">
                  <c:v>270438</c:v>
                </c:pt>
                <c:pt idx="7">
                  <c:v>273783</c:v>
                </c:pt>
                <c:pt idx="8">
                  <c:v>235534</c:v>
                </c:pt>
                <c:pt idx="9">
                  <c:v>258722</c:v>
                </c:pt>
                <c:pt idx="10">
                  <c:v>231995</c:v>
                </c:pt>
                <c:pt idx="11">
                  <c:v>256733</c:v>
                </c:pt>
                <c:pt idx="12">
                  <c:v>3065575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E8-4262-AEA4-7288C6DEB5C2}"/>
            </c:ext>
          </c:extLst>
        </c:ser>
        <c:ser>
          <c:idx val="0"/>
          <c:order val="1"/>
          <c:tx>
            <c:strRef>
              <c:f>'Evolución mensual turistas LZ'!$K$7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E8-4262-AEA4-7288C6DEB5C2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LZ'!$K$9:$K$21</c:f>
              <c:numCache>
                <c:formatCode>#,##0</c:formatCode>
                <c:ptCount val="13"/>
                <c:pt idx="0">
                  <c:v>135642</c:v>
                </c:pt>
                <c:pt idx="1">
                  <c:v>203781</c:v>
                </c:pt>
                <c:pt idx="2">
                  <c:v>234486</c:v>
                </c:pt>
                <c:pt idx="3">
                  <c:v>240350</c:v>
                </c:pt>
                <c:pt idx="4">
                  <c:v>221255</c:v>
                </c:pt>
                <c:pt idx="5">
                  <c:v>230602</c:v>
                </c:pt>
                <c:pt idx="6">
                  <c:v>266002</c:v>
                </c:pt>
                <c:pt idx="7">
                  <c:v>278200</c:v>
                </c:pt>
                <c:pt idx="8">
                  <c:v>231983</c:v>
                </c:pt>
                <c:pt idx="9">
                  <c:v>272094</c:v>
                </c:pt>
                <c:pt idx="10">
                  <c:v>238077</c:v>
                </c:pt>
                <c:pt idx="11">
                  <c:v>263759</c:v>
                </c:pt>
                <c:pt idx="12">
                  <c:v>2816231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E8-4262-AEA4-7288C6DEB5C2}"/>
            </c:ext>
          </c:extLst>
        </c:ser>
        <c:ser>
          <c:idx val="1"/>
          <c:order val="2"/>
          <c:tx>
            <c:strRef>
              <c:f>'Evolución mensual turistas LZ'!$M$7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E8-4262-AEA4-7288C6DEB5C2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LZ'!$M$9:$M$21</c:f>
              <c:numCache>
                <c:formatCode>#,##0</c:formatCode>
                <c:ptCount val="13"/>
                <c:pt idx="0">
                  <c:v>242354</c:v>
                </c:pt>
                <c:pt idx="1">
                  <c:v>262225</c:v>
                </c:pt>
                <c:pt idx="2">
                  <c:v>275748</c:v>
                </c:pt>
                <c:pt idx="3">
                  <c:v>266919</c:v>
                </c:pt>
                <c:pt idx="4">
                  <c:v>238368</c:v>
                </c:pt>
                <c:pt idx="5">
                  <c:v>241359</c:v>
                </c:pt>
                <c:pt idx="6">
                  <c:v>275470</c:v>
                </c:pt>
                <c:pt idx="7">
                  <c:v>275252</c:v>
                </c:pt>
                <c:pt idx="12">
                  <c:v>2077695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E8-4262-AEA4-7288C6DEB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LZ'!$N$8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E8-4262-AEA4-7288C6DEB5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E8-4262-AEA4-7288C6DEB5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E8-4262-AEA4-7288C6DEB5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E8-4262-AEA4-7288C6DEB5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E8-4262-AEA4-7288C6DEB5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E8-4262-AEA4-7288C6DEB5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E8-4262-AEA4-7288C6DEB5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E8-4262-AEA4-7288C6DEB5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E8-4262-AEA4-7288C6DEB5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E8-4262-AEA4-7288C6DEB5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E8-4262-AEA4-7288C6DEB5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E8-4262-AEA4-7288C6DEB5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E8-4262-AEA4-7288C6DEB5C2}"/>
              </c:ext>
            </c:extLst>
          </c:dPt>
          <c:val>
            <c:numRef>
              <c:f>'Evolución mensual turistas LZ'!$N$9:$N$21</c:f>
              <c:numCache>
                <c:formatCode>0.0%</c:formatCode>
                <c:ptCount val="13"/>
                <c:pt idx="0">
                  <c:v>0.78671797820733991</c:v>
                </c:pt>
                <c:pt idx="1">
                  <c:v>0.28679808225496983</c:v>
                </c:pt>
                <c:pt idx="2">
                  <c:v>0.17596786162073652</c:v>
                </c:pt>
                <c:pt idx="3">
                  <c:v>0.1105429581859787</c:v>
                </c:pt>
                <c:pt idx="4">
                  <c:v>7.7345144742491767E-2</c:v>
                </c:pt>
                <c:pt idx="5">
                  <c:v>4.6647470533646818E-2</c:v>
                </c:pt>
                <c:pt idx="6">
                  <c:v>3.5593717340471231E-2</c:v>
                </c:pt>
                <c:pt idx="7">
                  <c:v>-1.0596693026599602E-2</c:v>
                </c:pt>
                <c:pt idx="12">
                  <c:v>0.14769615062105101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E8-4262-AEA4-7288C6DEB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LZ'!$E$74:$F$74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75-4545-90EF-08593E6B4A3D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LZ'!$E$76:$E$88</c:f>
              <c:numCache>
                <c:formatCode>#,##0</c:formatCode>
                <c:ptCount val="13"/>
                <c:pt idx="0">
                  <c:v>109155</c:v>
                </c:pt>
                <c:pt idx="1">
                  <c:v>117301</c:v>
                </c:pt>
                <c:pt idx="2">
                  <c:v>127918</c:v>
                </c:pt>
                <c:pt idx="3">
                  <c:v>124245</c:v>
                </c:pt>
                <c:pt idx="4">
                  <c:v>118896</c:v>
                </c:pt>
                <c:pt idx="5">
                  <c:v>122402</c:v>
                </c:pt>
                <c:pt idx="6">
                  <c:v>117586</c:v>
                </c:pt>
                <c:pt idx="7">
                  <c:v>123849</c:v>
                </c:pt>
                <c:pt idx="8">
                  <c:v>118462</c:v>
                </c:pt>
                <c:pt idx="9">
                  <c:v>128197</c:v>
                </c:pt>
                <c:pt idx="10">
                  <c:v>100213</c:v>
                </c:pt>
                <c:pt idx="11">
                  <c:v>112541</c:v>
                </c:pt>
                <c:pt idx="12">
                  <c:v>1420765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5-4545-90EF-08593E6B4A3D}"/>
            </c:ext>
          </c:extLst>
        </c:ser>
        <c:ser>
          <c:idx val="0"/>
          <c:order val="1"/>
          <c:tx>
            <c:strRef>
              <c:f>'Evolución mensual turistas LZ'!$K$74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75-4545-90EF-08593E6B4A3D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LZ'!$K$76:$K$88</c:f>
              <c:numCache>
                <c:formatCode>#,##0</c:formatCode>
                <c:ptCount val="13"/>
                <c:pt idx="0">
                  <c:v>47077</c:v>
                </c:pt>
                <c:pt idx="1">
                  <c:v>88549</c:v>
                </c:pt>
                <c:pt idx="2">
                  <c:v>108708</c:v>
                </c:pt>
                <c:pt idx="3">
                  <c:v>113846</c:v>
                </c:pt>
                <c:pt idx="4">
                  <c:v>113721</c:v>
                </c:pt>
                <c:pt idx="5">
                  <c:v>111946</c:v>
                </c:pt>
                <c:pt idx="6">
                  <c:v>121039</c:v>
                </c:pt>
                <c:pt idx="7">
                  <c:v>124117</c:v>
                </c:pt>
                <c:pt idx="8">
                  <c:v>113170</c:v>
                </c:pt>
                <c:pt idx="9">
                  <c:v>133343</c:v>
                </c:pt>
                <c:pt idx="10">
                  <c:v>110776</c:v>
                </c:pt>
                <c:pt idx="11">
                  <c:v>125215</c:v>
                </c:pt>
                <c:pt idx="12">
                  <c:v>1311507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75-4545-90EF-08593E6B4A3D}"/>
            </c:ext>
          </c:extLst>
        </c:ser>
        <c:ser>
          <c:idx val="1"/>
          <c:order val="2"/>
          <c:tx>
            <c:strRef>
              <c:f>'Evolución mensual turistas LZ'!$M$74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75-4545-90EF-08593E6B4A3D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LZ'!$M$76:$M$88</c:f>
              <c:numCache>
                <c:formatCode>#,##0</c:formatCode>
                <c:ptCount val="13"/>
                <c:pt idx="0">
                  <c:v>104731</c:v>
                </c:pt>
                <c:pt idx="1">
                  <c:v>115484</c:v>
                </c:pt>
                <c:pt idx="2">
                  <c:v>135428</c:v>
                </c:pt>
                <c:pt idx="3">
                  <c:v>126707</c:v>
                </c:pt>
                <c:pt idx="4">
                  <c:v>123913</c:v>
                </c:pt>
                <c:pt idx="5">
                  <c:v>125808</c:v>
                </c:pt>
                <c:pt idx="6">
                  <c:v>131972</c:v>
                </c:pt>
                <c:pt idx="7">
                  <c:v>134425</c:v>
                </c:pt>
                <c:pt idx="12">
                  <c:v>998468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75-4545-90EF-08593E6B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LZ'!$N$75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75-4545-90EF-08593E6B4A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75-4545-90EF-08593E6B4A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75-4545-90EF-08593E6B4A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75-4545-90EF-08593E6B4A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75-4545-90EF-08593E6B4A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75-4545-90EF-08593E6B4A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75-4545-90EF-08593E6B4A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75-4545-90EF-08593E6B4A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75-4545-90EF-08593E6B4A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75-4545-90EF-08593E6B4A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75-4545-90EF-08593E6B4A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75-4545-90EF-08593E6B4A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75-4545-90EF-08593E6B4A3D}"/>
              </c:ext>
            </c:extLst>
          </c:dPt>
          <c:cat>
            <c:strRef>
              <c:f>'Evolución mensual turistas LZ'!$B$76:$B$87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LZ'!$N$76:$N$88</c:f>
              <c:numCache>
                <c:formatCode>0.0%</c:formatCode>
                <c:ptCount val="13"/>
                <c:pt idx="0">
                  <c:v>1.2246744694861609</c:v>
                </c:pt>
                <c:pt idx="1">
                  <c:v>0.30418186540785319</c:v>
                </c:pt>
                <c:pt idx="2">
                  <c:v>0.24579607756558852</c:v>
                </c:pt>
                <c:pt idx="3">
                  <c:v>0.11296839590323771</c:v>
                </c:pt>
                <c:pt idx="4">
                  <c:v>8.9622848902137786E-2</c:v>
                </c:pt>
                <c:pt idx="5">
                  <c:v>0.12382755971629189</c:v>
                </c:pt>
                <c:pt idx="6">
                  <c:v>9.032625847867215E-2</c:v>
                </c:pt>
                <c:pt idx="7">
                  <c:v>8.305066993240251E-2</c:v>
                </c:pt>
                <c:pt idx="12">
                  <c:v>0.20442024938389847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75-4545-90EF-08593E6B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LZ'!$E$96:$F$96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A8-4C7E-BB36-C95A73698164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LZ'!$E$98:$E$110</c:f>
              <c:numCache>
                <c:formatCode>#,##0</c:formatCode>
                <c:ptCount val="13"/>
                <c:pt idx="0">
                  <c:v>19456</c:v>
                </c:pt>
                <c:pt idx="1">
                  <c:v>18306</c:v>
                </c:pt>
                <c:pt idx="2">
                  <c:v>23765</c:v>
                </c:pt>
                <c:pt idx="3">
                  <c:v>26151</c:v>
                </c:pt>
                <c:pt idx="4">
                  <c:v>30589</c:v>
                </c:pt>
                <c:pt idx="5">
                  <c:v>31358</c:v>
                </c:pt>
                <c:pt idx="6">
                  <c:v>37990</c:v>
                </c:pt>
                <c:pt idx="7">
                  <c:v>31571</c:v>
                </c:pt>
                <c:pt idx="8">
                  <c:v>29246</c:v>
                </c:pt>
                <c:pt idx="9">
                  <c:v>27378</c:v>
                </c:pt>
                <c:pt idx="10">
                  <c:v>17647</c:v>
                </c:pt>
                <c:pt idx="11">
                  <c:v>18234</c:v>
                </c:pt>
                <c:pt idx="12">
                  <c:v>311691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8-4C7E-BB36-C95A73698164}"/>
            </c:ext>
          </c:extLst>
        </c:ser>
        <c:ser>
          <c:idx val="0"/>
          <c:order val="1"/>
          <c:tx>
            <c:strRef>
              <c:f>'Evolución mensual turistas LZ'!$K$96:$L$96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A8-4C7E-BB36-C95A73698164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LZ'!$K$98:$K$110</c:f>
              <c:numCache>
                <c:formatCode>#,##0</c:formatCode>
                <c:ptCount val="13"/>
                <c:pt idx="0">
                  <c:v>14043</c:v>
                </c:pt>
                <c:pt idx="1">
                  <c:v>14806</c:v>
                </c:pt>
                <c:pt idx="2">
                  <c:v>18084</c:v>
                </c:pt>
                <c:pt idx="3">
                  <c:v>18549</c:v>
                </c:pt>
                <c:pt idx="4">
                  <c:v>23253</c:v>
                </c:pt>
                <c:pt idx="5">
                  <c:v>27286</c:v>
                </c:pt>
                <c:pt idx="6">
                  <c:v>31599</c:v>
                </c:pt>
                <c:pt idx="7">
                  <c:v>29097</c:v>
                </c:pt>
                <c:pt idx="8">
                  <c:v>25603</c:v>
                </c:pt>
                <c:pt idx="9">
                  <c:v>24128</c:v>
                </c:pt>
                <c:pt idx="10">
                  <c:v>22321</c:v>
                </c:pt>
                <c:pt idx="11">
                  <c:v>21145</c:v>
                </c:pt>
                <c:pt idx="12">
                  <c:v>269914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A8-4C7E-BB36-C95A73698164}"/>
            </c:ext>
          </c:extLst>
        </c:ser>
        <c:ser>
          <c:idx val="1"/>
          <c:order val="2"/>
          <c:tx>
            <c:strRef>
              <c:f>'Evolución mensual turistas LZ'!$M$96:$N$96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A8-4C7E-BB36-C95A73698164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LZ'!$M$98:$M$110</c:f>
              <c:numCache>
                <c:formatCode>#,##0</c:formatCode>
                <c:ptCount val="13"/>
                <c:pt idx="0">
                  <c:v>25949</c:v>
                </c:pt>
                <c:pt idx="1">
                  <c:v>26348</c:v>
                </c:pt>
                <c:pt idx="2">
                  <c:v>26248</c:v>
                </c:pt>
                <c:pt idx="3">
                  <c:v>28853</c:v>
                </c:pt>
                <c:pt idx="4">
                  <c:v>29348</c:v>
                </c:pt>
                <c:pt idx="5">
                  <c:v>31304</c:v>
                </c:pt>
                <c:pt idx="6">
                  <c:v>36343</c:v>
                </c:pt>
                <c:pt idx="7">
                  <c:v>30586</c:v>
                </c:pt>
                <c:pt idx="12">
                  <c:v>234979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A8-4C7E-BB36-C95A73698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LZ'!$N$97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A8-4C7E-BB36-C95A736981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A8-4C7E-BB36-C95A736981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A8-4C7E-BB36-C95A736981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A8-4C7E-BB36-C95A736981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A8-4C7E-BB36-C95A736981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A8-4C7E-BB36-C95A736981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A8-4C7E-BB36-C95A736981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A8-4C7E-BB36-C95A736981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A8-4C7E-BB36-C95A736981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A8-4C7E-BB36-C95A736981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A8-4C7E-BB36-C95A736981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A8-4C7E-BB36-C95A736981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A8-4C7E-BB36-C95A73698164}"/>
              </c:ext>
            </c:extLst>
          </c:dPt>
          <c:cat>
            <c:strRef>
              <c:f>'Evolución mensual turistas LZ'!$B$98:$B$109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LZ'!$N$98:$N$110</c:f>
              <c:numCache>
                <c:formatCode>0.0%</c:formatCode>
                <c:ptCount val="13"/>
                <c:pt idx="0">
                  <c:v>0.84782453891618603</c:v>
                </c:pt>
                <c:pt idx="1">
                  <c:v>0.77954883155477517</c:v>
                </c:pt>
                <c:pt idx="2">
                  <c:v>0.45144879451448805</c:v>
                </c:pt>
                <c:pt idx="3">
                  <c:v>0.5555016442934928</c:v>
                </c:pt>
                <c:pt idx="4">
                  <c:v>0.26211671612265075</c:v>
                </c:pt>
                <c:pt idx="5">
                  <c:v>0.14725500256541824</c:v>
                </c:pt>
                <c:pt idx="6">
                  <c:v>0.15013133327004025</c:v>
                </c:pt>
                <c:pt idx="7">
                  <c:v>5.1173660514829633E-2</c:v>
                </c:pt>
                <c:pt idx="12">
                  <c:v>0.3296909748354715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A8-4C7E-BB36-C95A73698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LZ'!$E$118:$F$118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E7-430B-9C5C-9FC98E7D6483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LZ'!$E$120:$E$132</c:f>
              <c:numCache>
                <c:formatCode>#,##0</c:formatCode>
                <c:ptCount val="13"/>
                <c:pt idx="0">
                  <c:v>35731</c:v>
                </c:pt>
                <c:pt idx="1">
                  <c:v>53196</c:v>
                </c:pt>
                <c:pt idx="2">
                  <c:v>56805</c:v>
                </c:pt>
                <c:pt idx="3">
                  <c:v>29257</c:v>
                </c:pt>
                <c:pt idx="4">
                  <c:v>20979</c:v>
                </c:pt>
                <c:pt idx="5">
                  <c:v>21895</c:v>
                </c:pt>
                <c:pt idx="6">
                  <c:v>22228</c:v>
                </c:pt>
                <c:pt idx="7">
                  <c:v>22303</c:v>
                </c:pt>
                <c:pt idx="8">
                  <c:v>20638</c:v>
                </c:pt>
                <c:pt idx="9">
                  <c:v>29524</c:v>
                </c:pt>
                <c:pt idx="10">
                  <c:v>38526</c:v>
                </c:pt>
                <c:pt idx="11">
                  <c:v>46890</c:v>
                </c:pt>
                <c:pt idx="12">
                  <c:v>397972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E7-430B-9C5C-9FC98E7D6483}"/>
            </c:ext>
          </c:extLst>
        </c:ser>
        <c:ser>
          <c:idx val="0"/>
          <c:order val="1"/>
          <c:tx>
            <c:strRef>
              <c:f>'Evolución mensual turistas LZ'!$K$118:$L$118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E7-430B-9C5C-9FC98E7D6483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LZ'!$K$120:$K$132</c:f>
              <c:numCache>
                <c:formatCode>#,##0</c:formatCode>
                <c:ptCount val="13"/>
                <c:pt idx="0">
                  <c:v>16691</c:v>
                </c:pt>
                <c:pt idx="1">
                  <c:v>27569</c:v>
                </c:pt>
                <c:pt idx="2">
                  <c:v>32637</c:v>
                </c:pt>
                <c:pt idx="3">
                  <c:v>23335</c:v>
                </c:pt>
                <c:pt idx="4">
                  <c:v>15746</c:v>
                </c:pt>
                <c:pt idx="5">
                  <c:v>15972</c:v>
                </c:pt>
                <c:pt idx="6">
                  <c:v>17320</c:v>
                </c:pt>
                <c:pt idx="7">
                  <c:v>17117</c:v>
                </c:pt>
                <c:pt idx="8">
                  <c:v>14558</c:v>
                </c:pt>
                <c:pt idx="9">
                  <c:v>21531</c:v>
                </c:pt>
                <c:pt idx="10">
                  <c:v>31083</c:v>
                </c:pt>
                <c:pt idx="11">
                  <c:v>30356</c:v>
                </c:pt>
                <c:pt idx="12">
                  <c:v>263915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E7-430B-9C5C-9FC98E7D6483}"/>
            </c:ext>
          </c:extLst>
        </c:ser>
        <c:ser>
          <c:idx val="1"/>
          <c:order val="2"/>
          <c:tx>
            <c:strRef>
              <c:f>'Evolución mensual turistas LZ'!$M$118:$N$118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E7-430B-9C5C-9FC98E7D6483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LZ'!$M$120:$M$132</c:f>
              <c:numCache>
                <c:formatCode>#,##0</c:formatCode>
                <c:ptCount val="13"/>
                <c:pt idx="0">
                  <c:v>28749</c:v>
                </c:pt>
                <c:pt idx="1">
                  <c:v>37071</c:v>
                </c:pt>
                <c:pt idx="2">
                  <c:v>34370</c:v>
                </c:pt>
                <c:pt idx="3">
                  <c:v>31448</c:v>
                </c:pt>
                <c:pt idx="4">
                  <c:v>14999</c:v>
                </c:pt>
                <c:pt idx="5">
                  <c:v>15775</c:v>
                </c:pt>
                <c:pt idx="6">
                  <c:v>15011</c:v>
                </c:pt>
                <c:pt idx="7">
                  <c:v>13890</c:v>
                </c:pt>
                <c:pt idx="12">
                  <c:v>191313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E7-430B-9C5C-9FC98E7D6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LZ'!$N$119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E7-430B-9C5C-9FC98E7D64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E7-430B-9C5C-9FC98E7D64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E7-430B-9C5C-9FC98E7D64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E7-430B-9C5C-9FC98E7D64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E7-430B-9C5C-9FC98E7D64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E7-430B-9C5C-9FC98E7D64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E7-430B-9C5C-9FC98E7D64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E7-430B-9C5C-9FC98E7D64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E7-430B-9C5C-9FC98E7D64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E7-430B-9C5C-9FC98E7D64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E7-430B-9C5C-9FC98E7D64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E7-430B-9C5C-9FC98E7D64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E7-430B-9C5C-9FC98E7D6483}"/>
              </c:ext>
            </c:extLst>
          </c:dPt>
          <c:cat>
            <c:strRef>
              <c:f>'Evolución mensual turistas LZ'!$B$120:$B$131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LZ'!$N$120:$N$132</c:f>
              <c:numCache>
                <c:formatCode>0.0%</c:formatCode>
                <c:ptCount val="13"/>
                <c:pt idx="0">
                  <c:v>0.72242525912168243</c:v>
                </c:pt>
                <c:pt idx="1">
                  <c:v>0.34466248322391091</c:v>
                </c:pt>
                <c:pt idx="2">
                  <c:v>5.3099243190244172E-2</c:v>
                </c:pt>
                <c:pt idx="3">
                  <c:v>0.34767516605956716</c:v>
                </c:pt>
                <c:pt idx="4">
                  <c:v>-4.7440619839959397E-2</c:v>
                </c:pt>
                <c:pt idx="5">
                  <c:v>-1.2334084648134236E-2</c:v>
                </c:pt>
                <c:pt idx="6">
                  <c:v>-0.13331408775981524</c:v>
                </c:pt>
                <c:pt idx="7">
                  <c:v>-0.18852602675702523</c:v>
                </c:pt>
                <c:pt idx="12">
                  <c:v>0.14980737677823397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E7-430B-9C5C-9FC98E7D6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LZ'!$E$140:$F$140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5F-4BB8-AD8F-F37E63BF6436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LZ'!$E$142:$E$154</c:f>
              <c:numCache>
                <c:formatCode>#,##0</c:formatCode>
                <c:ptCount val="13"/>
                <c:pt idx="0">
                  <c:v>7276</c:v>
                </c:pt>
                <c:pt idx="1">
                  <c:v>5701</c:v>
                </c:pt>
                <c:pt idx="2">
                  <c:v>5945</c:v>
                </c:pt>
                <c:pt idx="3">
                  <c:v>4473</c:v>
                </c:pt>
                <c:pt idx="4">
                  <c:v>4997</c:v>
                </c:pt>
                <c:pt idx="5">
                  <c:v>6319</c:v>
                </c:pt>
                <c:pt idx="6">
                  <c:v>5734</c:v>
                </c:pt>
                <c:pt idx="7">
                  <c:v>7038</c:v>
                </c:pt>
                <c:pt idx="8">
                  <c:v>4525</c:v>
                </c:pt>
                <c:pt idx="9">
                  <c:v>4633</c:v>
                </c:pt>
                <c:pt idx="10">
                  <c:v>6451</c:v>
                </c:pt>
                <c:pt idx="11">
                  <c:v>5906</c:v>
                </c:pt>
                <c:pt idx="12">
                  <c:v>68998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F-4BB8-AD8F-F37E63BF6436}"/>
            </c:ext>
          </c:extLst>
        </c:ser>
        <c:ser>
          <c:idx val="0"/>
          <c:order val="1"/>
          <c:tx>
            <c:strRef>
              <c:f>'Evolución mensual turistas LZ'!$K$140:$L$140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5F-4BB8-AD8F-F37E63BF6436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LZ'!$K$142:$K$154</c:f>
              <c:numCache>
                <c:formatCode>#,##0</c:formatCode>
                <c:ptCount val="13"/>
                <c:pt idx="0">
                  <c:v>4436</c:v>
                </c:pt>
                <c:pt idx="1">
                  <c:v>4883</c:v>
                </c:pt>
                <c:pt idx="2">
                  <c:v>5890</c:v>
                </c:pt>
                <c:pt idx="3">
                  <c:v>6856</c:v>
                </c:pt>
                <c:pt idx="4">
                  <c:v>7485</c:v>
                </c:pt>
                <c:pt idx="5">
                  <c:v>7843</c:v>
                </c:pt>
                <c:pt idx="6">
                  <c:v>8290</c:v>
                </c:pt>
                <c:pt idx="7">
                  <c:v>9518</c:v>
                </c:pt>
                <c:pt idx="8">
                  <c:v>8901</c:v>
                </c:pt>
                <c:pt idx="9">
                  <c:v>9968</c:v>
                </c:pt>
                <c:pt idx="10">
                  <c:v>7152</c:v>
                </c:pt>
                <c:pt idx="11">
                  <c:v>8532</c:v>
                </c:pt>
                <c:pt idx="12">
                  <c:v>89754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5F-4BB8-AD8F-F37E63BF6436}"/>
            </c:ext>
          </c:extLst>
        </c:ser>
        <c:ser>
          <c:idx val="1"/>
          <c:order val="2"/>
          <c:tx>
            <c:strRef>
              <c:f>'Evolución mensual turistas LZ'!$M$140:$N$140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5F-4BB8-AD8F-F37E63BF6436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LZ'!$M$142:$M$154</c:f>
              <c:numCache>
                <c:formatCode>#,##0</c:formatCode>
                <c:ptCount val="13"/>
                <c:pt idx="0">
                  <c:v>8746</c:v>
                </c:pt>
                <c:pt idx="1">
                  <c:v>7766</c:v>
                </c:pt>
                <c:pt idx="2">
                  <c:v>7805</c:v>
                </c:pt>
                <c:pt idx="3">
                  <c:v>8189</c:v>
                </c:pt>
                <c:pt idx="4">
                  <c:v>7734</c:v>
                </c:pt>
                <c:pt idx="5">
                  <c:v>7272</c:v>
                </c:pt>
                <c:pt idx="6">
                  <c:v>8209</c:v>
                </c:pt>
                <c:pt idx="12">
                  <c:v>65517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5F-4BB8-AD8F-F37E63BF6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LZ'!$N$141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5F-4BB8-AD8F-F37E63BF64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5F-4BB8-AD8F-F37E63BF64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5F-4BB8-AD8F-F37E63BF64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5F-4BB8-AD8F-F37E63BF64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5F-4BB8-AD8F-F37E63BF64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5F-4BB8-AD8F-F37E63BF64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5F-4BB8-AD8F-F37E63BF64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5F-4BB8-AD8F-F37E63BF64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5F-4BB8-AD8F-F37E63BF64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5F-4BB8-AD8F-F37E63BF64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5F-4BB8-AD8F-F37E63BF64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5F-4BB8-AD8F-F37E63BF64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5F-4BB8-AD8F-F37E63BF6436}"/>
              </c:ext>
            </c:extLst>
          </c:dPt>
          <c:cat>
            <c:strRef>
              <c:f>'Evolución mensual turistas LZ'!$B$142:$B$153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LZ'!$N$142:$N$154</c:f>
              <c:numCache>
                <c:formatCode>0.0%</c:formatCode>
                <c:ptCount val="13"/>
                <c:pt idx="0">
                  <c:v>0.97159603246167725</c:v>
                </c:pt>
                <c:pt idx="1">
                  <c:v>0.59041572803604336</c:v>
                </c:pt>
                <c:pt idx="2">
                  <c:v>0.32512733446519526</c:v>
                </c:pt>
                <c:pt idx="3">
                  <c:v>0.19442823803967335</c:v>
                </c:pt>
                <c:pt idx="4">
                  <c:v>3.3266533066132364E-2</c:v>
                </c:pt>
                <c:pt idx="5">
                  <c:v>-7.2803774066046101E-2</c:v>
                </c:pt>
                <c:pt idx="6">
                  <c:v>-9.7708082026537468E-3</c:v>
                </c:pt>
                <c:pt idx="12">
                  <c:v>0.18688067245158613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5F-4BB8-AD8F-F37E63BF6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LZ'!$E$162:$F$162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2F-42E1-8837-6022D9CD2276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LZ'!$E$164:$E$176</c:f>
              <c:numCache>
                <c:formatCode>#,##0</c:formatCode>
                <c:ptCount val="13"/>
                <c:pt idx="0">
                  <c:v>8922</c:v>
                </c:pt>
                <c:pt idx="1">
                  <c:v>18575</c:v>
                </c:pt>
                <c:pt idx="2">
                  <c:v>12344</c:v>
                </c:pt>
                <c:pt idx="3">
                  <c:v>18052</c:v>
                </c:pt>
                <c:pt idx="4">
                  <c:v>11597</c:v>
                </c:pt>
                <c:pt idx="5">
                  <c:v>10794</c:v>
                </c:pt>
                <c:pt idx="6">
                  <c:v>14413</c:v>
                </c:pt>
                <c:pt idx="7">
                  <c:v>19213</c:v>
                </c:pt>
                <c:pt idx="8">
                  <c:v>8563</c:v>
                </c:pt>
                <c:pt idx="9">
                  <c:v>13364</c:v>
                </c:pt>
                <c:pt idx="10">
                  <c:v>10107</c:v>
                </c:pt>
                <c:pt idx="11">
                  <c:v>11784</c:v>
                </c:pt>
                <c:pt idx="12">
                  <c:v>157728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2F-42E1-8837-6022D9CD2276}"/>
            </c:ext>
          </c:extLst>
        </c:ser>
        <c:ser>
          <c:idx val="0"/>
          <c:order val="1"/>
          <c:tx>
            <c:strRef>
              <c:f>'Evolución mensual turistas LZ'!$K$162:$L$162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2F-42E1-8837-6022D9CD2276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LZ'!$K$164:$K$176</c:f>
              <c:numCache>
                <c:formatCode>#,##0</c:formatCode>
                <c:ptCount val="13"/>
                <c:pt idx="0">
                  <c:v>8108</c:v>
                </c:pt>
                <c:pt idx="1">
                  <c:v>15843</c:v>
                </c:pt>
                <c:pt idx="2">
                  <c:v>15573</c:v>
                </c:pt>
                <c:pt idx="3">
                  <c:v>18578</c:v>
                </c:pt>
                <c:pt idx="4">
                  <c:v>15079</c:v>
                </c:pt>
                <c:pt idx="5">
                  <c:v>12878</c:v>
                </c:pt>
                <c:pt idx="6">
                  <c:v>16372</c:v>
                </c:pt>
                <c:pt idx="7">
                  <c:v>18038</c:v>
                </c:pt>
                <c:pt idx="8">
                  <c:v>12537</c:v>
                </c:pt>
                <c:pt idx="9">
                  <c:v>18690</c:v>
                </c:pt>
                <c:pt idx="10">
                  <c:v>13899</c:v>
                </c:pt>
                <c:pt idx="11">
                  <c:v>19651</c:v>
                </c:pt>
                <c:pt idx="12">
                  <c:v>185246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2F-42E1-8837-6022D9CD2276}"/>
            </c:ext>
          </c:extLst>
        </c:ser>
        <c:ser>
          <c:idx val="1"/>
          <c:order val="2"/>
          <c:tx>
            <c:strRef>
              <c:f>'Evolución mensual turistas LZ'!$M$162:$N$162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2F-42E1-8837-6022D9CD2276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LZ'!$M$164:$M$176</c:f>
              <c:numCache>
                <c:formatCode>#,##0</c:formatCode>
                <c:ptCount val="13"/>
                <c:pt idx="0">
                  <c:v>14267</c:v>
                </c:pt>
                <c:pt idx="1">
                  <c:v>22724</c:v>
                </c:pt>
                <c:pt idx="2">
                  <c:v>18184</c:v>
                </c:pt>
                <c:pt idx="3">
                  <c:v>21178</c:v>
                </c:pt>
                <c:pt idx="4">
                  <c:v>16587</c:v>
                </c:pt>
                <c:pt idx="5">
                  <c:v>14600</c:v>
                </c:pt>
                <c:pt idx="6">
                  <c:v>19883</c:v>
                </c:pt>
                <c:pt idx="7">
                  <c:v>20064</c:v>
                </c:pt>
                <c:pt idx="12">
                  <c:v>147487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2F-42E1-8837-6022D9CD2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LZ'!$N$163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2F-42E1-8837-6022D9CD22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2F-42E1-8837-6022D9CD22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2F-42E1-8837-6022D9CD22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2F-42E1-8837-6022D9CD22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2F-42E1-8837-6022D9CD22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2F-42E1-8837-6022D9CD22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2F-42E1-8837-6022D9CD22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2F-42E1-8837-6022D9CD22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2F-42E1-8837-6022D9CD22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2F-42E1-8837-6022D9CD22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2F-42E1-8837-6022D9CD22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2F-42E1-8837-6022D9CD22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2F-42E1-8837-6022D9CD2276}"/>
              </c:ext>
            </c:extLst>
          </c:dPt>
          <c:cat>
            <c:strRef>
              <c:f>'Evolución mensual turistas LZ'!$B$164:$B$175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LZ'!$N$164:$N$176</c:f>
              <c:numCache>
                <c:formatCode>0.0%</c:formatCode>
                <c:ptCount val="13"/>
                <c:pt idx="0">
                  <c:v>0.75962012826837699</c:v>
                </c:pt>
                <c:pt idx="1">
                  <c:v>0.43432430726503823</c:v>
                </c:pt>
                <c:pt idx="2">
                  <c:v>0.16766197906633273</c:v>
                </c:pt>
                <c:pt idx="3">
                  <c:v>0.13995047906125535</c:v>
                </c:pt>
                <c:pt idx="4">
                  <c:v>0.10000663173950519</c:v>
                </c:pt>
                <c:pt idx="5">
                  <c:v>0.13371641559248326</c:v>
                </c:pt>
                <c:pt idx="6">
                  <c:v>0.2144515025653555</c:v>
                </c:pt>
                <c:pt idx="7">
                  <c:v>0.11231843885131387</c:v>
                </c:pt>
                <c:pt idx="12">
                  <c:v>0.22427346454274533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2F-42E1-8837-6022D9CD2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TF'!$E$118:$F$118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7C-472D-AE02-BB808B73B481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TF'!$E$120:$E$132</c:f>
              <c:numCache>
                <c:formatCode>#,##0</c:formatCode>
                <c:ptCount val="13"/>
                <c:pt idx="0">
                  <c:v>84917</c:v>
                </c:pt>
                <c:pt idx="1">
                  <c:v>84343</c:v>
                </c:pt>
                <c:pt idx="2">
                  <c:v>85795</c:v>
                </c:pt>
                <c:pt idx="3">
                  <c:v>57611</c:v>
                </c:pt>
                <c:pt idx="4">
                  <c:v>43619</c:v>
                </c:pt>
                <c:pt idx="5">
                  <c:v>50497</c:v>
                </c:pt>
                <c:pt idx="6">
                  <c:v>48124</c:v>
                </c:pt>
                <c:pt idx="7">
                  <c:v>46684</c:v>
                </c:pt>
                <c:pt idx="8">
                  <c:v>48607</c:v>
                </c:pt>
                <c:pt idx="9">
                  <c:v>51125</c:v>
                </c:pt>
                <c:pt idx="10">
                  <c:v>66428</c:v>
                </c:pt>
                <c:pt idx="11">
                  <c:v>74249</c:v>
                </c:pt>
                <c:pt idx="12">
                  <c:v>741999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7C-472D-AE02-BB808B73B481}"/>
            </c:ext>
          </c:extLst>
        </c:ser>
        <c:ser>
          <c:idx val="0"/>
          <c:order val="1"/>
          <c:tx>
            <c:strRef>
              <c:f>'Evolución mensual turistas TF'!$K$118:$L$118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7C-472D-AE02-BB808B73B481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TF'!$K$120:$K$132</c:f>
              <c:numCache>
                <c:formatCode>#,##0</c:formatCode>
                <c:ptCount val="13"/>
                <c:pt idx="0">
                  <c:v>51945</c:v>
                </c:pt>
                <c:pt idx="1">
                  <c:v>60227</c:v>
                </c:pt>
                <c:pt idx="2">
                  <c:v>78859</c:v>
                </c:pt>
                <c:pt idx="3">
                  <c:v>62780</c:v>
                </c:pt>
                <c:pt idx="4">
                  <c:v>38082</c:v>
                </c:pt>
                <c:pt idx="5">
                  <c:v>35541</c:v>
                </c:pt>
                <c:pt idx="6">
                  <c:v>38667</c:v>
                </c:pt>
                <c:pt idx="7">
                  <c:v>40238</c:v>
                </c:pt>
                <c:pt idx="8">
                  <c:v>40672</c:v>
                </c:pt>
                <c:pt idx="9">
                  <c:v>50209</c:v>
                </c:pt>
                <c:pt idx="10">
                  <c:v>86667</c:v>
                </c:pt>
                <c:pt idx="11">
                  <c:v>82431</c:v>
                </c:pt>
                <c:pt idx="12">
                  <c:v>666318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7C-472D-AE02-BB808B73B481}"/>
            </c:ext>
          </c:extLst>
        </c:ser>
        <c:ser>
          <c:idx val="1"/>
          <c:order val="2"/>
          <c:tx>
            <c:strRef>
              <c:f>'Evolución mensual turistas TF'!$M$118:$N$118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7C-472D-AE02-BB808B73B481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TF'!$M$120:$M$132</c:f>
              <c:numCache>
                <c:formatCode>#,##0</c:formatCode>
                <c:ptCount val="13"/>
                <c:pt idx="0">
                  <c:v>72180</c:v>
                </c:pt>
                <c:pt idx="1">
                  <c:v>80300</c:v>
                </c:pt>
                <c:pt idx="2">
                  <c:v>88466</c:v>
                </c:pt>
                <c:pt idx="3">
                  <c:v>72893</c:v>
                </c:pt>
                <c:pt idx="4">
                  <c:v>42597</c:v>
                </c:pt>
                <c:pt idx="5">
                  <c:v>42507</c:v>
                </c:pt>
                <c:pt idx="6">
                  <c:v>41429</c:v>
                </c:pt>
                <c:pt idx="7">
                  <c:v>43432</c:v>
                </c:pt>
                <c:pt idx="12">
                  <c:v>483804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7C-472D-AE02-BB808B73B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TF'!$N$119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7C-472D-AE02-BB808B73B4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7C-472D-AE02-BB808B73B4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7C-472D-AE02-BB808B73B4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7C-472D-AE02-BB808B73B4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7C-472D-AE02-BB808B73B4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7C-472D-AE02-BB808B73B4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7C-472D-AE02-BB808B73B4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7C-472D-AE02-BB808B73B4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7C-472D-AE02-BB808B73B4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7C-472D-AE02-BB808B73B4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7C-472D-AE02-BB808B73B4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7C-472D-AE02-BB808B73B4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7C-472D-AE02-BB808B73B481}"/>
              </c:ext>
            </c:extLst>
          </c:dPt>
          <c:cat>
            <c:strRef>
              <c:f>'Evolución mensual turistas TF'!$B$120:$B$131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TF'!$N$120:$N$132</c:f>
              <c:numCache>
                <c:formatCode>0.0%</c:formatCode>
                <c:ptCount val="13"/>
                <c:pt idx="0">
                  <c:v>0.38954663586485716</c:v>
                </c:pt>
                <c:pt idx="1">
                  <c:v>0.33328905640327422</c:v>
                </c:pt>
                <c:pt idx="2">
                  <c:v>0.12182502948300122</c:v>
                </c:pt>
                <c:pt idx="3">
                  <c:v>0.16108633322714239</c:v>
                </c:pt>
                <c:pt idx="4">
                  <c:v>0.11855994958247984</c:v>
                </c:pt>
                <c:pt idx="5">
                  <c:v>0.19599898708533803</c:v>
                </c:pt>
                <c:pt idx="6">
                  <c:v>7.1430418703287035E-2</c:v>
                </c:pt>
                <c:pt idx="7">
                  <c:v>7.9377702669118699E-2</c:v>
                </c:pt>
                <c:pt idx="12">
                  <c:v>0.19064131181107391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7C-472D-AE02-BB808B73B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442346460384434"/>
          <c:y val="0.10442806460853661"/>
          <c:w val="0.90467504063167459"/>
          <c:h val="0.46878142835107206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LZ'!$E$184:$F$184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F-40D7-ACEB-DA6F6DC03E6E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LZ'!$E$186:$E$198</c:f>
              <c:numCache>
                <c:formatCode>#,##0</c:formatCode>
                <c:ptCount val="13"/>
                <c:pt idx="0">
                  <c:v>3887</c:v>
                </c:pt>
                <c:pt idx="1">
                  <c:v>3015</c:v>
                </c:pt>
                <c:pt idx="2">
                  <c:v>4499</c:v>
                </c:pt>
                <c:pt idx="3">
                  <c:v>6550</c:v>
                </c:pt>
                <c:pt idx="4">
                  <c:v>3120</c:v>
                </c:pt>
                <c:pt idx="5">
                  <c:v>4023</c:v>
                </c:pt>
                <c:pt idx="6">
                  <c:v>6280</c:v>
                </c:pt>
                <c:pt idx="7">
                  <c:v>4449</c:v>
                </c:pt>
                <c:pt idx="8">
                  <c:v>4164</c:v>
                </c:pt>
                <c:pt idx="9">
                  <c:v>4061</c:v>
                </c:pt>
                <c:pt idx="10">
                  <c:v>4280</c:v>
                </c:pt>
                <c:pt idx="11">
                  <c:v>4535</c:v>
                </c:pt>
                <c:pt idx="12">
                  <c:v>52863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BF-40D7-ACEB-DA6F6DC03E6E}"/>
            </c:ext>
          </c:extLst>
        </c:ser>
        <c:ser>
          <c:idx val="0"/>
          <c:order val="1"/>
          <c:tx>
            <c:strRef>
              <c:f>'Evolución mensual turistas LZ'!$K$184:$L$184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BF-40D7-ACEB-DA6F6DC03E6E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LZ'!$K$186:$K$198</c:f>
              <c:numCache>
                <c:formatCode>#,##0</c:formatCode>
                <c:ptCount val="13"/>
                <c:pt idx="0">
                  <c:v>3449</c:v>
                </c:pt>
                <c:pt idx="1">
                  <c:v>3494</c:v>
                </c:pt>
                <c:pt idx="2">
                  <c:v>3414</c:v>
                </c:pt>
                <c:pt idx="3">
                  <c:v>3244</c:v>
                </c:pt>
                <c:pt idx="4">
                  <c:v>2974</c:v>
                </c:pt>
                <c:pt idx="5">
                  <c:v>3904</c:v>
                </c:pt>
                <c:pt idx="6">
                  <c:v>6856</c:v>
                </c:pt>
                <c:pt idx="7">
                  <c:v>5945</c:v>
                </c:pt>
                <c:pt idx="8">
                  <c:v>3483</c:v>
                </c:pt>
                <c:pt idx="9">
                  <c:v>4064</c:v>
                </c:pt>
                <c:pt idx="10">
                  <c:v>4193</c:v>
                </c:pt>
                <c:pt idx="11">
                  <c:v>5361</c:v>
                </c:pt>
                <c:pt idx="12">
                  <c:v>50381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BF-40D7-ACEB-DA6F6DC03E6E}"/>
            </c:ext>
          </c:extLst>
        </c:ser>
        <c:ser>
          <c:idx val="1"/>
          <c:order val="2"/>
          <c:tx>
            <c:strRef>
              <c:f>'Evolución mensual turistas LZ'!$M$184:$N$184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F-40D7-ACEB-DA6F6DC03E6E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LZ'!$M$186:$M$198</c:f>
              <c:numCache>
                <c:formatCode>#,##0</c:formatCode>
                <c:ptCount val="13"/>
                <c:pt idx="0">
                  <c:v>4429</c:v>
                </c:pt>
                <c:pt idx="1">
                  <c:v>4929</c:v>
                </c:pt>
                <c:pt idx="2">
                  <c:v>3820</c:v>
                </c:pt>
                <c:pt idx="3">
                  <c:v>7003</c:v>
                </c:pt>
                <c:pt idx="4">
                  <c:v>5138</c:v>
                </c:pt>
                <c:pt idx="5">
                  <c:v>4048</c:v>
                </c:pt>
                <c:pt idx="6">
                  <c:v>6317</c:v>
                </c:pt>
                <c:pt idx="7">
                  <c:v>4741</c:v>
                </c:pt>
                <c:pt idx="12">
                  <c:v>40425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BF-40D7-ACEB-DA6F6DC03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LZ'!$N$185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BF-40D7-ACEB-DA6F6DC03E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BF-40D7-ACEB-DA6F6DC03E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BF-40D7-ACEB-DA6F6DC03E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BF-40D7-ACEB-DA6F6DC03E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BF-40D7-ACEB-DA6F6DC03E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BF-40D7-ACEB-DA6F6DC03E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BF-40D7-ACEB-DA6F6DC03E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BF-40D7-ACEB-DA6F6DC03E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BF-40D7-ACEB-DA6F6DC03E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BF-40D7-ACEB-DA6F6DC03E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BF-40D7-ACEB-DA6F6DC03E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BF-40D7-ACEB-DA6F6DC03E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BF-40D7-ACEB-DA6F6DC03E6E}"/>
              </c:ext>
            </c:extLst>
          </c:dPt>
          <c:cat>
            <c:strRef>
              <c:f>'Evolución mensual turistas LZ'!$B$186:$B$197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LZ'!$N$186:$N$198</c:f>
              <c:numCache>
                <c:formatCode>0.0%</c:formatCode>
                <c:ptCount val="13"/>
                <c:pt idx="0">
                  <c:v>0.28414033053058851</c:v>
                </c:pt>
                <c:pt idx="1">
                  <c:v>0.41070406410990268</c:v>
                </c:pt>
                <c:pt idx="2">
                  <c:v>0.11892208553016981</c:v>
                </c:pt>
                <c:pt idx="3">
                  <c:v>1.1587546239210851</c:v>
                </c:pt>
                <c:pt idx="4">
                  <c:v>0.72763954270342968</c:v>
                </c:pt>
                <c:pt idx="5">
                  <c:v>3.688524590163933E-2</c:v>
                </c:pt>
                <c:pt idx="6">
                  <c:v>-7.8617269544924206E-2</c:v>
                </c:pt>
                <c:pt idx="7">
                  <c:v>-0.20252312867956268</c:v>
                </c:pt>
                <c:pt idx="12">
                  <c:v>0.21469350961538458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BF-40D7-ACEB-DA6F6DC03E6E}"/>
            </c:ext>
          </c:extLst>
        </c:ser>
        <c:ser>
          <c:idx val="4"/>
          <c:order val="4"/>
          <c:tx>
            <c:strRef>
              <c:f>'Evolución mensual turistas LZ'!$O$185</c:f>
              <c:strCache>
                <c:ptCount val="1"/>
                <c:pt idx="0">
                  <c:v>Variación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'Evolución mensual turistas LZ'!$O$186:$O$198</c:f>
              <c:numCache>
                <c:formatCode>0.0%</c:formatCode>
                <c:ptCount val="13"/>
                <c:pt idx="0">
                  <c:v>0.13943915616156421</c:v>
                </c:pt>
                <c:pt idx="1">
                  <c:v>0.63482587064676621</c:v>
                </c:pt>
                <c:pt idx="2">
                  <c:v>-0.15092242720604576</c:v>
                </c:pt>
                <c:pt idx="3">
                  <c:v>6.9160305343511475E-2</c:v>
                </c:pt>
                <c:pt idx="4">
                  <c:v>0.64679487179487172</c:v>
                </c:pt>
                <c:pt idx="5">
                  <c:v>6.2142679592342986E-3</c:v>
                </c:pt>
                <c:pt idx="6">
                  <c:v>5.8917197452228454E-3</c:v>
                </c:pt>
                <c:pt idx="7">
                  <c:v>6.5632726455383317E-2</c:v>
                </c:pt>
                <c:pt idx="12">
                  <c:v>0.1284649526840298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1BF-40D7-ACEB-DA6F6DC03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1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39873449240871728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LZ'!$E$206:$F$206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DB-4A57-976D-1118DA301905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LZ'!$E$208:$E$220</c:f>
              <c:numCache>
                <c:formatCode>#,##0</c:formatCode>
                <c:ptCount val="13"/>
                <c:pt idx="0">
                  <c:v>8908</c:v>
                </c:pt>
                <c:pt idx="1">
                  <c:v>10413</c:v>
                </c:pt>
                <c:pt idx="2">
                  <c:v>10517</c:v>
                </c:pt>
                <c:pt idx="3">
                  <c:v>6619</c:v>
                </c:pt>
                <c:pt idx="4">
                  <c:v>5751</c:v>
                </c:pt>
                <c:pt idx="5">
                  <c:v>6017</c:v>
                </c:pt>
                <c:pt idx="6">
                  <c:v>8590</c:v>
                </c:pt>
                <c:pt idx="7">
                  <c:v>7754</c:v>
                </c:pt>
                <c:pt idx="8">
                  <c:v>5912</c:v>
                </c:pt>
                <c:pt idx="9">
                  <c:v>7805</c:v>
                </c:pt>
                <c:pt idx="10">
                  <c:v>9125</c:v>
                </c:pt>
                <c:pt idx="11">
                  <c:v>9652</c:v>
                </c:pt>
                <c:pt idx="12">
                  <c:v>97063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DB-4A57-976D-1118DA301905}"/>
            </c:ext>
          </c:extLst>
        </c:ser>
        <c:ser>
          <c:idx val="0"/>
          <c:order val="1"/>
          <c:tx>
            <c:strRef>
              <c:f>'Evolución mensual turistas LZ'!$K$206:$L$206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DB-4A57-976D-1118DA301905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LZ'!$K$208:$K$220</c:f>
              <c:numCache>
                <c:formatCode>#,##0</c:formatCode>
                <c:ptCount val="13"/>
                <c:pt idx="0">
                  <c:v>7567</c:v>
                </c:pt>
                <c:pt idx="1">
                  <c:v>8690</c:v>
                </c:pt>
                <c:pt idx="2">
                  <c:v>10361</c:v>
                </c:pt>
                <c:pt idx="3">
                  <c:v>8987</c:v>
                </c:pt>
                <c:pt idx="4">
                  <c:v>6971</c:v>
                </c:pt>
                <c:pt idx="5">
                  <c:v>5508</c:v>
                </c:pt>
                <c:pt idx="6">
                  <c:v>6566</c:v>
                </c:pt>
                <c:pt idx="7">
                  <c:v>8343</c:v>
                </c:pt>
                <c:pt idx="8">
                  <c:v>5680</c:v>
                </c:pt>
                <c:pt idx="9">
                  <c:v>7860</c:v>
                </c:pt>
                <c:pt idx="10">
                  <c:v>8390</c:v>
                </c:pt>
                <c:pt idx="11">
                  <c:v>9157</c:v>
                </c:pt>
                <c:pt idx="12">
                  <c:v>94080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DB-4A57-976D-1118DA301905}"/>
            </c:ext>
          </c:extLst>
        </c:ser>
        <c:ser>
          <c:idx val="1"/>
          <c:order val="2"/>
          <c:tx>
            <c:strRef>
              <c:f>'Evolución mensual turistas LZ'!$M$206:$N$206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DB-4A57-976D-1118DA301905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LZ'!$M$208:$M$220</c:f>
              <c:numCache>
                <c:formatCode>#,##0</c:formatCode>
                <c:ptCount val="13"/>
                <c:pt idx="0">
                  <c:v>9119</c:v>
                </c:pt>
                <c:pt idx="1">
                  <c:v>7656</c:v>
                </c:pt>
                <c:pt idx="2">
                  <c:v>8901</c:v>
                </c:pt>
                <c:pt idx="3">
                  <c:v>5565</c:v>
                </c:pt>
                <c:pt idx="4">
                  <c:v>6248</c:v>
                </c:pt>
                <c:pt idx="5">
                  <c:v>4550</c:v>
                </c:pt>
                <c:pt idx="6">
                  <c:v>5447</c:v>
                </c:pt>
                <c:pt idx="7">
                  <c:v>8027</c:v>
                </c:pt>
                <c:pt idx="12">
                  <c:v>55513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DB-4A57-976D-1118DA301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LZ'!$N$207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DB-4A57-976D-1118DA3019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DB-4A57-976D-1118DA3019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DB-4A57-976D-1118DA3019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DB-4A57-976D-1118DA3019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DB-4A57-976D-1118DA3019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DB-4A57-976D-1118DA3019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DB-4A57-976D-1118DA3019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DB-4A57-976D-1118DA3019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DB-4A57-976D-1118DA3019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DB-4A57-976D-1118DA3019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DB-4A57-976D-1118DA3019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DB-4A57-976D-1118DA3019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DB-4A57-976D-1118DA301905}"/>
              </c:ext>
            </c:extLst>
          </c:dPt>
          <c:cat>
            <c:strRef>
              <c:f>'Evolución mensual turistas LZ'!$B$209:$B$219</c:f>
              <c:strCache>
                <c:ptCount val="11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  <c:pt idx="3">
                  <c:v>Mayo</c:v>
                </c:pt>
                <c:pt idx="4">
                  <c:v>Junio</c:v>
                </c:pt>
                <c:pt idx="5">
                  <c:v>Julio</c:v>
                </c:pt>
                <c:pt idx="6">
                  <c:v>Agosto</c:v>
                </c:pt>
                <c:pt idx="7">
                  <c:v>Septiembre</c:v>
                </c:pt>
                <c:pt idx="8">
                  <c:v>Octubre</c:v>
                </c:pt>
                <c:pt idx="9">
                  <c:v>Noviembre</c:v>
                </c:pt>
                <c:pt idx="10">
                  <c:v>Diciembre</c:v>
                </c:pt>
              </c:strCache>
            </c:strRef>
          </c:cat>
          <c:val>
            <c:numRef>
              <c:f>'Evolución mensual turistas LZ'!$N$208:$N$220</c:f>
              <c:numCache>
                <c:formatCode>0.0%</c:formatCode>
                <c:ptCount val="13"/>
                <c:pt idx="0">
                  <c:v>0.20510109686797939</c:v>
                </c:pt>
                <c:pt idx="1">
                  <c:v>-0.11898734177215187</c:v>
                </c:pt>
                <c:pt idx="2">
                  <c:v>-0.14091303928192256</c:v>
                </c:pt>
                <c:pt idx="3">
                  <c:v>-0.3807722265494603</c:v>
                </c:pt>
                <c:pt idx="4">
                  <c:v>-0.10371539233969307</c:v>
                </c:pt>
                <c:pt idx="5">
                  <c:v>-0.17392883079157584</c:v>
                </c:pt>
                <c:pt idx="6">
                  <c:v>-0.17042339323789213</c:v>
                </c:pt>
                <c:pt idx="7">
                  <c:v>-3.7876063766031365E-2</c:v>
                </c:pt>
                <c:pt idx="12">
                  <c:v>-0.11874335243598499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DB-4A57-976D-1118DA301905}"/>
            </c:ext>
          </c:extLst>
        </c:ser>
        <c:ser>
          <c:idx val="4"/>
          <c:order val="4"/>
          <c:tx>
            <c:strRef>
              <c:f>'Evolución mensual turistas LZ'!$O$207</c:f>
              <c:strCache>
                <c:ptCount val="1"/>
                <c:pt idx="0">
                  <c:v>Variación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'Evolución mensual turistas LZ'!$O$208:$O$220</c:f>
              <c:numCache>
                <c:formatCode>0.0%</c:formatCode>
                <c:ptCount val="13"/>
                <c:pt idx="0">
                  <c:v>2.3686573866187777E-2</c:v>
                </c:pt>
                <c:pt idx="1">
                  <c:v>-0.26476519734946702</c:v>
                </c:pt>
                <c:pt idx="2">
                  <c:v>-0.15365598554720927</c:v>
                </c:pt>
                <c:pt idx="3">
                  <c:v>-0.15923855567306244</c:v>
                </c:pt>
                <c:pt idx="4">
                  <c:v>8.6419753086419693E-2</c:v>
                </c:pt>
                <c:pt idx="5">
                  <c:v>-0.24380920724613597</c:v>
                </c:pt>
                <c:pt idx="6">
                  <c:v>-0.36589057043073336</c:v>
                </c:pt>
                <c:pt idx="7">
                  <c:v>3.5207634769151452E-2</c:v>
                </c:pt>
                <c:pt idx="12">
                  <c:v>-0.14025306261518689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DDB-4A57-976D-1118DA301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5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LZ'!$E$228:$F$228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F5-4148-B1A6-F008DDC76A2F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LZ'!$E$230:$E$242</c:f>
              <c:numCache>
                <c:formatCode>#,##0</c:formatCode>
                <c:ptCount val="13"/>
                <c:pt idx="0">
                  <c:v>12571</c:v>
                </c:pt>
                <c:pt idx="1">
                  <c:v>14143</c:v>
                </c:pt>
                <c:pt idx="2">
                  <c:v>14085</c:v>
                </c:pt>
                <c:pt idx="3">
                  <c:v>6857</c:v>
                </c:pt>
                <c:pt idx="4">
                  <c:v>2464</c:v>
                </c:pt>
                <c:pt idx="5">
                  <c:v>2076</c:v>
                </c:pt>
                <c:pt idx="6">
                  <c:v>3096</c:v>
                </c:pt>
                <c:pt idx="7">
                  <c:v>2375</c:v>
                </c:pt>
                <c:pt idx="8">
                  <c:v>2193</c:v>
                </c:pt>
                <c:pt idx="9">
                  <c:v>9315</c:v>
                </c:pt>
                <c:pt idx="10">
                  <c:v>13910</c:v>
                </c:pt>
                <c:pt idx="11">
                  <c:v>12766</c:v>
                </c:pt>
                <c:pt idx="12">
                  <c:v>95851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5-4148-B1A6-F008DDC76A2F}"/>
            </c:ext>
          </c:extLst>
        </c:ser>
        <c:ser>
          <c:idx val="0"/>
          <c:order val="1"/>
          <c:tx>
            <c:strRef>
              <c:f>'Evolución mensual turistas LZ'!$K$228:$L$228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F5-4148-B1A6-F008DDC76A2F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LZ'!$K$230:$K$242</c:f>
              <c:numCache>
                <c:formatCode>#,##0</c:formatCode>
                <c:ptCount val="13"/>
                <c:pt idx="0">
                  <c:v>8592</c:v>
                </c:pt>
                <c:pt idx="1">
                  <c:v>9962</c:v>
                </c:pt>
                <c:pt idx="2">
                  <c:v>8253</c:v>
                </c:pt>
                <c:pt idx="3">
                  <c:v>9541</c:v>
                </c:pt>
                <c:pt idx="4">
                  <c:v>2534</c:v>
                </c:pt>
                <c:pt idx="5">
                  <c:v>2735</c:v>
                </c:pt>
                <c:pt idx="6">
                  <c:v>4532</c:v>
                </c:pt>
                <c:pt idx="7">
                  <c:v>3816</c:v>
                </c:pt>
                <c:pt idx="8">
                  <c:v>3175</c:v>
                </c:pt>
                <c:pt idx="9">
                  <c:v>8465</c:v>
                </c:pt>
                <c:pt idx="10">
                  <c:v>10508</c:v>
                </c:pt>
                <c:pt idx="11">
                  <c:v>9481</c:v>
                </c:pt>
                <c:pt idx="12">
                  <c:v>81594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F5-4148-B1A6-F008DDC76A2F}"/>
            </c:ext>
          </c:extLst>
        </c:ser>
        <c:ser>
          <c:idx val="1"/>
          <c:order val="2"/>
          <c:tx>
            <c:strRef>
              <c:f>'Evolución mensual turistas LZ'!$M$228:$N$228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F5-4148-B1A6-F008DDC76A2F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LZ'!$M$230:$M$242</c:f>
              <c:numCache>
                <c:formatCode>#,##0</c:formatCode>
                <c:ptCount val="13"/>
                <c:pt idx="0">
                  <c:v>10168</c:v>
                </c:pt>
                <c:pt idx="1">
                  <c:v>9503</c:v>
                </c:pt>
                <c:pt idx="2">
                  <c:v>9478</c:v>
                </c:pt>
                <c:pt idx="3">
                  <c:v>4011</c:v>
                </c:pt>
                <c:pt idx="4">
                  <c:v>1705</c:v>
                </c:pt>
                <c:pt idx="5">
                  <c:v>2082</c:v>
                </c:pt>
                <c:pt idx="6">
                  <c:v>1892</c:v>
                </c:pt>
                <c:pt idx="7">
                  <c:v>2059</c:v>
                </c:pt>
                <c:pt idx="12">
                  <c:v>40898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F5-4148-B1A6-F008DDC7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LZ'!$N$229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F5-4148-B1A6-F008DDC76A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F5-4148-B1A6-F008DDC76A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F5-4148-B1A6-F008DDC76A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F5-4148-B1A6-F008DDC76A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F5-4148-B1A6-F008DDC76A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F5-4148-B1A6-F008DDC76A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F5-4148-B1A6-F008DDC76A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F5-4148-B1A6-F008DDC76A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F5-4148-B1A6-F008DDC76A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F5-4148-B1A6-F008DDC76A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F5-4148-B1A6-F008DDC76A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F5-4148-B1A6-F008DDC76A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F5-4148-B1A6-F008DDC76A2F}"/>
              </c:ext>
            </c:extLst>
          </c:dPt>
          <c:cat>
            <c:strRef>
              <c:f>'Evolución mensual turistas LZ'!$B$230:$B$241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LZ'!$N$230:$N$242</c:f>
              <c:numCache>
                <c:formatCode>0.0%</c:formatCode>
                <c:ptCount val="13"/>
                <c:pt idx="0">
                  <c:v>0.18342644320297952</c:v>
                </c:pt>
                <c:pt idx="1">
                  <c:v>-4.6075085324232101E-2</c:v>
                </c:pt>
                <c:pt idx="2">
                  <c:v>0.14843087362171326</c:v>
                </c:pt>
                <c:pt idx="3">
                  <c:v>-0.57960381511371972</c:v>
                </c:pt>
                <c:pt idx="4">
                  <c:v>-0.32715074980268355</c:v>
                </c:pt>
                <c:pt idx="5">
                  <c:v>-0.23875685557586834</c:v>
                </c:pt>
                <c:pt idx="6">
                  <c:v>-0.58252427184466016</c:v>
                </c:pt>
                <c:pt idx="7">
                  <c:v>-0.46042976939203351</c:v>
                </c:pt>
                <c:pt idx="12">
                  <c:v>-0.1814670269188432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F5-4148-B1A6-F008DDC7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LZ'!$E$29:$F$29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61-460E-8A04-16D608AD0BF2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LZ'!$E$31:$E$43</c:f>
              <c:numCache>
                <c:formatCode>#,##0</c:formatCode>
                <c:ptCount val="13"/>
                <c:pt idx="0">
                  <c:v>18071</c:v>
                </c:pt>
                <c:pt idx="1">
                  <c:v>17365</c:v>
                </c:pt>
                <c:pt idx="2">
                  <c:v>24508</c:v>
                </c:pt>
                <c:pt idx="3">
                  <c:v>23586</c:v>
                </c:pt>
                <c:pt idx="4">
                  <c:v>22242</c:v>
                </c:pt>
                <c:pt idx="5">
                  <c:v>26343</c:v>
                </c:pt>
                <c:pt idx="6">
                  <c:v>41347</c:v>
                </c:pt>
                <c:pt idx="7">
                  <c:v>42400</c:v>
                </c:pt>
                <c:pt idx="8">
                  <c:v>31247</c:v>
                </c:pt>
                <c:pt idx="9">
                  <c:v>21546</c:v>
                </c:pt>
                <c:pt idx="10">
                  <c:v>19250</c:v>
                </c:pt>
                <c:pt idx="11">
                  <c:v>21645</c:v>
                </c:pt>
                <c:pt idx="12">
                  <c:v>309550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1-460E-8A04-16D608AD0BF2}"/>
            </c:ext>
          </c:extLst>
        </c:ser>
        <c:ser>
          <c:idx val="0"/>
          <c:order val="1"/>
          <c:tx>
            <c:strRef>
              <c:f>'Evolución mensual turistas LZ'!$K$29:$L$29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61-460E-8A04-16D608AD0BF2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LZ'!$K$31:$K$43</c:f>
              <c:numCache>
                <c:formatCode>#,##0</c:formatCode>
                <c:ptCount val="13"/>
                <c:pt idx="0">
                  <c:v>17162</c:v>
                </c:pt>
                <c:pt idx="1">
                  <c:v>18661</c:v>
                </c:pt>
                <c:pt idx="2">
                  <c:v>20995</c:v>
                </c:pt>
                <c:pt idx="3">
                  <c:v>25911</c:v>
                </c:pt>
                <c:pt idx="4">
                  <c:v>24247</c:v>
                </c:pt>
                <c:pt idx="5">
                  <c:v>34452</c:v>
                </c:pt>
                <c:pt idx="6">
                  <c:v>43639</c:v>
                </c:pt>
                <c:pt idx="7">
                  <c:v>53159</c:v>
                </c:pt>
                <c:pt idx="8">
                  <c:v>36340</c:v>
                </c:pt>
                <c:pt idx="9">
                  <c:v>32071</c:v>
                </c:pt>
                <c:pt idx="10">
                  <c:v>20525</c:v>
                </c:pt>
                <c:pt idx="11">
                  <c:v>23032</c:v>
                </c:pt>
                <c:pt idx="12">
                  <c:v>350194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61-460E-8A04-16D608AD0BF2}"/>
            </c:ext>
          </c:extLst>
        </c:ser>
        <c:ser>
          <c:idx val="1"/>
          <c:order val="2"/>
          <c:tx>
            <c:strRef>
              <c:f>'Evolución mensual turistas LZ'!$M$29:$N$29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61-460E-8A04-16D608AD0BF2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LZ'!$M$31:$M$43</c:f>
              <c:numCache>
                <c:formatCode>#,##0</c:formatCode>
                <c:ptCount val="13"/>
                <c:pt idx="0">
                  <c:v>23947</c:v>
                </c:pt>
                <c:pt idx="1">
                  <c:v>17049</c:v>
                </c:pt>
                <c:pt idx="2">
                  <c:v>21602</c:v>
                </c:pt>
                <c:pt idx="3">
                  <c:v>25419</c:v>
                </c:pt>
                <c:pt idx="4">
                  <c:v>24588</c:v>
                </c:pt>
                <c:pt idx="5">
                  <c:v>29385</c:v>
                </c:pt>
                <c:pt idx="6">
                  <c:v>40105</c:v>
                </c:pt>
                <c:pt idx="7">
                  <c:v>42726</c:v>
                </c:pt>
                <c:pt idx="12">
                  <c:v>224821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61-460E-8A04-16D608AD0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LZ'!$N$30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61-460E-8A04-16D608AD0B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61-460E-8A04-16D608AD0B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61-460E-8A04-16D608AD0B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61-460E-8A04-16D608AD0B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61-460E-8A04-16D608AD0B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61-460E-8A04-16D608AD0B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61-460E-8A04-16D608AD0B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61-460E-8A04-16D608AD0B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61-460E-8A04-16D608AD0B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61-460E-8A04-16D608AD0B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61-460E-8A04-16D608AD0B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61-460E-8A04-16D608AD0B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61-460E-8A04-16D608AD0BF2}"/>
              </c:ext>
            </c:extLst>
          </c:dPt>
          <c:cat>
            <c:strRef>
              <c:f>'Evolución mensual turistas LZ'!$B$98:$B$109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LZ'!$N$31:$N$43</c:f>
              <c:numCache>
                <c:formatCode>0.0%</c:formatCode>
                <c:ptCount val="13"/>
                <c:pt idx="0">
                  <c:v>0.39535019228528134</c:v>
                </c:pt>
                <c:pt idx="1">
                  <c:v>-8.6383366379079396E-2</c:v>
                </c:pt>
                <c:pt idx="2">
                  <c:v>2.8911645629911886E-2</c:v>
                </c:pt>
                <c:pt idx="3">
                  <c:v>-1.8988074562926949E-2</c:v>
                </c:pt>
                <c:pt idx="4">
                  <c:v>1.4063595496350167E-2</c:v>
                </c:pt>
                <c:pt idx="5">
                  <c:v>-0.14707419017763845</c:v>
                </c:pt>
                <c:pt idx="6">
                  <c:v>-8.0982607300808862E-2</c:v>
                </c:pt>
                <c:pt idx="7">
                  <c:v>-0.19626027577644423</c:v>
                </c:pt>
                <c:pt idx="12">
                  <c:v>-5.6270096463022501E-2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61-460E-8A04-16D608AD0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LZ'!$E$51:$F$51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DD-4ADE-A64E-F34138BF42CC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LZ'!$E$53:$E$65</c:f>
              <c:numCache>
                <c:formatCode>#,##0</c:formatCode>
                <c:ptCount val="13"/>
                <c:pt idx="0">
                  <c:v>221760</c:v>
                </c:pt>
                <c:pt idx="1">
                  <c:v>255063</c:v>
                </c:pt>
                <c:pt idx="2">
                  <c:v>271105</c:v>
                </c:pt>
                <c:pt idx="3">
                  <c:v>233190</c:v>
                </c:pt>
                <c:pt idx="4">
                  <c:v>208580</c:v>
                </c:pt>
                <c:pt idx="5">
                  <c:v>216558</c:v>
                </c:pt>
                <c:pt idx="6">
                  <c:v>229091</c:v>
                </c:pt>
                <c:pt idx="7">
                  <c:v>231383</c:v>
                </c:pt>
                <c:pt idx="8">
                  <c:v>204287</c:v>
                </c:pt>
                <c:pt idx="9">
                  <c:v>237176</c:v>
                </c:pt>
                <c:pt idx="10">
                  <c:v>212745</c:v>
                </c:pt>
                <c:pt idx="11">
                  <c:v>235088</c:v>
                </c:pt>
                <c:pt idx="12">
                  <c:v>2756026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DD-4ADE-A64E-F34138BF42CC}"/>
            </c:ext>
          </c:extLst>
        </c:ser>
        <c:ser>
          <c:idx val="0"/>
          <c:order val="1"/>
          <c:tx>
            <c:strRef>
              <c:f>'Evolución mensual turistas LZ'!$K$51:$L$51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DD-4ADE-A64E-F34138BF42CC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LZ'!$K$53:$K$65</c:f>
              <c:numCache>
                <c:formatCode>#,##0</c:formatCode>
                <c:ptCount val="13"/>
                <c:pt idx="0">
                  <c:v>118479</c:v>
                </c:pt>
                <c:pt idx="1">
                  <c:v>185120</c:v>
                </c:pt>
                <c:pt idx="2">
                  <c:v>213491</c:v>
                </c:pt>
                <c:pt idx="3">
                  <c:v>214439</c:v>
                </c:pt>
                <c:pt idx="4">
                  <c:v>197008</c:v>
                </c:pt>
                <c:pt idx="5">
                  <c:v>196150</c:v>
                </c:pt>
                <c:pt idx="6">
                  <c:v>222362</c:v>
                </c:pt>
                <c:pt idx="7">
                  <c:v>225041</c:v>
                </c:pt>
                <c:pt idx="8">
                  <c:v>195643</c:v>
                </c:pt>
                <c:pt idx="9">
                  <c:v>240023</c:v>
                </c:pt>
                <c:pt idx="10">
                  <c:v>217553</c:v>
                </c:pt>
                <c:pt idx="11">
                  <c:v>240727</c:v>
                </c:pt>
                <c:pt idx="12">
                  <c:v>2466036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DD-4ADE-A64E-F34138BF42CC}"/>
            </c:ext>
          </c:extLst>
        </c:ser>
        <c:ser>
          <c:idx val="1"/>
          <c:order val="2"/>
          <c:tx>
            <c:strRef>
              <c:f>'Evolución mensual turistas LZ'!$M$51:$N$51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DD-4ADE-A64E-F34138BF42CC}"/>
              </c:ext>
            </c:extLst>
          </c:dPt>
          <c:cat>
            <c:strRef>
              <c:f>'Evolución mensual turistas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LZ'!$M$53:$M$65</c:f>
              <c:numCache>
                <c:formatCode>#,##0</c:formatCode>
                <c:ptCount val="13"/>
                <c:pt idx="0">
                  <c:v>218407</c:v>
                </c:pt>
                <c:pt idx="1">
                  <c:v>245176</c:v>
                </c:pt>
                <c:pt idx="2">
                  <c:v>254146</c:v>
                </c:pt>
                <c:pt idx="3">
                  <c:v>241501</c:v>
                </c:pt>
                <c:pt idx="4">
                  <c:v>213780</c:v>
                </c:pt>
                <c:pt idx="5">
                  <c:v>211974</c:v>
                </c:pt>
                <c:pt idx="6">
                  <c:v>235366</c:v>
                </c:pt>
                <c:pt idx="7">
                  <c:v>232526</c:v>
                </c:pt>
                <c:pt idx="12">
                  <c:v>1852876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DD-4ADE-A64E-F34138BF4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LZ'!$N$52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DD-4ADE-A64E-F34138BF42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DD-4ADE-A64E-F34138BF42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DD-4ADE-A64E-F34138BF42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DD-4ADE-A64E-F34138BF42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DD-4ADE-A64E-F34138BF42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DD-4ADE-A64E-F34138BF42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DD-4ADE-A64E-F34138BF42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DD-4ADE-A64E-F34138BF42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DD-4ADE-A64E-F34138BF42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DD-4ADE-A64E-F34138BF42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DD-4ADE-A64E-F34138BF42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DD-4ADE-A64E-F34138BF42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DD-4ADE-A64E-F34138BF42CC}"/>
              </c:ext>
            </c:extLst>
          </c:dPt>
          <c:cat>
            <c:strRef>
              <c:f>'Evolución mensual turistas LZ'!$B$53:$B$64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LZ'!$N$53:$N$65</c:f>
              <c:numCache>
                <c:formatCode>0.0%</c:formatCode>
                <c:ptCount val="13"/>
                <c:pt idx="0">
                  <c:v>0.84342372909967178</c:v>
                </c:pt>
                <c:pt idx="1">
                  <c:v>0.32441659464131378</c:v>
                </c:pt>
                <c:pt idx="2">
                  <c:v>0.19042957314359854</c:v>
                </c:pt>
                <c:pt idx="3">
                  <c:v>0.12619905893983829</c:v>
                </c:pt>
                <c:pt idx="4">
                  <c:v>8.5133598635588337E-2</c:v>
                </c:pt>
                <c:pt idx="5">
                  <c:v>8.0672954371654448E-2</c:v>
                </c:pt>
                <c:pt idx="6">
                  <c:v>5.8481215315566493E-2</c:v>
                </c:pt>
                <c:pt idx="7">
                  <c:v>3.3260605845156999E-2</c:v>
                </c:pt>
                <c:pt idx="12">
                  <c:v>0.17860682276460005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DD-4ADE-A64E-F34138BF4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FV'!$E$7:$F$7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08-43E1-A852-DE2F13DF34C1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FV'!$E$9:$E$21</c:f>
              <c:numCache>
                <c:formatCode>#,##0</c:formatCode>
                <c:ptCount val="13"/>
                <c:pt idx="0">
                  <c:v>172468</c:v>
                </c:pt>
                <c:pt idx="1">
                  <c:v>164970</c:v>
                </c:pt>
                <c:pt idx="2">
                  <c:v>201556</c:v>
                </c:pt>
                <c:pt idx="3">
                  <c:v>179318</c:v>
                </c:pt>
                <c:pt idx="4">
                  <c:v>140370</c:v>
                </c:pt>
                <c:pt idx="5">
                  <c:v>159945</c:v>
                </c:pt>
                <c:pt idx="6">
                  <c:v>171819</c:v>
                </c:pt>
                <c:pt idx="7">
                  <c:v>175153</c:v>
                </c:pt>
                <c:pt idx="8">
                  <c:v>154056</c:v>
                </c:pt>
                <c:pt idx="9">
                  <c:v>175472</c:v>
                </c:pt>
                <c:pt idx="10">
                  <c:v>159352</c:v>
                </c:pt>
                <c:pt idx="11">
                  <c:v>168717</c:v>
                </c:pt>
                <c:pt idx="12">
                  <c:v>2023196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8-43E1-A852-DE2F13DF34C1}"/>
            </c:ext>
          </c:extLst>
        </c:ser>
        <c:ser>
          <c:idx val="0"/>
          <c:order val="1"/>
          <c:tx>
            <c:strRef>
              <c:f>'Evolución mensual turistas FV'!$K$7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08-43E1-A852-DE2F13DF34C1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FV'!$K$9:$K$21</c:f>
              <c:numCache>
                <c:formatCode>#,##0</c:formatCode>
                <c:ptCount val="13"/>
                <c:pt idx="0">
                  <c:v>100111</c:v>
                </c:pt>
                <c:pt idx="1">
                  <c:v>155768</c:v>
                </c:pt>
                <c:pt idx="2">
                  <c:v>172538</c:v>
                </c:pt>
                <c:pt idx="3">
                  <c:v>181665</c:v>
                </c:pt>
                <c:pt idx="4">
                  <c:v>155214</c:v>
                </c:pt>
                <c:pt idx="5">
                  <c:v>168721</c:v>
                </c:pt>
                <c:pt idx="6">
                  <c:v>202924</c:v>
                </c:pt>
                <c:pt idx="7">
                  <c:v>207169</c:v>
                </c:pt>
                <c:pt idx="8">
                  <c:v>179559</c:v>
                </c:pt>
                <c:pt idx="9">
                  <c:v>209202</c:v>
                </c:pt>
                <c:pt idx="10">
                  <c:v>194729</c:v>
                </c:pt>
                <c:pt idx="11">
                  <c:v>210152</c:v>
                </c:pt>
                <c:pt idx="12">
                  <c:v>2137752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08-43E1-A852-DE2F13DF34C1}"/>
            </c:ext>
          </c:extLst>
        </c:ser>
        <c:ser>
          <c:idx val="1"/>
          <c:order val="2"/>
          <c:tx>
            <c:strRef>
              <c:f>'Evolución mensual turistas FV'!$M$7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08-43E1-A852-DE2F13DF34C1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FV'!$M$9:$M$21</c:f>
              <c:numCache>
                <c:formatCode>#,##0</c:formatCode>
                <c:ptCount val="13"/>
                <c:pt idx="0">
                  <c:v>179527</c:v>
                </c:pt>
                <c:pt idx="1">
                  <c:v>202585</c:v>
                </c:pt>
                <c:pt idx="2">
                  <c:v>215571</c:v>
                </c:pt>
                <c:pt idx="3">
                  <c:v>204967</c:v>
                </c:pt>
                <c:pt idx="4">
                  <c:v>167549</c:v>
                </c:pt>
                <c:pt idx="5">
                  <c:v>173760</c:v>
                </c:pt>
                <c:pt idx="6">
                  <c:v>197670</c:v>
                </c:pt>
                <c:pt idx="7">
                  <c:v>197593</c:v>
                </c:pt>
                <c:pt idx="12">
                  <c:v>1539222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08-43E1-A852-DE2F13DF3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FV'!$N$8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08-43E1-A852-DE2F13DF34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08-43E1-A852-DE2F13DF34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08-43E1-A852-DE2F13DF34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08-43E1-A852-DE2F13DF34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08-43E1-A852-DE2F13DF34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08-43E1-A852-DE2F13DF34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08-43E1-A852-DE2F13DF34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08-43E1-A852-DE2F13DF34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08-43E1-A852-DE2F13DF34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08-43E1-A852-DE2F13DF34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08-43E1-A852-DE2F13DF34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08-43E1-A852-DE2F13DF34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08-43E1-A852-DE2F13DF34C1}"/>
              </c:ext>
            </c:extLst>
          </c:dPt>
          <c:val>
            <c:numRef>
              <c:f>'Evolución mensual turistas FV'!$N$9:$N$21</c:f>
              <c:numCache>
                <c:formatCode>0.0%</c:formatCode>
                <c:ptCount val="13"/>
                <c:pt idx="0">
                  <c:v>0.79327945979962244</c:v>
                </c:pt>
                <c:pt idx="1">
                  <c:v>0.30055595501001497</c:v>
                </c:pt>
                <c:pt idx="2">
                  <c:v>0.24941172379417864</c:v>
                </c:pt>
                <c:pt idx="3">
                  <c:v>0.12826906668868521</c:v>
                </c:pt>
                <c:pt idx="4">
                  <c:v>7.947092401458633E-2</c:v>
                </c:pt>
                <c:pt idx="5">
                  <c:v>2.9865873246365249E-2</c:v>
                </c:pt>
                <c:pt idx="6">
                  <c:v>-2.5891466756026937E-2</c:v>
                </c:pt>
                <c:pt idx="7">
                  <c:v>-4.6223131839222997E-2</c:v>
                </c:pt>
                <c:pt idx="12">
                  <c:v>0.14516073833242804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08-43E1-A852-DE2F13DF3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FV'!$E$74:$F$74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28-420B-9008-26ACC9FFF802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FV'!$E$76:$E$88</c:f>
              <c:numCache>
                <c:formatCode>#,##0</c:formatCode>
                <c:ptCount val="13"/>
                <c:pt idx="0">
                  <c:v>42632</c:v>
                </c:pt>
                <c:pt idx="1">
                  <c:v>40277</c:v>
                </c:pt>
                <c:pt idx="2">
                  <c:v>53105</c:v>
                </c:pt>
                <c:pt idx="3">
                  <c:v>47768</c:v>
                </c:pt>
                <c:pt idx="4">
                  <c:v>39928</c:v>
                </c:pt>
                <c:pt idx="5">
                  <c:v>42878</c:v>
                </c:pt>
                <c:pt idx="6">
                  <c:v>39537</c:v>
                </c:pt>
                <c:pt idx="7">
                  <c:v>42671</c:v>
                </c:pt>
                <c:pt idx="8">
                  <c:v>35505</c:v>
                </c:pt>
                <c:pt idx="9">
                  <c:v>40034</c:v>
                </c:pt>
                <c:pt idx="10">
                  <c:v>33039</c:v>
                </c:pt>
                <c:pt idx="11">
                  <c:v>34709</c:v>
                </c:pt>
                <c:pt idx="12">
                  <c:v>492083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8-420B-9008-26ACC9FFF802}"/>
            </c:ext>
          </c:extLst>
        </c:ser>
        <c:ser>
          <c:idx val="0"/>
          <c:order val="1"/>
          <c:tx>
            <c:strRef>
              <c:f>'Evolución mensual turistas FV'!$K$74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28-420B-9008-26ACC9FFF802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FV'!$K$76:$K$88</c:f>
              <c:numCache>
                <c:formatCode>#,##0</c:formatCode>
                <c:ptCount val="13"/>
                <c:pt idx="0">
                  <c:v>19207</c:v>
                </c:pt>
                <c:pt idx="1">
                  <c:v>39208</c:v>
                </c:pt>
                <c:pt idx="2">
                  <c:v>46058</c:v>
                </c:pt>
                <c:pt idx="3">
                  <c:v>50753</c:v>
                </c:pt>
                <c:pt idx="4">
                  <c:v>46341</c:v>
                </c:pt>
                <c:pt idx="5">
                  <c:v>50791</c:v>
                </c:pt>
                <c:pt idx="6">
                  <c:v>57953</c:v>
                </c:pt>
                <c:pt idx="7">
                  <c:v>58487</c:v>
                </c:pt>
                <c:pt idx="8">
                  <c:v>51806</c:v>
                </c:pt>
                <c:pt idx="9">
                  <c:v>61777</c:v>
                </c:pt>
                <c:pt idx="10">
                  <c:v>58025</c:v>
                </c:pt>
                <c:pt idx="11">
                  <c:v>64520</c:v>
                </c:pt>
                <c:pt idx="12">
                  <c:v>604926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28-420B-9008-26ACC9FFF802}"/>
            </c:ext>
          </c:extLst>
        </c:ser>
        <c:ser>
          <c:idx val="1"/>
          <c:order val="2"/>
          <c:tx>
            <c:strRef>
              <c:f>'Evolución mensual turistas FV'!$M$74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28-420B-9008-26ACC9FFF802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FV'!$M$76:$M$88</c:f>
              <c:numCache>
                <c:formatCode>#,##0</c:formatCode>
                <c:ptCount val="13"/>
                <c:pt idx="0">
                  <c:v>49724</c:v>
                </c:pt>
                <c:pt idx="1">
                  <c:v>63024</c:v>
                </c:pt>
                <c:pt idx="2">
                  <c:v>67344</c:v>
                </c:pt>
                <c:pt idx="3">
                  <c:v>58238</c:v>
                </c:pt>
                <c:pt idx="4">
                  <c:v>55044</c:v>
                </c:pt>
                <c:pt idx="5">
                  <c:v>53755</c:v>
                </c:pt>
                <c:pt idx="6">
                  <c:v>59383</c:v>
                </c:pt>
                <c:pt idx="7">
                  <c:v>59913</c:v>
                </c:pt>
                <c:pt idx="12">
                  <c:v>466425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28-420B-9008-26ACC9FFF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FV'!$N$75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28-420B-9008-26ACC9FFF8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28-420B-9008-26ACC9FFF8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28-420B-9008-26ACC9FFF8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28-420B-9008-26ACC9FFF8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28-420B-9008-26ACC9FFF8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28-420B-9008-26ACC9FFF8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28-420B-9008-26ACC9FFF8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28-420B-9008-26ACC9FFF8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28-420B-9008-26ACC9FFF8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28-420B-9008-26ACC9FFF8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28-420B-9008-26ACC9FFF8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28-420B-9008-26ACC9FFF8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28-420B-9008-26ACC9FFF802}"/>
              </c:ext>
            </c:extLst>
          </c:dPt>
          <c:cat>
            <c:strRef>
              <c:f>'Evolución mensual turistas FV'!$B$76:$B$87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FV'!$N$76:$N$88</c:f>
              <c:numCache>
                <c:formatCode>0.0%</c:formatCode>
                <c:ptCount val="13"/>
                <c:pt idx="0">
                  <c:v>1.5888478159004529</c:v>
                </c:pt>
                <c:pt idx="1">
                  <c:v>0.60742705570291777</c:v>
                </c:pt>
                <c:pt idx="2">
                  <c:v>0.46215641148117581</c:v>
                </c:pt>
                <c:pt idx="3">
                  <c:v>0.14747896676058558</c:v>
                </c:pt>
                <c:pt idx="4">
                  <c:v>0.18780345698193823</c:v>
                </c:pt>
                <c:pt idx="5">
                  <c:v>5.8356795495264846E-2</c:v>
                </c:pt>
                <c:pt idx="6">
                  <c:v>2.4675167808396514E-2</c:v>
                </c:pt>
                <c:pt idx="7">
                  <c:v>2.438148648417604E-2</c:v>
                </c:pt>
                <c:pt idx="12">
                  <c:v>0.26471672839874394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28-420B-9008-26ACC9FFF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FV'!$E$96:$F$96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AA-4188-AB41-7FE5331CCB08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FV'!$E$98:$E$110</c:f>
              <c:numCache>
                <c:formatCode>#,##0</c:formatCode>
                <c:ptCount val="13"/>
                <c:pt idx="0">
                  <c:v>2807</c:v>
                </c:pt>
                <c:pt idx="1">
                  <c:v>2471</c:v>
                </c:pt>
                <c:pt idx="2">
                  <c:v>2919</c:v>
                </c:pt>
                <c:pt idx="3">
                  <c:v>2906</c:v>
                </c:pt>
                <c:pt idx="4">
                  <c:v>2732</c:v>
                </c:pt>
                <c:pt idx="5">
                  <c:v>3862</c:v>
                </c:pt>
                <c:pt idx="6">
                  <c:v>3641</c:v>
                </c:pt>
                <c:pt idx="7">
                  <c:v>2698</c:v>
                </c:pt>
                <c:pt idx="8">
                  <c:v>2648</c:v>
                </c:pt>
                <c:pt idx="9">
                  <c:v>3481</c:v>
                </c:pt>
                <c:pt idx="10">
                  <c:v>2361</c:v>
                </c:pt>
                <c:pt idx="11">
                  <c:v>3170</c:v>
                </c:pt>
                <c:pt idx="12">
                  <c:v>35696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AA-4188-AB41-7FE5331CCB08}"/>
            </c:ext>
          </c:extLst>
        </c:ser>
        <c:ser>
          <c:idx val="0"/>
          <c:order val="1"/>
          <c:tx>
            <c:strRef>
              <c:f>'Evolución mensual turistas FV'!$K$96:$L$96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AA-4188-AB41-7FE5331CCB08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FV'!$K$98:$K$110</c:f>
              <c:numCache>
                <c:formatCode>#,##0</c:formatCode>
                <c:ptCount val="13"/>
                <c:pt idx="0">
                  <c:v>2266</c:v>
                </c:pt>
                <c:pt idx="1">
                  <c:v>2910</c:v>
                </c:pt>
                <c:pt idx="2">
                  <c:v>2524</c:v>
                </c:pt>
                <c:pt idx="3">
                  <c:v>2268</c:v>
                </c:pt>
                <c:pt idx="4">
                  <c:v>3347</c:v>
                </c:pt>
                <c:pt idx="5">
                  <c:v>3251</c:v>
                </c:pt>
                <c:pt idx="6">
                  <c:v>3657</c:v>
                </c:pt>
                <c:pt idx="7">
                  <c:v>3488</c:v>
                </c:pt>
                <c:pt idx="8">
                  <c:v>3387</c:v>
                </c:pt>
                <c:pt idx="9">
                  <c:v>3168</c:v>
                </c:pt>
                <c:pt idx="10">
                  <c:v>4497</c:v>
                </c:pt>
                <c:pt idx="11">
                  <c:v>4561</c:v>
                </c:pt>
                <c:pt idx="12">
                  <c:v>39324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AA-4188-AB41-7FE5331CCB08}"/>
            </c:ext>
          </c:extLst>
        </c:ser>
        <c:ser>
          <c:idx val="1"/>
          <c:order val="2"/>
          <c:tx>
            <c:strRef>
              <c:f>'Evolución mensual turistas FV'!$M$96:$N$96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AA-4188-AB41-7FE5331CCB08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FV'!$M$98:$M$110</c:f>
              <c:numCache>
                <c:formatCode>#,##0</c:formatCode>
                <c:ptCount val="13"/>
                <c:pt idx="0">
                  <c:v>3684</c:v>
                </c:pt>
                <c:pt idx="1">
                  <c:v>4212</c:v>
                </c:pt>
                <c:pt idx="2">
                  <c:v>5445</c:v>
                </c:pt>
                <c:pt idx="3">
                  <c:v>5776</c:v>
                </c:pt>
                <c:pt idx="4">
                  <c:v>5166</c:v>
                </c:pt>
                <c:pt idx="5">
                  <c:v>5805</c:v>
                </c:pt>
                <c:pt idx="6">
                  <c:v>5944</c:v>
                </c:pt>
                <c:pt idx="7">
                  <c:v>5674</c:v>
                </c:pt>
                <c:pt idx="12">
                  <c:v>41706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AA-4188-AB41-7FE5331CC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FV'!$N$97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AA-4188-AB41-7FE5331CCB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AA-4188-AB41-7FE5331CCB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AA-4188-AB41-7FE5331CCB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AA-4188-AB41-7FE5331CCB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AA-4188-AB41-7FE5331CCB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AA-4188-AB41-7FE5331CCB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AA-4188-AB41-7FE5331CCB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AA-4188-AB41-7FE5331CCB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AA-4188-AB41-7FE5331CCB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AA-4188-AB41-7FE5331CCB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AA-4188-AB41-7FE5331CCB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AA-4188-AB41-7FE5331CCB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AA-4188-AB41-7FE5331CCB08}"/>
              </c:ext>
            </c:extLst>
          </c:dPt>
          <c:cat>
            <c:strRef>
              <c:f>'Evolución mensual turistas FV'!$B$98:$B$109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FV'!$N$98:$N$110</c:f>
              <c:numCache>
                <c:formatCode>0.0%</c:formatCode>
                <c:ptCount val="13"/>
                <c:pt idx="0">
                  <c:v>0.62577228596646073</c:v>
                </c:pt>
                <c:pt idx="1">
                  <c:v>0.4474226804123711</c:v>
                </c:pt>
                <c:pt idx="2">
                  <c:v>1.1572900158478605</c:v>
                </c:pt>
                <c:pt idx="3">
                  <c:v>1.5467372134038802</c:v>
                </c:pt>
                <c:pt idx="4">
                  <c:v>0.54347176576038247</c:v>
                </c:pt>
                <c:pt idx="5">
                  <c:v>0.78560442940633646</c:v>
                </c:pt>
                <c:pt idx="6">
                  <c:v>0.62537599124965815</c:v>
                </c:pt>
                <c:pt idx="7">
                  <c:v>0.62672018348623859</c:v>
                </c:pt>
                <c:pt idx="12">
                  <c:v>0.75893045421956051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AA-4188-AB41-7FE5331CC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FV'!$E$118:$F$118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89-46D2-A94F-193785F340FB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FV'!$E$120:$E$132</c:f>
              <c:numCache>
                <c:formatCode>#,##0</c:formatCode>
                <c:ptCount val="13"/>
                <c:pt idx="0">
                  <c:v>70254</c:v>
                </c:pt>
                <c:pt idx="1">
                  <c:v>65993</c:v>
                </c:pt>
                <c:pt idx="2">
                  <c:v>80486</c:v>
                </c:pt>
                <c:pt idx="3">
                  <c:v>66287</c:v>
                </c:pt>
                <c:pt idx="4">
                  <c:v>48509</c:v>
                </c:pt>
                <c:pt idx="5">
                  <c:v>58760</c:v>
                </c:pt>
                <c:pt idx="6">
                  <c:v>55034</c:v>
                </c:pt>
                <c:pt idx="7">
                  <c:v>55424</c:v>
                </c:pt>
                <c:pt idx="8">
                  <c:v>56325</c:v>
                </c:pt>
                <c:pt idx="9">
                  <c:v>74048</c:v>
                </c:pt>
                <c:pt idx="10">
                  <c:v>72052</c:v>
                </c:pt>
                <c:pt idx="11">
                  <c:v>72124</c:v>
                </c:pt>
                <c:pt idx="12">
                  <c:v>775296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89-46D2-A94F-193785F340FB}"/>
            </c:ext>
          </c:extLst>
        </c:ser>
        <c:ser>
          <c:idx val="0"/>
          <c:order val="1"/>
          <c:tx>
            <c:strRef>
              <c:f>'Evolución mensual turistas FV'!$K$118:$L$118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89-46D2-A94F-193785F340FB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FV'!$K$120:$K$132</c:f>
              <c:numCache>
                <c:formatCode>#,##0</c:formatCode>
                <c:ptCount val="13"/>
                <c:pt idx="0">
                  <c:v>34586</c:v>
                </c:pt>
                <c:pt idx="1">
                  <c:v>52048</c:v>
                </c:pt>
                <c:pt idx="2">
                  <c:v>66620</c:v>
                </c:pt>
                <c:pt idx="3">
                  <c:v>64270</c:v>
                </c:pt>
                <c:pt idx="4">
                  <c:v>48344</c:v>
                </c:pt>
                <c:pt idx="5">
                  <c:v>55679</c:v>
                </c:pt>
                <c:pt idx="6">
                  <c:v>62919</c:v>
                </c:pt>
                <c:pt idx="7">
                  <c:v>60937</c:v>
                </c:pt>
                <c:pt idx="8">
                  <c:v>57889</c:v>
                </c:pt>
                <c:pt idx="9">
                  <c:v>72022</c:v>
                </c:pt>
                <c:pt idx="10">
                  <c:v>69491</c:v>
                </c:pt>
                <c:pt idx="11">
                  <c:v>70976</c:v>
                </c:pt>
                <c:pt idx="12">
                  <c:v>715781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89-46D2-A94F-193785F340FB}"/>
            </c:ext>
          </c:extLst>
        </c:ser>
        <c:ser>
          <c:idx val="1"/>
          <c:order val="2"/>
          <c:tx>
            <c:strRef>
              <c:f>'Evolución mensual turistas FV'!$M$118:$N$118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89-46D2-A94F-193785F340FB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FV'!$M$120:$M$132</c:f>
              <c:numCache>
                <c:formatCode>#,##0</c:formatCode>
                <c:ptCount val="13"/>
                <c:pt idx="0">
                  <c:v>57899</c:v>
                </c:pt>
                <c:pt idx="1">
                  <c:v>64945</c:v>
                </c:pt>
                <c:pt idx="2">
                  <c:v>73139</c:v>
                </c:pt>
                <c:pt idx="3">
                  <c:v>75117</c:v>
                </c:pt>
                <c:pt idx="4">
                  <c:v>52590</c:v>
                </c:pt>
                <c:pt idx="5">
                  <c:v>52959</c:v>
                </c:pt>
                <c:pt idx="6">
                  <c:v>55142</c:v>
                </c:pt>
                <c:pt idx="7">
                  <c:v>52100</c:v>
                </c:pt>
                <c:pt idx="12">
                  <c:v>483891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89-46D2-A94F-193785F34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FV'!$N$119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89-46D2-A94F-193785F340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89-46D2-A94F-193785F340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89-46D2-A94F-193785F340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89-46D2-A94F-193785F340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89-46D2-A94F-193785F340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89-46D2-A94F-193785F340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89-46D2-A94F-193785F340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89-46D2-A94F-193785F340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89-46D2-A94F-193785F340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89-46D2-A94F-193785F340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89-46D2-A94F-193785F340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89-46D2-A94F-193785F340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89-46D2-A94F-193785F340FB}"/>
              </c:ext>
            </c:extLst>
          </c:dPt>
          <c:cat>
            <c:strRef>
              <c:f>'Evolución mensual turistas FV'!$B$120:$B$131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FV'!$N$120:$N$132</c:f>
              <c:numCache>
                <c:formatCode>0.0%</c:formatCode>
                <c:ptCount val="13"/>
                <c:pt idx="0">
                  <c:v>0.6740588677499566</c:v>
                </c:pt>
                <c:pt idx="1">
                  <c:v>0.24779050107592981</c:v>
                </c:pt>
                <c:pt idx="2">
                  <c:v>9.78534974482137E-2</c:v>
                </c:pt>
                <c:pt idx="3">
                  <c:v>0.16877236657849704</c:v>
                </c:pt>
                <c:pt idx="4">
                  <c:v>8.7828892933973224E-2</c:v>
                </c:pt>
                <c:pt idx="5">
                  <c:v>-4.8851452073492729E-2</c:v>
                </c:pt>
                <c:pt idx="6">
                  <c:v>-0.12360336305408537</c:v>
                </c:pt>
                <c:pt idx="7">
                  <c:v>-0.14501862579385272</c:v>
                </c:pt>
                <c:pt idx="12">
                  <c:v>8.641163171330235E-2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89-46D2-A94F-193785F34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FV'!$E$140:$F$140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A0-487F-893C-D7037ADDDCB3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FV'!$E$142:$E$154</c:f>
              <c:numCache>
                <c:formatCode>#,##0</c:formatCode>
                <c:ptCount val="13"/>
                <c:pt idx="0">
                  <c:v>6932</c:v>
                </c:pt>
                <c:pt idx="1">
                  <c:v>5171</c:v>
                </c:pt>
                <c:pt idx="2">
                  <c:v>8144</c:v>
                </c:pt>
                <c:pt idx="3">
                  <c:v>6803</c:v>
                </c:pt>
                <c:pt idx="4">
                  <c:v>6472</c:v>
                </c:pt>
                <c:pt idx="5">
                  <c:v>6784</c:v>
                </c:pt>
                <c:pt idx="6">
                  <c:v>9166</c:v>
                </c:pt>
                <c:pt idx="7">
                  <c:v>11822</c:v>
                </c:pt>
                <c:pt idx="8">
                  <c:v>9750</c:v>
                </c:pt>
                <c:pt idx="9">
                  <c:v>7066</c:v>
                </c:pt>
                <c:pt idx="10">
                  <c:v>5464</c:v>
                </c:pt>
                <c:pt idx="11">
                  <c:v>7004</c:v>
                </c:pt>
                <c:pt idx="12">
                  <c:v>90578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0-487F-893C-D7037ADDDCB3}"/>
            </c:ext>
          </c:extLst>
        </c:ser>
        <c:ser>
          <c:idx val="0"/>
          <c:order val="1"/>
          <c:tx>
            <c:strRef>
              <c:f>'Evolución mensual turistas FV'!$K$140:$L$140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A0-487F-893C-D7037ADDDCB3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FV'!$K$142:$K$154</c:f>
              <c:numCache>
                <c:formatCode>#,##0</c:formatCode>
                <c:ptCount val="13"/>
                <c:pt idx="0">
                  <c:v>5137</c:v>
                </c:pt>
                <c:pt idx="1">
                  <c:v>5916</c:v>
                </c:pt>
                <c:pt idx="2">
                  <c:v>8073</c:v>
                </c:pt>
                <c:pt idx="3">
                  <c:v>8932</c:v>
                </c:pt>
                <c:pt idx="4">
                  <c:v>12421</c:v>
                </c:pt>
                <c:pt idx="5">
                  <c:v>12815</c:v>
                </c:pt>
                <c:pt idx="6">
                  <c:v>13095</c:v>
                </c:pt>
                <c:pt idx="7">
                  <c:v>14195</c:v>
                </c:pt>
                <c:pt idx="8">
                  <c:v>13418</c:v>
                </c:pt>
                <c:pt idx="9">
                  <c:v>13644</c:v>
                </c:pt>
                <c:pt idx="10">
                  <c:v>9488</c:v>
                </c:pt>
                <c:pt idx="11">
                  <c:v>10761</c:v>
                </c:pt>
                <c:pt idx="12">
                  <c:v>127895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A0-487F-893C-D7037ADDDCB3}"/>
            </c:ext>
          </c:extLst>
        </c:ser>
        <c:ser>
          <c:idx val="1"/>
          <c:order val="2"/>
          <c:tx>
            <c:strRef>
              <c:f>'Evolución mensual turistas FV'!$M$140:$N$140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A0-487F-893C-D7037ADDDCB3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FV'!$M$142:$M$154</c:f>
              <c:numCache>
                <c:formatCode>#,##0</c:formatCode>
                <c:ptCount val="13"/>
                <c:pt idx="0">
                  <c:v>11236</c:v>
                </c:pt>
                <c:pt idx="1">
                  <c:v>6228</c:v>
                </c:pt>
                <c:pt idx="2">
                  <c:v>10129</c:v>
                </c:pt>
                <c:pt idx="3">
                  <c:v>9828</c:v>
                </c:pt>
                <c:pt idx="4">
                  <c:v>9668</c:v>
                </c:pt>
                <c:pt idx="5">
                  <c:v>9640</c:v>
                </c:pt>
                <c:pt idx="6">
                  <c:v>9902</c:v>
                </c:pt>
                <c:pt idx="12">
                  <c:v>78468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A0-487F-893C-D7037ADDD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FV'!$N$141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A0-487F-893C-D7037ADDDC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A0-487F-893C-D7037ADDDC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A0-487F-893C-D7037ADDDC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A0-487F-893C-D7037ADDDC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A0-487F-893C-D7037ADDDC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A0-487F-893C-D7037ADDDC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A0-487F-893C-D7037ADDDC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A0-487F-893C-D7037ADDDC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A0-487F-893C-D7037ADDDC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A0-487F-893C-D7037ADDDC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A0-487F-893C-D7037ADDDC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A0-487F-893C-D7037ADDDC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A0-487F-893C-D7037ADDDCB3}"/>
              </c:ext>
            </c:extLst>
          </c:dPt>
          <c:cat>
            <c:strRef>
              <c:f>'Evolución mensual turistas FV'!$B$142:$B$153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FV'!$N$142:$N$154</c:f>
              <c:numCache>
                <c:formatCode>0.0%</c:formatCode>
                <c:ptCount val="13"/>
                <c:pt idx="0">
                  <c:v>1.1872688339497763</c:v>
                </c:pt>
                <c:pt idx="1">
                  <c:v>5.273833671399597E-2</c:v>
                </c:pt>
                <c:pt idx="2">
                  <c:v>0.25467608076303727</c:v>
                </c:pt>
                <c:pt idx="3">
                  <c:v>0.10031347962382453</c:v>
                </c:pt>
                <c:pt idx="4">
                  <c:v>-0.22164076966427826</c:v>
                </c:pt>
                <c:pt idx="5">
                  <c:v>-0.24775653531018338</c:v>
                </c:pt>
                <c:pt idx="6">
                  <c:v>-0.24383352424589533</c:v>
                </c:pt>
                <c:pt idx="12">
                  <c:v>-2.6258314305569352E-2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A0-487F-893C-D7037ADDD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TF'!$E$140:$F$140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11-4E83-A356-F84E36519B37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TF'!$E$142:$E$154</c:f>
              <c:numCache>
                <c:formatCode>#,##0</c:formatCode>
                <c:ptCount val="13"/>
                <c:pt idx="0">
                  <c:v>22105</c:v>
                </c:pt>
                <c:pt idx="1">
                  <c:v>21871</c:v>
                </c:pt>
                <c:pt idx="2">
                  <c:v>22701</c:v>
                </c:pt>
                <c:pt idx="3">
                  <c:v>14275</c:v>
                </c:pt>
                <c:pt idx="4">
                  <c:v>13052</c:v>
                </c:pt>
                <c:pt idx="5">
                  <c:v>12317</c:v>
                </c:pt>
                <c:pt idx="6">
                  <c:v>12848</c:v>
                </c:pt>
                <c:pt idx="7">
                  <c:v>18592</c:v>
                </c:pt>
                <c:pt idx="8">
                  <c:v>15393</c:v>
                </c:pt>
                <c:pt idx="9">
                  <c:v>14456</c:v>
                </c:pt>
                <c:pt idx="10">
                  <c:v>16794</c:v>
                </c:pt>
                <c:pt idx="11">
                  <c:v>19684</c:v>
                </c:pt>
                <c:pt idx="12">
                  <c:v>204088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11-4E83-A356-F84E36519B37}"/>
            </c:ext>
          </c:extLst>
        </c:ser>
        <c:ser>
          <c:idx val="0"/>
          <c:order val="1"/>
          <c:tx>
            <c:strRef>
              <c:f>'Evolución mensual turistas TF'!$K$140:$L$140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11-4E83-A356-F84E36519B37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TF'!$K$142:$K$154</c:f>
              <c:numCache>
                <c:formatCode>#,##0</c:formatCode>
                <c:ptCount val="13"/>
                <c:pt idx="0">
                  <c:v>18991</c:v>
                </c:pt>
                <c:pt idx="1">
                  <c:v>20325</c:v>
                </c:pt>
                <c:pt idx="2">
                  <c:v>28148</c:v>
                </c:pt>
                <c:pt idx="3">
                  <c:v>21384</c:v>
                </c:pt>
                <c:pt idx="4">
                  <c:v>24030</c:v>
                </c:pt>
                <c:pt idx="5">
                  <c:v>23297</c:v>
                </c:pt>
                <c:pt idx="6">
                  <c:v>22882</c:v>
                </c:pt>
                <c:pt idx="7">
                  <c:v>22135</c:v>
                </c:pt>
                <c:pt idx="8">
                  <c:v>22534</c:v>
                </c:pt>
                <c:pt idx="9">
                  <c:v>21459</c:v>
                </c:pt>
                <c:pt idx="10">
                  <c:v>28551</c:v>
                </c:pt>
                <c:pt idx="11">
                  <c:v>27845</c:v>
                </c:pt>
                <c:pt idx="12">
                  <c:v>281581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11-4E83-A356-F84E36519B37}"/>
            </c:ext>
          </c:extLst>
        </c:ser>
        <c:ser>
          <c:idx val="1"/>
          <c:order val="2"/>
          <c:tx>
            <c:strRef>
              <c:f>'Evolución mensual turistas TF'!$M$140:$N$140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11-4E83-A356-F84E36519B37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TF'!$M$142:$M$154</c:f>
              <c:numCache>
                <c:formatCode>#,##0</c:formatCode>
                <c:ptCount val="13"/>
                <c:pt idx="0">
                  <c:v>28916</c:v>
                </c:pt>
                <c:pt idx="1">
                  <c:v>23846</c:v>
                </c:pt>
                <c:pt idx="2">
                  <c:v>26386</c:v>
                </c:pt>
                <c:pt idx="3">
                  <c:v>23079</c:v>
                </c:pt>
                <c:pt idx="4">
                  <c:v>24487</c:v>
                </c:pt>
                <c:pt idx="5">
                  <c:v>21763</c:v>
                </c:pt>
                <c:pt idx="6">
                  <c:v>21403</c:v>
                </c:pt>
                <c:pt idx="12">
                  <c:v>197862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11-4E83-A356-F84E36519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TF'!$N$141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11-4E83-A356-F84E36519B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11-4E83-A356-F84E36519B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11-4E83-A356-F84E36519B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11-4E83-A356-F84E36519B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11-4E83-A356-F84E36519B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11-4E83-A356-F84E36519B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11-4E83-A356-F84E36519B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11-4E83-A356-F84E36519B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11-4E83-A356-F84E36519B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11-4E83-A356-F84E36519B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11-4E83-A356-F84E36519B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11-4E83-A356-F84E36519B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11-4E83-A356-F84E36519B37}"/>
              </c:ext>
            </c:extLst>
          </c:dPt>
          <c:cat>
            <c:strRef>
              <c:f>'Evolución mensual turistas TF'!$B$142:$B$153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TF'!$N$142:$N$154</c:f>
              <c:numCache>
                <c:formatCode>0.0%</c:formatCode>
                <c:ptCount val="13"/>
                <c:pt idx="0">
                  <c:v>0.52261597598862619</c:v>
                </c:pt>
                <c:pt idx="1">
                  <c:v>0.17323493234932341</c:v>
                </c:pt>
                <c:pt idx="2">
                  <c:v>-6.2597697882620484E-2</c:v>
                </c:pt>
                <c:pt idx="3">
                  <c:v>7.9264870931537557E-2</c:v>
                </c:pt>
                <c:pt idx="4">
                  <c:v>1.9017894298793081E-2</c:v>
                </c:pt>
                <c:pt idx="5">
                  <c:v>-6.5845387818174062E-2</c:v>
                </c:pt>
                <c:pt idx="6">
                  <c:v>-6.4635958395245163E-2</c:v>
                </c:pt>
                <c:pt idx="12">
                  <c:v>9.2001854386507098E-2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11-4E83-A356-F84E36519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FV'!$E$162:$F$162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52-4DBC-BF66-A21E6C3D8AB7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FV'!$E$164:$E$176</c:f>
              <c:numCache>
                <c:formatCode>#,##0</c:formatCode>
                <c:ptCount val="13"/>
                <c:pt idx="0">
                  <c:v>7002</c:v>
                </c:pt>
                <c:pt idx="1">
                  <c:v>8811</c:v>
                </c:pt>
                <c:pt idx="2">
                  <c:v>10621</c:v>
                </c:pt>
                <c:pt idx="3">
                  <c:v>13268</c:v>
                </c:pt>
                <c:pt idx="4">
                  <c:v>9458</c:v>
                </c:pt>
                <c:pt idx="5">
                  <c:v>8453</c:v>
                </c:pt>
                <c:pt idx="6">
                  <c:v>9742</c:v>
                </c:pt>
                <c:pt idx="7">
                  <c:v>11261</c:v>
                </c:pt>
                <c:pt idx="8">
                  <c:v>9691</c:v>
                </c:pt>
                <c:pt idx="9">
                  <c:v>9842</c:v>
                </c:pt>
                <c:pt idx="10">
                  <c:v>7140</c:v>
                </c:pt>
                <c:pt idx="11">
                  <c:v>8803</c:v>
                </c:pt>
                <c:pt idx="12">
                  <c:v>114092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52-4DBC-BF66-A21E6C3D8AB7}"/>
            </c:ext>
          </c:extLst>
        </c:ser>
        <c:ser>
          <c:idx val="0"/>
          <c:order val="1"/>
          <c:tx>
            <c:strRef>
              <c:f>'Evolución mensual turistas FV'!$K$162:$L$162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52-4DBC-BF66-A21E6C3D8AB7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FV'!$K$164:$K$176</c:f>
              <c:numCache>
                <c:formatCode>#,##0</c:formatCode>
                <c:ptCount val="13"/>
                <c:pt idx="0">
                  <c:v>6827</c:v>
                </c:pt>
                <c:pt idx="1">
                  <c:v>15678</c:v>
                </c:pt>
                <c:pt idx="2">
                  <c:v>13076</c:v>
                </c:pt>
                <c:pt idx="3">
                  <c:v>12231</c:v>
                </c:pt>
                <c:pt idx="4">
                  <c:v>10132</c:v>
                </c:pt>
                <c:pt idx="5">
                  <c:v>8759</c:v>
                </c:pt>
                <c:pt idx="6">
                  <c:v>13788</c:v>
                </c:pt>
                <c:pt idx="7">
                  <c:v>15183</c:v>
                </c:pt>
                <c:pt idx="8">
                  <c:v>10747</c:v>
                </c:pt>
                <c:pt idx="9">
                  <c:v>14918</c:v>
                </c:pt>
                <c:pt idx="10">
                  <c:v>10589</c:v>
                </c:pt>
                <c:pt idx="11">
                  <c:v>14066</c:v>
                </c:pt>
                <c:pt idx="12">
                  <c:v>145994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52-4DBC-BF66-A21E6C3D8AB7}"/>
            </c:ext>
          </c:extLst>
        </c:ser>
        <c:ser>
          <c:idx val="1"/>
          <c:order val="2"/>
          <c:tx>
            <c:strRef>
              <c:f>'Evolución mensual turistas FV'!$M$162:$N$162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52-4DBC-BF66-A21E6C3D8AB7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FV'!$M$164:$M$176</c:f>
              <c:numCache>
                <c:formatCode>#,##0</c:formatCode>
                <c:ptCount val="13"/>
                <c:pt idx="0">
                  <c:v>10368</c:v>
                </c:pt>
                <c:pt idx="1">
                  <c:v>14068</c:v>
                </c:pt>
                <c:pt idx="2">
                  <c:v>12707</c:v>
                </c:pt>
                <c:pt idx="3">
                  <c:v>13005</c:v>
                </c:pt>
                <c:pt idx="4">
                  <c:v>8573</c:v>
                </c:pt>
                <c:pt idx="5">
                  <c:v>7681</c:v>
                </c:pt>
                <c:pt idx="6">
                  <c:v>14453</c:v>
                </c:pt>
                <c:pt idx="7">
                  <c:v>13260</c:v>
                </c:pt>
                <c:pt idx="12">
                  <c:v>94115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52-4DBC-BF66-A21E6C3D8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FV'!$N$163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52-4DBC-BF66-A21E6C3D8A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52-4DBC-BF66-A21E6C3D8A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52-4DBC-BF66-A21E6C3D8A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52-4DBC-BF66-A21E6C3D8A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52-4DBC-BF66-A21E6C3D8A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52-4DBC-BF66-A21E6C3D8A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52-4DBC-BF66-A21E6C3D8A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52-4DBC-BF66-A21E6C3D8A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52-4DBC-BF66-A21E6C3D8A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52-4DBC-BF66-A21E6C3D8A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52-4DBC-BF66-A21E6C3D8A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52-4DBC-BF66-A21E6C3D8A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52-4DBC-BF66-A21E6C3D8AB7}"/>
              </c:ext>
            </c:extLst>
          </c:dPt>
          <c:cat>
            <c:strRef>
              <c:f>'Evolución mensual turistas FV'!$B$164:$B$175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FV'!$N$164:$N$176</c:f>
              <c:numCache>
                <c:formatCode>0.0%</c:formatCode>
                <c:ptCount val="13"/>
                <c:pt idx="0">
                  <c:v>0.51867584590596172</c:v>
                </c:pt>
                <c:pt idx="1">
                  <c:v>-0.10269166985584899</c:v>
                </c:pt>
                <c:pt idx="2">
                  <c:v>-2.8219639033343569E-2</c:v>
                </c:pt>
                <c:pt idx="3">
                  <c:v>6.3281824871228798E-2</c:v>
                </c:pt>
                <c:pt idx="4">
                  <c:v>-0.15386893012238456</c:v>
                </c:pt>
                <c:pt idx="5">
                  <c:v>-0.12307341020664464</c:v>
                </c:pt>
                <c:pt idx="6">
                  <c:v>4.8230345227734173E-2</c:v>
                </c:pt>
                <c:pt idx="7">
                  <c:v>-0.1266548113021142</c:v>
                </c:pt>
                <c:pt idx="12">
                  <c:v>-1.6294918159583616E-2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52-4DBC-BF66-A21E6C3D8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442346460384434"/>
          <c:y val="0.10442806460853661"/>
          <c:w val="0.90467504063167459"/>
          <c:h val="0.46878142835107206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FV'!$E$184:$F$184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5F-4FB1-9971-240778D7D5CE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FV'!$E$186:$E$198</c:f>
              <c:numCache>
                <c:formatCode>#,##0</c:formatCode>
                <c:ptCount val="13"/>
                <c:pt idx="0">
                  <c:v>1364</c:v>
                </c:pt>
                <c:pt idx="1">
                  <c:v>914</c:v>
                </c:pt>
                <c:pt idx="2">
                  <c:v>1249</c:v>
                </c:pt>
                <c:pt idx="3">
                  <c:v>2240</c:v>
                </c:pt>
                <c:pt idx="4">
                  <c:v>1031</c:v>
                </c:pt>
                <c:pt idx="5">
                  <c:v>1071</c:v>
                </c:pt>
                <c:pt idx="6">
                  <c:v>1651</c:v>
                </c:pt>
                <c:pt idx="7">
                  <c:v>1445</c:v>
                </c:pt>
                <c:pt idx="8">
                  <c:v>992</c:v>
                </c:pt>
                <c:pt idx="9">
                  <c:v>1154</c:v>
                </c:pt>
                <c:pt idx="10">
                  <c:v>1238</c:v>
                </c:pt>
                <c:pt idx="11">
                  <c:v>1237</c:v>
                </c:pt>
                <c:pt idx="12">
                  <c:v>15586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5F-4FB1-9971-240778D7D5CE}"/>
            </c:ext>
          </c:extLst>
        </c:ser>
        <c:ser>
          <c:idx val="0"/>
          <c:order val="1"/>
          <c:tx>
            <c:strRef>
              <c:f>'Evolución mensual turistas FV'!$K$184:$L$184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5F-4FB1-9971-240778D7D5CE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FV'!$K$186:$K$198</c:f>
              <c:numCache>
                <c:formatCode>#,##0</c:formatCode>
                <c:ptCount val="13"/>
                <c:pt idx="0">
                  <c:v>1124</c:v>
                </c:pt>
                <c:pt idx="1">
                  <c:v>1766</c:v>
                </c:pt>
                <c:pt idx="2">
                  <c:v>1282</c:v>
                </c:pt>
                <c:pt idx="3">
                  <c:v>1156</c:v>
                </c:pt>
                <c:pt idx="4">
                  <c:v>1027</c:v>
                </c:pt>
                <c:pt idx="5">
                  <c:v>1192</c:v>
                </c:pt>
                <c:pt idx="6">
                  <c:v>1679</c:v>
                </c:pt>
                <c:pt idx="7">
                  <c:v>362</c:v>
                </c:pt>
                <c:pt idx="8">
                  <c:v>1627</c:v>
                </c:pt>
                <c:pt idx="9">
                  <c:v>1194</c:v>
                </c:pt>
                <c:pt idx="10">
                  <c:v>2377</c:v>
                </c:pt>
                <c:pt idx="11">
                  <c:v>3297</c:v>
                </c:pt>
                <c:pt idx="12">
                  <c:v>18083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5F-4FB1-9971-240778D7D5CE}"/>
            </c:ext>
          </c:extLst>
        </c:ser>
        <c:ser>
          <c:idx val="1"/>
          <c:order val="2"/>
          <c:tx>
            <c:strRef>
              <c:f>'Evolución mensual turistas FV'!$M$184:$N$184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5F-4FB1-9971-240778D7D5CE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FV'!$M$186:$M$198</c:f>
              <c:numCache>
                <c:formatCode>#,##0</c:formatCode>
                <c:ptCount val="13"/>
                <c:pt idx="0">
                  <c:v>2339</c:v>
                </c:pt>
                <c:pt idx="1">
                  <c:v>2375</c:v>
                </c:pt>
                <c:pt idx="2">
                  <c:v>2372</c:v>
                </c:pt>
                <c:pt idx="3">
                  <c:v>1596</c:v>
                </c:pt>
                <c:pt idx="4">
                  <c:v>2115</c:v>
                </c:pt>
                <c:pt idx="5">
                  <c:v>1506</c:v>
                </c:pt>
                <c:pt idx="6">
                  <c:v>2276</c:v>
                </c:pt>
                <c:pt idx="7">
                  <c:v>957</c:v>
                </c:pt>
                <c:pt idx="12">
                  <c:v>15536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5F-4FB1-9971-240778D7D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FV'!$N$185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5F-4FB1-9971-240778D7D5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5F-4FB1-9971-240778D7D5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5F-4FB1-9971-240778D7D5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5F-4FB1-9971-240778D7D5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5F-4FB1-9971-240778D7D5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5F-4FB1-9971-240778D7D5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5F-4FB1-9971-240778D7D5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5F-4FB1-9971-240778D7D5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5F-4FB1-9971-240778D7D5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5F-4FB1-9971-240778D7D5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5F-4FB1-9971-240778D7D5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5F-4FB1-9971-240778D7D5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5F-4FB1-9971-240778D7D5CE}"/>
              </c:ext>
            </c:extLst>
          </c:dPt>
          <c:cat>
            <c:strRef>
              <c:f>'Evolución mensual turistas FV'!$B$186:$B$197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FV'!$N$186:$N$198</c:f>
              <c:numCache>
                <c:formatCode>0.0%</c:formatCode>
                <c:ptCount val="13"/>
                <c:pt idx="0">
                  <c:v>1.0809608540925266</c:v>
                </c:pt>
                <c:pt idx="1">
                  <c:v>0.3448471121177803</c:v>
                </c:pt>
                <c:pt idx="2">
                  <c:v>0.85023400936037441</c:v>
                </c:pt>
                <c:pt idx="3">
                  <c:v>0.38062283737024227</c:v>
                </c:pt>
                <c:pt idx="4">
                  <c:v>1.059396299902629</c:v>
                </c:pt>
                <c:pt idx="5">
                  <c:v>0.26342281879194629</c:v>
                </c:pt>
                <c:pt idx="6">
                  <c:v>0.35556879094699223</c:v>
                </c:pt>
                <c:pt idx="7">
                  <c:v>1.6436464088397789</c:v>
                </c:pt>
                <c:pt idx="12">
                  <c:v>0.62035878181059667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5F-4FB1-9971-240778D7D5CE}"/>
            </c:ext>
          </c:extLst>
        </c:ser>
        <c:ser>
          <c:idx val="4"/>
          <c:order val="4"/>
          <c:tx>
            <c:strRef>
              <c:f>'Evolución mensual turistas FV'!$O$185</c:f>
              <c:strCache>
                <c:ptCount val="1"/>
                <c:pt idx="0">
                  <c:v>Variación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'Evolución mensual turistas FV'!$O$186:$O$198</c:f>
              <c:numCache>
                <c:formatCode>0.0%</c:formatCode>
                <c:ptCount val="13"/>
                <c:pt idx="0">
                  <c:v>0.71480938416422291</c:v>
                </c:pt>
                <c:pt idx="1">
                  <c:v>1.598468271334792</c:v>
                </c:pt>
                <c:pt idx="2">
                  <c:v>0.89911929543634916</c:v>
                </c:pt>
                <c:pt idx="3">
                  <c:v>-0.28749999999999998</c:v>
                </c:pt>
                <c:pt idx="4">
                  <c:v>1.0514064015518914</c:v>
                </c:pt>
                <c:pt idx="5">
                  <c:v>0.40616246498599429</c:v>
                </c:pt>
                <c:pt idx="6">
                  <c:v>0.37855844942459105</c:v>
                </c:pt>
                <c:pt idx="7">
                  <c:v>-0.3377162629757785</c:v>
                </c:pt>
                <c:pt idx="12">
                  <c:v>0.41687186502507978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25F-4FB1-9971-240778D7D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1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39873449240871728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FV'!$E$206:$F$206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6B-4D1E-8D23-E5D6A0CDCC6C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FV'!$E$208:$E$220</c:f>
              <c:numCache>
                <c:formatCode>#,##0</c:formatCode>
                <c:ptCount val="13"/>
                <c:pt idx="0">
                  <c:v>4368</c:v>
                </c:pt>
                <c:pt idx="1">
                  <c:v>5198</c:v>
                </c:pt>
                <c:pt idx="2">
                  <c:v>5193</c:v>
                </c:pt>
                <c:pt idx="3">
                  <c:v>4858</c:v>
                </c:pt>
                <c:pt idx="4">
                  <c:v>3634</c:v>
                </c:pt>
                <c:pt idx="5">
                  <c:v>3448</c:v>
                </c:pt>
                <c:pt idx="6">
                  <c:v>3091</c:v>
                </c:pt>
                <c:pt idx="7">
                  <c:v>3872</c:v>
                </c:pt>
                <c:pt idx="8">
                  <c:v>4061</c:v>
                </c:pt>
                <c:pt idx="9">
                  <c:v>4850</c:v>
                </c:pt>
                <c:pt idx="10">
                  <c:v>4000</c:v>
                </c:pt>
                <c:pt idx="11">
                  <c:v>5173</c:v>
                </c:pt>
                <c:pt idx="12">
                  <c:v>51746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6B-4D1E-8D23-E5D6A0CDCC6C}"/>
            </c:ext>
          </c:extLst>
        </c:ser>
        <c:ser>
          <c:idx val="0"/>
          <c:order val="1"/>
          <c:tx>
            <c:strRef>
              <c:f>'Evolución mensual turistas FV'!$K$206:$L$206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6B-4D1E-8D23-E5D6A0CDCC6C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FV'!$K$208:$K$220</c:f>
              <c:numCache>
                <c:formatCode>#,##0</c:formatCode>
                <c:ptCount val="13"/>
                <c:pt idx="0">
                  <c:v>4675</c:v>
                </c:pt>
                <c:pt idx="1">
                  <c:v>5783</c:v>
                </c:pt>
                <c:pt idx="2">
                  <c:v>6274</c:v>
                </c:pt>
                <c:pt idx="3">
                  <c:v>5476</c:v>
                </c:pt>
                <c:pt idx="4">
                  <c:v>4381</c:v>
                </c:pt>
                <c:pt idx="5">
                  <c:v>4098</c:v>
                </c:pt>
                <c:pt idx="6">
                  <c:v>5395</c:v>
                </c:pt>
                <c:pt idx="7">
                  <c:v>7109</c:v>
                </c:pt>
                <c:pt idx="8">
                  <c:v>4798</c:v>
                </c:pt>
                <c:pt idx="9">
                  <c:v>5468</c:v>
                </c:pt>
                <c:pt idx="10">
                  <c:v>6272</c:v>
                </c:pt>
                <c:pt idx="11">
                  <c:v>6011</c:v>
                </c:pt>
                <c:pt idx="12">
                  <c:v>65740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6B-4D1E-8D23-E5D6A0CDCC6C}"/>
            </c:ext>
          </c:extLst>
        </c:ser>
        <c:ser>
          <c:idx val="1"/>
          <c:order val="2"/>
          <c:tx>
            <c:strRef>
              <c:f>'Evolución mensual turistas FV'!$M$206:$N$206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6B-4D1E-8D23-E5D6A0CDCC6C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FV'!$M$208:$M$220</c:f>
              <c:numCache>
                <c:formatCode>#,##0</c:formatCode>
                <c:ptCount val="13"/>
                <c:pt idx="0">
                  <c:v>5365</c:v>
                </c:pt>
                <c:pt idx="1">
                  <c:v>5475</c:v>
                </c:pt>
                <c:pt idx="2">
                  <c:v>5573</c:v>
                </c:pt>
                <c:pt idx="3">
                  <c:v>6119</c:v>
                </c:pt>
                <c:pt idx="4">
                  <c:v>3802</c:v>
                </c:pt>
                <c:pt idx="5">
                  <c:v>3905</c:v>
                </c:pt>
                <c:pt idx="6">
                  <c:v>3988</c:v>
                </c:pt>
                <c:pt idx="7">
                  <c:v>5976</c:v>
                </c:pt>
                <c:pt idx="12">
                  <c:v>40203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6B-4D1E-8D23-E5D6A0CDC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FV'!$N$207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6B-4D1E-8D23-E5D6A0CDCC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6B-4D1E-8D23-E5D6A0CDCC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6B-4D1E-8D23-E5D6A0CDCC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6B-4D1E-8D23-E5D6A0CDCC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6B-4D1E-8D23-E5D6A0CDCC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6B-4D1E-8D23-E5D6A0CDCC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6B-4D1E-8D23-E5D6A0CDCC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6B-4D1E-8D23-E5D6A0CDCC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6B-4D1E-8D23-E5D6A0CDCC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6B-4D1E-8D23-E5D6A0CDCC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6B-4D1E-8D23-E5D6A0CDCC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6B-4D1E-8D23-E5D6A0CDCC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6B-4D1E-8D23-E5D6A0CDCC6C}"/>
              </c:ext>
            </c:extLst>
          </c:dPt>
          <c:cat>
            <c:strRef>
              <c:f>'Evolución mensual turistas FV'!$B$209:$B$219</c:f>
              <c:strCache>
                <c:ptCount val="11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  <c:pt idx="3">
                  <c:v>Mayo</c:v>
                </c:pt>
                <c:pt idx="4">
                  <c:v>Junio</c:v>
                </c:pt>
                <c:pt idx="5">
                  <c:v>Julio</c:v>
                </c:pt>
                <c:pt idx="6">
                  <c:v>Agosto</c:v>
                </c:pt>
                <c:pt idx="7">
                  <c:v>Septiembre</c:v>
                </c:pt>
                <c:pt idx="8">
                  <c:v>Octubre</c:v>
                </c:pt>
                <c:pt idx="9">
                  <c:v>Noviembre</c:v>
                </c:pt>
                <c:pt idx="10">
                  <c:v>Diciembre</c:v>
                </c:pt>
              </c:strCache>
            </c:strRef>
          </c:cat>
          <c:val>
            <c:numRef>
              <c:f>'Evolución mensual turistas FV'!$N$208:$N$220</c:f>
              <c:numCache>
                <c:formatCode>0.0%</c:formatCode>
                <c:ptCount val="13"/>
                <c:pt idx="0">
                  <c:v>0.14759358288770064</c:v>
                </c:pt>
                <c:pt idx="1">
                  <c:v>-5.3259553864776099E-2</c:v>
                </c:pt>
                <c:pt idx="2">
                  <c:v>-0.11173095313994263</c:v>
                </c:pt>
                <c:pt idx="3">
                  <c:v>0.11742147552958371</c:v>
                </c:pt>
                <c:pt idx="4">
                  <c:v>-0.13216160693905499</c:v>
                </c:pt>
                <c:pt idx="5">
                  <c:v>-4.709614446071253E-2</c:v>
                </c:pt>
                <c:pt idx="6">
                  <c:v>-0.2607970342910102</c:v>
                </c:pt>
                <c:pt idx="7">
                  <c:v>-0.15937543958362643</c:v>
                </c:pt>
                <c:pt idx="12">
                  <c:v>-6.9181079391539946E-2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6B-4D1E-8D23-E5D6A0CDCC6C}"/>
            </c:ext>
          </c:extLst>
        </c:ser>
        <c:ser>
          <c:idx val="4"/>
          <c:order val="4"/>
          <c:tx>
            <c:strRef>
              <c:f>'Evolución mensual turistas FV'!$O$207</c:f>
              <c:strCache>
                <c:ptCount val="1"/>
                <c:pt idx="0">
                  <c:v>Variación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'Evolución mensual turistas FV'!$O$208:$O$220</c:f>
              <c:numCache>
                <c:formatCode>0.0%</c:formatCode>
                <c:ptCount val="13"/>
                <c:pt idx="0">
                  <c:v>0.22825091575091583</c:v>
                </c:pt>
                <c:pt idx="1">
                  <c:v>5.3289726818007033E-2</c:v>
                </c:pt>
                <c:pt idx="2">
                  <c:v>7.3175428461390357E-2</c:v>
                </c:pt>
                <c:pt idx="3">
                  <c:v>0.25957184026348301</c:v>
                </c:pt>
                <c:pt idx="4">
                  <c:v>4.6230049532195894E-2</c:v>
                </c:pt>
                <c:pt idx="5">
                  <c:v>0.13254060324825989</c:v>
                </c:pt>
                <c:pt idx="6">
                  <c:v>0.29019734713684886</c:v>
                </c:pt>
                <c:pt idx="7">
                  <c:v>0.54338842975206614</c:v>
                </c:pt>
                <c:pt idx="12">
                  <c:v>0.19431406333551182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26B-4D1E-8D23-E5D6A0CDC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5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FV'!$E$228:$F$228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63-4745-8F8B-AD79C85EA5D6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FV'!$E$230:$E$242</c:f>
              <c:numCache>
                <c:formatCode>#,##0</c:formatCode>
                <c:ptCount val="13"/>
                <c:pt idx="0">
                  <c:v>12471</c:v>
                </c:pt>
                <c:pt idx="1">
                  <c:v>11934</c:v>
                </c:pt>
                <c:pt idx="2">
                  <c:v>11504</c:v>
                </c:pt>
                <c:pt idx="3">
                  <c:v>6061</c:v>
                </c:pt>
                <c:pt idx="4">
                  <c:v>1702</c:v>
                </c:pt>
                <c:pt idx="5">
                  <c:v>2342</c:v>
                </c:pt>
                <c:pt idx="6">
                  <c:v>3669</c:v>
                </c:pt>
                <c:pt idx="7">
                  <c:v>1753</c:v>
                </c:pt>
                <c:pt idx="8">
                  <c:v>1962</c:v>
                </c:pt>
                <c:pt idx="9">
                  <c:v>8222</c:v>
                </c:pt>
                <c:pt idx="10">
                  <c:v>10478</c:v>
                </c:pt>
                <c:pt idx="11">
                  <c:v>11964</c:v>
                </c:pt>
                <c:pt idx="12">
                  <c:v>84062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63-4745-8F8B-AD79C85EA5D6}"/>
            </c:ext>
          </c:extLst>
        </c:ser>
        <c:ser>
          <c:idx val="0"/>
          <c:order val="1"/>
          <c:tx>
            <c:strRef>
              <c:f>'Evolución mensual turistas FV'!$K$228:$L$228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63-4745-8F8B-AD79C85EA5D6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FV'!$K$230:$K$242</c:f>
              <c:numCache>
                <c:formatCode>#,##0</c:formatCode>
                <c:ptCount val="13"/>
                <c:pt idx="0">
                  <c:v>5859</c:v>
                </c:pt>
                <c:pt idx="1">
                  <c:v>8277</c:v>
                </c:pt>
                <c:pt idx="2">
                  <c:v>5988</c:v>
                </c:pt>
                <c:pt idx="3">
                  <c:v>9691</c:v>
                </c:pt>
                <c:pt idx="4">
                  <c:v>1840</c:v>
                </c:pt>
                <c:pt idx="5">
                  <c:v>2459</c:v>
                </c:pt>
                <c:pt idx="6">
                  <c:v>2225</c:v>
                </c:pt>
                <c:pt idx="7">
                  <c:v>1888</c:v>
                </c:pt>
                <c:pt idx="8">
                  <c:v>3131</c:v>
                </c:pt>
                <c:pt idx="9">
                  <c:v>5903</c:v>
                </c:pt>
                <c:pt idx="10">
                  <c:v>8094</c:v>
                </c:pt>
                <c:pt idx="11">
                  <c:v>8113</c:v>
                </c:pt>
                <c:pt idx="12">
                  <c:v>63468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63-4745-8F8B-AD79C85EA5D6}"/>
            </c:ext>
          </c:extLst>
        </c:ser>
        <c:ser>
          <c:idx val="1"/>
          <c:order val="2"/>
          <c:tx>
            <c:strRef>
              <c:f>'Evolución mensual turistas FV'!$M$228:$N$228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63-4745-8F8B-AD79C85EA5D6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FV'!$M$230:$M$242</c:f>
              <c:numCache>
                <c:formatCode>#,##0</c:formatCode>
                <c:ptCount val="13"/>
                <c:pt idx="0">
                  <c:v>9037</c:v>
                </c:pt>
                <c:pt idx="1">
                  <c:v>8770</c:v>
                </c:pt>
                <c:pt idx="2">
                  <c:v>8621</c:v>
                </c:pt>
                <c:pt idx="3">
                  <c:v>3698</c:v>
                </c:pt>
                <c:pt idx="4">
                  <c:v>3118</c:v>
                </c:pt>
                <c:pt idx="5">
                  <c:v>2293</c:v>
                </c:pt>
                <c:pt idx="6">
                  <c:v>3546</c:v>
                </c:pt>
                <c:pt idx="7">
                  <c:v>2610</c:v>
                </c:pt>
                <c:pt idx="12">
                  <c:v>41693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63-4745-8F8B-AD79C85EA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FV'!$N$229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63-4745-8F8B-AD79C85EA5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63-4745-8F8B-AD79C85EA5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63-4745-8F8B-AD79C85EA5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63-4745-8F8B-AD79C85EA5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63-4745-8F8B-AD79C85EA5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63-4745-8F8B-AD79C85EA5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63-4745-8F8B-AD79C85EA5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63-4745-8F8B-AD79C85EA5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63-4745-8F8B-AD79C85EA5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63-4745-8F8B-AD79C85EA5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63-4745-8F8B-AD79C85EA5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63-4745-8F8B-AD79C85EA5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63-4745-8F8B-AD79C85EA5D6}"/>
              </c:ext>
            </c:extLst>
          </c:dPt>
          <c:cat>
            <c:strRef>
              <c:f>'Evolución mensual turistas FV'!$B$230:$B$241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FV'!$N$230:$N$242</c:f>
              <c:numCache>
                <c:formatCode>0.0%</c:formatCode>
                <c:ptCount val="13"/>
                <c:pt idx="0">
                  <c:v>0.54241338112305848</c:v>
                </c:pt>
                <c:pt idx="1">
                  <c:v>5.956264346985618E-2</c:v>
                </c:pt>
                <c:pt idx="2">
                  <c:v>0.43971275885103545</c:v>
                </c:pt>
                <c:pt idx="3">
                  <c:v>-0.61840883293777726</c:v>
                </c:pt>
                <c:pt idx="4">
                  <c:v>0.69456521739130439</c:v>
                </c:pt>
                <c:pt idx="5">
                  <c:v>-6.750711671411147E-2</c:v>
                </c:pt>
                <c:pt idx="6">
                  <c:v>0.59370786516853924</c:v>
                </c:pt>
                <c:pt idx="7">
                  <c:v>0.38241525423728806</c:v>
                </c:pt>
                <c:pt idx="12">
                  <c:v>9.0668898945771348E-2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63-4745-8F8B-AD79C85EA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FV'!$E$29:$F$29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82-4936-A44A-B8BA3C7C1A09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FV'!$E$31:$E$43</c:f>
              <c:numCache>
                <c:formatCode>#,##0</c:formatCode>
                <c:ptCount val="13"/>
                <c:pt idx="0">
                  <c:v>8154</c:v>
                </c:pt>
                <c:pt idx="1">
                  <c:v>9054</c:v>
                </c:pt>
                <c:pt idx="2">
                  <c:v>11911</c:v>
                </c:pt>
                <c:pt idx="3">
                  <c:v>13184</c:v>
                </c:pt>
                <c:pt idx="4">
                  <c:v>12604</c:v>
                </c:pt>
                <c:pt idx="5">
                  <c:v>16584</c:v>
                </c:pt>
                <c:pt idx="6">
                  <c:v>23605</c:v>
                </c:pt>
                <c:pt idx="7">
                  <c:v>26258</c:v>
                </c:pt>
                <c:pt idx="8">
                  <c:v>16453</c:v>
                </c:pt>
                <c:pt idx="9">
                  <c:v>9748</c:v>
                </c:pt>
                <c:pt idx="10">
                  <c:v>9072</c:v>
                </c:pt>
                <c:pt idx="11">
                  <c:v>8776</c:v>
                </c:pt>
                <c:pt idx="12">
                  <c:v>165403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82-4936-A44A-B8BA3C7C1A09}"/>
            </c:ext>
          </c:extLst>
        </c:ser>
        <c:ser>
          <c:idx val="0"/>
          <c:order val="1"/>
          <c:tx>
            <c:strRef>
              <c:f>'Evolución mensual turistas FV'!$K$29:$L$29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82-4936-A44A-B8BA3C7C1A09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FV'!$K$31:$K$43</c:f>
              <c:numCache>
                <c:formatCode>#,##0</c:formatCode>
                <c:ptCount val="13"/>
                <c:pt idx="0">
                  <c:v>7798</c:v>
                </c:pt>
                <c:pt idx="1">
                  <c:v>8238</c:v>
                </c:pt>
                <c:pt idx="2">
                  <c:v>9011</c:v>
                </c:pt>
                <c:pt idx="3">
                  <c:v>12565</c:v>
                </c:pt>
                <c:pt idx="4">
                  <c:v>14180</c:v>
                </c:pt>
                <c:pt idx="5">
                  <c:v>16524</c:v>
                </c:pt>
                <c:pt idx="6">
                  <c:v>20646</c:v>
                </c:pt>
                <c:pt idx="7">
                  <c:v>25384</c:v>
                </c:pt>
                <c:pt idx="8">
                  <c:v>17336</c:v>
                </c:pt>
                <c:pt idx="9">
                  <c:v>14770</c:v>
                </c:pt>
                <c:pt idx="10">
                  <c:v>10550</c:v>
                </c:pt>
                <c:pt idx="11">
                  <c:v>12193</c:v>
                </c:pt>
                <c:pt idx="12">
                  <c:v>169195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82-4936-A44A-B8BA3C7C1A09}"/>
            </c:ext>
          </c:extLst>
        </c:ser>
        <c:ser>
          <c:idx val="1"/>
          <c:order val="2"/>
          <c:tx>
            <c:strRef>
              <c:f>'Evolución mensual turistas FV'!$M$29:$N$29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82-4936-A44A-B8BA3C7C1A09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FV'!$M$31:$M$43</c:f>
              <c:numCache>
                <c:formatCode>#,##0</c:formatCode>
                <c:ptCount val="13"/>
                <c:pt idx="0">
                  <c:v>10721</c:v>
                </c:pt>
                <c:pt idx="1">
                  <c:v>10544</c:v>
                </c:pt>
                <c:pt idx="2">
                  <c:v>12947</c:v>
                </c:pt>
                <c:pt idx="3">
                  <c:v>13999</c:v>
                </c:pt>
                <c:pt idx="4">
                  <c:v>13917</c:v>
                </c:pt>
                <c:pt idx="5">
                  <c:v>15536</c:v>
                </c:pt>
                <c:pt idx="6">
                  <c:v>21240</c:v>
                </c:pt>
                <c:pt idx="7">
                  <c:v>23362</c:v>
                </c:pt>
                <c:pt idx="12">
                  <c:v>122266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82-4936-A44A-B8BA3C7C1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FV'!$N$30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82-4936-A44A-B8BA3C7C1A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82-4936-A44A-B8BA3C7C1A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82-4936-A44A-B8BA3C7C1A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82-4936-A44A-B8BA3C7C1A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82-4936-A44A-B8BA3C7C1A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82-4936-A44A-B8BA3C7C1A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82-4936-A44A-B8BA3C7C1A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82-4936-A44A-B8BA3C7C1A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82-4936-A44A-B8BA3C7C1A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82-4936-A44A-B8BA3C7C1A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82-4936-A44A-B8BA3C7C1A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82-4936-A44A-B8BA3C7C1A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82-4936-A44A-B8BA3C7C1A09}"/>
              </c:ext>
            </c:extLst>
          </c:dPt>
          <c:cat>
            <c:strRef>
              <c:f>'Evolución mensual turistas FV'!$B$98:$B$109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FV'!$N$31:$N$43</c:f>
              <c:numCache>
                <c:formatCode>0.0%</c:formatCode>
                <c:ptCount val="13"/>
                <c:pt idx="0">
                  <c:v>0.37483970248781739</c:v>
                </c:pt>
                <c:pt idx="1">
                  <c:v>0.27992231124059241</c:v>
                </c:pt>
                <c:pt idx="2">
                  <c:v>0.43679946731772268</c:v>
                </c:pt>
                <c:pt idx="3">
                  <c:v>0.11412654198169525</c:v>
                </c:pt>
                <c:pt idx="4">
                  <c:v>-1.854724964739074E-2</c:v>
                </c:pt>
                <c:pt idx="5">
                  <c:v>-5.9791817961752591E-2</c:v>
                </c:pt>
                <c:pt idx="6">
                  <c:v>2.8770706190061057E-2</c:v>
                </c:pt>
                <c:pt idx="7">
                  <c:v>-7.9656476520642894E-2</c:v>
                </c:pt>
                <c:pt idx="12">
                  <c:v>6.926346352299162E-2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82-4936-A44A-B8BA3C7C1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FV'!$E$51:$F$51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55-46D2-8737-75298245C368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FV'!$E$53:$E$65</c:f>
              <c:numCache>
                <c:formatCode>#,##0</c:formatCode>
                <c:ptCount val="13"/>
                <c:pt idx="0">
                  <c:v>164314</c:v>
                </c:pt>
                <c:pt idx="1">
                  <c:v>155916</c:v>
                </c:pt>
                <c:pt idx="2">
                  <c:v>189645</c:v>
                </c:pt>
                <c:pt idx="3">
                  <c:v>166134</c:v>
                </c:pt>
                <c:pt idx="4">
                  <c:v>127766</c:v>
                </c:pt>
                <c:pt idx="5">
                  <c:v>143361</c:v>
                </c:pt>
                <c:pt idx="6">
                  <c:v>148214</c:v>
                </c:pt>
                <c:pt idx="7">
                  <c:v>148895</c:v>
                </c:pt>
                <c:pt idx="8">
                  <c:v>137603</c:v>
                </c:pt>
                <c:pt idx="9">
                  <c:v>165724</c:v>
                </c:pt>
                <c:pt idx="10">
                  <c:v>150279</c:v>
                </c:pt>
                <c:pt idx="11">
                  <c:v>159941</c:v>
                </c:pt>
                <c:pt idx="12">
                  <c:v>1857792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5-46D2-8737-75298245C368}"/>
            </c:ext>
          </c:extLst>
        </c:ser>
        <c:ser>
          <c:idx val="0"/>
          <c:order val="1"/>
          <c:tx>
            <c:strRef>
              <c:f>'Evolución mensual turistas FV'!$K$51:$L$51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55-46D2-8737-75298245C368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FV'!$K$53:$K$65</c:f>
              <c:numCache>
                <c:formatCode>#,##0</c:formatCode>
                <c:ptCount val="13"/>
                <c:pt idx="0">
                  <c:v>92313</c:v>
                </c:pt>
                <c:pt idx="1">
                  <c:v>147530</c:v>
                </c:pt>
                <c:pt idx="2">
                  <c:v>163526</c:v>
                </c:pt>
                <c:pt idx="3">
                  <c:v>169101</c:v>
                </c:pt>
                <c:pt idx="4">
                  <c:v>141034</c:v>
                </c:pt>
                <c:pt idx="5">
                  <c:v>152197</c:v>
                </c:pt>
                <c:pt idx="6">
                  <c:v>182278</c:v>
                </c:pt>
                <c:pt idx="7">
                  <c:v>181786</c:v>
                </c:pt>
                <c:pt idx="8">
                  <c:v>162223</c:v>
                </c:pt>
                <c:pt idx="9">
                  <c:v>194432</c:v>
                </c:pt>
                <c:pt idx="10">
                  <c:v>184179</c:v>
                </c:pt>
                <c:pt idx="11">
                  <c:v>197959</c:v>
                </c:pt>
                <c:pt idx="12">
                  <c:v>1968558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55-46D2-8737-75298245C368}"/>
            </c:ext>
          </c:extLst>
        </c:ser>
        <c:ser>
          <c:idx val="1"/>
          <c:order val="2"/>
          <c:tx>
            <c:strRef>
              <c:f>'Evolución mensual turistas FV'!$M$51:$N$51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55-46D2-8737-75298245C368}"/>
              </c:ext>
            </c:extLst>
          </c:dPt>
          <c:cat>
            <c:strRef>
              <c:f>'Evolución mensual turistas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FV'!$M$53:$M$65</c:f>
              <c:numCache>
                <c:formatCode>#,##0</c:formatCode>
                <c:ptCount val="13"/>
                <c:pt idx="0">
                  <c:v>168805</c:v>
                </c:pt>
                <c:pt idx="1">
                  <c:v>192042</c:v>
                </c:pt>
                <c:pt idx="2">
                  <c:v>202624</c:v>
                </c:pt>
                <c:pt idx="3">
                  <c:v>190968</c:v>
                </c:pt>
                <c:pt idx="4">
                  <c:v>153632</c:v>
                </c:pt>
                <c:pt idx="5">
                  <c:v>158224</c:v>
                </c:pt>
                <c:pt idx="6">
                  <c:v>176430</c:v>
                </c:pt>
                <c:pt idx="7">
                  <c:v>174230</c:v>
                </c:pt>
                <c:pt idx="12">
                  <c:v>1416955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55-46D2-8737-75298245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FV'!$N$52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55-46D2-8737-75298245C3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55-46D2-8737-75298245C3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55-46D2-8737-75298245C3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55-46D2-8737-75298245C3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55-46D2-8737-75298245C3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55-46D2-8737-75298245C3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55-46D2-8737-75298245C3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55-46D2-8737-75298245C3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55-46D2-8737-75298245C3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55-46D2-8737-75298245C3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55-46D2-8737-75298245C3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55-46D2-8737-75298245C3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55-46D2-8737-75298245C368}"/>
              </c:ext>
            </c:extLst>
          </c:dPt>
          <c:cat>
            <c:strRef>
              <c:f>'Evolución mensual turistas FV'!$B$53:$B$64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FV'!$N$53:$N$65</c:f>
              <c:numCache>
                <c:formatCode>0.0%</c:formatCode>
                <c:ptCount val="13"/>
                <c:pt idx="0">
                  <c:v>0.82861568793127738</c:v>
                </c:pt>
                <c:pt idx="1">
                  <c:v>0.30171490544296065</c:v>
                </c:pt>
                <c:pt idx="2">
                  <c:v>0.23909347748981813</c:v>
                </c:pt>
                <c:pt idx="3">
                  <c:v>0.12931325066084765</c:v>
                </c:pt>
                <c:pt idx="4">
                  <c:v>8.9325978132932526E-2</c:v>
                </c:pt>
                <c:pt idx="5">
                  <c:v>3.959999211548193E-2</c:v>
                </c:pt>
                <c:pt idx="6">
                  <c:v>-3.2082862440886983E-2</c:v>
                </c:pt>
                <c:pt idx="7">
                  <c:v>-4.1565357068201081E-2</c:v>
                </c:pt>
                <c:pt idx="12">
                  <c:v>0.15221607380271851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55-46D2-8737-75298245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'Turistas entrados mes actua mer'!$G$7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'Turistas entrados mes actua mer'!$B$10:$B$19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mes actua mer'!$G$9:$G$19</c:f>
              <c:numCache>
                <c:formatCode>#,##0</c:formatCode>
                <c:ptCount val="11"/>
                <c:pt idx="0">
                  <c:v>234434</c:v>
                </c:pt>
                <c:pt idx="1">
                  <c:v>1096920</c:v>
                </c:pt>
                <c:pt idx="2">
                  <c:v>491012</c:v>
                </c:pt>
                <c:pt idx="3">
                  <c:v>159623</c:v>
                </c:pt>
                <c:pt idx="4">
                  <c:v>31279</c:v>
                </c:pt>
                <c:pt idx="5">
                  <c:v>74139</c:v>
                </c:pt>
                <c:pt idx="6">
                  <c:v>67557</c:v>
                </c:pt>
                <c:pt idx="7">
                  <c:v>60364</c:v>
                </c:pt>
                <c:pt idx="8">
                  <c:v>59101</c:v>
                </c:pt>
                <c:pt idx="9">
                  <c:v>33161</c:v>
                </c:pt>
                <c:pt idx="10">
                  <c:v>120684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4-4888-884E-DCC06AB0B891}"/>
            </c:ext>
          </c:extLst>
        </c:ser>
        <c:ser>
          <c:idx val="1"/>
          <c:order val="1"/>
          <c:tx>
            <c:strRef>
              <c:f>'Turistas entrados mes actua mer'!$M$7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554-4888-884E-DCC06AB0B89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54-4888-884E-DCC06AB0B89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554-4888-884E-DCC06AB0B89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554-4888-884E-DCC06AB0B89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54-4888-884E-DCC06AB0B89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54-4888-884E-DCC06AB0B89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554-4888-884E-DCC06AB0B89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1554-4888-884E-DCC06AB0B89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1554-4888-884E-DCC06AB0B89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1554-4888-884E-DCC06AB0B89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1554-4888-884E-DCC06AB0B891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54-4888-884E-DCC06AB0B891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54-4888-884E-DCC06AB0B891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54-4888-884E-DCC06AB0B891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54-4888-884E-DCC06AB0B891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54-4888-884E-DCC06AB0B891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54-4888-884E-DCC06AB0B891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54-4888-884E-DCC06AB0B891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54-4888-884E-DCC06AB0B891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54-4888-884E-DCC06AB0B891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54-4888-884E-DCC06AB0B891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54-4888-884E-DCC06AB0B89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entrados mes actua mer'!$B$10:$B$19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mes actua mer'!$M$9:$M$19</c:f>
              <c:numCache>
                <c:formatCode>0.0%</c:formatCode>
                <c:ptCount val="11"/>
                <c:pt idx="0">
                  <c:v>0.17608690100454125</c:v>
                </c:pt>
                <c:pt idx="1">
                  <c:v>0.82391309899545873</c:v>
                </c:pt>
                <c:pt idx="2">
                  <c:v>0.36880649323921361</c:v>
                </c:pt>
                <c:pt idx="3">
                  <c:v>0.119895234475579</c:v>
                </c:pt>
                <c:pt idx="4">
                  <c:v>2.3494127031578379E-2</c:v>
                </c:pt>
                <c:pt idx="5">
                  <c:v>5.5686917228625898E-2</c:v>
                </c:pt>
                <c:pt idx="6">
                  <c:v>5.0743078099438614E-2</c:v>
                </c:pt>
                <c:pt idx="7">
                  <c:v>4.5340307686760999E-2</c:v>
                </c:pt>
                <c:pt idx="8">
                  <c:v>4.4391649403539554E-2</c:v>
                </c:pt>
                <c:pt idx="9">
                  <c:v>2.4907725518532261E-2</c:v>
                </c:pt>
                <c:pt idx="10">
                  <c:v>9.0647566312190453E-2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54-4888-884E-DCC06AB0B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'Turistas entrados mes actua mer'!$H$7</c:f>
              <c:strCache>
                <c:ptCount val="1"/>
                <c:pt idx="0">
                  <c:v>Variación 23/22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554-4888-884E-DCC06AB0B89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554-4888-884E-DCC06AB0B89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554-4888-884E-DCC06AB0B89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554-4888-884E-DCC06AB0B89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554-4888-884E-DCC06AB0B89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554-4888-884E-DCC06AB0B89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554-4888-884E-DCC06AB0B89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554-4888-884E-DCC06AB0B89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554-4888-884E-DCC06AB0B89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554-4888-884E-DCC06AB0B89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554-4888-884E-DCC06AB0B891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54-4888-884E-DCC06AB0B891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54-4888-884E-DCC06AB0B891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54-4888-884E-DCC06AB0B891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54-4888-884E-DCC06AB0B891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54-4888-884E-DCC06AB0B891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54-4888-884E-DCC06AB0B891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54-4888-884E-DCC06AB0B891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54-4888-884E-DCC06AB0B891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554-4888-884E-DCC06AB0B891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554-4888-884E-DCC06AB0B891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554-4888-884E-DCC06AB0B891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entrados mes actua mer'!$B$10:$B$19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mes actua mer'!$H$9:$H$19</c:f>
              <c:numCache>
                <c:formatCode>0.0%</c:formatCode>
                <c:ptCount val="11"/>
                <c:pt idx="0">
                  <c:v>-7.7136862326742217E-2</c:v>
                </c:pt>
                <c:pt idx="1">
                  <c:v>1.519572864809926E-2</c:v>
                </c:pt>
                <c:pt idx="2">
                  <c:v>3.09984902855438E-2</c:v>
                </c:pt>
                <c:pt idx="3">
                  <c:v>-6.6624955413789322E-2</c:v>
                </c:pt>
                <c:pt idx="4">
                  <c:v>-0.20676100628930816</c:v>
                </c:pt>
                <c:pt idx="5">
                  <c:v>-5.3878842791694859E-2</c:v>
                </c:pt>
                <c:pt idx="6">
                  <c:v>3.5753162131084704E-2</c:v>
                </c:pt>
                <c:pt idx="7">
                  <c:v>0.11231089572315689</c:v>
                </c:pt>
                <c:pt idx="8">
                  <c:v>4.8466355620997437E-2</c:v>
                </c:pt>
                <c:pt idx="9">
                  <c:v>4.3290860468774506E-2</c:v>
                </c:pt>
                <c:pt idx="10">
                  <c:v>0.11957993951425872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1554-4888-884E-DCC06AB0B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'Turistas entrados mes actua mer'!$R$7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'Turistas entrados mes actua mer'!$B$10:$B$19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mes actua mer'!$R$9:$R$19</c:f>
              <c:numCache>
                <c:formatCode>#,##0</c:formatCode>
                <c:ptCount val="11"/>
                <c:pt idx="0">
                  <c:v>60040</c:v>
                </c:pt>
                <c:pt idx="1">
                  <c:v>266071</c:v>
                </c:pt>
                <c:pt idx="2">
                  <c:v>84480</c:v>
                </c:pt>
                <c:pt idx="3">
                  <c:v>50259</c:v>
                </c:pt>
                <c:pt idx="4">
                  <c:v>8173</c:v>
                </c:pt>
                <c:pt idx="5">
                  <c:v>16157</c:v>
                </c:pt>
                <c:pt idx="6">
                  <c:v>26382</c:v>
                </c:pt>
                <c:pt idx="7">
                  <c:v>10255</c:v>
                </c:pt>
                <c:pt idx="8">
                  <c:v>10852</c:v>
                </c:pt>
                <c:pt idx="9">
                  <c:v>23093</c:v>
                </c:pt>
                <c:pt idx="10">
                  <c:v>36420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E-4625-ACE2-E067872A0CB9}"/>
            </c:ext>
          </c:extLst>
        </c:ser>
        <c:ser>
          <c:idx val="1"/>
          <c:order val="1"/>
          <c:tx>
            <c:strRef>
              <c:f>'Turistas entrados mes actua mer'!$X$7</c:f>
              <c:strCache>
                <c:ptCount val="1"/>
                <c:pt idx="0">
                  <c:v>Cuota s/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44E-4625-ACE2-E067872A0CB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4E-4625-ACE2-E067872A0CB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44E-4625-ACE2-E067872A0CB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44E-4625-ACE2-E067872A0CB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4E-4625-ACE2-E067872A0CB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4E-4625-ACE2-E067872A0CB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944E-4625-ACE2-E067872A0CB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944E-4625-ACE2-E067872A0CB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944E-4625-ACE2-E067872A0CB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944E-4625-ACE2-E067872A0CB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944E-4625-ACE2-E067872A0CB9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4E-4625-ACE2-E067872A0CB9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4E-4625-ACE2-E067872A0CB9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4E-4625-ACE2-E067872A0CB9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4E-4625-ACE2-E067872A0CB9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4E-4625-ACE2-E067872A0CB9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4E-4625-ACE2-E067872A0CB9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4E-4625-ACE2-E067872A0CB9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4E-4625-ACE2-E067872A0CB9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4E-4625-ACE2-E067872A0CB9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4E-4625-ACE2-E067872A0CB9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4E-4625-ACE2-E067872A0CB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entrados mes actua mer'!$B$10:$B$19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mes actua mer'!$X$9:$X$19</c:f>
              <c:numCache>
                <c:formatCode>0.0%</c:formatCode>
                <c:ptCount val="11"/>
                <c:pt idx="0">
                  <c:v>0.25610619620020986</c:v>
                </c:pt>
                <c:pt idx="1">
                  <c:v>0.24256190059439156</c:v>
                </c:pt>
                <c:pt idx="2">
                  <c:v>0.17205282151963699</c:v>
                </c:pt>
                <c:pt idx="3">
                  <c:v>0.3148606403839046</c:v>
                </c:pt>
                <c:pt idx="4">
                  <c:v>0.26129351961379838</c:v>
                </c:pt>
                <c:pt idx="5">
                  <c:v>0.21792848568229947</c:v>
                </c:pt>
                <c:pt idx="6">
                  <c:v>0.39051467649540389</c:v>
                </c:pt>
                <c:pt idx="7">
                  <c:v>0.16988602478298323</c:v>
                </c:pt>
                <c:pt idx="8">
                  <c:v>0.1836178744860493</c:v>
                </c:pt>
                <c:pt idx="9">
                  <c:v>0.69639033804770667</c:v>
                </c:pt>
                <c:pt idx="10">
                  <c:v>0.30177985482748332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44E-4625-ACE2-E067872A0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'Turistas entrados mes actua mer'!$S$7</c:f>
              <c:strCache>
                <c:ptCount val="1"/>
                <c:pt idx="0">
                  <c:v>Variación 23/22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44E-4625-ACE2-E067872A0CB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44E-4625-ACE2-E067872A0CB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44E-4625-ACE2-E067872A0CB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44E-4625-ACE2-E067872A0CB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44E-4625-ACE2-E067872A0CB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44E-4625-ACE2-E067872A0CB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44E-4625-ACE2-E067872A0CB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44E-4625-ACE2-E067872A0CB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44E-4625-ACE2-E067872A0CB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944E-4625-ACE2-E067872A0CB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944E-4625-ACE2-E067872A0CB9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4E-4625-ACE2-E067872A0CB9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4E-4625-ACE2-E067872A0CB9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4E-4625-ACE2-E067872A0CB9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4E-4625-ACE2-E067872A0CB9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4E-4625-ACE2-E067872A0CB9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44E-4625-ACE2-E067872A0CB9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4E-4625-ACE2-E067872A0CB9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4E-4625-ACE2-E067872A0CB9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44E-4625-ACE2-E067872A0CB9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4E-4625-ACE2-E067872A0CB9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44E-4625-ACE2-E067872A0CB9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entrados mes actua mer'!$B$10:$B$19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mes actua mer'!$S$9:$S$19</c:f>
              <c:numCache>
                <c:formatCode>0.0%</c:formatCode>
                <c:ptCount val="11"/>
                <c:pt idx="0">
                  <c:v>-0.15286282698874054</c:v>
                </c:pt>
                <c:pt idx="1">
                  <c:v>1.8395116069890749E-2</c:v>
                </c:pt>
                <c:pt idx="2">
                  <c:v>2.7862270349190865E-2</c:v>
                </c:pt>
                <c:pt idx="3">
                  <c:v>8.7914734750407231E-3</c:v>
                </c:pt>
                <c:pt idx="4">
                  <c:v>-0.28831417624521072</c:v>
                </c:pt>
                <c:pt idx="5">
                  <c:v>-8.3914497930486998E-2</c:v>
                </c:pt>
                <c:pt idx="6">
                  <c:v>-7.941935934119615E-2</c:v>
                </c:pt>
                <c:pt idx="7">
                  <c:v>0.4429435767553116</c:v>
                </c:pt>
                <c:pt idx="8">
                  <c:v>-0.12022699635184431</c:v>
                </c:pt>
                <c:pt idx="9">
                  <c:v>4.2526296781183692E-2</c:v>
                </c:pt>
                <c:pt idx="10">
                  <c:v>0.21879392276286724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944E-4625-ACE2-E067872A0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'Turistas entrados mes actua mer'!$AC$7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'Turistas entrados mes actua mer'!$B$10:$B$19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mes actua mer'!$AC$9:$AC$19</c:f>
              <c:numCache>
                <c:formatCode>#,##0</c:formatCode>
                <c:ptCount val="11"/>
                <c:pt idx="0">
                  <c:v>107871</c:v>
                </c:pt>
                <c:pt idx="1">
                  <c:v>427951</c:v>
                </c:pt>
                <c:pt idx="2">
                  <c:v>211373</c:v>
                </c:pt>
                <c:pt idx="3">
                  <c:v>43432</c:v>
                </c:pt>
                <c:pt idx="4">
                  <c:v>17052</c:v>
                </c:pt>
                <c:pt idx="5">
                  <c:v>28003</c:v>
                </c:pt>
                <c:pt idx="6">
                  <c:v>26710</c:v>
                </c:pt>
                <c:pt idx="7">
                  <c:v>14518</c:v>
                </c:pt>
                <c:pt idx="8">
                  <c:v>27982</c:v>
                </c:pt>
                <c:pt idx="9">
                  <c:v>5289</c:v>
                </c:pt>
                <c:pt idx="10">
                  <c:v>53592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44-4AD6-A4FB-4569AF09502B}"/>
            </c:ext>
          </c:extLst>
        </c:ser>
        <c:ser>
          <c:idx val="1"/>
          <c:order val="1"/>
          <c:tx>
            <c:strRef>
              <c:f>'Turistas entrados mes actua mer'!$AI$7</c:f>
              <c:strCache>
                <c:ptCount val="1"/>
                <c:pt idx="0">
                  <c:v>Cuota s/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744-4AD6-A4FB-4569AF09502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44-4AD6-A4FB-4569AF09502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744-4AD6-A4FB-4569AF09502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744-4AD6-A4FB-4569AF09502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44-4AD6-A4FB-4569AF09502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44-4AD6-A4FB-4569AF09502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744-4AD6-A4FB-4569AF09502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8744-4AD6-A4FB-4569AF09502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8744-4AD6-A4FB-4569AF09502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8744-4AD6-A4FB-4569AF09502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8744-4AD6-A4FB-4569AF09502B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44-4AD6-A4FB-4569AF09502B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44-4AD6-A4FB-4569AF09502B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44-4AD6-A4FB-4569AF09502B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44-4AD6-A4FB-4569AF09502B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44-4AD6-A4FB-4569AF09502B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44-4AD6-A4FB-4569AF09502B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44-4AD6-A4FB-4569AF09502B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44-4AD6-A4FB-4569AF09502B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44-4AD6-A4FB-4569AF09502B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44-4AD6-A4FB-4569AF09502B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44-4AD6-A4FB-4569AF09502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entrados mes actua mer'!$B$10:$B$19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mes actua mer'!$AI$9:$AI$19</c:f>
              <c:numCache>
                <c:formatCode>0.0%</c:formatCode>
                <c:ptCount val="11"/>
                <c:pt idx="0">
                  <c:v>0.46013376899255226</c:v>
                </c:pt>
                <c:pt idx="1">
                  <c:v>0.39013875214236227</c:v>
                </c:pt>
                <c:pt idx="2">
                  <c:v>0.43048438734694877</c:v>
                </c:pt>
                <c:pt idx="3">
                  <c:v>0.27209111468898595</c:v>
                </c:pt>
                <c:pt idx="4">
                  <c:v>0.54515809328942744</c:v>
                </c:pt>
                <c:pt idx="5">
                  <c:v>0.37770943767787535</c:v>
                </c:pt>
                <c:pt idx="6">
                  <c:v>0.39536983584232577</c:v>
                </c:pt>
                <c:pt idx="7">
                  <c:v>0.24050758730369093</c:v>
                </c:pt>
                <c:pt idx="8">
                  <c:v>0.47346068594440027</c:v>
                </c:pt>
                <c:pt idx="9">
                  <c:v>0.15949458701486685</c:v>
                </c:pt>
                <c:pt idx="10">
                  <c:v>0.44406880779556529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744-4AD6-A4FB-4569AF095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'Turistas entrados mes actua mer'!$AH$7</c:f>
              <c:strCache>
                <c:ptCount val="1"/>
                <c:pt idx="0">
                  <c:v>Cuota 2023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744-4AD6-A4FB-4569AF09502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744-4AD6-A4FB-4569AF09502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744-4AD6-A4FB-4569AF09502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744-4AD6-A4FB-4569AF09502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744-4AD6-A4FB-4569AF09502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744-4AD6-A4FB-4569AF09502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744-4AD6-A4FB-4569AF09502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744-4AD6-A4FB-4569AF09502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744-4AD6-A4FB-4569AF09502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8744-4AD6-A4FB-4569AF09502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8744-4AD6-A4FB-4569AF09502B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44-4AD6-A4FB-4569AF09502B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44-4AD6-A4FB-4569AF09502B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44-4AD6-A4FB-4569AF09502B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44-4AD6-A4FB-4569AF09502B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44-4AD6-A4FB-4569AF09502B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44-4AD6-A4FB-4569AF09502B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44-4AD6-A4FB-4569AF09502B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44-4AD6-A4FB-4569AF09502B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44-4AD6-A4FB-4569AF09502B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44-4AD6-A4FB-4569AF09502B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744-4AD6-A4FB-4569AF09502B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entrados mes actua mer'!$B$10:$B$19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mes actua mer'!$AH$9:$AH$19</c:f>
              <c:numCache>
                <c:formatCode>0.0%</c:formatCode>
                <c:ptCount val="11"/>
                <c:pt idx="0">
                  <c:v>0.20131872151572724</c:v>
                </c:pt>
                <c:pt idx="1">
                  <c:v>0.79868127848427273</c:v>
                </c:pt>
                <c:pt idx="2">
                  <c:v>0.39448361582764424</c:v>
                </c:pt>
                <c:pt idx="3">
                  <c:v>8.1056768852342753E-2</c:v>
                </c:pt>
                <c:pt idx="4">
                  <c:v>3.1824001254147832E-2</c:v>
                </c:pt>
                <c:pt idx="5">
                  <c:v>5.2261758569077041E-2</c:v>
                </c:pt>
                <c:pt idx="6">
                  <c:v>4.9848643766026775E-2</c:v>
                </c:pt>
                <c:pt idx="7">
                  <c:v>2.7094818801766257E-2</c:v>
                </c:pt>
                <c:pt idx="8">
                  <c:v>5.2222566449305924E-2</c:v>
                </c:pt>
                <c:pt idx="9">
                  <c:v>9.8708153080687248E-3</c:v>
                </c:pt>
                <c:pt idx="10">
                  <c:v>0.10001828965589318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8744-4AD6-A4FB-4569AF095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'Turistas entrados mes actua mer'!$G$21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'Turistas entrados mes actua mer'!$B$10:$B$19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mes actua mer'!$G$23:$G$33</c:f>
              <c:numCache>
                <c:formatCode>#,##0</c:formatCode>
                <c:ptCount val="11"/>
                <c:pt idx="0">
                  <c:v>23362</c:v>
                </c:pt>
                <c:pt idx="1">
                  <c:v>174230</c:v>
                </c:pt>
                <c:pt idx="2">
                  <c:v>59913</c:v>
                </c:pt>
                <c:pt idx="3">
                  <c:v>52100</c:v>
                </c:pt>
                <c:pt idx="4">
                  <c:v>957</c:v>
                </c:pt>
                <c:pt idx="5">
                  <c:v>13260</c:v>
                </c:pt>
                <c:pt idx="6">
                  <c:v>5976</c:v>
                </c:pt>
                <c:pt idx="7">
                  <c:v>5674</c:v>
                </c:pt>
                <c:pt idx="8">
                  <c:v>11837</c:v>
                </c:pt>
                <c:pt idx="9">
                  <c:v>2610</c:v>
                </c:pt>
                <c:pt idx="10">
                  <c:v>21904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9-4213-BC95-45238F879009}"/>
            </c:ext>
          </c:extLst>
        </c:ser>
        <c:ser>
          <c:idx val="1"/>
          <c:order val="1"/>
          <c:tx>
            <c:strRef>
              <c:f>'Turistas entrados mes actua mer'!$M$21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1F9-4213-BC95-45238F87900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F9-4213-BC95-45238F87900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1F9-4213-BC95-45238F87900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1F9-4213-BC95-45238F87900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F9-4213-BC95-45238F87900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F9-4213-BC95-45238F87900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61F9-4213-BC95-45238F87900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61F9-4213-BC95-45238F87900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61F9-4213-BC95-45238F87900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61F9-4213-BC95-45238F87900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61F9-4213-BC95-45238F879009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F9-4213-BC95-45238F879009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F9-4213-BC95-45238F879009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F9-4213-BC95-45238F879009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F9-4213-BC95-45238F879009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F9-4213-BC95-45238F879009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F9-4213-BC95-45238F879009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F9-4213-BC95-45238F879009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F9-4213-BC95-45238F879009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F9-4213-BC95-45238F879009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F9-4213-BC95-45238F879009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F9-4213-BC95-45238F87900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entrados mes actua mer'!$B$10:$B$19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mes actua mer'!$M$23:$M$33</c:f>
              <c:numCache>
                <c:formatCode>0.0%</c:formatCode>
                <c:ptCount val="11"/>
                <c:pt idx="0">
                  <c:v>9.9652780739995048E-2</c:v>
                </c:pt>
                <c:pt idx="1">
                  <c:v>0.15883564890785107</c:v>
                </c:pt>
                <c:pt idx="2">
                  <c:v>0.12201942111394426</c:v>
                </c:pt>
                <c:pt idx="3">
                  <c:v>0.32639406601805504</c:v>
                </c:pt>
                <c:pt idx="4">
                  <c:v>3.0595607276447456E-2</c:v>
                </c:pt>
                <c:pt idx="5">
                  <c:v>0.17885323513940032</c:v>
                </c:pt>
                <c:pt idx="6">
                  <c:v>8.8458634930503127E-2</c:v>
                </c:pt>
                <c:pt idx="7">
                  <c:v>9.3996421708302969E-2</c:v>
                </c:pt>
                <c:pt idx="8">
                  <c:v>0.20028425914959139</c:v>
                </c:pt>
                <c:pt idx="9">
                  <c:v>7.8706914749253648E-2</c:v>
                </c:pt>
                <c:pt idx="10">
                  <c:v>0.18149879022902787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1F9-4213-BC95-45238F879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'Turistas entrados mes actua mer'!$H$21</c:f>
              <c:strCache>
                <c:ptCount val="1"/>
                <c:pt idx="0">
                  <c:v>Variación 23/22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1F9-4213-BC95-45238F87900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1F9-4213-BC95-45238F87900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1F9-4213-BC95-45238F87900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1F9-4213-BC95-45238F87900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1F9-4213-BC95-45238F87900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1F9-4213-BC95-45238F87900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1F9-4213-BC95-45238F87900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1F9-4213-BC95-45238F87900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1F9-4213-BC95-45238F87900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61F9-4213-BC95-45238F87900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61F9-4213-BC95-45238F879009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F9-4213-BC95-45238F879009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F9-4213-BC95-45238F879009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F9-4213-BC95-45238F879009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F9-4213-BC95-45238F879009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F9-4213-BC95-45238F879009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1F9-4213-BC95-45238F879009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1F9-4213-BC95-45238F879009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1F9-4213-BC95-45238F879009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1F9-4213-BC95-45238F879009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1F9-4213-BC95-45238F879009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1F9-4213-BC95-45238F879009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entrados mes actua mer'!$B$10:$B$19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mes actua mer'!$H$23:$H$33</c:f>
              <c:numCache>
                <c:formatCode>0.0%</c:formatCode>
                <c:ptCount val="11"/>
                <c:pt idx="0">
                  <c:v>-7.9656476520642894E-2</c:v>
                </c:pt>
                <c:pt idx="1">
                  <c:v>-4.1565357068201081E-2</c:v>
                </c:pt>
                <c:pt idx="2">
                  <c:v>2.438148648417604E-2</c:v>
                </c:pt>
                <c:pt idx="3">
                  <c:v>-0.14501862579385272</c:v>
                </c:pt>
                <c:pt idx="4">
                  <c:v>1.6436464088397789</c:v>
                </c:pt>
                <c:pt idx="5">
                  <c:v>-0.1266548113021142</c:v>
                </c:pt>
                <c:pt idx="6">
                  <c:v>-0.15937543958362643</c:v>
                </c:pt>
                <c:pt idx="7">
                  <c:v>0.62672018348623859</c:v>
                </c:pt>
                <c:pt idx="8">
                  <c:v>-0.16611482916519904</c:v>
                </c:pt>
                <c:pt idx="9">
                  <c:v>0.38241525423728806</c:v>
                </c:pt>
                <c:pt idx="10">
                  <c:v>8.7802940007945862E-2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61F9-4213-BC95-45238F879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TF'!$E$162:$F$162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F0-4B04-A622-6ACD599FC3E0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TF'!$E$164:$E$176</c:f>
              <c:numCache>
                <c:formatCode>#,##0</c:formatCode>
                <c:ptCount val="13"/>
                <c:pt idx="0">
                  <c:v>14480</c:v>
                </c:pt>
                <c:pt idx="1">
                  <c:v>21970</c:v>
                </c:pt>
                <c:pt idx="2">
                  <c:v>20380</c:v>
                </c:pt>
                <c:pt idx="3">
                  <c:v>22123</c:v>
                </c:pt>
                <c:pt idx="4">
                  <c:v>18134</c:v>
                </c:pt>
                <c:pt idx="5">
                  <c:v>15777</c:v>
                </c:pt>
                <c:pt idx="6">
                  <c:v>16827</c:v>
                </c:pt>
                <c:pt idx="7">
                  <c:v>21562</c:v>
                </c:pt>
                <c:pt idx="8">
                  <c:v>15338</c:v>
                </c:pt>
                <c:pt idx="9">
                  <c:v>18958</c:v>
                </c:pt>
                <c:pt idx="10">
                  <c:v>17428</c:v>
                </c:pt>
                <c:pt idx="11">
                  <c:v>16289</c:v>
                </c:pt>
                <c:pt idx="12">
                  <c:v>219266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F0-4B04-A622-6ACD599FC3E0}"/>
            </c:ext>
          </c:extLst>
        </c:ser>
        <c:ser>
          <c:idx val="0"/>
          <c:order val="1"/>
          <c:tx>
            <c:strRef>
              <c:f>'Evolución mensual turistas TF'!$K$162:$L$162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F0-4B04-A622-6ACD599FC3E0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TF'!$K$164:$K$176</c:f>
              <c:numCache>
                <c:formatCode>#,##0</c:formatCode>
                <c:ptCount val="13"/>
                <c:pt idx="0">
                  <c:v>19956</c:v>
                </c:pt>
                <c:pt idx="1">
                  <c:v>33272</c:v>
                </c:pt>
                <c:pt idx="2">
                  <c:v>30044</c:v>
                </c:pt>
                <c:pt idx="3">
                  <c:v>24199</c:v>
                </c:pt>
                <c:pt idx="4">
                  <c:v>25698</c:v>
                </c:pt>
                <c:pt idx="5">
                  <c:v>20601</c:v>
                </c:pt>
                <c:pt idx="6">
                  <c:v>23309</c:v>
                </c:pt>
                <c:pt idx="7">
                  <c:v>30189</c:v>
                </c:pt>
                <c:pt idx="8">
                  <c:v>20533</c:v>
                </c:pt>
                <c:pt idx="9">
                  <c:v>28637</c:v>
                </c:pt>
                <c:pt idx="10">
                  <c:v>27763</c:v>
                </c:pt>
                <c:pt idx="11">
                  <c:v>34366</c:v>
                </c:pt>
                <c:pt idx="12">
                  <c:v>318567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F0-4B04-A622-6ACD599FC3E0}"/>
            </c:ext>
          </c:extLst>
        </c:ser>
        <c:ser>
          <c:idx val="1"/>
          <c:order val="2"/>
          <c:tx>
            <c:strRef>
              <c:f>'Evolución mensual turistas TF'!$M$162:$N$162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F0-4B04-A622-6ACD599FC3E0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TF'!$M$164:$M$176</c:f>
              <c:numCache>
                <c:formatCode>#,##0</c:formatCode>
                <c:ptCount val="13"/>
                <c:pt idx="0">
                  <c:v>25830</c:v>
                </c:pt>
                <c:pt idx="1">
                  <c:v>34332</c:v>
                </c:pt>
                <c:pt idx="2">
                  <c:v>30281</c:v>
                </c:pt>
                <c:pt idx="3">
                  <c:v>31454</c:v>
                </c:pt>
                <c:pt idx="4">
                  <c:v>25285</c:v>
                </c:pt>
                <c:pt idx="5">
                  <c:v>20249</c:v>
                </c:pt>
                <c:pt idx="6">
                  <c:v>26830</c:v>
                </c:pt>
                <c:pt idx="7">
                  <c:v>28003</c:v>
                </c:pt>
                <c:pt idx="12">
                  <c:v>222264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F0-4B04-A622-6ACD599FC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TF'!$N$163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F0-4B04-A622-6ACD599FC3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F0-4B04-A622-6ACD599FC3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F0-4B04-A622-6ACD599FC3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F0-4B04-A622-6ACD599FC3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F0-4B04-A622-6ACD599FC3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F0-4B04-A622-6ACD599FC3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F0-4B04-A622-6ACD599FC3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F0-4B04-A622-6ACD599FC3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F0-4B04-A622-6ACD599FC3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F0-4B04-A622-6ACD599FC3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F0-4B04-A622-6ACD599FC3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F0-4B04-A622-6ACD599FC3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F0-4B04-A622-6ACD599FC3E0}"/>
              </c:ext>
            </c:extLst>
          </c:dPt>
          <c:cat>
            <c:strRef>
              <c:f>'Evolución mensual turistas TF'!$B$164:$B$175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TF'!$N$164:$N$176</c:f>
              <c:numCache>
                <c:formatCode>0.0%</c:formatCode>
                <c:ptCount val="13"/>
                <c:pt idx="0">
                  <c:v>0.2943475646422129</c:v>
                </c:pt>
                <c:pt idx="1">
                  <c:v>3.1858619860543502E-2</c:v>
                </c:pt>
                <c:pt idx="2">
                  <c:v>7.8884303022233038E-3</c:v>
                </c:pt>
                <c:pt idx="3">
                  <c:v>0.2998057770982272</c:v>
                </c:pt>
                <c:pt idx="4">
                  <c:v>-1.6071289594520977E-2</c:v>
                </c:pt>
                <c:pt idx="5">
                  <c:v>-1.7086549196640988E-2</c:v>
                </c:pt>
                <c:pt idx="6">
                  <c:v>0.1510575314256295</c:v>
                </c:pt>
                <c:pt idx="7">
                  <c:v>-7.2410480638643193E-2</c:v>
                </c:pt>
                <c:pt idx="12">
                  <c:v>7.2350772912364691E-2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F0-4B04-A622-6ACD599FC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'Turistas ent acum mes actua'!$G$7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'Turistas ent acum mes actua'!$B$10:$B$19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 acum mes actua'!$G$9:$G$19</c:f>
              <c:numCache>
                <c:formatCode>#,##0</c:formatCode>
                <c:ptCount val="11"/>
                <c:pt idx="0">
                  <c:v>1341270</c:v>
                </c:pt>
                <c:pt idx="1">
                  <c:v>9162697</c:v>
                </c:pt>
                <c:pt idx="2">
                  <c:v>3655958</c:v>
                </c:pt>
                <c:pt idx="3">
                  <c:v>1586211</c:v>
                </c:pt>
                <c:pt idx="4">
                  <c:v>281344</c:v>
                </c:pt>
                <c:pt idx="5">
                  <c:v>563623</c:v>
                </c:pt>
                <c:pt idx="6">
                  <c:v>418064</c:v>
                </c:pt>
                <c:pt idx="7">
                  <c:v>474458</c:v>
                </c:pt>
                <c:pt idx="8">
                  <c:v>417489</c:v>
                </c:pt>
                <c:pt idx="9">
                  <c:v>760815</c:v>
                </c:pt>
                <c:pt idx="10">
                  <c:v>1004736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1-4C13-AD4C-EF3983492348}"/>
            </c:ext>
          </c:extLst>
        </c:ser>
        <c:ser>
          <c:idx val="1"/>
          <c:order val="1"/>
          <c:tx>
            <c:strRef>
              <c:f>'Turistas ent acum mes actua'!$M$7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1E1-4C13-AD4C-EF398349234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E1-4C13-AD4C-EF398349234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C1E1-4C13-AD4C-EF398349234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1E1-4C13-AD4C-EF398349234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E1-4C13-AD4C-EF398349234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E1-4C13-AD4C-EF398349234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C1E1-4C13-AD4C-EF398349234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C1E1-4C13-AD4C-EF398349234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C1E1-4C13-AD4C-EF398349234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C1E1-4C13-AD4C-EF398349234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C1E1-4C13-AD4C-EF3983492348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E1-4C13-AD4C-EF3983492348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E1-4C13-AD4C-EF3983492348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E1-4C13-AD4C-EF3983492348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E1-4C13-AD4C-EF3983492348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E1-4C13-AD4C-EF3983492348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E1-4C13-AD4C-EF3983492348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E1-4C13-AD4C-EF3983492348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E1-4C13-AD4C-EF3983492348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E1-4C13-AD4C-EF3983492348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E1-4C13-AD4C-EF3983492348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E1-4C13-AD4C-EF398349234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 acum mes actua'!$B$10:$B$19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 acum mes actua'!$M$9:$M$19</c:f>
              <c:numCache>
                <c:formatCode>0.0%</c:formatCode>
                <c:ptCount val="11"/>
                <c:pt idx="0">
                  <c:v>0.12769174468162889</c:v>
                </c:pt>
                <c:pt idx="1">
                  <c:v>0.87230816011625323</c:v>
                </c:pt>
                <c:pt idx="2">
                  <c:v>0.34805494456951885</c:v>
                </c:pt>
                <c:pt idx="3">
                  <c:v>0.15101064664324948</c:v>
                </c:pt>
                <c:pt idx="4">
                  <c:v>2.6784544659694317E-2</c:v>
                </c:pt>
                <c:pt idx="5">
                  <c:v>5.3658103299629244E-2</c:v>
                </c:pt>
                <c:pt idx="6">
                  <c:v>3.9800578219583306E-2</c:v>
                </c:pt>
                <c:pt idx="7">
                  <c:v>4.5169406456683797E-2</c:v>
                </c:pt>
                <c:pt idx="8">
                  <c:v>3.9745837001788277E-2</c:v>
                </c:pt>
                <c:pt idx="9">
                  <c:v>7.2431199333432852E-2</c:v>
                </c:pt>
                <c:pt idx="10">
                  <c:v>9.5652995134790961E-2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1E1-4C13-AD4C-EF3983492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'Turistas ent acum mes actua'!$H$7</c:f>
              <c:strCache>
                <c:ptCount val="1"/>
                <c:pt idx="0">
                  <c:v>Variación 23/22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1E1-4C13-AD4C-EF398349234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1E1-4C13-AD4C-EF398349234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1E1-4C13-AD4C-EF398349234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1E1-4C13-AD4C-EF398349234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1E1-4C13-AD4C-EF398349234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1E1-4C13-AD4C-EF398349234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1E1-4C13-AD4C-EF398349234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1E1-4C13-AD4C-EF398349234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1E1-4C13-AD4C-EF398349234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C1E1-4C13-AD4C-EF398349234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C1E1-4C13-AD4C-EF3983492348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E1-4C13-AD4C-EF3983492348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E1-4C13-AD4C-EF3983492348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E1-4C13-AD4C-EF3983492348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E1-4C13-AD4C-EF3983492348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E1-4C13-AD4C-EF3983492348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1E1-4C13-AD4C-EF3983492348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1E1-4C13-AD4C-EF3983492348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1E1-4C13-AD4C-EF3983492348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1E1-4C13-AD4C-EF3983492348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1E1-4C13-AD4C-EF3983492348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1E1-4C13-AD4C-EF3983492348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 acum mes actua'!$B$10:$B$19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 acum mes actua'!$H$9:$H$19</c:f>
              <c:numCache>
                <c:formatCode>0.0%</c:formatCode>
                <c:ptCount val="11"/>
                <c:pt idx="0">
                  <c:v>3.6136983571148917E-2</c:v>
                </c:pt>
                <c:pt idx="1">
                  <c:v>0.1465127304910272</c:v>
                </c:pt>
                <c:pt idx="2">
                  <c:v>0.15708018727444029</c:v>
                </c:pt>
                <c:pt idx="3">
                  <c:v>0.13882726446426963</c:v>
                </c:pt>
                <c:pt idx="4">
                  <c:v>5.2343370114082743E-2</c:v>
                </c:pt>
                <c:pt idx="5">
                  <c:v>0.11905452090696111</c:v>
                </c:pt>
                <c:pt idx="6">
                  <c:v>-2.8354684565754962E-2</c:v>
                </c:pt>
                <c:pt idx="7">
                  <c:v>0.28511839303997366</c:v>
                </c:pt>
                <c:pt idx="8">
                  <c:v>8.7001463259684275E-2</c:v>
                </c:pt>
                <c:pt idx="9">
                  <c:v>0.18835008778122786</c:v>
                </c:pt>
                <c:pt idx="10">
                  <c:v>0.1896829165191507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C1E1-4C13-AD4C-EF3983492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'Turistas ent acum mes actua'!$R$7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'Turistas ent acum mes actua'!$B$10:$B$19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 acum mes actua'!$R$9:$R$19</c:f>
              <c:numCache>
                <c:formatCode>#,##0</c:formatCode>
                <c:ptCount val="11"/>
                <c:pt idx="0">
                  <c:v>363542</c:v>
                </c:pt>
                <c:pt idx="1">
                  <c:v>2395048</c:v>
                </c:pt>
                <c:pt idx="2">
                  <c:v>605649</c:v>
                </c:pt>
                <c:pt idx="3">
                  <c:v>515159</c:v>
                </c:pt>
                <c:pt idx="4">
                  <c:v>71973</c:v>
                </c:pt>
                <c:pt idx="5">
                  <c:v>107182</c:v>
                </c:pt>
                <c:pt idx="6">
                  <c:v>172163</c:v>
                </c:pt>
                <c:pt idx="7">
                  <c:v>74609</c:v>
                </c:pt>
                <c:pt idx="8">
                  <c:v>82082</c:v>
                </c:pt>
                <c:pt idx="9">
                  <c:v>479270</c:v>
                </c:pt>
                <c:pt idx="10">
                  <c:v>286961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2-4D85-BAC7-EDFC71EA45C7}"/>
            </c:ext>
          </c:extLst>
        </c:ser>
        <c:ser>
          <c:idx val="1"/>
          <c:order val="1"/>
          <c:tx>
            <c:strRef>
              <c:f>'Turistas ent acum mes actua'!$X$7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472-4D85-BAC7-EDFC71EA45C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72-4D85-BAC7-EDFC71EA45C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472-4D85-BAC7-EDFC71EA45C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472-4D85-BAC7-EDFC71EA45C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72-4D85-BAC7-EDFC71EA45C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72-4D85-BAC7-EDFC71EA45C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D472-4D85-BAC7-EDFC71EA45C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472-4D85-BAC7-EDFC71EA45C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D472-4D85-BAC7-EDFC71EA45C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D472-4D85-BAC7-EDFC71EA45C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D472-4D85-BAC7-EDFC71EA45C7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72-4D85-BAC7-EDFC71EA45C7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72-4D85-BAC7-EDFC71EA45C7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72-4D85-BAC7-EDFC71EA45C7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72-4D85-BAC7-EDFC71EA45C7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72-4D85-BAC7-EDFC71EA45C7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72-4D85-BAC7-EDFC71EA45C7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72-4D85-BAC7-EDFC71EA45C7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72-4D85-BAC7-EDFC71EA45C7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72-4D85-BAC7-EDFC71EA45C7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72-4D85-BAC7-EDFC71EA45C7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72-4D85-BAC7-EDFC71EA45C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 acum mes actua'!$B$10:$B$19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 acum mes actua'!$X$9:$X$19</c:f>
              <c:numCache>
                <c:formatCode>0.0%</c:formatCode>
                <c:ptCount val="11"/>
                <c:pt idx="0">
                  <c:v>0.34140329687534948</c:v>
                </c:pt>
                <c:pt idx="1">
                  <c:v>0.25600420924101275</c:v>
                </c:pt>
                <c:pt idx="2">
                  <c:v>0.14162990931515076</c:v>
                </c:pt>
                <c:pt idx="3">
                  <c:v>0.35514505951604169</c:v>
                </c:pt>
                <c:pt idx="4">
                  <c:v>0.25753881369426751</c:v>
                </c:pt>
                <c:pt idx="5">
                  <c:v>0.11928895733495616</c:v>
                </c:pt>
                <c:pt idx="6">
                  <c:v>0.36798671973669106</c:v>
                </c:pt>
                <c:pt idx="7">
                  <c:v>0.10970412554957445</c:v>
                </c:pt>
                <c:pt idx="8">
                  <c:v>0.15896466733255246</c:v>
                </c:pt>
                <c:pt idx="9">
                  <c:v>0.75759153013544689</c:v>
                </c:pt>
                <c:pt idx="10">
                  <c:v>0.27492396012484871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72-4D85-BAC7-EDFC71EA4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'Turistas ent acum mes actua'!$S$7</c:f>
              <c:strCache>
                <c:ptCount val="1"/>
                <c:pt idx="0">
                  <c:v>Variación 23/22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472-4D85-BAC7-EDFC71EA45C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472-4D85-BAC7-EDFC71EA45C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472-4D85-BAC7-EDFC71EA45C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472-4D85-BAC7-EDFC71EA45C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472-4D85-BAC7-EDFC71EA45C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472-4D85-BAC7-EDFC71EA45C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472-4D85-BAC7-EDFC71EA45C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472-4D85-BAC7-EDFC71EA45C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472-4D85-BAC7-EDFC71EA45C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D472-4D85-BAC7-EDFC71EA45C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D472-4D85-BAC7-EDFC71EA45C7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72-4D85-BAC7-EDFC71EA45C7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72-4D85-BAC7-EDFC71EA45C7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72-4D85-BAC7-EDFC71EA45C7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72-4D85-BAC7-EDFC71EA45C7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72-4D85-BAC7-EDFC71EA45C7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72-4D85-BAC7-EDFC71EA45C7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72-4D85-BAC7-EDFC71EA45C7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472-4D85-BAC7-EDFC71EA45C7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472-4D85-BAC7-EDFC71EA45C7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472-4D85-BAC7-EDFC71EA45C7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472-4D85-BAC7-EDFC71EA45C7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 acum mes actua'!$B$10:$B$19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 acum mes actua'!$S$9:$S$19</c:f>
              <c:numCache>
                <c:formatCode>0.0%</c:formatCode>
                <c:ptCount val="11"/>
                <c:pt idx="0">
                  <c:v>-2.2749694224539985E-2</c:v>
                </c:pt>
                <c:pt idx="1">
                  <c:v>0.1771851830007054</c:v>
                </c:pt>
                <c:pt idx="2">
                  <c:v>0.19443025592581553</c:v>
                </c:pt>
                <c:pt idx="3">
                  <c:v>0.16043790194510454</c:v>
                </c:pt>
                <c:pt idx="4">
                  <c:v>1.3989856297548675E-2</c:v>
                </c:pt>
                <c:pt idx="5">
                  <c:v>0.23013887294846791</c:v>
                </c:pt>
                <c:pt idx="6">
                  <c:v>-3.3042022848028041E-2</c:v>
                </c:pt>
                <c:pt idx="7">
                  <c:v>0.44456706939281299</c:v>
                </c:pt>
                <c:pt idx="8">
                  <c:v>0.12931497048828478</c:v>
                </c:pt>
                <c:pt idx="9">
                  <c:v>0.21731113097898969</c:v>
                </c:pt>
                <c:pt idx="10">
                  <c:v>0.25114340400856294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D472-4D85-BAC7-EDFC71EA4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'Turistas ent acum mes actua'!$AC$7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'Turistas ent acum mes actua'!$B$10:$B$19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 acum mes actua'!$AC$9:$AC$19</c:f>
              <c:numCache>
                <c:formatCode>#,##0</c:formatCode>
                <c:ptCount val="11"/>
                <c:pt idx="0">
                  <c:v>621038</c:v>
                </c:pt>
                <c:pt idx="1">
                  <c:v>3649841</c:v>
                </c:pt>
                <c:pt idx="2">
                  <c:v>1617409</c:v>
                </c:pt>
                <c:pt idx="3">
                  <c:v>483804</c:v>
                </c:pt>
                <c:pt idx="4">
                  <c:v>152247</c:v>
                </c:pt>
                <c:pt idx="5">
                  <c:v>222264</c:v>
                </c:pt>
                <c:pt idx="6">
                  <c:v>148541</c:v>
                </c:pt>
                <c:pt idx="7">
                  <c:v>127893</c:v>
                </c:pt>
                <c:pt idx="8">
                  <c:v>197862</c:v>
                </c:pt>
                <c:pt idx="9">
                  <c:v>197151</c:v>
                </c:pt>
                <c:pt idx="10">
                  <c:v>502670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8-40B4-ABC2-6B222B5B1FC5}"/>
            </c:ext>
          </c:extLst>
        </c:ser>
        <c:ser>
          <c:idx val="1"/>
          <c:order val="1"/>
          <c:tx>
            <c:strRef>
              <c:f>'Turistas ent acum mes actua'!$AM$7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2A8-40B4-ABC2-6B222B5B1FC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A8-40B4-ABC2-6B222B5B1FC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2A8-40B4-ABC2-6B222B5B1FC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2A8-40B4-ABC2-6B222B5B1FC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A8-40B4-ABC2-6B222B5B1FC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A8-40B4-ABC2-6B222B5B1FC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2A8-40B4-ABC2-6B222B5B1FC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12A8-40B4-ABC2-6B222B5B1FC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12A8-40B4-ABC2-6B222B5B1FC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12A8-40B4-ABC2-6B222B5B1FC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12A8-40B4-ABC2-6B222B5B1FC5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A8-40B4-ABC2-6B222B5B1FC5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A8-40B4-ABC2-6B222B5B1FC5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A8-40B4-ABC2-6B222B5B1FC5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A8-40B4-ABC2-6B222B5B1FC5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A8-40B4-ABC2-6B222B5B1FC5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A8-40B4-ABC2-6B222B5B1FC5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A8-40B4-ABC2-6B222B5B1FC5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A8-40B4-ABC2-6B222B5B1FC5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A8-40B4-ABC2-6B222B5B1FC5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A8-40B4-ABC2-6B222B5B1FC5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A8-40B4-ABC2-6B222B5B1FC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 acum mes actua'!$B$10:$B$19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 acum mes actua'!$AM$9:$AM$19</c:f>
              <c:numCache>
                <c:formatCode>0.0%</c:formatCode>
                <c:ptCount val="11"/>
                <c:pt idx="0">
                  <c:v>0.46302235940563796</c:v>
                </c:pt>
                <c:pt idx="1">
                  <c:v>0.39833697436464394</c:v>
                </c:pt>
                <c:pt idx="2">
                  <c:v>0.44240360529305861</c:v>
                </c:pt>
                <c:pt idx="3">
                  <c:v>0.30500608052774819</c:v>
                </c:pt>
                <c:pt idx="4">
                  <c:v>0.5411418050500455</c:v>
                </c:pt>
                <c:pt idx="5">
                  <c:v>0.39434870471928929</c:v>
                </c:pt>
                <c:pt idx="6">
                  <c:v>0.35530684297141107</c:v>
                </c:pt>
                <c:pt idx="7">
                  <c:v>0.26955599863423108</c:v>
                </c:pt>
                <c:pt idx="8">
                  <c:v>0.47393344495304068</c:v>
                </c:pt>
                <c:pt idx="9">
                  <c:v>0.25913132627511287</c:v>
                </c:pt>
                <c:pt idx="10">
                  <c:v>0.50030057646983883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2A8-40B4-ABC2-6B222B5B1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'Turistas ent acum mes actua'!$AL$7</c:f>
              <c:strCache>
                <c:ptCount val="1"/>
                <c:pt idx="0">
                  <c:v>Cuota 2023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2A8-40B4-ABC2-6B222B5B1FC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2A8-40B4-ABC2-6B222B5B1FC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2A8-40B4-ABC2-6B222B5B1FC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2A8-40B4-ABC2-6B222B5B1FC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2A8-40B4-ABC2-6B222B5B1FC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2A8-40B4-ABC2-6B222B5B1FC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2A8-40B4-ABC2-6B222B5B1FC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2A8-40B4-ABC2-6B222B5B1FC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2A8-40B4-ABC2-6B222B5B1FC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2A8-40B4-ABC2-6B222B5B1FC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2A8-40B4-ABC2-6B222B5B1FC5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A8-40B4-ABC2-6B222B5B1FC5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A8-40B4-ABC2-6B222B5B1FC5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A8-40B4-ABC2-6B222B5B1FC5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2A8-40B4-ABC2-6B222B5B1FC5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2A8-40B4-ABC2-6B222B5B1FC5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2A8-40B4-ABC2-6B222B5B1FC5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2A8-40B4-ABC2-6B222B5B1FC5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2A8-40B4-ABC2-6B222B5B1FC5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2A8-40B4-ABC2-6B222B5B1FC5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2A8-40B4-ABC2-6B222B5B1FC5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2A8-40B4-ABC2-6B222B5B1FC5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 acum mes actua'!$B$10:$B$19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 acum mes actua'!$AL$9:$AL$19</c:f>
              <c:numCache>
                <c:formatCode>0.0%</c:formatCode>
                <c:ptCount val="11"/>
                <c:pt idx="0">
                  <c:v>0.14541222076298579</c:v>
                </c:pt>
                <c:pt idx="1">
                  <c:v>0.85458777923701423</c:v>
                </c:pt>
                <c:pt idx="2">
                  <c:v>0.37870635061307051</c:v>
                </c:pt>
                <c:pt idx="3">
                  <c:v>0.11327972532118095</c:v>
                </c:pt>
                <c:pt idx="4">
                  <c:v>3.5647696879260685E-2</c:v>
                </c:pt>
                <c:pt idx="5">
                  <c:v>5.2041745973135739E-2</c:v>
                </c:pt>
                <c:pt idx="6">
                  <c:v>3.4779959816234551E-2</c:v>
                </c:pt>
                <c:pt idx="7">
                  <c:v>2.9945357852563841E-2</c:v>
                </c:pt>
                <c:pt idx="8">
                  <c:v>4.6328168042222687E-2</c:v>
                </c:pt>
                <c:pt idx="9">
                  <c:v>4.6161691773520155E-2</c:v>
                </c:pt>
                <c:pt idx="10">
                  <c:v>0.11769708296582507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12A8-40B4-ABC2-6B222B5B1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'Turistas ent acum mes actua'!$G$21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'Turistas ent acum mes actua'!$B$10:$B$19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 acum mes actua'!$G$23:$G$33</c:f>
              <c:numCache>
                <c:formatCode>#,##0</c:formatCode>
                <c:ptCount val="11"/>
                <c:pt idx="0">
                  <c:v>122266</c:v>
                </c:pt>
                <c:pt idx="1">
                  <c:v>1416955</c:v>
                </c:pt>
                <c:pt idx="2">
                  <c:v>466425</c:v>
                </c:pt>
                <c:pt idx="3">
                  <c:v>483891</c:v>
                </c:pt>
                <c:pt idx="4">
                  <c:v>15536</c:v>
                </c:pt>
                <c:pt idx="5">
                  <c:v>94115</c:v>
                </c:pt>
                <c:pt idx="6">
                  <c:v>40203</c:v>
                </c:pt>
                <c:pt idx="7">
                  <c:v>41706</c:v>
                </c:pt>
                <c:pt idx="8">
                  <c:v>78468</c:v>
                </c:pt>
                <c:pt idx="9">
                  <c:v>41693</c:v>
                </c:pt>
                <c:pt idx="10">
                  <c:v>154919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C-4AF9-A939-12E1283797EF}"/>
            </c:ext>
          </c:extLst>
        </c:ser>
        <c:ser>
          <c:idx val="1"/>
          <c:order val="1"/>
          <c:tx>
            <c:strRef>
              <c:f>'Turistas ent acum mes actua'!$M$21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F9C-4AF9-A939-12E1283797E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9C-4AF9-A939-12E1283797E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F9C-4AF9-A939-12E1283797E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F9C-4AF9-A939-12E1283797E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9C-4AF9-A939-12E1283797E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9C-4AF9-A939-12E1283797E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F9C-4AF9-A939-12E1283797E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8F9C-4AF9-A939-12E1283797E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8F9C-4AF9-A939-12E1283797E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8F9C-4AF9-A939-12E1283797E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8F9C-4AF9-A939-12E1283797EF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9C-4AF9-A939-12E1283797EF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9C-4AF9-A939-12E1283797EF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9C-4AF9-A939-12E1283797EF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9C-4AF9-A939-12E1283797EF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9C-4AF9-A939-12E1283797EF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9C-4AF9-A939-12E1283797EF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9C-4AF9-A939-12E1283797EF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9C-4AF9-A939-12E1283797EF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9C-4AF9-A939-12E1283797EF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9C-4AF9-A939-12E1283797EF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9C-4AF9-A939-12E1283797E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 acum mes actua'!$B$10:$B$19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 acum mes actua'!$M$23:$M$33</c:f>
              <c:numCache>
                <c:formatCode>0.0%</c:formatCode>
                <c:ptCount val="11"/>
                <c:pt idx="0">
                  <c:v>9.1156888620486556E-2</c:v>
                </c:pt>
                <c:pt idx="1">
                  <c:v>0.1546438783253446</c:v>
                </c:pt>
                <c:pt idx="2">
                  <c:v>0.12757941967604661</c:v>
                </c:pt>
                <c:pt idx="3">
                  <c:v>0.30506092821194658</c:v>
                </c:pt>
                <c:pt idx="4">
                  <c:v>5.5220655141037307E-2</c:v>
                </c:pt>
                <c:pt idx="5">
                  <c:v>0.16698218490019037</c:v>
                </c:pt>
                <c:pt idx="6">
                  <c:v>9.616470205518772E-2</c:v>
                </c:pt>
                <c:pt idx="7">
                  <c:v>8.7902406535457306E-2</c:v>
                </c:pt>
                <c:pt idx="8">
                  <c:v>0.18795225742474653</c:v>
                </c:pt>
                <c:pt idx="9">
                  <c:v>5.480044426043125E-2</c:v>
                </c:pt>
                <c:pt idx="10">
                  <c:v>0.15418876202305878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F9C-4AF9-A939-12E128379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'Turistas ent acum mes actua'!$H$21</c:f>
              <c:strCache>
                <c:ptCount val="1"/>
                <c:pt idx="0">
                  <c:v>Variación 23/22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F9C-4AF9-A939-12E1283797E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F9C-4AF9-A939-12E1283797E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F9C-4AF9-A939-12E1283797E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F9C-4AF9-A939-12E1283797E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F9C-4AF9-A939-12E1283797E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F9C-4AF9-A939-12E1283797E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F9C-4AF9-A939-12E1283797E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F9C-4AF9-A939-12E1283797E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F9C-4AF9-A939-12E1283797E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8F9C-4AF9-A939-12E1283797E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8F9C-4AF9-A939-12E1283797EF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9C-4AF9-A939-12E1283797EF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9C-4AF9-A939-12E1283797EF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9C-4AF9-A939-12E1283797EF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9C-4AF9-A939-12E1283797EF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9C-4AF9-A939-12E1283797EF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F9C-4AF9-A939-12E1283797EF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F9C-4AF9-A939-12E1283797EF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F9C-4AF9-A939-12E1283797EF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F9C-4AF9-A939-12E1283797EF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F9C-4AF9-A939-12E1283797EF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F9C-4AF9-A939-12E1283797EF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 acum mes actua'!$B$10:$B$19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 acum mes actua'!$H$23:$H$33</c:f>
              <c:numCache>
                <c:formatCode>0.0%</c:formatCode>
                <c:ptCount val="11"/>
                <c:pt idx="0">
                  <c:v>6.926346352299162E-2</c:v>
                </c:pt>
                <c:pt idx="1">
                  <c:v>0.15221607380271851</c:v>
                </c:pt>
                <c:pt idx="2">
                  <c:v>0.26471672839874394</c:v>
                </c:pt>
                <c:pt idx="3">
                  <c:v>8.641163171330235E-2</c:v>
                </c:pt>
                <c:pt idx="4">
                  <c:v>0.62035878181059667</c:v>
                </c:pt>
                <c:pt idx="5">
                  <c:v>-1.6294918159583616E-2</c:v>
                </c:pt>
                <c:pt idx="6">
                  <c:v>-6.9181079391539946E-2</c:v>
                </c:pt>
                <c:pt idx="7">
                  <c:v>0.75893045421956051</c:v>
                </c:pt>
                <c:pt idx="8">
                  <c:v>-2.6258314305569352E-2</c:v>
                </c:pt>
                <c:pt idx="9">
                  <c:v>9.0668898945771348E-2</c:v>
                </c:pt>
                <c:pt idx="10">
                  <c:v>0.24345041255979716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8F9C-4AF9-A939-12E128379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Cuota</a:t>
            </a:r>
            <a:r>
              <a:rPr lang="es-ES" baseline="0"/>
              <a:t> de turistas entrados en Tenerife según lugar de residencia del turista</a:t>
            </a:r>
          </a:p>
        </c:rich>
      </c:tx>
      <c:layout>
        <c:manualLayout>
          <c:xMode val="edge"/>
          <c:yMode val="edge"/>
          <c:x val="5.9754010230225882E-4"/>
          <c:y val="1.97775005236365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6149663571364871E-2"/>
          <c:y val="0.13873916617331061"/>
          <c:w val="0.94819754207430806"/>
          <c:h val="0.715621603986438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'Turistas ent acum mes actua'!$AH$7</c:f>
              <c:strCache>
                <c:ptCount val="1"/>
                <c:pt idx="0">
                  <c:v>Cuota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('Turistas ent acum mes actua'!$B$9,'Turistas ent acum mes actua'!$B$11:$B$19)</c:f>
              <c:strCache>
                <c:ptCount val="10"/>
                <c:pt idx="0">
                  <c:v>España (exc. Canarias)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('Turistas ent acum mes actua'!$AH$9,'Turistas ent acum mes actua'!$AH$11:$AH$19)</c:f>
              <c:numCache>
                <c:formatCode>0.0%</c:formatCode>
                <c:ptCount val="10"/>
                <c:pt idx="0">
                  <c:v>0.14793933217699548</c:v>
                </c:pt>
                <c:pt idx="1">
                  <c:v>0.38367739689587455</c:v>
                </c:pt>
                <c:pt idx="2">
                  <c:v>0.12671297070537788</c:v>
                </c:pt>
                <c:pt idx="3">
                  <c:v>3.7717312277407912E-2</c:v>
                </c:pt>
                <c:pt idx="4">
                  <c:v>3.820992635040675E-2</c:v>
                </c:pt>
                <c:pt idx="5">
                  <c:v>3.0950058027411572E-2</c:v>
                </c:pt>
                <c:pt idx="6">
                  <c:v>2.8284131713382479E-2</c:v>
                </c:pt>
                <c:pt idx="7">
                  <c:v>3.4801542210457871E-2</c:v>
                </c:pt>
                <c:pt idx="8">
                  <c:v>5.9355448589532227E-2</c:v>
                </c:pt>
                <c:pt idx="9">
                  <c:v>0.11235188105315332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4F-47C9-BD54-0950FEE97522}"/>
            </c:ext>
          </c:extLst>
        </c:ser>
        <c:ser>
          <c:idx val="1"/>
          <c:order val="1"/>
          <c:tx>
            <c:strRef>
              <c:f>'Turistas ent acum mes actua'!$AI$7</c:f>
              <c:strCache>
                <c:ptCount val="1"/>
                <c:pt idx="0">
                  <c:v>Cuota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('Turistas ent acum mes actua'!$B$9,'Turistas ent acum mes actua'!$B$11:$B$19)</c:f>
              <c:strCache>
                <c:ptCount val="10"/>
                <c:pt idx="0">
                  <c:v>España (exc. Canarias)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('Turistas ent acum mes actua'!$AI$9,'Turistas ent acum mes actua'!$AI$11:$AI$19)</c:f>
              <c:numCache>
                <c:formatCode>0.0%</c:formatCode>
                <c:ptCount val="10"/>
                <c:pt idx="0">
                  <c:v>0.15128278648463719</c:v>
                </c:pt>
                <c:pt idx="1">
                  <c:v>0.31283763969893452</c:v>
                </c:pt>
                <c:pt idx="2">
                  <c:v>0.15404320484832687</c:v>
                </c:pt>
                <c:pt idx="3">
                  <c:v>4.2495845687660877E-2</c:v>
                </c:pt>
                <c:pt idx="4">
                  <c:v>4.2846437066240917E-2</c:v>
                </c:pt>
                <c:pt idx="5">
                  <c:v>3.3437815646280671E-2</c:v>
                </c:pt>
                <c:pt idx="6">
                  <c:v>2.2076178684304844E-2</c:v>
                </c:pt>
                <c:pt idx="7">
                  <c:v>3.4117493727802942E-2</c:v>
                </c:pt>
                <c:pt idx="8">
                  <c:v>9.9277312567202111E-2</c:v>
                </c:pt>
                <c:pt idx="9">
                  <c:v>0.10758528558860904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4F-47C9-BD54-0950FEE97522}"/>
            </c:ext>
          </c:extLst>
        </c:ser>
        <c:ser>
          <c:idx val="2"/>
          <c:order val="2"/>
          <c:tx>
            <c:strRef>
              <c:f>'Turistas ent acum mes actua'!$AJ$7</c:f>
              <c:strCache>
                <c:ptCount val="1"/>
                <c:pt idx="0">
                  <c:v>Cuota 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('Turistas ent acum mes actua'!$B$9,'Turistas ent acum mes actua'!$B$11:$B$19)</c:f>
              <c:strCache>
                <c:ptCount val="10"/>
                <c:pt idx="0">
                  <c:v>España (exc. Canarias)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('Turistas ent acum mes actua'!$AJ$9,'Turistas ent acum mes actua'!$AJ$11:$AJ$19)</c:f>
              <c:numCache>
                <c:formatCode>0.0%</c:formatCode>
                <c:ptCount val="10"/>
                <c:pt idx="0">
                  <c:v>0.30755454653158726</c:v>
                </c:pt>
                <c:pt idx="1">
                  <c:v>9.8501985138325976E-2</c:v>
                </c:pt>
                <c:pt idx="2">
                  <c:v>0.14175715278906653</c:v>
                </c:pt>
                <c:pt idx="3">
                  <c:v>5.6463707740615939E-2</c:v>
                </c:pt>
                <c:pt idx="4">
                  <c:v>9.8749036819884631E-2</c:v>
                </c:pt>
                <c:pt idx="5">
                  <c:v>3.4583561787258195E-2</c:v>
                </c:pt>
                <c:pt idx="6">
                  <c:v>1.499851677150291E-2</c:v>
                </c:pt>
                <c:pt idx="7">
                  <c:v>5.7788051699008393E-2</c:v>
                </c:pt>
                <c:pt idx="8">
                  <c:v>9.1574435569564336E-3</c:v>
                </c:pt>
                <c:pt idx="9">
                  <c:v>0.18044599716579371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4F-47C9-BD54-0950FEE97522}"/>
            </c:ext>
          </c:extLst>
        </c:ser>
        <c:ser>
          <c:idx val="3"/>
          <c:order val="3"/>
          <c:tx>
            <c:strRef>
              <c:f>'Turistas ent acum mes actua'!$AK$7</c:f>
              <c:strCache>
                <c:ptCount val="1"/>
                <c:pt idx="0">
                  <c:v>Cuota 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('Turistas ent acum mes actua'!$B$9,'Turistas ent acum mes actua'!$B$11:$B$19)</c:f>
              <c:strCache>
                <c:ptCount val="10"/>
                <c:pt idx="0">
                  <c:v>España (exc. Canarias)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('Turistas ent acum mes actua'!$AK$9,'Turistas ent acum mes actua'!$AK$11:$AK$19)</c:f>
              <c:numCache>
                <c:formatCode>0.0%</c:formatCode>
                <c:ptCount val="10"/>
                <c:pt idx="0">
                  <c:v>0.14637668914043225</c:v>
                </c:pt>
                <c:pt idx="1">
                  <c:v>0.38500698773695463</c:v>
                </c:pt>
                <c:pt idx="2">
                  <c:v>0.1066237343746802</c:v>
                </c:pt>
                <c:pt idx="3">
                  <c:v>3.9768174020103061E-2</c:v>
                </c:pt>
                <c:pt idx="4">
                  <c:v>5.4387317427987997E-2</c:v>
                </c:pt>
                <c:pt idx="5">
                  <c:v>3.7336504536124998E-2</c:v>
                </c:pt>
                <c:pt idx="6">
                  <c:v>3.1233058739499369E-2</c:v>
                </c:pt>
                <c:pt idx="7">
                  <c:v>4.7544950592527557E-2</c:v>
                </c:pt>
                <c:pt idx="8">
                  <c:v>4.0849790682772488E-2</c:v>
                </c:pt>
                <c:pt idx="9">
                  <c:v>0.11087279274891747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4F-47C9-BD54-0950FEE97522}"/>
            </c:ext>
          </c:extLst>
        </c:ser>
        <c:ser>
          <c:idx val="4"/>
          <c:order val="4"/>
          <c:tx>
            <c:strRef>
              <c:f>'Turistas ent acum mes actua'!$AL$7</c:f>
              <c:strCache>
                <c:ptCount val="1"/>
                <c:pt idx="0">
                  <c:v>Cuota 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('Turistas ent acum mes actua'!$B$9,'Turistas ent acum mes actua'!$B$11:$B$19)</c:f>
              <c:strCache>
                <c:ptCount val="10"/>
                <c:pt idx="0">
                  <c:v>España (exc. Canarias)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('Turistas ent acum mes actua'!$AL$9,'Turistas ent acum mes actua'!$AL$11:$AL$19)</c:f>
              <c:numCache>
                <c:formatCode>0.0%</c:formatCode>
                <c:ptCount val="10"/>
                <c:pt idx="0">
                  <c:v>0.14541222076298579</c:v>
                </c:pt>
                <c:pt idx="1">
                  <c:v>0.37870635061307051</c:v>
                </c:pt>
                <c:pt idx="2">
                  <c:v>0.11327972532118095</c:v>
                </c:pt>
                <c:pt idx="3">
                  <c:v>3.5647696879260685E-2</c:v>
                </c:pt>
                <c:pt idx="4">
                  <c:v>5.2041745973135739E-2</c:v>
                </c:pt>
                <c:pt idx="5">
                  <c:v>3.4779959816234551E-2</c:v>
                </c:pt>
                <c:pt idx="6">
                  <c:v>2.9945357852563841E-2</c:v>
                </c:pt>
                <c:pt idx="7">
                  <c:v>4.6328168042222687E-2</c:v>
                </c:pt>
                <c:pt idx="8">
                  <c:v>4.6161691773520155E-2</c:v>
                </c:pt>
                <c:pt idx="9">
                  <c:v>0.11769708296582507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4F-47C9-BD54-0950FEE97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83896016"/>
        <c:axId val="1983908976"/>
      </c:barChart>
      <c:catAx>
        <c:axId val="198389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83908976"/>
        <c:crosses val="autoZero"/>
        <c:auto val="1"/>
        <c:lblAlgn val="ctr"/>
        <c:lblOffset val="100"/>
        <c:noMultiLvlLbl val="0"/>
      </c:catAx>
      <c:valAx>
        <c:axId val="198390897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838960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4939885202383798"/>
          <c:y val="0.10577666530058298"/>
          <c:w val="0.44193519182908453"/>
          <c:h val="5.56246095436043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 princi ent acum mes actua me '!$G$7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'!$G$9:$G$19</c:f>
              <c:numCache>
                <c:formatCode>#,##0</c:formatCode>
                <c:ptCount val="11"/>
                <c:pt idx="0">
                  <c:v>1341270</c:v>
                </c:pt>
                <c:pt idx="1">
                  <c:v>9162697</c:v>
                </c:pt>
                <c:pt idx="2">
                  <c:v>3655958</c:v>
                </c:pt>
                <c:pt idx="3">
                  <c:v>1586211</c:v>
                </c:pt>
                <c:pt idx="4">
                  <c:v>281344</c:v>
                </c:pt>
                <c:pt idx="5">
                  <c:v>563623</c:v>
                </c:pt>
                <c:pt idx="6">
                  <c:v>418064</c:v>
                </c:pt>
                <c:pt idx="7">
                  <c:v>474458</c:v>
                </c:pt>
                <c:pt idx="8">
                  <c:v>417489</c:v>
                </c:pt>
                <c:pt idx="9">
                  <c:v>760815</c:v>
                </c:pt>
                <c:pt idx="10">
                  <c:v>1004736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B-4E64-AE0F-8E5E6102C24E}"/>
            </c:ext>
          </c:extLst>
        </c:ser>
        <c:ser>
          <c:idx val="1"/>
          <c:order val="1"/>
          <c:tx>
            <c:strRef>
              <c:f>'T princi ent acum mes actua me '!$M$7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D7B-4E64-AE0F-8E5E6102C24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7B-4E64-AE0F-8E5E6102C24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D7B-4E64-AE0F-8E5E6102C24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D7B-4E64-AE0F-8E5E6102C24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7B-4E64-AE0F-8E5E6102C24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7B-4E64-AE0F-8E5E6102C24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DD7B-4E64-AE0F-8E5E6102C24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D7B-4E64-AE0F-8E5E6102C24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DD7B-4E64-AE0F-8E5E6102C24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DD7B-4E64-AE0F-8E5E6102C24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DD7B-4E64-AE0F-8E5E6102C24E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B-4E64-AE0F-8E5E6102C24E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B-4E64-AE0F-8E5E6102C24E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7B-4E64-AE0F-8E5E6102C24E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7B-4E64-AE0F-8E5E6102C24E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7B-4E64-AE0F-8E5E6102C24E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7B-4E64-AE0F-8E5E6102C24E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7B-4E64-AE0F-8E5E6102C24E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7B-4E64-AE0F-8E5E6102C24E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7B-4E64-AE0F-8E5E6102C24E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7B-4E64-AE0F-8E5E6102C24E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7B-4E64-AE0F-8E5E6102C24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'!$M$9:$M$19</c:f>
              <c:numCache>
                <c:formatCode>0.0%</c:formatCode>
                <c:ptCount val="11"/>
                <c:pt idx="0">
                  <c:v>0.12769174468162889</c:v>
                </c:pt>
                <c:pt idx="1">
                  <c:v>0.87230816011625323</c:v>
                </c:pt>
                <c:pt idx="2">
                  <c:v>0.34805494456951885</c:v>
                </c:pt>
                <c:pt idx="3">
                  <c:v>0.15101064664324948</c:v>
                </c:pt>
                <c:pt idx="4">
                  <c:v>2.6784544659694317E-2</c:v>
                </c:pt>
                <c:pt idx="5">
                  <c:v>5.3658103299629244E-2</c:v>
                </c:pt>
                <c:pt idx="6">
                  <c:v>3.9800578219583306E-2</c:v>
                </c:pt>
                <c:pt idx="7">
                  <c:v>4.5169406456683797E-2</c:v>
                </c:pt>
                <c:pt idx="8">
                  <c:v>3.9745837001788277E-2</c:v>
                </c:pt>
                <c:pt idx="9">
                  <c:v>7.2431199333432852E-2</c:v>
                </c:pt>
                <c:pt idx="10">
                  <c:v>9.5652995134790961E-2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D7B-4E64-AE0F-8E5E6102C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 princi ent acum mes actua me '!$H$7</c:f>
              <c:strCache>
                <c:ptCount val="1"/>
                <c:pt idx="0">
                  <c:v>Variación 23/22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D7B-4E64-AE0F-8E5E6102C24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D7B-4E64-AE0F-8E5E6102C24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D7B-4E64-AE0F-8E5E6102C24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D7B-4E64-AE0F-8E5E6102C24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D7B-4E64-AE0F-8E5E6102C24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D7B-4E64-AE0F-8E5E6102C24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D7B-4E64-AE0F-8E5E6102C24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D7B-4E64-AE0F-8E5E6102C24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D7B-4E64-AE0F-8E5E6102C24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DD7B-4E64-AE0F-8E5E6102C24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DD7B-4E64-AE0F-8E5E6102C24E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7B-4E64-AE0F-8E5E6102C24E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7B-4E64-AE0F-8E5E6102C24E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7B-4E64-AE0F-8E5E6102C24E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7B-4E64-AE0F-8E5E6102C24E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7B-4E64-AE0F-8E5E6102C24E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D7B-4E64-AE0F-8E5E6102C24E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D7B-4E64-AE0F-8E5E6102C24E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D7B-4E64-AE0F-8E5E6102C24E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D7B-4E64-AE0F-8E5E6102C24E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D7B-4E64-AE0F-8E5E6102C24E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D7B-4E64-AE0F-8E5E6102C24E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'!$H$9:$H$19</c:f>
              <c:numCache>
                <c:formatCode>0.0%</c:formatCode>
                <c:ptCount val="11"/>
                <c:pt idx="0">
                  <c:v>3.6136983571148917E-2</c:v>
                </c:pt>
                <c:pt idx="1">
                  <c:v>0.1465127304910272</c:v>
                </c:pt>
                <c:pt idx="2">
                  <c:v>0.15708018727444029</c:v>
                </c:pt>
                <c:pt idx="3">
                  <c:v>0.13882726446426963</c:v>
                </c:pt>
                <c:pt idx="4">
                  <c:v>5.2343370114082743E-2</c:v>
                </c:pt>
                <c:pt idx="5">
                  <c:v>0.11905452090696111</c:v>
                </c:pt>
                <c:pt idx="6">
                  <c:v>-2.8354684565754962E-2</c:v>
                </c:pt>
                <c:pt idx="7">
                  <c:v>0.28511839303997366</c:v>
                </c:pt>
                <c:pt idx="8">
                  <c:v>8.7001463259684275E-2</c:v>
                </c:pt>
                <c:pt idx="9">
                  <c:v>0.18835008778122786</c:v>
                </c:pt>
                <c:pt idx="10">
                  <c:v>0.1896829165191507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DD7B-4E64-AE0F-8E5E6102C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 princi ent acum mes actua me '!$R$7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'!$R$9:$R$19</c:f>
              <c:numCache>
                <c:formatCode>#,##0</c:formatCode>
                <c:ptCount val="11"/>
                <c:pt idx="0">
                  <c:v>357272</c:v>
                </c:pt>
                <c:pt idx="1">
                  <c:v>2345219</c:v>
                </c:pt>
                <c:pt idx="2">
                  <c:v>595042</c:v>
                </c:pt>
                <c:pt idx="3">
                  <c:v>493928</c:v>
                </c:pt>
                <c:pt idx="4">
                  <c:v>71223</c:v>
                </c:pt>
                <c:pt idx="5">
                  <c:v>104315</c:v>
                </c:pt>
                <c:pt idx="6">
                  <c:v>170989</c:v>
                </c:pt>
                <c:pt idx="7">
                  <c:v>72930</c:v>
                </c:pt>
                <c:pt idx="8">
                  <c:v>80569</c:v>
                </c:pt>
                <c:pt idx="9">
                  <c:v>478745</c:v>
                </c:pt>
                <c:pt idx="10">
                  <c:v>277478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0-4919-A658-53966A853757}"/>
            </c:ext>
          </c:extLst>
        </c:ser>
        <c:ser>
          <c:idx val="1"/>
          <c:order val="1"/>
          <c:tx>
            <c:strRef>
              <c:f>'T princi ent acum mes actua me '!$X$7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D90-4919-A658-53966A85375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90-4919-A658-53966A85375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D90-4919-A658-53966A85375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D90-4919-A658-53966A85375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90-4919-A658-53966A85375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90-4919-A658-53966A85375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FD90-4919-A658-53966A85375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FD90-4919-A658-53966A85375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FD90-4919-A658-53966A85375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FD90-4919-A658-53966A85375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FD90-4919-A658-53966A853757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0-4919-A658-53966A853757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90-4919-A658-53966A853757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90-4919-A658-53966A853757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90-4919-A658-53966A853757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90-4919-A658-53966A853757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90-4919-A658-53966A853757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90-4919-A658-53966A853757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90-4919-A658-53966A853757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90-4919-A658-53966A853757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90-4919-A658-53966A853757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90-4919-A658-53966A85375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'!$X$9:$X$19</c:f>
              <c:numCache>
                <c:formatCode>0.0%</c:formatCode>
                <c:ptCount val="11"/>
                <c:pt idx="0">
                  <c:v>0.26636844184988856</c:v>
                </c:pt>
                <c:pt idx="1">
                  <c:v>0.25595291430023276</c:v>
                </c:pt>
                <c:pt idx="2">
                  <c:v>0.16275952841909017</c:v>
                </c:pt>
                <c:pt idx="3">
                  <c:v>0.31138858575561512</c:v>
                </c:pt>
                <c:pt idx="4">
                  <c:v>0.25315272406733397</c:v>
                </c:pt>
                <c:pt idx="5">
                  <c:v>0.18507938817259054</c:v>
                </c:pt>
                <c:pt idx="6">
                  <c:v>0.40900197099008762</c:v>
                </c:pt>
                <c:pt idx="7">
                  <c:v>0.1537122358564931</c:v>
                </c:pt>
                <c:pt idx="8">
                  <c:v>0.19298472534605701</c:v>
                </c:pt>
                <c:pt idx="9">
                  <c:v>0.62925284070371901</c:v>
                </c:pt>
                <c:pt idx="10">
                  <c:v>0.27617005860245875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D90-4919-A658-53966A853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 princi ent acum mes actua me '!$S$7</c:f>
              <c:strCache>
                <c:ptCount val="1"/>
                <c:pt idx="0">
                  <c:v>Variación 23/22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D90-4919-A658-53966A85375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D90-4919-A658-53966A85375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D90-4919-A658-53966A85375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D90-4919-A658-53966A85375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D90-4919-A658-53966A85375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D90-4919-A658-53966A85375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FD90-4919-A658-53966A85375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FD90-4919-A658-53966A85375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FD90-4919-A658-53966A85375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FD90-4919-A658-53966A85375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FD90-4919-A658-53966A853757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90-4919-A658-53966A853757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90-4919-A658-53966A853757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90-4919-A658-53966A853757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90-4919-A658-53966A853757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90-4919-A658-53966A853757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D90-4919-A658-53966A853757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D90-4919-A658-53966A853757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D90-4919-A658-53966A853757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D90-4919-A658-53966A853757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D90-4919-A658-53966A853757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D90-4919-A658-53966A853757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'!$S$9:$S$19</c:f>
              <c:numCache>
                <c:formatCode>0.0%</c:formatCode>
                <c:ptCount val="11"/>
                <c:pt idx="0">
                  <c:v>-1.3513140383139222E-2</c:v>
                </c:pt>
                <c:pt idx="1">
                  <c:v>0.1804209355409423</c:v>
                </c:pt>
                <c:pt idx="2">
                  <c:v>0.19385898210140473</c:v>
                </c:pt>
                <c:pt idx="3">
                  <c:v>0.17318385330688923</c:v>
                </c:pt>
                <c:pt idx="4">
                  <c:v>7.4972062297540276E-3</c:v>
                </c:pt>
                <c:pt idx="5">
                  <c:v>0.23082641117613734</c:v>
                </c:pt>
                <c:pt idx="6">
                  <c:v>-3.3922245512534421E-2</c:v>
                </c:pt>
                <c:pt idx="7">
                  <c:v>0.42419153257303543</c:v>
                </c:pt>
                <c:pt idx="8">
                  <c:v>0.13332208015079261</c:v>
                </c:pt>
                <c:pt idx="9">
                  <c:v>0.21817136255957337</c:v>
                </c:pt>
                <c:pt idx="10">
                  <c:v>0.26360705308025789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FD90-4919-A658-53966A853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 princi ent acum mes actua me '!$AC$7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'!$AC$9:$AC$19</c:f>
              <c:numCache>
                <c:formatCode>#,##0</c:formatCode>
                <c:ptCount val="11"/>
                <c:pt idx="0">
                  <c:v>606248</c:v>
                </c:pt>
                <c:pt idx="1">
                  <c:v>3585749</c:v>
                </c:pt>
                <c:pt idx="2">
                  <c:v>1609764</c:v>
                </c:pt>
                <c:pt idx="3">
                  <c:v>449100</c:v>
                </c:pt>
                <c:pt idx="4">
                  <c:v>151312</c:v>
                </c:pt>
                <c:pt idx="5">
                  <c:v>218653</c:v>
                </c:pt>
                <c:pt idx="6">
                  <c:v>147349</c:v>
                </c:pt>
                <c:pt idx="7">
                  <c:v>127591</c:v>
                </c:pt>
                <c:pt idx="8">
                  <c:v>196494</c:v>
                </c:pt>
                <c:pt idx="9">
                  <c:v>194184</c:v>
                </c:pt>
                <c:pt idx="10">
                  <c:v>491300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6-4BEC-9ECF-D2EDA1EE23FC}"/>
            </c:ext>
          </c:extLst>
        </c:ser>
        <c:ser>
          <c:idx val="1"/>
          <c:order val="1"/>
          <c:tx>
            <c:strRef>
              <c:f>'T princi ent acum mes actua me '!$AI$7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D56-4BEC-9ECF-D2EDA1EE23F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56-4BEC-9ECF-D2EDA1EE23F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CD56-4BEC-9ECF-D2EDA1EE23F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D56-4BEC-9ECF-D2EDA1EE23F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56-4BEC-9ECF-D2EDA1EE23F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56-4BEC-9ECF-D2EDA1EE23F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CD56-4BEC-9ECF-D2EDA1EE23F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CD56-4BEC-9ECF-D2EDA1EE23F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CD56-4BEC-9ECF-D2EDA1EE23F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CD56-4BEC-9ECF-D2EDA1EE23F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CD56-4BEC-9ECF-D2EDA1EE23FC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56-4BEC-9ECF-D2EDA1EE23FC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56-4BEC-9ECF-D2EDA1EE23FC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56-4BEC-9ECF-D2EDA1EE23FC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56-4BEC-9ECF-D2EDA1EE23FC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56-4BEC-9ECF-D2EDA1EE23FC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56-4BEC-9ECF-D2EDA1EE23FC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56-4BEC-9ECF-D2EDA1EE23FC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56-4BEC-9ECF-D2EDA1EE23FC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56-4BEC-9ECF-D2EDA1EE23FC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56-4BEC-9ECF-D2EDA1EE23FC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56-4BEC-9ECF-D2EDA1EE23F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'!$AI$9:$AI$19</c:f>
              <c:numCache>
                <c:formatCode>0.0%</c:formatCode>
                <c:ptCount val="11"/>
                <c:pt idx="0">
                  <c:v>0.45199549680526663</c:v>
                </c:pt>
                <c:pt idx="1">
                  <c:v>0.39134209065300313</c:v>
                </c:pt>
                <c:pt idx="2">
                  <c:v>0.44031249811950796</c:v>
                </c:pt>
                <c:pt idx="3">
                  <c:v>0.28312752843095906</c:v>
                </c:pt>
                <c:pt idx="4">
                  <c:v>0.53781847133757965</c:v>
                </c:pt>
                <c:pt idx="5">
                  <c:v>0.38794193991373666</c:v>
                </c:pt>
                <c:pt idx="6">
                  <c:v>0.35245560488346284</c:v>
                </c:pt>
                <c:pt idx="7">
                  <c:v>0.26891948286255052</c:v>
                </c:pt>
                <c:pt idx="8">
                  <c:v>0.47065671191336778</c:v>
                </c:pt>
                <c:pt idx="9">
                  <c:v>0.25523156089193827</c:v>
                </c:pt>
                <c:pt idx="10">
                  <c:v>0.48898417096630359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D56-4BEC-9ECF-D2EDA1EE2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 princi ent acum mes actua me '!$AH$7</c:f>
              <c:strCache>
                <c:ptCount val="1"/>
                <c:pt idx="0">
                  <c:v>Cuota 2023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D56-4BEC-9ECF-D2EDA1EE23F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D56-4BEC-9ECF-D2EDA1EE23F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D56-4BEC-9ECF-D2EDA1EE23F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D56-4BEC-9ECF-D2EDA1EE23F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D56-4BEC-9ECF-D2EDA1EE23F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D56-4BEC-9ECF-D2EDA1EE23F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D56-4BEC-9ECF-D2EDA1EE23F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D56-4BEC-9ECF-D2EDA1EE23F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D56-4BEC-9ECF-D2EDA1EE23F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CD56-4BEC-9ECF-D2EDA1EE23F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CD56-4BEC-9ECF-D2EDA1EE23FC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56-4BEC-9ECF-D2EDA1EE23FC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56-4BEC-9ECF-D2EDA1EE23FC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56-4BEC-9ECF-D2EDA1EE23FC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56-4BEC-9ECF-D2EDA1EE23FC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56-4BEC-9ECF-D2EDA1EE23FC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56-4BEC-9ECF-D2EDA1EE23FC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56-4BEC-9ECF-D2EDA1EE23FC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56-4BEC-9ECF-D2EDA1EE23FC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D56-4BEC-9ECF-D2EDA1EE23FC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D56-4BEC-9ECF-D2EDA1EE23FC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D56-4BEC-9ECF-D2EDA1EE23FC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'!$AH$9:$AH$19</c:f>
              <c:numCache>
                <c:formatCode>0.0%</c:formatCode>
                <c:ptCount val="11"/>
                <c:pt idx="0">
                  <c:v>0.14462040150334149</c:v>
                </c:pt>
                <c:pt idx="1">
                  <c:v>0.85538007559646423</c:v>
                </c:pt>
                <c:pt idx="2">
                  <c:v>0.3840090458123161</c:v>
                </c:pt>
                <c:pt idx="3">
                  <c:v>0.10713276137018293</c:v>
                </c:pt>
                <c:pt idx="4">
                  <c:v>3.6095462900122735E-2</c:v>
                </c:pt>
                <c:pt idx="5">
                  <c:v>5.2159651907981761E-2</c:v>
                </c:pt>
                <c:pt idx="6">
                  <c:v>3.5150089635125996E-2</c:v>
                </c:pt>
                <c:pt idx="7">
                  <c:v>3.0436820654604787E-2</c:v>
                </c:pt>
                <c:pt idx="8">
                  <c:v>4.6873624610716376E-2</c:v>
                </c:pt>
                <c:pt idx="9">
                  <c:v>4.6322574335131601E-2</c:v>
                </c:pt>
                <c:pt idx="10">
                  <c:v>0.11719956727047623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CD56-4BEC-9ECF-D2EDA1EE2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 princi ent acum mes actua me '!$G$21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'!$G$23:$G$33</c:f>
              <c:numCache>
                <c:formatCode>#,##0</c:formatCode>
                <c:ptCount val="11"/>
                <c:pt idx="0">
                  <c:v>118337</c:v>
                </c:pt>
                <c:pt idx="1">
                  <c:v>1359553</c:v>
                </c:pt>
                <c:pt idx="2">
                  <c:v>454209</c:v>
                </c:pt>
                <c:pt idx="3">
                  <c:v>451054</c:v>
                </c:pt>
                <c:pt idx="4">
                  <c:v>15180</c:v>
                </c:pt>
                <c:pt idx="5">
                  <c:v>91854</c:v>
                </c:pt>
                <c:pt idx="6">
                  <c:v>39592</c:v>
                </c:pt>
                <c:pt idx="7">
                  <c:v>40150</c:v>
                </c:pt>
                <c:pt idx="8">
                  <c:v>76433</c:v>
                </c:pt>
                <c:pt idx="9">
                  <c:v>41433</c:v>
                </c:pt>
                <c:pt idx="10">
                  <c:v>149647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B-430E-B2AF-A2730008A674}"/>
            </c:ext>
          </c:extLst>
        </c:ser>
        <c:ser>
          <c:idx val="1"/>
          <c:order val="1"/>
          <c:tx>
            <c:strRef>
              <c:f>'T princi ent acum mes actua me '!$M$21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5CB-430E-B2AF-A2730008A67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CB-430E-B2AF-A2730008A67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5CB-430E-B2AF-A2730008A67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5CB-430E-B2AF-A2730008A67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CB-430E-B2AF-A2730008A67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CB-430E-B2AF-A2730008A67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5CB-430E-B2AF-A2730008A67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5CB-430E-B2AF-A2730008A67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5CB-430E-B2AF-A2730008A67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5CB-430E-B2AF-A2730008A67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5CB-430E-B2AF-A2730008A674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CB-430E-B2AF-A2730008A674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CB-430E-B2AF-A2730008A674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CB-430E-B2AF-A2730008A674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CB-430E-B2AF-A2730008A674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CB-430E-B2AF-A2730008A674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CB-430E-B2AF-A2730008A674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CB-430E-B2AF-A2730008A674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CB-430E-B2AF-A2730008A674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CB-430E-B2AF-A2730008A674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CB-430E-B2AF-A2730008A674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CB-430E-B2AF-A2730008A6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'!$M$23:$M$33</c:f>
              <c:numCache>
                <c:formatCode>0.0%</c:formatCode>
                <c:ptCount val="11"/>
                <c:pt idx="0">
                  <c:v>8.8227575357683385E-2</c:v>
                </c:pt>
                <c:pt idx="1">
                  <c:v>0.14837912898352962</c:v>
                </c:pt>
                <c:pt idx="2">
                  <c:v>0.12423802461625653</c:v>
                </c:pt>
                <c:pt idx="3">
                  <c:v>0.28435939480939171</c:v>
                </c:pt>
                <c:pt idx="4">
                  <c:v>5.3955300272975432E-2</c:v>
                </c:pt>
                <c:pt idx="5">
                  <c:v>0.16297063817480834</c:v>
                </c:pt>
                <c:pt idx="6">
                  <c:v>9.4703203337288072E-2</c:v>
                </c:pt>
                <c:pt idx="7">
                  <c:v>8.4622874943619877E-2</c:v>
                </c:pt>
                <c:pt idx="8">
                  <c:v>0.1830778775009641</c:v>
                </c:pt>
                <c:pt idx="9">
                  <c:v>5.4458705467163505E-2</c:v>
                </c:pt>
                <c:pt idx="10">
                  <c:v>0.14894161252309066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CB-430E-B2AF-A2730008A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 princi ent acum mes actua me '!$H$21</c:f>
              <c:strCache>
                <c:ptCount val="1"/>
                <c:pt idx="0">
                  <c:v>Variación 23/22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5CB-430E-B2AF-A2730008A67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5CB-430E-B2AF-A2730008A67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5CB-430E-B2AF-A2730008A67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5CB-430E-B2AF-A2730008A67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5CB-430E-B2AF-A2730008A67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5CB-430E-B2AF-A2730008A67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5CB-430E-B2AF-A2730008A67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5CB-430E-B2AF-A2730008A67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5CB-430E-B2AF-A2730008A67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5CB-430E-B2AF-A2730008A67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5CB-430E-B2AF-A2730008A674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CB-430E-B2AF-A2730008A674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CB-430E-B2AF-A2730008A674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CB-430E-B2AF-A2730008A674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CB-430E-B2AF-A2730008A674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CB-430E-B2AF-A2730008A674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5CB-430E-B2AF-A2730008A674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5CB-430E-B2AF-A2730008A674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5CB-430E-B2AF-A2730008A674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5CB-430E-B2AF-A2730008A674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5CB-430E-B2AF-A2730008A674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5CB-430E-B2AF-A2730008A674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'!$H$23:$H$33</c:f>
              <c:numCache>
                <c:formatCode>0.0%</c:formatCode>
                <c:ptCount val="11"/>
                <c:pt idx="0">
                  <c:v>0.11656586433673333</c:v>
                </c:pt>
                <c:pt idx="1">
                  <c:v>0.1453130344094391</c:v>
                </c:pt>
                <c:pt idx="2">
                  <c:v>0.24984590492333769</c:v>
                </c:pt>
                <c:pt idx="3">
                  <c:v>7.6318809939127208E-2</c:v>
                </c:pt>
                <c:pt idx="4">
                  <c:v>0.63754045307443374</c:v>
                </c:pt>
                <c:pt idx="5">
                  <c:v>-1.06204222317966E-2</c:v>
                </c:pt>
                <c:pt idx="6">
                  <c:v>-5.8745215510068283E-2</c:v>
                </c:pt>
                <c:pt idx="7">
                  <c:v>0.76903419104688053</c:v>
                </c:pt>
                <c:pt idx="8">
                  <c:v>-2.8534024759144905E-2</c:v>
                </c:pt>
                <c:pt idx="9">
                  <c:v>9.091627172195893E-2</c:v>
                </c:pt>
                <c:pt idx="10">
                  <c:v>0.23628207458321637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55CB-430E-B2AF-A2730008A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 princi ent acum mes actua me '!$G$7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'!$G$9:$G$19</c:f>
              <c:numCache>
                <c:formatCode>#,##0</c:formatCode>
                <c:ptCount val="11"/>
                <c:pt idx="0">
                  <c:v>1341270</c:v>
                </c:pt>
                <c:pt idx="1">
                  <c:v>9162697</c:v>
                </c:pt>
                <c:pt idx="2">
                  <c:v>3655958</c:v>
                </c:pt>
                <c:pt idx="3">
                  <c:v>1586211</c:v>
                </c:pt>
                <c:pt idx="4">
                  <c:v>281344</c:v>
                </c:pt>
                <c:pt idx="5">
                  <c:v>563623</c:v>
                </c:pt>
                <c:pt idx="6">
                  <c:v>418064</c:v>
                </c:pt>
                <c:pt idx="7">
                  <c:v>474458</c:v>
                </c:pt>
                <c:pt idx="8">
                  <c:v>417489</c:v>
                </c:pt>
                <c:pt idx="9">
                  <c:v>760815</c:v>
                </c:pt>
                <c:pt idx="10">
                  <c:v>1004736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E-4200-88D4-C953B4AC9820}"/>
            </c:ext>
          </c:extLst>
        </c:ser>
        <c:ser>
          <c:idx val="1"/>
          <c:order val="1"/>
          <c:tx>
            <c:strRef>
              <c:f>'T princi ent acum mes actua me '!$M$7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62E-4200-88D4-C953B4AC982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2E-4200-88D4-C953B4AC982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62E-4200-88D4-C953B4AC982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62E-4200-88D4-C953B4AC982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2E-4200-88D4-C953B4AC982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2E-4200-88D4-C953B4AC982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B62E-4200-88D4-C953B4AC982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62E-4200-88D4-C953B4AC982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B62E-4200-88D4-C953B4AC982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B62E-4200-88D4-C953B4AC982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B62E-4200-88D4-C953B4AC9820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2E-4200-88D4-C953B4AC9820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2E-4200-88D4-C953B4AC9820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2E-4200-88D4-C953B4AC9820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2E-4200-88D4-C953B4AC9820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2E-4200-88D4-C953B4AC9820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2E-4200-88D4-C953B4AC9820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2E-4200-88D4-C953B4AC9820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2E-4200-88D4-C953B4AC9820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2E-4200-88D4-C953B4AC9820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2E-4200-88D4-C953B4AC9820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2E-4200-88D4-C953B4AC98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'!$M$9:$M$19</c:f>
              <c:numCache>
                <c:formatCode>0.0%</c:formatCode>
                <c:ptCount val="11"/>
                <c:pt idx="0">
                  <c:v>0.12769174468162889</c:v>
                </c:pt>
                <c:pt idx="1">
                  <c:v>0.87230816011625323</c:v>
                </c:pt>
                <c:pt idx="2">
                  <c:v>0.34805494456951885</c:v>
                </c:pt>
                <c:pt idx="3">
                  <c:v>0.15101064664324948</c:v>
                </c:pt>
                <c:pt idx="4">
                  <c:v>2.6784544659694317E-2</c:v>
                </c:pt>
                <c:pt idx="5">
                  <c:v>5.3658103299629244E-2</c:v>
                </c:pt>
                <c:pt idx="6">
                  <c:v>3.9800578219583306E-2</c:v>
                </c:pt>
                <c:pt idx="7">
                  <c:v>4.5169406456683797E-2</c:v>
                </c:pt>
                <c:pt idx="8">
                  <c:v>3.9745837001788277E-2</c:v>
                </c:pt>
                <c:pt idx="9">
                  <c:v>7.2431199333432852E-2</c:v>
                </c:pt>
                <c:pt idx="10">
                  <c:v>9.5652995134790961E-2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62E-4200-88D4-C953B4AC9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 princi ent acum mes actua me '!$H$7</c:f>
              <c:strCache>
                <c:ptCount val="1"/>
                <c:pt idx="0">
                  <c:v>Variación 23/22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62E-4200-88D4-C953B4AC982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62E-4200-88D4-C953B4AC982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62E-4200-88D4-C953B4AC982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62E-4200-88D4-C953B4AC982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62E-4200-88D4-C953B4AC982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62E-4200-88D4-C953B4AC982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62E-4200-88D4-C953B4AC982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62E-4200-88D4-C953B4AC982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62E-4200-88D4-C953B4AC982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62E-4200-88D4-C953B4AC982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62E-4200-88D4-C953B4AC9820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2E-4200-88D4-C953B4AC9820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2E-4200-88D4-C953B4AC9820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2E-4200-88D4-C953B4AC9820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2E-4200-88D4-C953B4AC9820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2E-4200-88D4-C953B4AC9820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62E-4200-88D4-C953B4AC9820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2E-4200-88D4-C953B4AC9820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2E-4200-88D4-C953B4AC9820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2E-4200-88D4-C953B4AC9820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2E-4200-88D4-C953B4AC9820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62E-4200-88D4-C953B4AC9820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'!$H$9:$H$19</c:f>
              <c:numCache>
                <c:formatCode>0.0%</c:formatCode>
                <c:ptCount val="11"/>
                <c:pt idx="0">
                  <c:v>3.6136983571148917E-2</c:v>
                </c:pt>
                <c:pt idx="1">
                  <c:v>0.1465127304910272</c:v>
                </c:pt>
                <c:pt idx="2">
                  <c:v>0.15708018727444029</c:v>
                </c:pt>
                <c:pt idx="3">
                  <c:v>0.13882726446426963</c:v>
                </c:pt>
                <c:pt idx="4">
                  <c:v>5.2343370114082743E-2</c:v>
                </c:pt>
                <c:pt idx="5">
                  <c:v>0.11905452090696111</c:v>
                </c:pt>
                <c:pt idx="6">
                  <c:v>-2.8354684565754962E-2</c:v>
                </c:pt>
                <c:pt idx="7">
                  <c:v>0.28511839303997366</c:v>
                </c:pt>
                <c:pt idx="8">
                  <c:v>8.7001463259684275E-2</c:v>
                </c:pt>
                <c:pt idx="9">
                  <c:v>0.18835008778122786</c:v>
                </c:pt>
                <c:pt idx="10">
                  <c:v>0.1896829165191507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B62E-4200-88D4-C953B4AC9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442346460384434"/>
          <c:y val="0.10442806460853661"/>
          <c:w val="0.90467504063167459"/>
          <c:h val="0.46878142835107206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TF'!$E$184:$F$184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68-405E-9DC6-8E76F4FCFA22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TF'!$E$186:$E$198</c:f>
              <c:numCache>
                <c:formatCode>#,##0</c:formatCode>
                <c:ptCount val="13"/>
                <c:pt idx="0">
                  <c:v>20829</c:v>
                </c:pt>
                <c:pt idx="1">
                  <c:v>17102</c:v>
                </c:pt>
                <c:pt idx="2">
                  <c:v>20168</c:v>
                </c:pt>
                <c:pt idx="3">
                  <c:v>24504</c:v>
                </c:pt>
                <c:pt idx="4">
                  <c:v>13974</c:v>
                </c:pt>
                <c:pt idx="5">
                  <c:v>14679</c:v>
                </c:pt>
                <c:pt idx="6">
                  <c:v>19622</c:v>
                </c:pt>
                <c:pt idx="7">
                  <c:v>18425</c:v>
                </c:pt>
                <c:pt idx="8">
                  <c:v>15513</c:v>
                </c:pt>
                <c:pt idx="9">
                  <c:v>17420</c:v>
                </c:pt>
                <c:pt idx="10">
                  <c:v>18252</c:v>
                </c:pt>
                <c:pt idx="11">
                  <c:v>20629</c:v>
                </c:pt>
                <c:pt idx="12">
                  <c:v>221117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8-405E-9DC6-8E76F4FCFA22}"/>
            </c:ext>
          </c:extLst>
        </c:ser>
        <c:ser>
          <c:idx val="0"/>
          <c:order val="1"/>
          <c:tx>
            <c:strRef>
              <c:f>'Evolución mensual turistas TF'!$K$184:$L$184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68-405E-9DC6-8E76F4FCFA22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TF'!$K$186:$K$198</c:f>
              <c:numCache>
                <c:formatCode>#,##0</c:formatCode>
                <c:ptCount val="13"/>
                <c:pt idx="0">
                  <c:v>17765</c:v>
                </c:pt>
                <c:pt idx="1">
                  <c:v>18453</c:v>
                </c:pt>
                <c:pt idx="2">
                  <c:v>20121</c:v>
                </c:pt>
                <c:pt idx="3">
                  <c:v>16750</c:v>
                </c:pt>
                <c:pt idx="4">
                  <c:v>16131</c:v>
                </c:pt>
                <c:pt idx="5">
                  <c:v>15426</c:v>
                </c:pt>
                <c:pt idx="6">
                  <c:v>25965</c:v>
                </c:pt>
                <c:pt idx="7">
                  <c:v>20944</c:v>
                </c:pt>
                <c:pt idx="8">
                  <c:v>16677</c:v>
                </c:pt>
                <c:pt idx="9">
                  <c:v>17412</c:v>
                </c:pt>
                <c:pt idx="10">
                  <c:v>21901</c:v>
                </c:pt>
                <c:pt idx="11">
                  <c:v>23029</c:v>
                </c:pt>
                <c:pt idx="12">
                  <c:v>230574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8-405E-9DC6-8E76F4FCFA22}"/>
            </c:ext>
          </c:extLst>
        </c:ser>
        <c:ser>
          <c:idx val="1"/>
          <c:order val="2"/>
          <c:tx>
            <c:strRef>
              <c:f>'Evolución mensual turistas TF'!$M$184:$N$184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68-405E-9DC6-8E76F4FCFA22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TF'!$M$186:$M$198</c:f>
              <c:numCache>
                <c:formatCode>#,##0</c:formatCode>
                <c:ptCount val="13"/>
                <c:pt idx="0">
                  <c:v>18621</c:v>
                </c:pt>
                <c:pt idx="1">
                  <c:v>19984</c:v>
                </c:pt>
                <c:pt idx="2">
                  <c:v>19539</c:v>
                </c:pt>
                <c:pt idx="3">
                  <c:v>21074</c:v>
                </c:pt>
                <c:pt idx="4">
                  <c:v>19394</c:v>
                </c:pt>
                <c:pt idx="5">
                  <c:v>15271</c:v>
                </c:pt>
                <c:pt idx="6">
                  <c:v>21312</c:v>
                </c:pt>
                <c:pt idx="7">
                  <c:v>17052</c:v>
                </c:pt>
                <c:pt idx="12">
                  <c:v>152247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8-405E-9DC6-8E76F4FCF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TF'!$N$185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68-405E-9DC6-8E76F4FCFA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68-405E-9DC6-8E76F4FCFA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68-405E-9DC6-8E76F4FCFA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68-405E-9DC6-8E76F4FCFA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68-405E-9DC6-8E76F4FCFA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68-405E-9DC6-8E76F4FCFA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68-405E-9DC6-8E76F4FCFA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68-405E-9DC6-8E76F4FCFA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68-405E-9DC6-8E76F4FCFA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68-405E-9DC6-8E76F4FCFA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68-405E-9DC6-8E76F4FCFA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68-405E-9DC6-8E76F4FCFA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68-405E-9DC6-8E76F4FCFA22}"/>
              </c:ext>
            </c:extLst>
          </c:dPt>
          <c:cat>
            <c:strRef>
              <c:f>'Evolución mensual turistas TF'!$B$186:$B$197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TF'!$N$186:$N$198</c:f>
              <c:numCache>
                <c:formatCode>0.0%</c:formatCode>
                <c:ptCount val="13"/>
                <c:pt idx="0">
                  <c:v>4.8184632704756591E-2</c:v>
                </c:pt>
                <c:pt idx="1">
                  <c:v>8.2967539153525172E-2</c:v>
                </c:pt>
                <c:pt idx="2">
                  <c:v>-2.8925003727448884E-2</c:v>
                </c:pt>
                <c:pt idx="3">
                  <c:v>0.25814925373134323</c:v>
                </c:pt>
                <c:pt idx="4">
                  <c:v>0.20228132167875512</c:v>
                </c:pt>
                <c:pt idx="5">
                  <c:v>-1.0047970958122598E-2</c:v>
                </c:pt>
                <c:pt idx="6">
                  <c:v>-0.17920277296360487</c:v>
                </c:pt>
                <c:pt idx="7">
                  <c:v>-0.18582887700534756</c:v>
                </c:pt>
                <c:pt idx="12">
                  <c:v>4.5659991422255519E-3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68-405E-9DC6-8E76F4FCFA22}"/>
            </c:ext>
          </c:extLst>
        </c:ser>
        <c:ser>
          <c:idx val="4"/>
          <c:order val="4"/>
          <c:tx>
            <c:strRef>
              <c:f>'Evolución mensual turistas TF'!$O$185</c:f>
              <c:strCache>
                <c:ptCount val="1"/>
                <c:pt idx="0">
                  <c:v>Variación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'Evolución mensual turistas TF'!$O$186:$O$198</c:f>
              <c:numCache>
                <c:formatCode>0.0%</c:formatCode>
                <c:ptCount val="13"/>
                <c:pt idx="0">
                  <c:v>-0.10600604925824575</c:v>
                </c:pt>
                <c:pt idx="1">
                  <c:v>0.16851830195298789</c:v>
                </c:pt>
                <c:pt idx="2">
                  <c:v>-3.1188020626735424E-2</c:v>
                </c:pt>
                <c:pt idx="3">
                  <c:v>-0.13997714658831206</c:v>
                </c:pt>
                <c:pt idx="4">
                  <c:v>0.38786317446686702</c:v>
                </c:pt>
                <c:pt idx="5">
                  <c:v>4.032972273315627E-2</c:v>
                </c:pt>
                <c:pt idx="6">
                  <c:v>8.6127815717052192E-2</c:v>
                </c:pt>
                <c:pt idx="7">
                  <c:v>-7.4518317503392106E-2</c:v>
                </c:pt>
                <c:pt idx="12">
                  <c:v>1.9718290992143395E-2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D68-405E-9DC6-8E76F4FCF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1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 princi ent acum mes actua me '!$R$7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'!$R$9:$R$19</c:f>
              <c:numCache>
                <c:formatCode>#,##0</c:formatCode>
                <c:ptCount val="11"/>
                <c:pt idx="0">
                  <c:v>357272</c:v>
                </c:pt>
                <c:pt idx="1">
                  <c:v>2345219</c:v>
                </c:pt>
                <c:pt idx="2">
                  <c:v>595042</c:v>
                </c:pt>
                <c:pt idx="3">
                  <c:v>493928</c:v>
                </c:pt>
                <c:pt idx="4">
                  <c:v>71223</c:v>
                </c:pt>
                <c:pt idx="5">
                  <c:v>104315</c:v>
                </c:pt>
                <c:pt idx="6">
                  <c:v>170989</c:v>
                </c:pt>
                <c:pt idx="7">
                  <c:v>72930</c:v>
                </c:pt>
                <c:pt idx="8">
                  <c:v>80569</c:v>
                </c:pt>
                <c:pt idx="9">
                  <c:v>478745</c:v>
                </c:pt>
                <c:pt idx="10">
                  <c:v>277478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D-4FA8-84DF-1320D94C4DAE}"/>
            </c:ext>
          </c:extLst>
        </c:ser>
        <c:ser>
          <c:idx val="1"/>
          <c:order val="1"/>
          <c:tx>
            <c:strRef>
              <c:f>'T princi ent acum mes actua me '!$X$7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E2D-4FA8-84DF-1320D94C4DA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2D-4FA8-84DF-1320D94C4DA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E2D-4FA8-84DF-1320D94C4DA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E2D-4FA8-84DF-1320D94C4DA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2D-4FA8-84DF-1320D94C4D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2D-4FA8-84DF-1320D94C4D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E2D-4FA8-84DF-1320D94C4D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E2D-4FA8-84DF-1320D94C4DA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E2D-4FA8-84DF-1320D94C4DA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AE2D-4FA8-84DF-1320D94C4DA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AE2D-4FA8-84DF-1320D94C4DAE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2D-4FA8-84DF-1320D94C4DAE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2D-4FA8-84DF-1320D94C4DAE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2D-4FA8-84DF-1320D94C4DAE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2D-4FA8-84DF-1320D94C4DAE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2D-4FA8-84DF-1320D94C4DAE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2D-4FA8-84DF-1320D94C4DAE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2D-4FA8-84DF-1320D94C4DAE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2D-4FA8-84DF-1320D94C4DAE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2D-4FA8-84DF-1320D94C4DAE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2D-4FA8-84DF-1320D94C4DAE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2D-4FA8-84DF-1320D94C4D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'!$X$9:$X$19</c:f>
              <c:numCache>
                <c:formatCode>0.0%</c:formatCode>
                <c:ptCount val="11"/>
                <c:pt idx="0">
                  <c:v>0.26636844184988856</c:v>
                </c:pt>
                <c:pt idx="1">
                  <c:v>0.25595291430023276</c:v>
                </c:pt>
                <c:pt idx="2">
                  <c:v>0.16275952841909017</c:v>
                </c:pt>
                <c:pt idx="3">
                  <c:v>0.31138858575561512</c:v>
                </c:pt>
                <c:pt idx="4">
                  <c:v>0.25315272406733397</c:v>
                </c:pt>
                <c:pt idx="5">
                  <c:v>0.18507938817259054</c:v>
                </c:pt>
                <c:pt idx="6">
                  <c:v>0.40900197099008762</c:v>
                </c:pt>
                <c:pt idx="7">
                  <c:v>0.1537122358564931</c:v>
                </c:pt>
                <c:pt idx="8">
                  <c:v>0.19298472534605701</c:v>
                </c:pt>
                <c:pt idx="9">
                  <c:v>0.62925284070371901</c:v>
                </c:pt>
                <c:pt idx="10">
                  <c:v>0.27617005860245875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E2D-4FA8-84DF-1320D94C4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 princi ent acum mes actua me '!$S$7</c:f>
              <c:strCache>
                <c:ptCount val="1"/>
                <c:pt idx="0">
                  <c:v>Variación 23/22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E2D-4FA8-84DF-1320D94C4DA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E2D-4FA8-84DF-1320D94C4DA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E2D-4FA8-84DF-1320D94C4DA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E2D-4FA8-84DF-1320D94C4DA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E2D-4FA8-84DF-1320D94C4D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E2D-4FA8-84DF-1320D94C4D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E2D-4FA8-84DF-1320D94C4D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E2D-4FA8-84DF-1320D94C4DA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E2D-4FA8-84DF-1320D94C4DA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E2D-4FA8-84DF-1320D94C4DA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E2D-4FA8-84DF-1320D94C4DAE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2D-4FA8-84DF-1320D94C4DAE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2D-4FA8-84DF-1320D94C4DAE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2D-4FA8-84DF-1320D94C4DAE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2D-4FA8-84DF-1320D94C4DAE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2D-4FA8-84DF-1320D94C4DAE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2D-4FA8-84DF-1320D94C4DAE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2D-4FA8-84DF-1320D94C4DAE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E2D-4FA8-84DF-1320D94C4DAE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E2D-4FA8-84DF-1320D94C4DAE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E2D-4FA8-84DF-1320D94C4DAE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E2D-4FA8-84DF-1320D94C4DAE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'!$S$9:$S$19</c:f>
              <c:numCache>
                <c:formatCode>0.0%</c:formatCode>
                <c:ptCount val="11"/>
                <c:pt idx="0">
                  <c:v>-1.3513140383139222E-2</c:v>
                </c:pt>
                <c:pt idx="1">
                  <c:v>0.1804209355409423</c:v>
                </c:pt>
                <c:pt idx="2">
                  <c:v>0.19385898210140473</c:v>
                </c:pt>
                <c:pt idx="3">
                  <c:v>0.17318385330688923</c:v>
                </c:pt>
                <c:pt idx="4">
                  <c:v>7.4972062297540276E-3</c:v>
                </c:pt>
                <c:pt idx="5">
                  <c:v>0.23082641117613734</c:v>
                </c:pt>
                <c:pt idx="6">
                  <c:v>-3.3922245512534421E-2</c:v>
                </c:pt>
                <c:pt idx="7">
                  <c:v>0.42419153257303543</c:v>
                </c:pt>
                <c:pt idx="8">
                  <c:v>0.13332208015079261</c:v>
                </c:pt>
                <c:pt idx="9">
                  <c:v>0.21817136255957337</c:v>
                </c:pt>
                <c:pt idx="10">
                  <c:v>0.26360705308025789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AE2D-4FA8-84DF-1320D94C4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 princi ent acum mes actua me '!$AC$7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'!$AC$9:$AC$19</c:f>
              <c:numCache>
                <c:formatCode>#,##0</c:formatCode>
                <c:ptCount val="11"/>
                <c:pt idx="0">
                  <c:v>606248</c:v>
                </c:pt>
                <c:pt idx="1">
                  <c:v>3585749</c:v>
                </c:pt>
                <c:pt idx="2">
                  <c:v>1609764</c:v>
                </c:pt>
                <c:pt idx="3">
                  <c:v>449100</c:v>
                </c:pt>
                <c:pt idx="4">
                  <c:v>151312</c:v>
                </c:pt>
                <c:pt idx="5">
                  <c:v>218653</c:v>
                </c:pt>
                <c:pt idx="6">
                  <c:v>147349</c:v>
                </c:pt>
                <c:pt idx="7">
                  <c:v>127591</c:v>
                </c:pt>
                <c:pt idx="8">
                  <c:v>196494</c:v>
                </c:pt>
                <c:pt idx="9">
                  <c:v>194184</c:v>
                </c:pt>
                <c:pt idx="10">
                  <c:v>491300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5-47FD-AF2B-9C9563B74DC2}"/>
            </c:ext>
          </c:extLst>
        </c:ser>
        <c:ser>
          <c:idx val="1"/>
          <c:order val="1"/>
          <c:tx>
            <c:strRef>
              <c:f>'T princi ent acum mes actua me '!$AI$7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D25-47FD-AF2B-9C9563B74DC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25-47FD-AF2B-9C9563B74DC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D25-47FD-AF2B-9C9563B74DC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D25-47FD-AF2B-9C9563B74DC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25-47FD-AF2B-9C9563B74DC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25-47FD-AF2B-9C9563B74DC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3D25-47FD-AF2B-9C9563B74DC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3D25-47FD-AF2B-9C9563B74DC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3D25-47FD-AF2B-9C9563B74DC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3D25-47FD-AF2B-9C9563B74DC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3D25-47FD-AF2B-9C9563B74DC2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25-47FD-AF2B-9C9563B74DC2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25-47FD-AF2B-9C9563B74DC2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25-47FD-AF2B-9C9563B74DC2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25-47FD-AF2B-9C9563B74DC2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25-47FD-AF2B-9C9563B74DC2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25-47FD-AF2B-9C9563B74DC2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25-47FD-AF2B-9C9563B74DC2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25-47FD-AF2B-9C9563B74DC2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25-47FD-AF2B-9C9563B74DC2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25-47FD-AF2B-9C9563B74DC2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25-47FD-AF2B-9C9563B74DC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'!$AI$9:$AI$19</c:f>
              <c:numCache>
                <c:formatCode>0.0%</c:formatCode>
                <c:ptCount val="11"/>
                <c:pt idx="0">
                  <c:v>0.45199549680526663</c:v>
                </c:pt>
                <c:pt idx="1">
                  <c:v>0.39134209065300313</c:v>
                </c:pt>
                <c:pt idx="2">
                  <c:v>0.44031249811950796</c:v>
                </c:pt>
                <c:pt idx="3">
                  <c:v>0.28312752843095906</c:v>
                </c:pt>
                <c:pt idx="4">
                  <c:v>0.53781847133757965</c:v>
                </c:pt>
                <c:pt idx="5">
                  <c:v>0.38794193991373666</c:v>
                </c:pt>
                <c:pt idx="6">
                  <c:v>0.35245560488346284</c:v>
                </c:pt>
                <c:pt idx="7">
                  <c:v>0.26891948286255052</c:v>
                </c:pt>
                <c:pt idx="8">
                  <c:v>0.47065671191336778</c:v>
                </c:pt>
                <c:pt idx="9">
                  <c:v>0.25523156089193827</c:v>
                </c:pt>
                <c:pt idx="10">
                  <c:v>0.48898417096630359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25-47FD-AF2B-9C9563B74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 princi ent acum mes actua me '!$AH$7</c:f>
              <c:strCache>
                <c:ptCount val="1"/>
                <c:pt idx="0">
                  <c:v>Cuota 2023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D25-47FD-AF2B-9C9563B74DC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D25-47FD-AF2B-9C9563B74DC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D25-47FD-AF2B-9C9563B74DC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D25-47FD-AF2B-9C9563B74DC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D25-47FD-AF2B-9C9563B74DC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D25-47FD-AF2B-9C9563B74DC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D25-47FD-AF2B-9C9563B74DC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D25-47FD-AF2B-9C9563B74DC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D25-47FD-AF2B-9C9563B74DC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3D25-47FD-AF2B-9C9563B74DC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3D25-47FD-AF2B-9C9563B74DC2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25-47FD-AF2B-9C9563B74DC2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25-47FD-AF2B-9C9563B74DC2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25-47FD-AF2B-9C9563B74DC2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25-47FD-AF2B-9C9563B74DC2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D25-47FD-AF2B-9C9563B74DC2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D25-47FD-AF2B-9C9563B74DC2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D25-47FD-AF2B-9C9563B74DC2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D25-47FD-AF2B-9C9563B74DC2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D25-47FD-AF2B-9C9563B74DC2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D25-47FD-AF2B-9C9563B74DC2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D25-47FD-AF2B-9C9563B74DC2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'!$AH$9:$AH$19</c:f>
              <c:numCache>
                <c:formatCode>0.0%</c:formatCode>
                <c:ptCount val="11"/>
                <c:pt idx="0">
                  <c:v>0.14462040150334149</c:v>
                </c:pt>
                <c:pt idx="1">
                  <c:v>0.85538007559646423</c:v>
                </c:pt>
                <c:pt idx="2">
                  <c:v>0.3840090458123161</c:v>
                </c:pt>
                <c:pt idx="3">
                  <c:v>0.10713276137018293</c:v>
                </c:pt>
                <c:pt idx="4">
                  <c:v>3.6095462900122735E-2</c:v>
                </c:pt>
                <c:pt idx="5">
                  <c:v>5.2159651907981761E-2</c:v>
                </c:pt>
                <c:pt idx="6">
                  <c:v>3.5150089635125996E-2</c:v>
                </c:pt>
                <c:pt idx="7">
                  <c:v>3.0436820654604787E-2</c:v>
                </c:pt>
                <c:pt idx="8">
                  <c:v>4.6873624610716376E-2</c:v>
                </c:pt>
                <c:pt idx="9">
                  <c:v>4.6322574335131601E-2</c:v>
                </c:pt>
                <c:pt idx="10">
                  <c:v>0.11719956727047623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3D25-47FD-AF2B-9C9563B74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 princi ent acum mes actua me '!$G$21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'!$G$23:$G$33</c:f>
              <c:numCache>
                <c:formatCode>#,##0</c:formatCode>
                <c:ptCount val="11"/>
                <c:pt idx="0">
                  <c:v>118337</c:v>
                </c:pt>
                <c:pt idx="1">
                  <c:v>1359553</c:v>
                </c:pt>
                <c:pt idx="2">
                  <c:v>454209</c:v>
                </c:pt>
                <c:pt idx="3">
                  <c:v>451054</c:v>
                </c:pt>
                <c:pt idx="4">
                  <c:v>15180</c:v>
                </c:pt>
                <c:pt idx="5">
                  <c:v>91854</c:v>
                </c:pt>
                <c:pt idx="6">
                  <c:v>39592</c:v>
                </c:pt>
                <c:pt idx="7">
                  <c:v>40150</c:v>
                </c:pt>
                <c:pt idx="8">
                  <c:v>76433</c:v>
                </c:pt>
                <c:pt idx="9">
                  <c:v>41433</c:v>
                </c:pt>
                <c:pt idx="10">
                  <c:v>149647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7-47E0-9B0D-E4A6CAEA807D}"/>
            </c:ext>
          </c:extLst>
        </c:ser>
        <c:ser>
          <c:idx val="1"/>
          <c:order val="1"/>
          <c:tx>
            <c:strRef>
              <c:f>'T princi ent acum mes actua me '!$M$21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27-47E0-9B0D-E4A6CAEA807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27-47E0-9B0D-E4A6CAEA807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27-47E0-9B0D-E4A6CAEA807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27-47E0-9B0D-E4A6CAEA807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27-47E0-9B0D-E4A6CAEA807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27-47E0-9B0D-E4A6CAEA807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27-47E0-9B0D-E4A6CAEA807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27-47E0-9B0D-E4A6CAEA807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27-47E0-9B0D-E4A6CAEA807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27-47E0-9B0D-E4A6CAEA807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27-47E0-9B0D-E4A6CAEA807D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27-47E0-9B0D-E4A6CAEA807D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27-47E0-9B0D-E4A6CAEA807D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27-47E0-9B0D-E4A6CAEA807D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27-47E0-9B0D-E4A6CAEA807D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27-47E0-9B0D-E4A6CAEA807D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27-47E0-9B0D-E4A6CAEA807D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27-47E0-9B0D-E4A6CAEA807D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27-47E0-9B0D-E4A6CAEA807D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27-47E0-9B0D-E4A6CAEA807D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27-47E0-9B0D-E4A6CAEA807D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27-47E0-9B0D-E4A6CAEA807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'!$M$23:$M$33</c:f>
              <c:numCache>
                <c:formatCode>0.0%</c:formatCode>
                <c:ptCount val="11"/>
                <c:pt idx="0">
                  <c:v>8.8227575357683385E-2</c:v>
                </c:pt>
                <c:pt idx="1">
                  <c:v>0.14837912898352962</c:v>
                </c:pt>
                <c:pt idx="2">
                  <c:v>0.12423802461625653</c:v>
                </c:pt>
                <c:pt idx="3">
                  <c:v>0.28435939480939171</c:v>
                </c:pt>
                <c:pt idx="4">
                  <c:v>5.3955300272975432E-2</c:v>
                </c:pt>
                <c:pt idx="5">
                  <c:v>0.16297063817480834</c:v>
                </c:pt>
                <c:pt idx="6">
                  <c:v>9.4703203337288072E-2</c:v>
                </c:pt>
                <c:pt idx="7">
                  <c:v>8.4622874943619877E-2</c:v>
                </c:pt>
                <c:pt idx="8">
                  <c:v>0.1830778775009641</c:v>
                </c:pt>
                <c:pt idx="9">
                  <c:v>5.4458705467163505E-2</c:v>
                </c:pt>
                <c:pt idx="10">
                  <c:v>0.14894161252309066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C27-47E0-9B0D-E4A6CAEA8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 princi ent acum mes actua me '!$H$21</c:f>
              <c:strCache>
                <c:ptCount val="1"/>
                <c:pt idx="0">
                  <c:v>Variación 23/22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C27-47E0-9B0D-E4A6CAEA807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C27-47E0-9B0D-E4A6CAEA807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C27-47E0-9B0D-E4A6CAEA807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C27-47E0-9B0D-E4A6CAEA807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C27-47E0-9B0D-E4A6CAEA807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C27-47E0-9B0D-E4A6CAEA807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C27-47E0-9B0D-E4A6CAEA807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C27-47E0-9B0D-E4A6CAEA807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C27-47E0-9B0D-E4A6CAEA807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C27-47E0-9B0D-E4A6CAEA807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C27-47E0-9B0D-E4A6CAEA807D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27-47E0-9B0D-E4A6CAEA807D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27-47E0-9B0D-E4A6CAEA807D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27-47E0-9B0D-E4A6CAEA807D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27-47E0-9B0D-E4A6CAEA807D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27-47E0-9B0D-E4A6CAEA807D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27-47E0-9B0D-E4A6CAEA807D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27-47E0-9B0D-E4A6CAEA807D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27-47E0-9B0D-E4A6CAEA807D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C27-47E0-9B0D-E4A6CAEA807D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C27-47E0-9B0D-E4A6CAEA807D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C27-47E0-9B0D-E4A6CAEA807D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 princi ent acum mes actua me 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 princi ent acum mes actua me '!$H$23:$H$33</c:f>
              <c:numCache>
                <c:formatCode>0.0%</c:formatCode>
                <c:ptCount val="11"/>
                <c:pt idx="0">
                  <c:v>0.11656586433673333</c:v>
                </c:pt>
                <c:pt idx="1">
                  <c:v>0.1453130344094391</c:v>
                </c:pt>
                <c:pt idx="2">
                  <c:v>0.24984590492333769</c:v>
                </c:pt>
                <c:pt idx="3">
                  <c:v>7.6318809939127208E-2</c:v>
                </c:pt>
                <c:pt idx="4">
                  <c:v>0.63754045307443374</c:v>
                </c:pt>
                <c:pt idx="5">
                  <c:v>-1.06204222317966E-2</c:v>
                </c:pt>
                <c:pt idx="6">
                  <c:v>-5.8745215510068283E-2</c:v>
                </c:pt>
                <c:pt idx="7">
                  <c:v>0.76903419104688053</c:v>
                </c:pt>
                <c:pt idx="8">
                  <c:v>-2.8534024759144905E-2</c:v>
                </c:pt>
                <c:pt idx="9">
                  <c:v>9.091627172195893E-2</c:v>
                </c:pt>
                <c:pt idx="10">
                  <c:v>0.23628207458321637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5C27-47E0-9B0D-E4A6CAEA8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'Turistas entrados mercad año'!$F$7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'Turistas entrados mercad año'!$B$10:$B$19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mercad año'!$F$9:$F$19</c:f>
              <c:numCache>
                <c:formatCode>#,##0</c:formatCode>
                <c:ptCount val="11"/>
                <c:pt idx="0">
                  <c:v>1923053</c:v>
                </c:pt>
                <c:pt idx="1">
                  <c:v>12694329</c:v>
                </c:pt>
                <c:pt idx="2">
                  <c:v>4955440</c:v>
                </c:pt>
                <c:pt idx="3">
                  <c:v>2274763</c:v>
                </c:pt>
                <c:pt idx="4">
                  <c:v>407509</c:v>
                </c:pt>
                <c:pt idx="5">
                  <c:v>775139</c:v>
                </c:pt>
                <c:pt idx="6">
                  <c:v>656285</c:v>
                </c:pt>
                <c:pt idx="7">
                  <c:v>570510</c:v>
                </c:pt>
                <c:pt idx="8">
                  <c:v>603763</c:v>
                </c:pt>
                <c:pt idx="9">
                  <c:v>1176278</c:v>
                </c:pt>
                <c:pt idx="10">
                  <c:v>1274643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2-4672-A13E-304C90E7D44B}"/>
            </c:ext>
          </c:extLst>
        </c:ser>
        <c:ser>
          <c:idx val="1"/>
          <c:order val="1"/>
          <c:tx>
            <c:strRef>
              <c:f>'Turistas entrados mercad año'!$L$7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EA2-4672-A13E-304C90E7D44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A2-4672-A13E-304C90E7D44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EA2-4672-A13E-304C90E7D44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EA2-4672-A13E-304C90E7D44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A2-4672-A13E-304C90E7D44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A2-4672-A13E-304C90E7D44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BEA2-4672-A13E-304C90E7D44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EA2-4672-A13E-304C90E7D44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BEA2-4672-A13E-304C90E7D44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BEA2-4672-A13E-304C90E7D44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BEA2-4672-A13E-304C90E7D44B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A2-4672-A13E-304C90E7D44B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A2-4672-A13E-304C90E7D44B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A2-4672-A13E-304C90E7D44B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A2-4672-A13E-304C90E7D44B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A2-4672-A13E-304C90E7D44B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A2-4672-A13E-304C90E7D44B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A2-4672-A13E-304C90E7D44B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A2-4672-A13E-304C90E7D44B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A2-4672-A13E-304C90E7D44B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A2-4672-A13E-304C90E7D44B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A2-4672-A13E-304C90E7D4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entrados mercad año'!$B$10:$B$19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mercad año'!$L$9:$L$19</c:f>
              <c:numCache>
                <c:formatCode>0.0%</c:formatCode>
                <c:ptCount val="11"/>
                <c:pt idx="0">
                  <c:v>0.13155932221246444</c:v>
                </c:pt>
                <c:pt idx="1">
                  <c:v>0.868440609375837</c:v>
                </c:pt>
                <c:pt idx="2">
                  <c:v>0.33901006767079989</c:v>
                </c:pt>
                <c:pt idx="3">
                  <c:v>0.15562040072426098</c:v>
                </c:pt>
                <c:pt idx="4">
                  <c:v>2.7878382881532215E-2</c:v>
                </c:pt>
                <c:pt idx="5">
                  <c:v>5.3028575634913581E-2</c:v>
                </c:pt>
                <c:pt idx="6">
                  <c:v>4.4897571610458591E-2</c:v>
                </c:pt>
                <c:pt idx="7">
                  <c:v>3.9029558163728759E-2</c:v>
                </c:pt>
                <c:pt idx="8">
                  <c:v>4.1304452377008936E-2</c:v>
                </c:pt>
                <c:pt idx="9">
                  <c:v>8.0471175996414679E-2</c:v>
                </c:pt>
                <c:pt idx="10">
                  <c:v>8.7200492728417942E-2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EA2-4672-A13E-304C90E7D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'Turistas entrados mercad año'!$G$7</c:f>
              <c:strCache>
                <c:ptCount val="1"/>
                <c:pt idx="0">
                  <c:v>Variación 22/21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EA2-4672-A13E-304C90E7D44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EA2-4672-A13E-304C90E7D44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EA2-4672-A13E-304C90E7D44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EA2-4672-A13E-304C90E7D44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EA2-4672-A13E-304C90E7D44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EA2-4672-A13E-304C90E7D44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EA2-4672-A13E-304C90E7D44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EA2-4672-A13E-304C90E7D44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EA2-4672-A13E-304C90E7D44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EA2-4672-A13E-304C90E7D44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EA2-4672-A13E-304C90E7D44B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A2-4672-A13E-304C90E7D44B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A2-4672-A13E-304C90E7D44B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A2-4672-A13E-304C90E7D44B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A2-4672-A13E-304C90E7D44B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A2-4672-A13E-304C90E7D44B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A2-4672-A13E-304C90E7D44B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A2-4672-A13E-304C90E7D44B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A2-4672-A13E-304C90E7D44B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EA2-4672-A13E-304C90E7D44B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A2-4672-A13E-304C90E7D44B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EA2-4672-A13E-304C90E7D44B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entrados mercad año'!$B$10:$B$19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mercad año'!$G$9:$G$19</c:f>
              <c:numCache>
                <c:formatCode>0.0%</c:formatCode>
                <c:ptCount val="11"/>
                <c:pt idx="0">
                  <c:v>0.35575687289160229</c:v>
                </c:pt>
                <c:pt idx="1">
                  <c:v>1.4048069507614613</c:v>
                </c:pt>
                <c:pt idx="2">
                  <c:v>2.8446123182699461</c:v>
                </c:pt>
                <c:pt idx="3">
                  <c:v>0.75314327023415184</c:v>
                </c:pt>
                <c:pt idx="4">
                  <c:v>0.62272723652668382</c:v>
                </c:pt>
                <c:pt idx="5">
                  <c:v>0.68353300436119757</c:v>
                </c:pt>
                <c:pt idx="6">
                  <c:v>1.0850462895303692</c:v>
                </c:pt>
                <c:pt idx="7">
                  <c:v>2.1920214849213897</c:v>
                </c:pt>
                <c:pt idx="8">
                  <c:v>1.1059932749190757</c:v>
                </c:pt>
                <c:pt idx="9">
                  <c:v>1.6183207975977689</c:v>
                </c:pt>
                <c:pt idx="10">
                  <c:v>0.696605837958711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BEA2-4672-A13E-304C90E7D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'Turistas entrados mercad año'!$P$7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'Turistas entrados mercad año'!$B$10:$B$19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mercad año'!$P$9:$P$19</c:f>
              <c:numCache>
                <c:formatCode>#,##0</c:formatCode>
                <c:ptCount val="11"/>
                <c:pt idx="0">
                  <c:v>551209</c:v>
                </c:pt>
                <c:pt idx="1">
                  <c:v>3316840</c:v>
                </c:pt>
                <c:pt idx="2">
                  <c:v>792488</c:v>
                </c:pt>
                <c:pt idx="3">
                  <c:v>720959</c:v>
                </c:pt>
                <c:pt idx="4">
                  <c:v>105972</c:v>
                </c:pt>
                <c:pt idx="5">
                  <c:v>136369</c:v>
                </c:pt>
                <c:pt idx="6">
                  <c:v>275272</c:v>
                </c:pt>
                <c:pt idx="7">
                  <c:v>81125</c:v>
                </c:pt>
                <c:pt idx="8">
                  <c:v>114253</c:v>
                </c:pt>
                <c:pt idx="9">
                  <c:v>736263</c:v>
                </c:pt>
                <c:pt idx="10">
                  <c:v>354138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F-4081-8EB2-E27C90F06109}"/>
            </c:ext>
          </c:extLst>
        </c:ser>
        <c:ser>
          <c:idx val="1"/>
          <c:order val="1"/>
          <c:tx>
            <c:strRef>
              <c:f>'Turistas entrados mercad año'!$V$7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E0F-4081-8EB2-E27C90F0610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0F-4081-8EB2-E27C90F0610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E0F-4081-8EB2-E27C90F0610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E0F-4081-8EB2-E27C90F0610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0F-4081-8EB2-E27C90F0610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DE0F-4081-8EB2-E27C90F0610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DE0F-4081-8EB2-E27C90F0610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E0F-4081-8EB2-E27C90F0610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DE0F-4081-8EB2-E27C90F0610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DE0F-4081-8EB2-E27C90F0610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DE0F-4081-8EB2-E27C90F06109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0F-4081-8EB2-E27C90F06109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0F-4081-8EB2-E27C90F06109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0F-4081-8EB2-E27C90F06109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0F-4081-8EB2-E27C90F06109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0F-4081-8EB2-E27C90F06109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0F-4081-8EB2-E27C90F06109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0F-4081-8EB2-E27C90F06109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0F-4081-8EB2-E27C90F06109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0F-4081-8EB2-E27C90F06109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0F-4081-8EB2-E27C90F06109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0F-4081-8EB2-E27C90F0610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entrados mercad año'!$B$10:$B$19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mercad año'!$V$9:$V$19</c:f>
              <c:numCache>
                <c:formatCode>0.0%</c:formatCode>
                <c:ptCount val="11"/>
                <c:pt idx="0">
                  <c:v>0.28663224570513657</c:v>
                </c:pt>
                <c:pt idx="1">
                  <c:v>0.26128517702668647</c:v>
                </c:pt>
                <c:pt idx="2">
                  <c:v>0.15992283228129087</c:v>
                </c:pt>
                <c:pt idx="3">
                  <c:v>0.31693807222994219</c:v>
                </c:pt>
                <c:pt idx="4">
                  <c:v>0.26004824433325396</c:v>
                </c:pt>
                <c:pt idx="5">
                  <c:v>0.17592844638187474</c:v>
                </c:pt>
                <c:pt idx="6">
                  <c:v>0.41943972511942218</c:v>
                </c:pt>
                <c:pt idx="7">
                  <c:v>0.14219733221153003</c:v>
                </c:pt>
                <c:pt idx="8">
                  <c:v>0.18923484877344257</c:v>
                </c:pt>
                <c:pt idx="9">
                  <c:v>0.62592601408850634</c:v>
                </c:pt>
                <c:pt idx="10">
                  <c:v>0.27783308738211404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E0F-4081-8EB2-E27C90F06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'Turistas entrados mercad año'!$Q$7</c:f>
              <c:strCache>
                <c:ptCount val="1"/>
                <c:pt idx="0">
                  <c:v>Variación 22/21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E0F-4081-8EB2-E27C90F0610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E0F-4081-8EB2-E27C90F0610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E0F-4081-8EB2-E27C90F0610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E0F-4081-8EB2-E27C90F0610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E0F-4081-8EB2-E27C90F0610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E0F-4081-8EB2-E27C90F0610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E0F-4081-8EB2-E27C90F0610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E0F-4081-8EB2-E27C90F0610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E0F-4081-8EB2-E27C90F0610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DE0F-4081-8EB2-E27C90F0610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DE0F-4081-8EB2-E27C90F06109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0F-4081-8EB2-E27C90F06109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0F-4081-8EB2-E27C90F06109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0F-4081-8EB2-E27C90F06109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0F-4081-8EB2-E27C90F06109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0F-4081-8EB2-E27C90F06109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0F-4081-8EB2-E27C90F06109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0F-4081-8EB2-E27C90F06109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0F-4081-8EB2-E27C90F06109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E0F-4081-8EB2-E27C90F06109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E0F-4081-8EB2-E27C90F06109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E0F-4081-8EB2-E27C90F06109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entrados mercad año'!$B$10:$B$19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mercad año'!$Q$9:$Q$19</c:f>
              <c:numCache>
                <c:formatCode>0.0%</c:formatCode>
                <c:ptCount val="11"/>
                <c:pt idx="0">
                  <c:v>0.41214341527149756</c:v>
                </c:pt>
                <c:pt idx="1">
                  <c:v>1.3705582051214247</c:v>
                </c:pt>
                <c:pt idx="2">
                  <c:v>3.2270986462411591</c:v>
                </c:pt>
                <c:pt idx="3">
                  <c:v>0.76937216847540646</c:v>
                </c:pt>
                <c:pt idx="4">
                  <c:v>0.83944038464876503</c:v>
                </c:pt>
                <c:pt idx="5">
                  <c:v>0.84846965055439583</c:v>
                </c:pt>
                <c:pt idx="6">
                  <c:v>1.1735889580240673</c:v>
                </c:pt>
                <c:pt idx="7">
                  <c:v>2.3306646959806216</c:v>
                </c:pt>
                <c:pt idx="8">
                  <c:v>1.2835072150937363</c:v>
                </c:pt>
                <c:pt idx="9">
                  <c:v>1.6882391386102826</c:v>
                </c:pt>
                <c:pt idx="10">
                  <c:v>0.78919926641102212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DE0F-4081-8EB2-E27C90F06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'Turistas entrados mercad año'!$Z$7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'Turistas entrados mercad año'!$B$10:$B$19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mercad año'!$Z$9:$Z$19</c:f>
              <c:numCache>
                <c:formatCode>#,##0</c:formatCode>
                <c:ptCount val="11"/>
                <c:pt idx="0">
                  <c:v>835206</c:v>
                </c:pt>
                <c:pt idx="1">
                  <c:v>5116249</c:v>
                </c:pt>
                <c:pt idx="2">
                  <c:v>2275351</c:v>
                </c:pt>
                <c:pt idx="3">
                  <c:v>666318</c:v>
                </c:pt>
                <c:pt idx="4">
                  <c:v>230574</c:v>
                </c:pt>
                <c:pt idx="5">
                  <c:v>318567</c:v>
                </c:pt>
                <c:pt idx="6">
                  <c:v>217409</c:v>
                </c:pt>
                <c:pt idx="7">
                  <c:v>182609</c:v>
                </c:pt>
                <c:pt idx="8">
                  <c:v>281581</c:v>
                </c:pt>
                <c:pt idx="9">
                  <c:v>294599</c:v>
                </c:pt>
                <c:pt idx="10">
                  <c:v>649242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D-484C-A83E-9567AA31B14C}"/>
            </c:ext>
          </c:extLst>
        </c:ser>
        <c:ser>
          <c:idx val="1"/>
          <c:order val="1"/>
          <c:tx>
            <c:strRef>
              <c:f>'Turistas entrados mercad año'!$AF$7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02D-484C-A83E-9567AA31B14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2D-484C-A83E-9567AA31B14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2D-484C-A83E-9567AA31B14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02D-484C-A83E-9567AA31B14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2D-484C-A83E-9567AA31B14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2D-484C-A83E-9567AA31B14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02D-484C-A83E-9567AA31B14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102D-484C-A83E-9567AA31B14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102D-484C-A83E-9567AA31B14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102D-484C-A83E-9567AA31B14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102D-484C-A83E-9567AA31B14C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D-484C-A83E-9567AA31B14C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D-484C-A83E-9567AA31B14C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D-484C-A83E-9567AA31B14C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2D-484C-A83E-9567AA31B14C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2D-484C-A83E-9567AA31B14C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2D-484C-A83E-9567AA31B14C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2D-484C-A83E-9567AA31B14C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2D-484C-A83E-9567AA31B14C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2D-484C-A83E-9567AA31B14C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2D-484C-A83E-9567AA31B14C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2D-484C-A83E-9567AA31B14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entrados mercad año'!$B$10:$B$19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mercad año'!$AF$9:$AF$19</c:f>
              <c:numCache>
                <c:formatCode>0.0%</c:formatCode>
                <c:ptCount val="11"/>
                <c:pt idx="0">
                  <c:v>0.43431252284778421</c:v>
                </c:pt>
                <c:pt idx="1">
                  <c:v>0.40303422102893349</c:v>
                </c:pt>
                <c:pt idx="2">
                  <c:v>0.45916225400771676</c:v>
                </c:pt>
                <c:pt idx="3">
                  <c:v>0.29291754789400037</c:v>
                </c:pt>
                <c:pt idx="4">
                  <c:v>0.56581327038175844</c:v>
                </c:pt>
                <c:pt idx="5">
                  <c:v>0.41098048221028743</c:v>
                </c:pt>
                <c:pt idx="6">
                  <c:v>0.3312722369092696</c:v>
                </c:pt>
                <c:pt idx="7">
                  <c:v>0.32008027904857056</c:v>
                </c:pt>
                <c:pt idx="8">
                  <c:v>0.46637670741665188</c:v>
                </c:pt>
                <c:pt idx="9">
                  <c:v>0.25045014868934046</c:v>
                </c:pt>
                <c:pt idx="10">
                  <c:v>0.5093520303331992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02D-484C-A83E-9567AA31B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'Turistas entrados mercad año'!$AE$7</c:f>
              <c:strCache>
                <c:ptCount val="1"/>
                <c:pt idx="0">
                  <c:v>Cuota 2022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02D-484C-A83E-9567AA31B14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02D-484C-A83E-9567AA31B14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02D-484C-A83E-9567AA31B14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02D-484C-A83E-9567AA31B14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02D-484C-A83E-9567AA31B14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02D-484C-A83E-9567AA31B14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02D-484C-A83E-9567AA31B14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02D-484C-A83E-9567AA31B14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02D-484C-A83E-9567AA31B14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02D-484C-A83E-9567AA31B14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02D-484C-A83E-9567AA31B14C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2D-484C-A83E-9567AA31B14C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2D-484C-A83E-9567AA31B14C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2D-484C-A83E-9567AA31B14C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2D-484C-A83E-9567AA31B14C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02D-484C-A83E-9567AA31B14C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02D-484C-A83E-9567AA31B14C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02D-484C-A83E-9567AA31B14C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02D-484C-A83E-9567AA31B14C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02D-484C-A83E-9567AA31B14C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02D-484C-A83E-9567AA31B14C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02D-484C-A83E-9567AA31B14C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entrados mercad año'!$B$10:$B$19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mercad año'!$AE$9:$AE$19</c:f>
              <c:numCache>
                <c:formatCode>0.0%</c:formatCode>
                <c:ptCount val="11"/>
                <c:pt idx="0">
                  <c:v>0.14033641515622394</c:v>
                </c:pt>
                <c:pt idx="1">
                  <c:v>0.85966341681766612</c:v>
                </c:pt>
                <c:pt idx="2">
                  <c:v>0.38231837721727252</c:v>
                </c:pt>
                <c:pt idx="3">
                  <c:v>0.11195882150519133</c:v>
                </c:pt>
                <c:pt idx="4">
                  <c:v>3.8742452267142694E-2</c:v>
                </c:pt>
                <c:pt idx="5">
                  <c:v>5.3527573756741206E-2</c:v>
                </c:pt>
                <c:pt idx="6">
                  <c:v>3.6530388530134475E-2</c:v>
                </c:pt>
                <c:pt idx="7">
                  <c:v>3.0683079905152622E-2</c:v>
                </c:pt>
                <c:pt idx="8">
                  <c:v>4.7312960055488941E-2</c:v>
                </c:pt>
                <c:pt idx="9">
                  <c:v>4.9500323954339912E-2</c:v>
                </c:pt>
                <c:pt idx="10">
                  <c:v>0.10908960765231231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102D-484C-A83E-9567AA31B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136295463067121"/>
          <c:y val="0.12597468921036034"/>
          <c:w val="0.41596628146268638"/>
          <c:h val="0.802343164512078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'Turistas entrados mercad año'!$F$21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'Turistas entrados mercad año'!$B$10:$B$19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mercad año'!$F$23:$F$33</c:f>
              <c:numCache>
                <c:formatCode>#,##0</c:formatCode>
                <c:ptCount val="11"/>
                <c:pt idx="0">
                  <c:v>169195</c:v>
                </c:pt>
                <c:pt idx="1">
                  <c:v>1968558</c:v>
                </c:pt>
                <c:pt idx="2">
                  <c:v>604926</c:v>
                </c:pt>
                <c:pt idx="3">
                  <c:v>715781</c:v>
                </c:pt>
                <c:pt idx="4">
                  <c:v>18083</c:v>
                </c:pt>
                <c:pt idx="5">
                  <c:v>145994</c:v>
                </c:pt>
                <c:pt idx="6">
                  <c:v>65740</c:v>
                </c:pt>
                <c:pt idx="7">
                  <c:v>39324</c:v>
                </c:pt>
                <c:pt idx="8">
                  <c:v>127895</c:v>
                </c:pt>
                <c:pt idx="9">
                  <c:v>63468</c:v>
                </c:pt>
                <c:pt idx="10">
                  <c:v>187346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4-455B-9896-B1E289E3903B}"/>
            </c:ext>
          </c:extLst>
        </c:ser>
        <c:ser>
          <c:idx val="1"/>
          <c:order val="1"/>
          <c:tx>
            <c:strRef>
              <c:f>'Turistas entrados mercad año'!$L$21</c:f>
              <c:strCache>
                <c:ptCount val="1"/>
                <c:pt idx="0">
                  <c:v>Cuota s/ Total Canarias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004-455B-9896-B1E289E3903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04-455B-9896-B1E289E3903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004-455B-9896-B1E289E3903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004-455B-9896-B1E289E3903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04-455B-9896-B1E289E3903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04-455B-9896-B1E289E3903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004-455B-9896-B1E289E3903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004-455B-9896-B1E289E3903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004-455B-9896-B1E289E3903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004-455B-9896-B1E289E3903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004-455B-9896-B1E289E3903B}"/>
              </c:ext>
            </c:extLst>
          </c:dPt>
          <c:dLbls>
            <c:dLbl>
              <c:idx val="0"/>
              <c:layout>
                <c:manualLayout>
                  <c:x val="-8.2059091237448534E-2"/>
                  <c:y val="2.5067460317460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04-455B-9896-B1E289E3903B}"/>
                </c:ext>
              </c:extLst>
            </c:dLbl>
            <c:dLbl>
              <c:idx val="1"/>
              <c:layout>
                <c:manualLayout>
                  <c:x val="-8.3283296010017049E-2"/>
                  <c:y val="-8.3333333333333337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04-455B-9896-B1E289E3903B}"/>
                </c:ext>
              </c:extLst>
            </c:dLbl>
            <c:dLbl>
              <c:idx val="2"/>
              <c:layout>
                <c:manualLayout>
                  <c:x val="-7.7013942064581384E-2"/>
                  <c:y val="2.4523809523809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04-455B-9896-B1E289E3903B}"/>
                </c:ext>
              </c:extLst>
            </c:dLbl>
            <c:dLbl>
              <c:idx val="3"/>
              <c:layout>
                <c:manualLayout>
                  <c:x val="-8.1432252161140362E-2"/>
                  <c:y val="5.031349206349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04-455B-9896-B1E289E3903B}"/>
                </c:ext>
              </c:extLst>
            </c:dLbl>
            <c:dLbl>
              <c:idx val="4"/>
              <c:layout>
                <c:manualLayout>
                  <c:x val="-7.5843868140335668E-2"/>
                  <c:y val="-2.733928571428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04-455B-9896-B1E289E3903B}"/>
                </c:ext>
              </c:extLst>
            </c:dLbl>
            <c:dLbl>
              <c:idx val="5"/>
              <c:layout>
                <c:manualLayout>
                  <c:x val="-8.3696886513039082E-2"/>
                  <c:y val="7.9365079365079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04-455B-9896-B1E289E3903B}"/>
                </c:ext>
              </c:extLst>
            </c:dLbl>
            <c:dLbl>
              <c:idx val="6"/>
              <c:layout>
                <c:manualLayout>
                  <c:x val="-7.3785354812299878E-2"/>
                  <c:y val="9.9206349215588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04-455B-9896-B1E289E3903B}"/>
                </c:ext>
              </c:extLst>
            </c:dLbl>
            <c:dLbl>
              <c:idx val="7"/>
              <c:layout>
                <c:manualLayout>
                  <c:x val="-7.4046569866840078E-2"/>
                  <c:y val="7.93650793743186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04-455B-9896-B1E289E3903B}"/>
                </c:ext>
              </c:extLst>
            </c:dLbl>
            <c:dLbl>
              <c:idx val="8"/>
              <c:layout>
                <c:manualLayout>
                  <c:x val="-7.3712345589828795E-2"/>
                  <c:y val="2.234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04-455B-9896-B1E289E3903B}"/>
                </c:ext>
              </c:extLst>
            </c:dLbl>
            <c:dLbl>
              <c:idx val="9"/>
              <c:layout>
                <c:manualLayout>
                  <c:x val="-7.4034433769173347E-2"/>
                  <c:y val="7.003968253977492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04-455B-9896-B1E289E3903B}"/>
                </c:ext>
              </c:extLst>
            </c:dLbl>
            <c:dLbl>
              <c:idx val="10"/>
              <c:layout>
                <c:manualLayout>
                  <c:x val="-7.3934455440776328E-2"/>
                  <c:y val="5.11626984126984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04-455B-9896-B1E289E3903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entrados mercad año'!$B$10:$B$19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mercad año'!$L$23:$L$33</c:f>
              <c:numCache>
                <c:formatCode>0.0%</c:formatCode>
                <c:ptCount val="11"/>
                <c:pt idx="0">
                  <c:v>8.7982494502231612E-2</c:v>
                </c:pt>
                <c:pt idx="1">
                  <c:v>0.15507381288132677</c:v>
                </c:pt>
                <c:pt idx="2">
                  <c:v>0.1220731156062832</c:v>
                </c:pt>
                <c:pt idx="3">
                  <c:v>0.31466179114043968</c:v>
                </c:pt>
                <c:pt idx="4">
                  <c:v>4.4374480072832748E-2</c:v>
                </c:pt>
                <c:pt idx="5">
                  <c:v>0.18834557414863656</c:v>
                </c:pt>
                <c:pt idx="6">
                  <c:v>0.10016989570080072</c:v>
                </c:pt>
                <c:pt idx="7">
                  <c:v>6.8927801440816117E-2</c:v>
                </c:pt>
                <c:pt idx="8">
                  <c:v>0.21182980739131083</c:v>
                </c:pt>
                <c:pt idx="9">
                  <c:v>5.3956632700773118E-2</c:v>
                </c:pt>
                <c:pt idx="10">
                  <c:v>0.14697919338983542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004-455B-9896-B1E289E39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1855951"/>
        <c:axId val="1441855023"/>
      </c:barChart>
      <c:barChart>
        <c:barDir val="bar"/>
        <c:grouping val="clustered"/>
        <c:varyColors val="0"/>
        <c:ser>
          <c:idx val="2"/>
          <c:order val="2"/>
          <c:tx>
            <c:strRef>
              <c:f>'Turistas entrados mercad año'!$G$21</c:f>
              <c:strCache>
                <c:ptCount val="1"/>
                <c:pt idx="0">
                  <c:v>Variación 22/21</c:v>
                </c:pt>
              </c:strCache>
            </c:strRef>
          </c:tx>
          <c:spPr>
            <a:noFill/>
            <a:ln>
              <a:solidFill>
                <a:srgbClr val="58B6C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004-455B-9896-B1E289E3903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004-455B-9896-B1E289E3903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004-455B-9896-B1E289E3903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004-455B-9896-B1E289E3903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004-455B-9896-B1E289E3903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004-455B-9896-B1E289E3903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004-455B-9896-B1E289E3903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004-455B-9896-B1E289E3903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004-455B-9896-B1E289E3903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004-455B-9896-B1E289E3903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004-455B-9896-B1E289E3903B}"/>
              </c:ext>
            </c:extLst>
          </c:dPt>
          <c:dLbls>
            <c:dLbl>
              <c:idx val="0"/>
              <c:layout>
                <c:manualLayout>
                  <c:x val="-0.50551759011774888"/>
                  <c:y val="2.510912698412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04-455B-9896-B1E289E3903B}"/>
                </c:ext>
              </c:extLst>
            </c:dLbl>
            <c:dLbl>
              <c:idx val="1"/>
              <c:layout>
                <c:manualLayout>
                  <c:x val="-0.54939189482048689"/>
                  <c:y val="3.968253968253968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04-455B-9896-B1E289E3903B}"/>
                </c:ext>
              </c:extLst>
            </c:dLbl>
            <c:dLbl>
              <c:idx val="2"/>
              <c:layout>
                <c:manualLayout>
                  <c:x val="-0.17854318668881977"/>
                  <c:y val="5.0210317460317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04-455B-9896-B1E289E3903B}"/>
                </c:ext>
              </c:extLst>
            </c:dLbl>
            <c:dLbl>
              <c:idx val="3"/>
              <c:layout>
                <c:manualLayout>
                  <c:x val="-0.25697242890510247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04-455B-9896-B1E289E3903B}"/>
                </c:ext>
              </c:extLst>
            </c:dLbl>
            <c:dLbl>
              <c:idx val="4"/>
              <c:layout>
                <c:manualLayout>
                  <c:x val="-0.17893500927063016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004-455B-9896-B1E289E3903B}"/>
                </c:ext>
              </c:extLst>
            </c:dLbl>
            <c:dLbl>
              <c:idx val="5"/>
              <c:layout>
                <c:manualLayout>
                  <c:x val="-0.27315177345951014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04-455B-9896-B1E289E3903B}"/>
                </c:ext>
              </c:extLst>
            </c:dLbl>
            <c:dLbl>
              <c:idx val="6"/>
              <c:layout>
                <c:manualLayout>
                  <c:x val="-0.1473809627007633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04-455B-9896-B1E289E3903B}"/>
                </c:ext>
              </c:extLst>
            </c:dLbl>
            <c:dLbl>
              <c:idx val="7"/>
              <c:layout>
                <c:manualLayout>
                  <c:x val="-0.16275585735269321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04-455B-9896-B1E289E3903B}"/>
                </c:ext>
              </c:extLst>
            </c:dLbl>
            <c:dLbl>
              <c:idx val="8"/>
              <c:layout>
                <c:manualLayout>
                  <c:x val="-0.18834587878350059"/>
                  <c:y val="-2.5196428571429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004-455B-9896-B1E289E3903B}"/>
                </c:ext>
              </c:extLst>
            </c:dLbl>
            <c:dLbl>
              <c:idx val="9"/>
              <c:layout>
                <c:manualLayout>
                  <c:x val="-0.13534426545305689"/>
                  <c:y val="1.984126984126984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004-455B-9896-B1E289E3903B}"/>
                </c:ext>
              </c:extLst>
            </c:dLbl>
            <c:dLbl>
              <c:idx val="10"/>
              <c:layout>
                <c:manualLayout>
                  <c:x val="-0.22629372747642401"/>
                  <c:y val="7.5452641585101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004-455B-9896-B1E289E3903B}"/>
                </c:ext>
              </c:extLst>
            </c:dLbl>
            <c:spPr>
              <a:noFill/>
              <a:ln>
                <a:solidFill>
                  <a:srgbClr val="75BDA7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'Turistas entrados mercad año'!$B$10:$B$19</c:f>
              <c:strCache>
                <c:ptCount val="10"/>
                <c:pt idx="0">
                  <c:v>Total residentes en el extranjero</c:v>
                </c:pt>
                <c:pt idx="1">
                  <c:v>Reino Unido</c:v>
                </c:pt>
                <c:pt idx="2">
                  <c:v>Alemania</c:v>
                </c:pt>
                <c:pt idx="3">
                  <c:v>Bélgica</c:v>
                </c:pt>
                <c:pt idx="4">
                  <c:v>Francia</c:v>
                </c:pt>
                <c:pt idx="5">
                  <c:v>Holanda</c:v>
                </c:pt>
                <c:pt idx="6">
                  <c:v>Irlanda</c:v>
                </c:pt>
                <c:pt idx="7">
                  <c:v>Italia</c:v>
                </c:pt>
                <c:pt idx="8">
                  <c:v>Países Nórdicos</c:v>
                </c:pt>
                <c:pt idx="9">
                  <c:v>Otros países extranjeros</c:v>
                </c:pt>
              </c:strCache>
            </c:strRef>
          </c:cat>
          <c:val>
            <c:numRef>
              <c:f>'Turistas entrados mercad año'!$G$23:$G$33</c:f>
              <c:numCache>
                <c:formatCode>0.0%</c:formatCode>
                <c:ptCount val="11"/>
                <c:pt idx="0">
                  <c:v>0.15560093707525979</c:v>
                </c:pt>
                <c:pt idx="1">
                  <c:v>1.2431050906787116</c:v>
                </c:pt>
                <c:pt idx="2">
                  <c:v>3.6083631072546796</c:v>
                </c:pt>
                <c:pt idx="3">
                  <c:v>0.76468079336316452</c:v>
                </c:pt>
                <c:pt idx="4">
                  <c:v>0.64256517394858759</c:v>
                </c:pt>
                <c:pt idx="5">
                  <c:v>0.81327470998832507</c:v>
                </c:pt>
                <c:pt idx="6">
                  <c:v>1.2975570544857233</c:v>
                </c:pt>
                <c:pt idx="7">
                  <c:v>2.3824187166695339</c:v>
                </c:pt>
                <c:pt idx="8">
                  <c:v>0.9755784855880627</c:v>
                </c:pt>
                <c:pt idx="9">
                  <c:v>0.69356388088376564</c:v>
                </c:pt>
                <c:pt idx="10">
                  <c:v>0.75509630517874538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5004-455B-9896-B1E289E39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24736"/>
        <c:axId val="151405248"/>
      </c:barChart>
      <c:catAx>
        <c:axId val="14418559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1855023"/>
        <c:crosses val="autoZero"/>
        <c:auto val="1"/>
        <c:lblAlgn val="ctr"/>
        <c:lblOffset val="1000"/>
        <c:noMultiLvlLbl val="0"/>
      </c:catAx>
      <c:valAx>
        <c:axId val="1441855023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441855951"/>
        <c:crosses val="autoZero"/>
        <c:crossBetween val="between"/>
      </c:valAx>
      <c:valAx>
        <c:axId val="151405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51424736"/>
        <c:crosses val="autoZero"/>
        <c:crossBetween val="between"/>
      </c:valAx>
      <c:catAx>
        <c:axId val="151424736"/>
        <c:scaling>
          <c:orientation val="maxMin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40524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555703703703695"/>
          <c:y val="7.148711062280004E-2"/>
          <c:w val="0.51444296296296299"/>
          <c:h val="4.36049563571995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Evolución mensual del Turismo entrado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1"/>
          <c:order val="1"/>
          <c:tx>
            <c:v>2019</c:v>
          </c:tx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effectLst/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Ref>
              <c:f>'Turistas lugar residencia isla '!$E$47:$E$58</c:f>
              <c:numCache>
                <c:formatCode>#,##0</c:formatCode>
                <c:ptCount val="12"/>
                <c:pt idx="0">
                  <c:v>512153</c:v>
                </c:pt>
                <c:pt idx="1">
                  <c:v>528873</c:v>
                </c:pt>
                <c:pt idx="2">
                  <c:v>208696</c:v>
                </c:pt>
                <c:pt idx="3">
                  <c:v>0</c:v>
                </c:pt>
                <c:pt idx="4">
                  <c:v>0</c:v>
                </c:pt>
                <c:pt idx="5">
                  <c:v>5732</c:v>
                </c:pt>
                <c:pt idx="6">
                  <c:v>120529</c:v>
                </c:pt>
                <c:pt idx="7">
                  <c:v>158567</c:v>
                </c:pt>
                <c:pt idx="8">
                  <c:v>100893</c:v>
                </c:pt>
                <c:pt idx="9">
                  <c:v>100854</c:v>
                </c:pt>
                <c:pt idx="10">
                  <c:v>86333</c:v>
                </c:pt>
                <c:pt idx="11">
                  <c:v>109315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7-4F4A-A8CE-4CB35AF45333}"/>
            </c:ext>
          </c:extLst>
        </c:ser>
        <c:ser>
          <c:idx val="2"/>
          <c:order val="2"/>
          <c:tx>
            <c:v>2020</c:v>
          </c:tx>
          <c:spPr>
            <a:ln>
              <a:solidFill>
                <a:srgbClr val="CC6600"/>
              </a:solidFill>
            </a:ln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1485917312661502E-2"/>
                  <c:y val="4.0248439882180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27-4F4A-A8CE-4CB35AF45333}"/>
                </c:ext>
              </c:extLst>
            </c:dLbl>
            <c:dLbl>
              <c:idx val="1"/>
              <c:layout>
                <c:manualLayout>
                  <c:x val="-5.4922609819121448E-2"/>
                  <c:y val="7.9093239475547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27-4F4A-A8CE-4CB35AF4533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Ref>
              <c:f>'Turistas lugar residencia isla '!$E$8:$E$19</c:f>
              <c:numCache>
                <c:formatCode>#,##0</c:formatCode>
                <c:ptCount val="12"/>
                <c:pt idx="0">
                  <c:v>562537</c:v>
                </c:pt>
                <c:pt idx="1">
                  <c:v>563027</c:v>
                </c:pt>
                <c:pt idx="2">
                  <c:v>593981</c:v>
                </c:pt>
                <c:pt idx="3">
                  <c:v>555233</c:v>
                </c:pt>
                <c:pt idx="4">
                  <c:v>464767</c:v>
                </c:pt>
                <c:pt idx="5">
                  <c:v>472751</c:v>
                </c:pt>
                <c:pt idx="6">
                  <c:v>522761</c:v>
                </c:pt>
                <c:pt idx="7">
                  <c:v>535822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27-4F4A-A8CE-4CB35AF45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2018</c:v>
                </c:tx>
                <c:spPr>
                  <a:ln w="317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6"/>
                  <c:spPr>
                    <a:solidFill>
                      <a:schemeClr val="accent6"/>
                    </a:solidFill>
                    <a:ln w="12700">
                      <a:solidFill>
                        <a:schemeClr val="bg1"/>
                      </a:solidFill>
                      <a:round/>
                    </a:ln>
                    <a:effectLst/>
                  </c:spPr>
                </c:marker>
                <c:cat>
                  <c:strLit>
                    <c:ptCount val="12"/>
                    <c:pt idx="0">
                      <c:v>Enero</c:v>
                    </c:pt>
                    <c:pt idx="1">
                      <c:v>Febrero</c:v>
                    </c:pt>
                    <c:pt idx="2">
                      <c:v>Marzo</c:v>
                    </c:pt>
                    <c:pt idx="3">
                      <c:v>Abril</c:v>
                    </c:pt>
                    <c:pt idx="4">
                      <c:v>Mayo</c:v>
                    </c:pt>
                    <c:pt idx="5">
                      <c:v>Junio</c:v>
                    </c:pt>
                    <c:pt idx="6">
                      <c:v>Julio</c:v>
                    </c:pt>
                    <c:pt idx="7">
                      <c:v>Agosto</c:v>
                    </c:pt>
                    <c:pt idx="8">
                      <c:v>Septiembre</c:v>
                    </c:pt>
                    <c:pt idx="9">
                      <c:v>Octubre</c:v>
                    </c:pt>
                    <c:pt idx="10">
                      <c:v>Noviembre</c:v>
                    </c:pt>
                    <c:pt idx="11">
                      <c:v>Diciembre</c:v>
                    </c:pt>
                  </c:strLit>
                </c:cat>
                <c:val>
                  <c:numLit>
                    <c:formatCode>General</c:formatCode>
                    <c:ptCount val="12"/>
                    <c:pt idx="0">
                      <c:v>426320</c:v>
                    </c:pt>
                    <c:pt idx="1">
                      <c:v>429400</c:v>
                    </c:pt>
                    <c:pt idx="2">
                      <c:v>504315</c:v>
                    </c:pt>
                    <c:pt idx="3">
                      <c:v>463424</c:v>
                    </c:pt>
                    <c:pt idx="4">
                      <c:v>449277</c:v>
                    </c:pt>
                    <c:pt idx="5">
                      <c:v>481550</c:v>
                    </c:pt>
                    <c:pt idx="6">
                      <c:v>536662</c:v>
                    </c:pt>
                    <c:pt idx="7">
                      <c:v>562322</c:v>
                    </c:pt>
                    <c:pt idx="8">
                      <c:v>478751</c:v>
                    </c:pt>
                    <c:pt idx="9">
                      <c:v>527441</c:v>
                    </c:pt>
                    <c:pt idx="10">
                      <c:v>464192</c:v>
                    </c:pt>
                    <c:pt idx="11">
                      <c:v>478300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4-CF27-4F4A-A8CE-4CB35AF453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v>var %</c:v>
                </c:tx>
                <c:spPr>
                  <a:ln w="28575">
                    <a:noFill/>
                  </a:ln>
                </c:spPr>
                <c:marker>
                  <c:symbol val="circle"/>
                  <c:size val="6"/>
                  <c:spPr>
                    <a:noFill/>
                    <a:ln w="12700">
                      <a:solidFill>
                        <a:schemeClr val="accent6">
                          <a:lumMod val="75000"/>
                        </a:schemeClr>
                      </a:solidFill>
                      <a:round/>
                    </a:ln>
                    <a:effectLst/>
                  </c:spPr>
                </c:marker>
                <c:cat>
                  <c:strLit>
                    <c:ptCount val="12"/>
                    <c:pt idx="0">
                      <c:v>Enero</c:v>
                    </c:pt>
                    <c:pt idx="1">
                      <c:v>Febrero</c:v>
                    </c:pt>
                    <c:pt idx="2">
                      <c:v>Marzo</c:v>
                    </c:pt>
                    <c:pt idx="3">
                      <c:v>Abril</c:v>
                    </c:pt>
                    <c:pt idx="4">
                      <c:v>Mayo</c:v>
                    </c:pt>
                    <c:pt idx="5">
                      <c:v>Junio</c:v>
                    </c:pt>
                    <c:pt idx="6">
                      <c:v>Julio</c:v>
                    </c:pt>
                    <c:pt idx="7">
                      <c:v>Agosto</c:v>
                    </c:pt>
                    <c:pt idx="8">
                      <c:v>Septiembre</c:v>
                    </c:pt>
                    <c:pt idx="9">
                      <c:v>Octubre</c:v>
                    </c:pt>
                    <c:pt idx="10">
                      <c:v>Noviembre</c:v>
                    </c:pt>
                    <c:pt idx="11">
                      <c:v>Diciembre</c:v>
                    </c:pt>
                  </c:strLit>
                </c:cat>
                <c:val>
                  <c:numRef>
                    <c:extLst>
                      <c:ext uri="{02D57815-91ED-43cb-92C2-25804820EDAC}">
                        <c15:formulaRef>
                          <c15:sqref>'Turistas lugar residencia isla '!$F$8:$F$19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0.47692473298957161</c:v>
                      </c:pt>
                      <c:pt idx="1">
                        <c:v>0.1912436156212578</c:v>
                      </c:pt>
                      <c:pt idx="2">
                        <c:v>8.0556813819926854E-2</c:v>
                      </c:pt>
                      <c:pt idx="3">
                        <c:v>6.2278904341271257E-2</c:v>
                      </c:pt>
                      <c:pt idx="4">
                        <c:v>7.7163576863442218E-2</c:v>
                      </c:pt>
                      <c:pt idx="5">
                        <c:v>7.7966882373597057E-2</c:v>
                      </c:pt>
                      <c:pt idx="6">
                        <c:v>4.6338143752126637E-2</c:v>
                      </c:pt>
                      <c:pt idx="7">
                        <c:v>3.9585269460380879E-2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CF27-4F4A-A8CE-4CB35AF45333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Lit>
                    <c:ptCount val="12"/>
                    <c:pt idx="0">
                      <c:v>Enero</c:v>
                    </c:pt>
                    <c:pt idx="1">
                      <c:v>Febrero</c:v>
                    </c:pt>
                    <c:pt idx="2">
                      <c:v>Marzo</c:v>
                    </c:pt>
                    <c:pt idx="3">
                      <c:v>Abril</c:v>
                    </c:pt>
                    <c:pt idx="4">
                      <c:v>Mayo</c:v>
                    </c:pt>
                    <c:pt idx="5">
                      <c:v>Junio</c:v>
                    </c:pt>
                    <c:pt idx="6">
                      <c:v>Julio</c:v>
                    </c:pt>
                    <c:pt idx="7">
                      <c:v>Agosto</c:v>
                    </c:pt>
                    <c:pt idx="8">
                      <c:v>Septiembre</c:v>
                    </c:pt>
                    <c:pt idx="9">
                      <c:v>Octubre</c:v>
                    </c:pt>
                    <c:pt idx="10">
                      <c:v>Noviembre</c:v>
                    </c:pt>
                    <c:pt idx="11">
                      <c:v>Diciembre</c:v>
                    </c:pt>
                  </c:strLit>
                </c:cat>
                <c:val>
                  <c:numLit>
                    <c:formatCode>General</c:formatCode>
                    <c:ptCount val="12"/>
                    <c:pt idx="0">
                      <c:v>7.8422311878401096E-2</c:v>
                    </c:pt>
                    <c:pt idx="1">
                      <c:v>6.0114112715416779E-2</c:v>
                    </c:pt>
                    <c:pt idx="2">
                      <c:v>3.1648870249744609E-2</c:v>
                    </c:pt>
                    <c:pt idx="3">
                      <c:v>0.16819802168208819</c:v>
                    </c:pt>
                    <c:pt idx="4">
                      <c:v>0.11813647259930948</c:v>
                    </c:pt>
                    <c:pt idx="5">
                      <c:v>8.2510642716228766E-2</c:v>
                    </c:pt>
                    <c:pt idx="6">
                      <c:v>2.5440593893363062E-2</c:v>
                    </c:pt>
                    <c:pt idx="7">
                      <c:v>2.3845768083055718E-2</c:v>
                    </c:pt>
                    <c:pt idx="8">
                      <c:v>1.7426595453586602E-2</c:v>
                    </c:pt>
                    <c:pt idx="9">
                      <c:v>-1.0973739242872704E-2</c:v>
                    </c:pt>
                    <c:pt idx="10">
                      <c:v>3.8912777471391102E-2</c:v>
                    </c:pt>
                    <c:pt idx="11">
                      <c:v>3.186493832322812E-2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F27-4F4A-A8CE-4CB35AF45333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39873449240871728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TF'!$E$206:$F$206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C1-4D39-B78F-A610FE64D691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TF'!$E$208:$E$220</c:f>
              <c:numCache>
                <c:formatCode>#,##0</c:formatCode>
                <c:ptCount val="13"/>
                <c:pt idx="0">
                  <c:v>15142</c:v>
                </c:pt>
                <c:pt idx="1">
                  <c:v>16823</c:v>
                </c:pt>
                <c:pt idx="2">
                  <c:v>15839</c:v>
                </c:pt>
                <c:pt idx="3">
                  <c:v>15460</c:v>
                </c:pt>
                <c:pt idx="4">
                  <c:v>12600</c:v>
                </c:pt>
                <c:pt idx="5">
                  <c:v>11646</c:v>
                </c:pt>
                <c:pt idx="6">
                  <c:v>15339</c:v>
                </c:pt>
                <c:pt idx="7">
                  <c:v>19666</c:v>
                </c:pt>
                <c:pt idx="8">
                  <c:v>13321</c:v>
                </c:pt>
                <c:pt idx="9">
                  <c:v>16463</c:v>
                </c:pt>
                <c:pt idx="10">
                  <c:v>12603</c:v>
                </c:pt>
                <c:pt idx="11">
                  <c:v>17980</c:v>
                </c:pt>
                <c:pt idx="12">
                  <c:v>182882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C1-4D39-B78F-A610FE64D691}"/>
            </c:ext>
          </c:extLst>
        </c:ser>
        <c:ser>
          <c:idx val="0"/>
          <c:order val="1"/>
          <c:tx>
            <c:strRef>
              <c:f>'Evolución mensual turistas TF'!$K$206:$L$206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C1-4D39-B78F-A610FE64D691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TF'!$K$208:$K$220</c:f>
              <c:numCache>
                <c:formatCode>#,##0</c:formatCode>
                <c:ptCount val="13"/>
                <c:pt idx="0">
                  <c:v>20168</c:v>
                </c:pt>
                <c:pt idx="1">
                  <c:v>17151</c:v>
                </c:pt>
                <c:pt idx="2">
                  <c:v>18259</c:v>
                </c:pt>
                <c:pt idx="3">
                  <c:v>19185</c:v>
                </c:pt>
                <c:pt idx="4">
                  <c:v>15985</c:v>
                </c:pt>
                <c:pt idx="5">
                  <c:v>15433</c:v>
                </c:pt>
                <c:pt idx="6">
                  <c:v>15577</c:v>
                </c:pt>
                <c:pt idx="7">
                  <c:v>20530</c:v>
                </c:pt>
                <c:pt idx="8">
                  <c:v>16471</c:v>
                </c:pt>
                <c:pt idx="9">
                  <c:v>21595</c:v>
                </c:pt>
                <c:pt idx="10">
                  <c:v>20266</c:v>
                </c:pt>
                <c:pt idx="11">
                  <c:v>16789</c:v>
                </c:pt>
                <c:pt idx="12">
                  <c:v>217409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C1-4D39-B78F-A610FE64D691}"/>
            </c:ext>
          </c:extLst>
        </c:ser>
        <c:ser>
          <c:idx val="1"/>
          <c:order val="2"/>
          <c:tx>
            <c:strRef>
              <c:f>'Evolución mensual turistas TF'!$M$206:$N$206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C1-4D39-B78F-A610FE64D691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TF'!$M$208:$M$220</c:f>
              <c:numCache>
                <c:formatCode>#,##0</c:formatCode>
                <c:ptCount val="13"/>
                <c:pt idx="0">
                  <c:v>15700</c:v>
                </c:pt>
                <c:pt idx="1">
                  <c:v>15197</c:v>
                </c:pt>
                <c:pt idx="2">
                  <c:v>18805</c:v>
                </c:pt>
                <c:pt idx="3">
                  <c:v>19249</c:v>
                </c:pt>
                <c:pt idx="4">
                  <c:v>16498</c:v>
                </c:pt>
                <c:pt idx="5">
                  <c:v>16687</c:v>
                </c:pt>
                <c:pt idx="6">
                  <c:v>19695</c:v>
                </c:pt>
                <c:pt idx="7">
                  <c:v>26710</c:v>
                </c:pt>
                <c:pt idx="12">
                  <c:v>148541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C1-4D39-B78F-A610FE64D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TF'!$N$207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C1-4D39-B78F-A610FE64D6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C1-4D39-B78F-A610FE64D6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C1-4D39-B78F-A610FE64D6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C1-4D39-B78F-A610FE64D6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C1-4D39-B78F-A610FE64D6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C1-4D39-B78F-A610FE64D6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C1-4D39-B78F-A610FE64D6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C1-4D39-B78F-A610FE64D6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C1-4D39-B78F-A610FE64D6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C1-4D39-B78F-A610FE64D6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C1-4D39-B78F-A610FE64D6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C1-4D39-B78F-A610FE64D6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C1-4D39-B78F-A610FE64D691}"/>
              </c:ext>
            </c:extLst>
          </c:dPt>
          <c:cat>
            <c:strRef>
              <c:f>'Evolución mensual turistas TF'!$B$209:$B$219</c:f>
              <c:strCache>
                <c:ptCount val="11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  <c:pt idx="3">
                  <c:v>Mayo</c:v>
                </c:pt>
                <c:pt idx="4">
                  <c:v>Junio</c:v>
                </c:pt>
                <c:pt idx="5">
                  <c:v>Julio</c:v>
                </c:pt>
                <c:pt idx="6">
                  <c:v>Agosto</c:v>
                </c:pt>
                <c:pt idx="7">
                  <c:v>Septiembre</c:v>
                </c:pt>
                <c:pt idx="8">
                  <c:v>Octubre</c:v>
                </c:pt>
                <c:pt idx="9">
                  <c:v>Noviembre</c:v>
                </c:pt>
                <c:pt idx="10">
                  <c:v>Diciembre</c:v>
                </c:pt>
              </c:strCache>
            </c:strRef>
          </c:cat>
          <c:val>
            <c:numRef>
              <c:f>'Evolución mensual turistas TF'!$N$208:$N$220</c:f>
              <c:numCache>
                <c:formatCode>0.0%</c:formatCode>
                <c:ptCount val="13"/>
                <c:pt idx="0">
                  <c:v>-0.22153907179690602</c:v>
                </c:pt>
                <c:pt idx="1">
                  <c:v>-0.11392921695527958</c:v>
                </c:pt>
                <c:pt idx="2">
                  <c:v>2.9903061503915973E-2</c:v>
                </c:pt>
                <c:pt idx="3">
                  <c:v>3.3359395360958999E-3</c:v>
                </c:pt>
                <c:pt idx="4">
                  <c:v>3.2092586800125167E-2</c:v>
                </c:pt>
                <c:pt idx="5">
                  <c:v>8.1254454739843274E-2</c:v>
                </c:pt>
                <c:pt idx="6">
                  <c:v>0.26436412659690567</c:v>
                </c:pt>
                <c:pt idx="7">
                  <c:v>0.30102289332683885</c:v>
                </c:pt>
                <c:pt idx="12">
                  <c:v>4.3946081187450803E-2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C1-4D39-B78F-A610FE64D691}"/>
            </c:ext>
          </c:extLst>
        </c:ser>
        <c:ser>
          <c:idx val="4"/>
          <c:order val="4"/>
          <c:tx>
            <c:strRef>
              <c:f>'Evolución mensual turistas TF'!$O$207</c:f>
              <c:strCache>
                <c:ptCount val="1"/>
                <c:pt idx="0">
                  <c:v>Variación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'Evolución mensual turistas TF'!$O$208:$O$220</c:f>
              <c:numCache>
                <c:formatCode>0.0%</c:formatCode>
                <c:ptCount val="13"/>
                <c:pt idx="0">
                  <c:v>3.6851142517501101E-2</c:v>
                </c:pt>
                <c:pt idx="1">
                  <c:v>-9.6653391190631877E-2</c:v>
                </c:pt>
                <c:pt idx="2">
                  <c:v>0.18725929667276975</c:v>
                </c:pt>
                <c:pt idx="3">
                  <c:v>0.2450840879689522</c:v>
                </c:pt>
                <c:pt idx="4">
                  <c:v>0.30936507936507929</c:v>
                </c:pt>
                <c:pt idx="5">
                  <c:v>0.4328524815387258</c:v>
                </c:pt>
                <c:pt idx="6">
                  <c:v>0.28398200664971651</c:v>
                </c:pt>
                <c:pt idx="7">
                  <c:v>0.35818163327570418</c:v>
                </c:pt>
                <c:pt idx="12">
                  <c:v>0.21243113088193288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0C1-4D39-B78F-A610FE64D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5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2248225076823"/>
          <c:y val="0.10722652205787708"/>
          <c:w val="0.90467504063167459"/>
          <c:h val="0.49693422650526892"/>
        </c:manualLayout>
      </c:layout>
      <c:lineChart>
        <c:grouping val="standard"/>
        <c:varyColors val="0"/>
        <c:ser>
          <c:idx val="3"/>
          <c:order val="0"/>
          <c:tx>
            <c:strRef>
              <c:f>'Evolución mensual turistas TF'!$E$228:$F$228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B8-415A-8170-7D8EBC760F46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TF'!$E$230:$E$242</c:f>
              <c:numCache>
                <c:formatCode>#,##0</c:formatCode>
                <c:ptCount val="13"/>
                <c:pt idx="0">
                  <c:v>60955</c:v>
                </c:pt>
                <c:pt idx="1">
                  <c:v>57441</c:v>
                </c:pt>
                <c:pt idx="2">
                  <c:v>63341</c:v>
                </c:pt>
                <c:pt idx="3">
                  <c:v>24357</c:v>
                </c:pt>
                <c:pt idx="4">
                  <c:v>5854</c:v>
                </c:pt>
                <c:pt idx="5">
                  <c:v>7213</c:v>
                </c:pt>
                <c:pt idx="6">
                  <c:v>10640</c:v>
                </c:pt>
                <c:pt idx="7">
                  <c:v>5156</c:v>
                </c:pt>
                <c:pt idx="8">
                  <c:v>6743</c:v>
                </c:pt>
                <c:pt idx="9">
                  <c:v>34762</c:v>
                </c:pt>
                <c:pt idx="10">
                  <c:v>57241</c:v>
                </c:pt>
                <c:pt idx="11">
                  <c:v>64094</c:v>
                </c:pt>
                <c:pt idx="12">
                  <c:v>397797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B8-415A-8170-7D8EBC760F46}"/>
            </c:ext>
          </c:extLst>
        </c:ser>
        <c:ser>
          <c:idx val="0"/>
          <c:order val="1"/>
          <c:tx>
            <c:strRef>
              <c:f>'Evolución mensual turistas TF'!$K$228:$L$228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B8-415A-8170-7D8EBC760F46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TF'!$K$230:$K$242</c:f>
              <c:numCache>
                <c:formatCode>#,##0</c:formatCode>
                <c:ptCount val="13"/>
                <c:pt idx="0">
                  <c:v>35914</c:v>
                </c:pt>
                <c:pt idx="1">
                  <c:v>35147</c:v>
                </c:pt>
                <c:pt idx="2">
                  <c:v>35515</c:v>
                </c:pt>
                <c:pt idx="3">
                  <c:v>35239</c:v>
                </c:pt>
                <c:pt idx="4">
                  <c:v>2246</c:v>
                </c:pt>
                <c:pt idx="5">
                  <c:v>3030</c:v>
                </c:pt>
                <c:pt idx="6">
                  <c:v>4556</c:v>
                </c:pt>
                <c:pt idx="7">
                  <c:v>4030</c:v>
                </c:pt>
                <c:pt idx="8">
                  <c:v>3114</c:v>
                </c:pt>
                <c:pt idx="9">
                  <c:v>31816</c:v>
                </c:pt>
                <c:pt idx="10">
                  <c:v>56136</c:v>
                </c:pt>
                <c:pt idx="11">
                  <c:v>47856</c:v>
                </c:pt>
                <c:pt idx="12">
                  <c:v>294599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B8-415A-8170-7D8EBC760F46}"/>
            </c:ext>
          </c:extLst>
        </c:ser>
        <c:ser>
          <c:idx val="1"/>
          <c:order val="2"/>
          <c:tx>
            <c:strRef>
              <c:f>'Evolución mensual turistas TF'!$M$228:$N$228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B8-415A-8170-7D8EBC760F46}"/>
              </c:ext>
            </c:extLst>
          </c:dPt>
          <c:cat>
            <c:strRef>
              <c:f>'Evolución mensual turistas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turistas TF'!$M$230:$M$242</c:f>
              <c:numCache>
                <c:formatCode>#,##0</c:formatCode>
                <c:ptCount val="13"/>
                <c:pt idx="0">
                  <c:v>58453</c:v>
                </c:pt>
                <c:pt idx="1">
                  <c:v>54306</c:v>
                </c:pt>
                <c:pt idx="2">
                  <c:v>44794</c:v>
                </c:pt>
                <c:pt idx="3">
                  <c:v>21474</c:v>
                </c:pt>
                <c:pt idx="4">
                  <c:v>2761</c:v>
                </c:pt>
                <c:pt idx="5">
                  <c:v>3330</c:v>
                </c:pt>
                <c:pt idx="6">
                  <c:v>6744</c:v>
                </c:pt>
                <c:pt idx="7">
                  <c:v>5289</c:v>
                </c:pt>
                <c:pt idx="12">
                  <c:v>197151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B8-415A-8170-7D8EBC760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'Evolución mensual turistas TF'!$N$229</c:f>
              <c:strCache>
                <c:ptCount val="1"/>
                <c:pt idx="0">
                  <c:v>Variación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B8-415A-8170-7D8EBC760F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B8-415A-8170-7D8EBC760F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B8-415A-8170-7D8EBC760F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B8-415A-8170-7D8EBC760F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B8-415A-8170-7D8EBC760F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B8-415A-8170-7D8EBC760F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B8-415A-8170-7D8EBC760F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B8-415A-8170-7D8EBC760F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B8-415A-8170-7D8EBC760F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B8-415A-8170-7D8EBC760F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B8-415A-8170-7D8EBC760F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B8-415A-8170-7D8EBC760F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B8-415A-8170-7D8EBC760F46}"/>
              </c:ext>
            </c:extLst>
          </c:dPt>
          <c:cat>
            <c:strRef>
              <c:f>'Evolución mensual turistas TF'!$B$230:$B$241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turistas TF'!$N$230:$N$242</c:f>
              <c:numCache>
                <c:formatCode>0.0%</c:formatCode>
                <c:ptCount val="13"/>
                <c:pt idx="0">
                  <c:v>0.6275825583337975</c:v>
                </c:pt>
                <c:pt idx="1">
                  <c:v>0.54511053574985069</c:v>
                </c:pt>
                <c:pt idx="2">
                  <c:v>0.26126988596367728</c:v>
                </c:pt>
                <c:pt idx="3">
                  <c:v>-0.39061834898833681</c:v>
                </c:pt>
                <c:pt idx="4">
                  <c:v>0.22929652715939453</c:v>
                </c:pt>
                <c:pt idx="5">
                  <c:v>9.9009900990099098E-2</c:v>
                </c:pt>
                <c:pt idx="6">
                  <c:v>0.48024582967515372</c:v>
                </c:pt>
                <c:pt idx="7">
                  <c:v>0.31240694789081891</c:v>
                </c:pt>
                <c:pt idx="12">
                  <c:v>0.26641058088221126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B8-415A-8170-7D8EBC760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4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3" Type="http://schemas.openxmlformats.org/officeDocument/2006/relationships/image" Target="../media/image2.png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hyperlink" Target="#Indice!A1"/><Relationship Id="rId1" Type="http://schemas.openxmlformats.org/officeDocument/2006/relationships/chart" Target="../charts/chart12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image" Target="../media/image3.png"/><Relationship Id="rId9" Type="http://schemas.openxmlformats.org/officeDocument/2006/relationships/chart" Target="../charts/chart17.xml"/><Relationship Id="rId14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2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hyperlink" Target="#Indice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image" Target="../media/image2.png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hyperlink" Target="#Indice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image" Target="../media/image2.png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12" Type="http://schemas.openxmlformats.org/officeDocument/2006/relationships/hyperlink" Target="#Indice!A1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image" Target="../media/image2.png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12" Type="http://schemas.openxmlformats.org/officeDocument/2006/relationships/hyperlink" Target="#Indice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image" Target="../media/image3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image" Target="../media/image3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7" Type="http://schemas.openxmlformats.org/officeDocument/2006/relationships/image" Target="../media/image3.png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image" Target="../media/image2.png"/><Relationship Id="rId5" Type="http://schemas.openxmlformats.org/officeDocument/2006/relationships/hyperlink" Target="#Indice!A1"/><Relationship Id="rId4" Type="http://schemas.openxmlformats.org/officeDocument/2006/relationships/chart" Target="../charts/chart59.xml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62.xml"/><Relationship Id="rId7" Type="http://schemas.openxmlformats.org/officeDocument/2006/relationships/image" Target="../media/image3.png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image" Target="../media/image2.png"/><Relationship Id="rId5" Type="http://schemas.openxmlformats.org/officeDocument/2006/relationships/hyperlink" Target="#Indice!A1"/><Relationship Id="rId4" Type="http://schemas.openxmlformats.org/officeDocument/2006/relationships/chart" Target="../charts/chart63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image" Target="../media/image3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2.png"/><Relationship Id="rId5" Type="http://schemas.openxmlformats.org/officeDocument/2006/relationships/hyperlink" Target="#Indice!A1"/><Relationship Id="rId4" Type="http://schemas.openxmlformats.org/officeDocument/2006/relationships/chart" Target="../charts/chart68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7" Type="http://schemas.openxmlformats.org/officeDocument/2006/relationships/image" Target="../media/image3.png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2.png"/><Relationship Id="rId5" Type="http://schemas.openxmlformats.org/officeDocument/2006/relationships/hyperlink" Target="#Indice!A1"/><Relationship Id="rId4" Type="http://schemas.openxmlformats.org/officeDocument/2006/relationships/chart" Target="../charts/chart72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7" Type="http://schemas.openxmlformats.org/officeDocument/2006/relationships/image" Target="../media/image3.png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image" Target="../media/image2.png"/><Relationship Id="rId5" Type="http://schemas.openxmlformats.org/officeDocument/2006/relationships/hyperlink" Target="#Indice!A1"/><Relationship Id="rId4" Type="http://schemas.openxmlformats.org/officeDocument/2006/relationships/chart" Target="../charts/chart7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5248275</xdr:colOff>
      <xdr:row>0</xdr:row>
      <xdr:rowOff>142875</xdr:rowOff>
    </xdr:from>
    <xdr:to>
      <xdr:col>2</xdr:col>
      <xdr:colOff>64272</xdr:colOff>
      <xdr:row>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04C972-98B7-4E77-9B9E-451F6FD18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0275" y="142875"/>
          <a:ext cx="2264547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0.7616</cdr:x>
      <cdr:y>0.11082</cdr:y>
    </cdr:to>
    <cdr:sp macro="" textlink="'Evolución mensual turistas TF'!$B$20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5629276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455071B-CC5E-444B-A4CB-1CA2D23211DE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neerlandeses entrados a Tenerife (principal+secundario)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95250</xdr:rowOff>
    </xdr:from>
    <xdr:to>
      <xdr:col>0</xdr:col>
      <xdr:colOff>942975</xdr:colOff>
      <xdr:row>4</xdr:row>
      <xdr:rowOff>219075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061E57-221B-43F8-A5A5-280BECC1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960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10</xdr:col>
      <xdr:colOff>229538</xdr:colOff>
      <xdr:row>216</xdr:row>
      <xdr:rowOff>119738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EFEE0DE-49D0-47E2-B387-24C644B1F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411452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43D736-BA5E-46E9-9AA4-89DAC7F04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4950" cy="411452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0.95491</cdr:y>
    </cdr:from>
    <cdr:to>
      <cdr:x>0.33442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34203"/>
          <a:ext cx="25884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ISTA-FRONTUR.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57150</xdr:rowOff>
    </xdr:from>
    <xdr:to>
      <xdr:col>0</xdr:col>
      <xdr:colOff>1000125</xdr:colOff>
      <xdr:row>4</xdr:row>
      <xdr:rowOff>180975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375C4A-5F2D-48C8-8602-89BB3349D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7150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411452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888A3A-BD92-48C3-9E1A-08C1F0FE9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4950" cy="411452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0.77062</cdr:x>
      <cdr:y>0.11082</cdr:y>
    </cdr:to>
    <cdr:sp macro="" textlink="'Evolución mensual turistas TF'!$B$22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569595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56DBD7-4BCE-4CBC-8B6C-05DE24D632C2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nórdicos entrados a Tenerife (principal+secundario)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0.93041</cdr:x>
      <cdr:y>0.11082</cdr:y>
    </cdr:to>
    <cdr:sp macro="" textlink="'Evolución mensual turistas TF'!$B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687705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7BFC5B4-60BF-411A-B7CB-7D315189D07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peninsulares entrados a Tenerife (principal+secundario)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0.64046</cdr:x>
      <cdr:y>0.10691</cdr:y>
    </cdr:to>
    <cdr:sp macro="" textlink="'Evolución mensual turistas TF'!$B$48">
      <cdr:nvSpPr>
        <cdr:cNvPr id="11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0"/>
          <a:ext cx="4733897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AC1ADD3-89B6-42BA-805A-048D59663F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extranjeros entrados a Tenerife (principal+secundario)</a:t>
          </a:fld>
          <a:endParaRPr lang="es-ES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533400</xdr:colOff>
      <xdr:row>1</xdr:row>
      <xdr:rowOff>180974</xdr:rowOff>
    </xdr:from>
    <xdr:to>
      <xdr:col>15</xdr:col>
      <xdr:colOff>838200</xdr:colOff>
      <xdr:row>23</xdr:row>
      <xdr:rowOff>23249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8B133DB-D079-41AA-AC8C-226D54288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152400</xdr:colOff>
      <xdr:row>1</xdr:row>
      <xdr:rowOff>85725</xdr:rowOff>
    </xdr:from>
    <xdr:to>
      <xdr:col>0</xdr:col>
      <xdr:colOff>914400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092613-116F-4B9E-8F54-CD63DFBA2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0007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276226</xdr:colOff>
      <xdr:row>0</xdr:row>
      <xdr:rowOff>411453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4D7207C-1017-43FF-ADE3-88F9943BC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504950" cy="411452"/>
        </a:xfrm>
        <a:prstGeom prst="rect">
          <a:avLst/>
        </a:prstGeom>
      </xdr:spPr>
    </xdr:pic>
    <xdr:clientData/>
  </xdr:twoCellAnchor>
  <xdr:twoCellAnchor>
    <xdr:from>
      <xdr:col>5</xdr:col>
      <xdr:colOff>280987</xdr:colOff>
      <xdr:row>24</xdr:row>
      <xdr:rowOff>38100</xdr:rowOff>
    </xdr:from>
    <xdr:to>
      <xdr:col>16</xdr:col>
      <xdr:colOff>38100</xdr:colOff>
      <xdr:row>44</xdr:row>
      <xdr:rowOff>57150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56D9826-9E06-4305-A56F-54A4C4D3B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152400</xdr:colOff>
      <xdr:row>46</xdr:row>
      <xdr:rowOff>19050</xdr:rowOff>
    </xdr:from>
    <xdr:to>
      <xdr:col>16</xdr:col>
      <xdr:colOff>238125</xdr:colOff>
      <xdr:row>66</xdr:row>
      <xdr:rowOff>38100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3C82996-C83F-4C66-9378-CB1E3E786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133350</xdr:colOff>
      <xdr:row>66</xdr:row>
      <xdr:rowOff>85725</xdr:rowOff>
    </xdr:from>
    <xdr:to>
      <xdr:col>16</xdr:col>
      <xdr:colOff>219075</xdr:colOff>
      <xdr:row>86</xdr:row>
      <xdr:rowOff>104775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80CD7CC-EF3F-470B-890E-CB51C8648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361950</xdr:colOff>
      <xdr:row>87</xdr:row>
      <xdr:rowOff>66675</xdr:rowOff>
    </xdr:from>
    <xdr:to>
      <xdr:col>16</xdr:col>
      <xdr:colOff>447675</xdr:colOff>
      <xdr:row>107</xdr:row>
      <xdr:rowOff>85725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DDD86CB-9232-44D8-A28A-BB92D7145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542925</xdr:colOff>
      <xdr:row>107</xdr:row>
      <xdr:rowOff>114300</xdr:rowOff>
    </xdr:from>
    <xdr:to>
      <xdr:col>16</xdr:col>
      <xdr:colOff>628650</xdr:colOff>
      <xdr:row>127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2E34B49-1EE5-49D0-A2A3-C60A7FE82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128</xdr:row>
      <xdr:rowOff>0</xdr:rowOff>
    </xdr:from>
    <xdr:to>
      <xdr:col>17</xdr:col>
      <xdr:colOff>85725</xdr:colOff>
      <xdr:row>148</xdr:row>
      <xdr:rowOff>19050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E08BF84-DAC0-4F95-B9F9-81C9AF43C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28575</xdr:colOff>
      <xdr:row>149</xdr:row>
      <xdr:rowOff>19050</xdr:rowOff>
    </xdr:from>
    <xdr:to>
      <xdr:col>17</xdr:col>
      <xdr:colOff>114300</xdr:colOff>
      <xdr:row>169</xdr:row>
      <xdr:rowOff>38100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3D8D76B-DA6D-4EC6-8D8D-B39ABE0C4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9525</xdr:colOff>
      <xdr:row>171</xdr:row>
      <xdr:rowOff>152400</xdr:rowOff>
    </xdr:from>
    <xdr:to>
      <xdr:col>17</xdr:col>
      <xdr:colOff>95250</xdr:colOff>
      <xdr:row>191</xdr:row>
      <xdr:rowOff>171450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9F78EC9-8613-4547-BDE2-D8EC99692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9525</xdr:colOff>
      <xdr:row>192</xdr:row>
      <xdr:rowOff>114300</xdr:rowOff>
    </xdr:from>
    <xdr:to>
      <xdr:col>17</xdr:col>
      <xdr:colOff>95250</xdr:colOff>
      <xdr:row>212</xdr:row>
      <xdr:rowOff>133350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3C20445-0E29-4B44-8EC6-FE60F6F08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0</xdr:colOff>
      <xdr:row>213</xdr:row>
      <xdr:rowOff>0</xdr:rowOff>
    </xdr:from>
    <xdr:to>
      <xdr:col>17</xdr:col>
      <xdr:colOff>85725</xdr:colOff>
      <xdr:row>233</xdr:row>
      <xdr:rowOff>19050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320B7F4-D6CA-4FF8-B07E-5A4BE3155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0.64046</cdr:x>
      <cdr:y>0.11082</cdr:y>
    </cdr:to>
    <cdr:sp macro="" textlink="'Evolución anual turistas TF'!$B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8"/>
          <a:ext cx="4733925" cy="3905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D6F6F75-05F6-47AE-84E1-9EE2244445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entrados a Tenerife (principal+secundario)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0.94108</cdr:y>
    </cdr:from>
    <cdr:to>
      <cdr:x>0.47474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C5737A2-95F6-723C-FB8C-96E20C6C93DE}"/>
            </a:ext>
          </a:extLst>
        </cdr:cNvPr>
        <cdr:cNvSpPr txBox="1"/>
      </cdr:nvSpPr>
      <cdr:spPr>
        <a:xfrm xmlns:a="http://schemas.openxmlformats.org/drawingml/2006/main">
          <a:off x="0" y="3872353"/>
          <a:ext cx="3863978" cy="2424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0.94108</cdr:y>
    </cdr:from>
    <cdr:to>
      <cdr:x>0.45632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C5737A2-95F6-723C-FB8C-96E20C6C93DE}"/>
            </a:ext>
          </a:extLst>
        </cdr:cNvPr>
        <cdr:cNvSpPr txBox="1"/>
      </cdr:nvSpPr>
      <cdr:spPr>
        <a:xfrm xmlns:a="http://schemas.openxmlformats.org/drawingml/2006/main">
          <a:off x="0" y="3872353"/>
          <a:ext cx="3863978" cy="2424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0.94108</cdr:y>
    </cdr:from>
    <cdr:to>
      <cdr:x>0.45632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C5737A2-95F6-723C-FB8C-96E20C6C93DE}"/>
            </a:ext>
          </a:extLst>
        </cdr:cNvPr>
        <cdr:cNvSpPr txBox="1"/>
      </cdr:nvSpPr>
      <cdr:spPr>
        <a:xfrm xmlns:a="http://schemas.openxmlformats.org/drawingml/2006/main">
          <a:off x="0" y="3872353"/>
          <a:ext cx="3863978" cy="2424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0.9267</cdr:y>
    </cdr:from>
    <cdr:to>
      <cdr:x>0.45632</cdr:x>
      <cdr:y>0.98562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C5737A2-95F6-723C-FB8C-96E20C6C93DE}"/>
            </a:ext>
          </a:extLst>
        </cdr:cNvPr>
        <cdr:cNvSpPr txBox="1"/>
      </cdr:nvSpPr>
      <cdr:spPr>
        <a:xfrm xmlns:a="http://schemas.openxmlformats.org/drawingml/2006/main">
          <a:off x="0" y="3813175"/>
          <a:ext cx="3863978" cy="2424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676274</xdr:colOff>
      <xdr:row>2</xdr:row>
      <xdr:rowOff>123824</xdr:rowOff>
    </xdr:from>
    <xdr:to>
      <xdr:col>28</xdr:col>
      <xdr:colOff>64274</xdr:colOff>
      <xdr:row>24</xdr:row>
      <xdr:rowOff>156599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A2EE18C-8506-4D0C-B475-1D4899CF9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19048</xdr:colOff>
      <xdr:row>68</xdr:row>
      <xdr:rowOff>109535</xdr:rowOff>
    </xdr:from>
    <xdr:to>
      <xdr:col>28</xdr:col>
      <xdr:colOff>169048</xdr:colOff>
      <xdr:row>90</xdr:row>
      <xdr:rowOff>66110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56E490D-17E5-48FE-A001-4FE05E5D1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152398</xdr:colOff>
      <xdr:row>93</xdr:row>
      <xdr:rowOff>52385</xdr:rowOff>
    </xdr:from>
    <xdr:to>
      <xdr:col>28</xdr:col>
      <xdr:colOff>302398</xdr:colOff>
      <xdr:row>115</xdr:row>
      <xdr:rowOff>8960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449C9B1-A197-4E4B-BB00-CF973DF20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152398</xdr:colOff>
      <xdr:row>115</xdr:row>
      <xdr:rowOff>52385</xdr:rowOff>
    </xdr:from>
    <xdr:to>
      <xdr:col>28</xdr:col>
      <xdr:colOff>302398</xdr:colOff>
      <xdr:row>137</xdr:row>
      <xdr:rowOff>8960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39A891-D3D5-4BEE-8666-0ECEDA914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152398</xdr:colOff>
      <xdr:row>137</xdr:row>
      <xdr:rowOff>52385</xdr:rowOff>
    </xdr:from>
    <xdr:to>
      <xdr:col>28</xdr:col>
      <xdr:colOff>302398</xdr:colOff>
      <xdr:row>159</xdr:row>
      <xdr:rowOff>8960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6D91F4-8F9A-4257-8FE8-98C0006CB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152398</xdr:colOff>
      <xdr:row>159</xdr:row>
      <xdr:rowOff>52385</xdr:rowOff>
    </xdr:from>
    <xdr:to>
      <xdr:col>28</xdr:col>
      <xdr:colOff>302398</xdr:colOff>
      <xdr:row>181</xdr:row>
      <xdr:rowOff>8960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40BAE05-E265-425F-ACFD-1669A5270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152398</xdr:colOff>
      <xdr:row>181</xdr:row>
      <xdr:rowOff>52385</xdr:rowOff>
    </xdr:from>
    <xdr:to>
      <xdr:col>28</xdr:col>
      <xdr:colOff>302398</xdr:colOff>
      <xdr:row>203</xdr:row>
      <xdr:rowOff>8960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DAE3758-4A91-4DA1-8F16-7A030EBFF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152398</xdr:colOff>
      <xdr:row>203</xdr:row>
      <xdr:rowOff>52385</xdr:rowOff>
    </xdr:from>
    <xdr:to>
      <xdr:col>28</xdr:col>
      <xdr:colOff>302398</xdr:colOff>
      <xdr:row>225</xdr:row>
      <xdr:rowOff>8960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D1A1522-4273-4D19-A391-6AABBA351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152398</xdr:colOff>
      <xdr:row>225</xdr:row>
      <xdr:rowOff>52385</xdr:rowOff>
    </xdr:from>
    <xdr:to>
      <xdr:col>28</xdr:col>
      <xdr:colOff>302398</xdr:colOff>
      <xdr:row>247</xdr:row>
      <xdr:rowOff>94685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88A6E7-E197-4298-A4F1-442F7936F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723898</xdr:colOff>
      <xdr:row>24</xdr:row>
      <xdr:rowOff>138110</xdr:rowOff>
    </xdr:from>
    <xdr:to>
      <xdr:col>28</xdr:col>
      <xdr:colOff>111898</xdr:colOff>
      <xdr:row>46</xdr:row>
      <xdr:rowOff>94685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CFDB433-383E-47CA-A9DC-3DC2B47E3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761998</xdr:colOff>
      <xdr:row>46</xdr:row>
      <xdr:rowOff>90485</xdr:rowOff>
    </xdr:from>
    <xdr:to>
      <xdr:col>28</xdr:col>
      <xdr:colOff>149998</xdr:colOff>
      <xdr:row>68</xdr:row>
      <xdr:rowOff>47060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5B9051A-2187-4341-B300-34CC55AB9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152400</xdr:colOff>
      <xdr:row>1</xdr:row>
      <xdr:rowOff>85725</xdr:rowOff>
    </xdr:from>
    <xdr:to>
      <xdr:col>0</xdr:col>
      <xdr:colOff>914400</xdr:colOff>
      <xdr:row>4</xdr:row>
      <xdr:rowOff>95250</xdr:rowOff>
    </xdr:to>
    <xdr:pic>
      <xdr:nvPicPr>
        <xdr:cNvPr id="13" name="Imagen 12" descr="Iconos Png Gratis Resume Volver Icono Descarga Gratuita - Pump ...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43D117E-232A-47EF-864B-8A52143A8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0007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276226</xdr:colOff>
      <xdr:row>0</xdr:row>
      <xdr:rowOff>411453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58764C63-C2AA-47AB-B50F-E54DC91D0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504950" cy="411452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0.94108</cdr:y>
    </cdr:from>
    <cdr:to>
      <cdr:x>0.45632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C5737A2-95F6-723C-FB8C-96E20C6C93DE}"/>
            </a:ext>
          </a:extLst>
        </cdr:cNvPr>
        <cdr:cNvSpPr txBox="1"/>
      </cdr:nvSpPr>
      <cdr:spPr>
        <a:xfrm xmlns:a="http://schemas.openxmlformats.org/drawingml/2006/main">
          <a:off x="0" y="3872353"/>
          <a:ext cx="3863978" cy="2424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0.94108</cdr:y>
    </cdr:from>
    <cdr:to>
      <cdr:x>0.45632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C5737A2-95F6-723C-FB8C-96E20C6C93DE}"/>
            </a:ext>
          </a:extLst>
        </cdr:cNvPr>
        <cdr:cNvSpPr txBox="1"/>
      </cdr:nvSpPr>
      <cdr:spPr>
        <a:xfrm xmlns:a="http://schemas.openxmlformats.org/drawingml/2006/main">
          <a:off x="0" y="3872353"/>
          <a:ext cx="3863978" cy="2424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0.94108</cdr:y>
    </cdr:from>
    <cdr:to>
      <cdr:x>0.45632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C5737A2-95F6-723C-FB8C-96E20C6C93DE}"/>
            </a:ext>
          </a:extLst>
        </cdr:cNvPr>
        <cdr:cNvSpPr txBox="1"/>
      </cdr:nvSpPr>
      <cdr:spPr>
        <a:xfrm xmlns:a="http://schemas.openxmlformats.org/drawingml/2006/main">
          <a:off x="0" y="3872353"/>
          <a:ext cx="3863978" cy="2424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0.94108</cdr:y>
    </cdr:from>
    <cdr:to>
      <cdr:x>0.45632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C5737A2-95F6-723C-FB8C-96E20C6C93DE}"/>
            </a:ext>
          </a:extLst>
        </cdr:cNvPr>
        <cdr:cNvSpPr txBox="1"/>
      </cdr:nvSpPr>
      <cdr:spPr>
        <a:xfrm xmlns:a="http://schemas.openxmlformats.org/drawingml/2006/main">
          <a:off x="0" y="3872353"/>
          <a:ext cx="3863978" cy="2424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0.94108</cdr:y>
    </cdr:from>
    <cdr:to>
      <cdr:x>0.45632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C5737A2-95F6-723C-FB8C-96E20C6C93DE}"/>
            </a:ext>
          </a:extLst>
        </cdr:cNvPr>
        <cdr:cNvSpPr txBox="1"/>
      </cdr:nvSpPr>
      <cdr:spPr>
        <a:xfrm xmlns:a="http://schemas.openxmlformats.org/drawingml/2006/main">
          <a:off x="0" y="3872353"/>
          <a:ext cx="3863978" cy="2424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0.94108</cdr:y>
    </cdr:from>
    <cdr:to>
      <cdr:x>0.45632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C5737A2-95F6-723C-FB8C-96E20C6C93DE}"/>
            </a:ext>
          </a:extLst>
        </cdr:cNvPr>
        <cdr:cNvSpPr txBox="1"/>
      </cdr:nvSpPr>
      <cdr:spPr>
        <a:xfrm xmlns:a="http://schemas.openxmlformats.org/drawingml/2006/main">
          <a:off x="0" y="3872353"/>
          <a:ext cx="3863978" cy="2424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676274</xdr:colOff>
      <xdr:row>2</xdr:row>
      <xdr:rowOff>123824</xdr:rowOff>
    </xdr:from>
    <xdr:to>
      <xdr:col>28</xdr:col>
      <xdr:colOff>64274</xdr:colOff>
      <xdr:row>24</xdr:row>
      <xdr:rowOff>156599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7B46A6-AB89-4BBA-AB71-1FFC625A1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19048</xdr:colOff>
      <xdr:row>68</xdr:row>
      <xdr:rowOff>109535</xdr:rowOff>
    </xdr:from>
    <xdr:to>
      <xdr:col>28</xdr:col>
      <xdr:colOff>169048</xdr:colOff>
      <xdr:row>90</xdr:row>
      <xdr:rowOff>66110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FCCFAF3-1445-4582-9662-46B8D0DAF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152398</xdr:colOff>
      <xdr:row>93</xdr:row>
      <xdr:rowOff>52385</xdr:rowOff>
    </xdr:from>
    <xdr:to>
      <xdr:col>28</xdr:col>
      <xdr:colOff>302398</xdr:colOff>
      <xdr:row>115</xdr:row>
      <xdr:rowOff>8960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B4407A7-A0AF-469D-A8F6-1806EC8FA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152398</xdr:colOff>
      <xdr:row>115</xdr:row>
      <xdr:rowOff>52385</xdr:rowOff>
    </xdr:from>
    <xdr:to>
      <xdr:col>28</xdr:col>
      <xdr:colOff>302398</xdr:colOff>
      <xdr:row>137</xdr:row>
      <xdr:rowOff>8960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60C493-9E43-4744-93E8-25D1DD99C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152398</xdr:colOff>
      <xdr:row>137</xdr:row>
      <xdr:rowOff>52385</xdr:rowOff>
    </xdr:from>
    <xdr:to>
      <xdr:col>28</xdr:col>
      <xdr:colOff>302398</xdr:colOff>
      <xdr:row>159</xdr:row>
      <xdr:rowOff>8960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1AD56CC-C752-4CFC-B911-71C34D852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152398</xdr:colOff>
      <xdr:row>159</xdr:row>
      <xdr:rowOff>52385</xdr:rowOff>
    </xdr:from>
    <xdr:to>
      <xdr:col>28</xdr:col>
      <xdr:colOff>302398</xdr:colOff>
      <xdr:row>181</xdr:row>
      <xdr:rowOff>8960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A4B673C-6C02-49B3-9A47-4F601892B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152398</xdr:colOff>
      <xdr:row>181</xdr:row>
      <xdr:rowOff>52385</xdr:rowOff>
    </xdr:from>
    <xdr:to>
      <xdr:col>28</xdr:col>
      <xdr:colOff>302398</xdr:colOff>
      <xdr:row>203</xdr:row>
      <xdr:rowOff>8960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574BCCB-7EE5-48C2-9982-D04939DF5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152398</xdr:colOff>
      <xdr:row>203</xdr:row>
      <xdr:rowOff>52385</xdr:rowOff>
    </xdr:from>
    <xdr:to>
      <xdr:col>28</xdr:col>
      <xdr:colOff>302398</xdr:colOff>
      <xdr:row>225</xdr:row>
      <xdr:rowOff>8960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FEA921D-2C2D-4BC0-87DD-6FF84737C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152398</xdr:colOff>
      <xdr:row>225</xdr:row>
      <xdr:rowOff>52385</xdr:rowOff>
    </xdr:from>
    <xdr:to>
      <xdr:col>28</xdr:col>
      <xdr:colOff>302398</xdr:colOff>
      <xdr:row>247</xdr:row>
      <xdr:rowOff>94685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EA0003A-40A6-42F0-9137-905FC7547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723898</xdr:colOff>
      <xdr:row>24</xdr:row>
      <xdr:rowOff>138110</xdr:rowOff>
    </xdr:from>
    <xdr:to>
      <xdr:col>28</xdr:col>
      <xdr:colOff>111898</xdr:colOff>
      <xdr:row>46</xdr:row>
      <xdr:rowOff>94685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88361FE-B1BF-4725-A142-2DDABA223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761998</xdr:colOff>
      <xdr:row>46</xdr:row>
      <xdr:rowOff>90485</xdr:rowOff>
    </xdr:from>
    <xdr:to>
      <xdr:col>28</xdr:col>
      <xdr:colOff>149998</xdr:colOff>
      <xdr:row>68</xdr:row>
      <xdr:rowOff>47060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E218880-D145-4F94-B26D-BF993F5A7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152400</xdr:colOff>
      <xdr:row>1</xdr:row>
      <xdr:rowOff>85725</xdr:rowOff>
    </xdr:from>
    <xdr:to>
      <xdr:col>0</xdr:col>
      <xdr:colOff>914400</xdr:colOff>
      <xdr:row>4</xdr:row>
      <xdr:rowOff>95250</xdr:rowOff>
    </xdr:to>
    <xdr:pic>
      <xdr:nvPicPr>
        <xdr:cNvPr id="13" name="Imagen 12" descr="Iconos Png Gratis Resume Volver Icono Descarga Gratuita - Pump ...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0C0DABB-3EFC-476D-9354-C26353118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0007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276226</xdr:colOff>
      <xdr:row>0</xdr:row>
      <xdr:rowOff>411453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3FD5C27-8440-4B64-B7CC-ECE819316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504950" cy="411452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0.64046</cdr:x>
      <cdr:y>0.11082</cdr:y>
    </cdr:to>
    <cdr:sp macro="" textlink="'Evolución mensual turistas GC'!$B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8"/>
          <a:ext cx="4733925" cy="3905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D6F6F75-05F6-47AE-84E1-9EE2244445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entrados a Gran Canaria (principal+secundario)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1</cdr:x>
      <cdr:y>0.11082</cdr:y>
    </cdr:to>
    <cdr:sp macro="" textlink="'Evolución mensual turistas GC'!$B$7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739140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1AC028D-8004-4F8B-AD04-0BF56158422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británicos entrados a Gran Canaria (principal+secundario)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0.92397</cdr:x>
      <cdr:y>0.10691</cdr:y>
    </cdr:to>
    <cdr:sp macro="" textlink="'Evolución mensual turistas GC'!$B$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0"/>
          <a:ext cx="6829433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2F1A690-4797-4109-9151-D367B4C16A0E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irlandeses entrados a Gran Canaria (principal+secundario)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0.64046</cdr:x>
      <cdr:y>0.11082</cdr:y>
    </cdr:to>
    <cdr:sp macro="" textlink="'Evolución mensual turistas TF'!$B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8"/>
          <a:ext cx="4733925" cy="3905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D6F6F75-05F6-47AE-84E1-9EE2244445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entrados a Tenerife (principal+secundario)</a:t>
          </a:fld>
          <a:endParaRPr lang="es-ES" sz="11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0.92397</cdr:x>
      <cdr:y>0.11082</cdr:y>
    </cdr:to>
    <cdr:sp macro="" textlink="'Evolución mensual turistas GC'!$B$11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6829426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1C1DD6-077A-437D-9E5F-B26CBC5168A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alemanes entrados a Gran Canaria (principal+secundario)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0.94845</cdr:x>
      <cdr:y>0.11082</cdr:y>
    </cdr:to>
    <cdr:sp macro="" textlink="'Evolución mensual turistas GC'!$B$13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701040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4BA41C-459E-4503-A13C-4A63C6D44A6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italianos entrados a Gran Canaria (principal+secundario)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0.76031</cdr:x>
      <cdr:y>0.11082</cdr:y>
    </cdr:to>
    <cdr:sp macro="" textlink="'Evolución mensual turistas GC'!$B$15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561975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5DF95F-F713-4F4F-820E-12C5A977EE5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franceses entrados a Gran Canaria (principal+secundario)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0.77062</cdr:x>
      <cdr:y>0.11082</cdr:y>
    </cdr:to>
    <cdr:sp macro="" textlink="'Evolución mensual turistas GC'!$B$18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569595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B51336A-1B95-4759-961F-8DD7BB77ABA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belgas entrados a Gran Canaria (principal+secundario)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0.7616</cdr:x>
      <cdr:y>0.11082</cdr:y>
    </cdr:to>
    <cdr:sp macro="" textlink="'Evolución mensual turistas GC'!$B$20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5629276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455071B-CC5E-444B-A4CB-1CA2D23211DE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neerlandeses entrados a Gran Canaria (principal+secundario)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0.77062</cdr:x>
      <cdr:y>0.11082</cdr:y>
    </cdr:to>
    <cdr:sp macro="" textlink="'Evolución mensual turistas GC'!$B$22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569595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56DBD7-4BCE-4CBC-8B6C-05DE24D632C2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nórdicos entrados a Gran Canaria (principal+secundario)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0.93041</cdr:x>
      <cdr:y>0.11082</cdr:y>
    </cdr:to>
    <cdr:sp macro="" textlink="'Evolución mensual turistas GC'!$B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687705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7BFC5B4-60BF-411A-B7CB-7D315189D07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peninsulares entrados a Gran Canaria (principal+secundario)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0.64046</cdr:x>
      <cdr:y>0.10691</cdr:y>
    </cdr:to>
    <cdr:sp macro="" textlink="'Evolución mensual turistas GC'!$B$48">
      <cdr:nvSpPr>
        <cdr:cNvPr id="11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0"/>
          <a:ext cx="4733897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AC1ADD3-89B6-42BA-805A-048D59663F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extranjeros entrados a Gran Canaria (principal+secundario)</a:t>
          </a:fld>
          <a:endParaRPr lang="es-ES" sz="1100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676274</xdr:colOff>
      <xdr:row>2</xdr:row>
      <xdr:rowOff>123824</xdr:rowOff>
    </xdr:from>
    <xdr:to>
      <xdr:col>28</xdr:col>
      <xdr:colOff>64274</xdr:colOff>
      <xdr:row>24</xdr:row>
      <xdr:rowOff>156599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056953-65D0-4BC9-AE14-0D72B9B33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19048</xdr:colOff>
      <xdr:row>68</xdr:row>
      <xdr:rowOff>109535</xdr:rowOff>
    </xdr:from>
    <xdr:to>
      <xdr:col>28</xdr:col>
      <xdr:colOff>169048</xdr:colOff>
      <xdr:row>90</xdr:row>
      <xdr:rowOff>66110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8B9AD20-CC71-45BF-AC01-2A58FE064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152398</xdr:colOff>
      <xdr:row>93</xdr:row>
      <xdr:rowOff>52385</xdr:rowOff>
    </xdr:from>
    <xdr:to>
      <xdr:col>28</xdr:col>
      <xdr:colOff>302398</xdr:colOff>
      <xdr:row>115</xdr:row>
      <xdr:rowOff>8960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BC25910-E81F-4422-9960-2D514CD4B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152398</xdr:colOff>
      <xdr:row>115</xdr:row>
      <xdr:rowOff>52385</xdr:rowOff>
    </xdr:from>
    <xdr:to>
      <xdr:col>28</xdr:col>
      <xdr:colOff>302398</xdr:colOff>
      <xdr:row>137</xdr:row>
      <xdr:rowOff>8960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730600B-D86B-405E-9BC1-B0914ECF3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152398</xdr:colOff>
      <xdr:row>137</xdr:row>
      <xdr:rowOff>52385</xdr:rowOff>
    </xdr:from>
    <xdr:to>
      <xdr:col>28</xdr:col>
      <xdr:colOff>302398</xdr:colOff>
      <xdr:row>159</xdr:row>
      <xdr:rowOff>8960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2C81BDA-0590-45F5-8FD8-F068ED326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152398</xdr:colOff>
      <xdr:row>159</xdr:row>
      <xdr:rowOff>52385</xdr:rowOff>
    </xdr:from>
    <xdr:to>
      <xdr:col>28</xdr:col>
      <xdr:colOff>302398</xdr:colOff>
      <xdr:row>181</xdr:row>
      <xdr:rowOff>8960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20C4CAB-990D-4336-9BFA-FFEDBF6A0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152398</xdr:colOff>
      <xdr:row>181</xdr:row>
      <xdr:rowOff>52385</xdr:rowOff>
    </xdr:from>
    <xdr:to>
      <xdr:col>28</xdr:col>
      <xdr:colOff>302398</xdr:colOff>
      <xdr:row>203</xdr:row>
      <xdr:rowOff>8960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EF38746-67EB-41B2-9440-31B7899BE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152398</xdr:colOff>
      <xdr:row>203</xdr:row>
      <xdr:rowOff>52385</xdr:rowOff>
    </xdr:from>
    <xdr:to>
      <xdr:col>28</xdr:col>
      <xdr:colOff>302398</xdr:colOff>
      <xdr:row>225</xdr:row>
      <xdr:rowOff>8960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ABCD5EE-B853-4029-B316-C7FF6C035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152398</xdr:colOff>
      <xdr:row>225</xdr:row>
      <xdr:rowOff>52385</xdr:rowOff>
    </xdr:from>
    <xdr:to>
      <xdr:col>28</xdr:col>
      <xdr:colOff>302398</xdr:colOff>
      <xdr:row>247</xdr:row>
      <xdr:rowOff>94685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45145E0-4842-44C3-A9B2-FEEAC2714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723898</xdr:colOff>
      <xdr:row>24</xdr:row>
      <xdr:rowOff>138110</xdr:rowOff>
    </xdr:from>
    <xdr:to>
      <xdr:col>28</xdr:col>
      <xdr:colOff>111898</xdr:colOff>
      <xdr:row>46</xdr:row>
      <xdr:rowOff>94685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7D6CF1D-6350-44D7-9655-06B447A4A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761998</xdr:colOff>
      <xdr:row>46</xdr:row>
      <xdr:rowOff>90485</xdr:rowOff>
    </xdr:from>
    <xdr:to>
      <xdr:col>28</xdr:col>
      <xdr:colOff>149998</xdr:colOff>
      <xdr:row>68</xdr:row>
      <xdr:rowOff>47060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52938A8-6AAB-497D-8D94-DEB83E5B6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152400</xdr:colOff>
      <xdr:row>1</xdr:row>
      <xdr:rowOff>85725</xdr:rowOff>
    </xdr:from>
    <xdr:to>
      <xdr:col>0</xdr:col>
      <xdr:colOff>914400</xdr:colOff>
      <xdr:row>4</xdr:row>
      <xdr:rowOff>95250</xdr:rowOff>
    </xdr:to>
    <xdr:pic>
      <xdr:nvPicPr>
        <xdr:cNvPr id="13" name="Imagen 12" descr="Iconos Png Gratis Resume Volver Icono Descarga Gratuita - Pump ...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CC1671D-FA46-486B-84CA-4D5692418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0007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276226</xdr:colOff>
      <xdr:row>0</xdr:row>
      <xdr:rowOff>411453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5FA23B4-9702-4CBC-BBFF-69EDF6006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504950" cy="411452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0.64046</cdr:x>
      <cdr:y>0.11082</cdr:y>
    </cdr:to>
    <cdr:sp macro="" textlink="'Evolución mensual turistas LZ'!$B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8"/>
          <a:ext cx="4733925" cy="3905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D6F6F75-05F6-47AE-84E1-9EE2244445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entrados a Lanzarote (principal+secundario)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1</cdr:x>
      <cdr:y>0.11082</cdr:y>
    </cdr:to>
    <cdr:sp macro="" textlink="'Evolución mensual turistas TF'!$B$7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739140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1AC028D-8004-4F8B-AD04-0BF56158422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británicos entrados a Tenerife (principal+secundario)</a:t>
          </a:fld>
          <a:endParaRPr lang="es-ES" sz="11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1</cdr:x>
      <cdr:y>0.11082</cdr:y>
    </cdr:to>
    <cdr:sp macro="" textlink="'Evolución mensual turistas LZ'!$B$7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739140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1AC028D-8004-4F8B-AD04-0BF56158422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británicos entrados a Lanzarote (principal+secundario)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0.92397</cdr:x>
      <cdr:y>0.10691</cdr:y>
    </cdr:to>
    <cdr:sp macro="" textlink="'Evolución mensual turistas LZ'!$B$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0"/>
          <a:ext cx="6829433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2F1A690-4797-4109-9151-D367B4C16A0E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irlandeses entrados a Lanzarote (principal+secundario)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0.92397</cdr:x>
      <cdr:y>0.11082</cdr:y>
    </cdr:to>
    <cdr:sp macro="" textlink="'Evolución mensual turistas LZ'!$B$11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6829426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1C1DD6-077A-437D-9E5F-B26CBC5168A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alemanes entrados a Lanzarote (principal+secundario)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0.94845</cdr:x>
      <cdr:y>0.11082</cdr:y>
    </cdr:to>
    <cdr:sp macro="" textlink="'Evolución mensual turistas LZ'!$B$13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701040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4BA41C-459E-4503-A13C-4A63C6D44A6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italianos entrados a Lanzarote (principal+secundario)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0.76031</cdr:x>
      <cdr:y>0.11082</cdr:y>
    </cdr:to>
    <cdr:sp macro="" textlink="'Evolución mensual turistas LZ'!$B$15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561975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5DF95F-F713-4F4F-820E-12C5A977EE5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franceses entrados a Lanzarote (principal+secundario)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0.77062</cdr:x>
      <cdr:y>0.11082</cdr:y>
    </cdr:to>
    <cdr:sp macro="" textlink="'Evolución mensual turistas LZ'!$B$18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569595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B51336A-1B95-4759-961F-8DD7BB77ABA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belgas entrados a Lanzarote (principal+secundario)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0.7616</cdr:x>
      <cdr:y>0.11082</cdr:y>
    </cdr:to>
    <cdr:sp macro="" textlink="'Evolución mensual turistas LZ'!$B$20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5629276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455071B-CC5E-444B-A4CB-1CA2D23211DE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neerlandeses entrados a Lanzarote (principal+secundario)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0.77062</cdr:x>
      <cdr:y>0.11082</cdr:y>
    </cdr:to>
    <cdr:sp macro="" textlink="'Evolución mensual turistas LZ'!$B$22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569595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56DBD7-4BCE-4CBC-8B6C-05DE24D632C2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nórdicos entrados a Lanzarote (principal+secundario)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0.93041</cdr:x>
      <cdr:y>0.11082</cdr:y>
    </cdr:to>
    <cdr:sp macro="" textlink="'Evolución mensual turistas LZ'!$B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687705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7BFC5B4-60BF-411A-B7CB-7D315189D07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peninsulares entrados a Lanzarote (principal+secundario)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0.64046</cdr:x>
      <cdr:y>0.10691</cdr:y>
    </cdr:to>
    <cdr:sp macro="" textlink="'Evolución mensual turistas LZ'!$B$48">
      <cdr:nvSpPr>
        <cdr:cNvPr id="11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0"/>
          <a:ext cx="4733897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AC1ADD3-89B6-42BA-805A-048D59663F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extranjeros entrados a Lanzarote (principal+secundario)</a:t>
          </a:fld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0.92397</cdr:x>
      <cdr:y>0.10691</cdr:y>
    </cdr:to>
    <cdr:sp macro="" textlink="'Evolución mensual turistas TF'!$B$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0"/>
          <a:ext cx="6829433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2F1A690-4797-4109-9151-D367B4C16A0E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irlandeses entrados a Tenerife (principal+secundario)</a:t>
          </a:fld>
          <a:endParaRPr lang="es-ES" sz="1100"/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676274</xdr:colOff>
      <xdr:row>2</xdr:row>
      <xdr:rowOff>123824</xdr:rowOff>
    </xdr:from>
    <xdr:to>
      <xdr:col>28</xdr:col>
      <xdr:colOff>64274</xdr:colOff>
      <xdr:row>24</xdr:row>
      <xdr:rowOff>156599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A4D22A7-4168-481B-9D23-3FC7D06FA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19048</xdr:colOff>
      <xdr:row>68</xdr:row>
      <xdr:rowOff>109535</xdr:rowOff>
    </xdr:from>
    <xdr:to>
      <xdr:col>28</xdr:col>
      <xdr:colOff>169048</xdr:colOff>
      <xdr:row>90</xdr:row>
      <xdr:rowOff>66110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F5F1B9-A0DF-416F-AD2C-95CBF48D0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152398</xdr:colOff>
      <xdr:row>93</xdr:row>
      <xdr:rowOff>52385</xdr:rowOff>
    </xdr:from>
    <xdr:to>
      <xdr:col>28</xdr:col>
      <xdr:colOff>302398</xdr:colOff>
      <xdr:row>115</xdr:row>
      <xdr:rowOff>8960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B2AEEEF-8145-4897-ADD7-DB7312FCC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152398</xdr:colOff>
      <xdr:row>115</xdr:row>
      <xdr:rowOff>52385</xdr:rowOff>
    </xdr:from>
    <xdr:to>
      <xdr:col>28</xdr:col>
      <xdr:colOff>302398</xdr:colOff>
      <xdr:row>137</xdr:row>
      <xdr:rowOff>8960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05A95A-0BFB-4A1C-9696-5979396AF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152398</xdr:colOff>
      <xdr:row>137</xdr:row>
      <xdr:rowOff>52385</xdr:rowOff>
    </xdr:from>
    <xdr:to>
      <xdr:col>28</xdr:col>
      <xdr:colOff>302398</xdr:colOff>
      <xdr:row>159</xdr:row>
      <xdr:rowOff>8960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AB76BAC-1B7D-4A47-810F-6A84447D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152398</xdr:colOff>
      <xdr:row>159</xdr:row>
      <xdr:rowOff>52385</xdr:rowOff>
    </xdr:from>
    <xdr:to>
      <xdr:col>28</xdr:col>
      <xdr:colOff>302398</xdr:colOff>
      <xdr:row>181</xdr:row>
      <xdr:rowOff>8960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5479481-4593-4CD6-8A1C-321A6D9B1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152398</xdr:colOff>
      <xdr:row>181</xdr:row>
      <xdr:rowOff>52385</xdr:rowOff>
    </xdr:from>
    <xdr:to>
      <xdr:col>28</xdr:col>
      <xdr:colOff>302398</xdr:colOff>
      <xdr:row>203</xdr:row>
      <xdr:rowOff>8960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9286403-4209-466F-93A1-568EFB1BE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152398</xdr:colOff>
      <xdr:row>203</xdr:row>
      <xdr:rowOff>52385</xdr:rowOff>
    </xdr:from>
    <xdr:to>
      <xdr:col>28</xdr:col>
      <xdr:colOff>302398</xdr:colOff>
      <xdr:row>225</xdr:row>
      <xdr:rowOff>8960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C935C76-A82C-4418-9C46-42F8BC126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152398</xdr:colOff>
      <xdr:row>225</xdr:row>
      <xdr:rowOff>52385</xdr:rowOff>
    </xdr:from>
    <xdr:to>
      <xdr:col>28</xdr:col>
      <xdr:colOff>302398</xdr:colOff>
      <xdr:row>247</xdr:row>
      <xdr:rowOff>94685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974DC0A-5B75-4017-801F-AC6E8E718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723898</xdr:colOff>
      <xdr:row>24</xdr:row>
      <xdr:rowOff>138110</xdr:rowOff>
    </xdr:from>
    <xdr:to>
      <xdr:col>28</xdr:col>
      <xdr:colOff>111898</xdr:colOff>
      <xdr:row>46</xdr:row>
      <xdr:rowOff>94685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E3BFCA6-5376-4488-87B6-08CD2B8E7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761998</xdr:colOff>
      <xdr:row>46</xdr:row>
      <xdr:rowOff>90485</xdr:rowOff>
    </xdr:from>
    <xdr:to>
      <xdr:col>28</xdr:col>
      <xdr:colOff>149998</xdr:colOff>
      <xdr:row>68</xdr:row>
      <xdr:rowOff>47060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9027816-287E-49F2-BDE4-00055DCFB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152400</xdr:colOff>
      <xdr:row>1</xdr:row>
      <xdr:rowOff>85725</xdr:rowOff>
    </xdr:from>
    <xdr:to>
      <xdr:col>0</xdr:col>
      <xdr:colOff>914400</xdr:colOff>
      <xdr:row>4</xdr:row>
      <xdr:rowOff>95250</xdr:rowOff>
    </xdr:to>
    <xdr:pic>
      <xdr:nvPicPr>
        <xdr:cNvPr id="13" name="Imagen 12" descr="Iconos Png Gratis Resume Volver Icono Descarga Gratuita - Pump ...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9C9C23E-7688-4F7F-889F-05F9E2378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0007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276226</xdr:colOff>
      <xdr:row>0</xdr:row>
      <xdr:rowOff>411453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62694AE-AD17-49B9-AB71-51251920F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504950" cy="411452"/>
        </a:xfrm>
        <a:prstGeom prst="rect">
          <a:avLst/>
        </a:prstGeom>
      </xdr:spPr>
    </xdr:pic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0.64046</cdr:x>
      <cdr:y>0.11082</cdr:y>
    </cdr:to>
    <cdr:sp macro="" textlink="'Evolución mensual turistas FV'!$B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8"/>
          <a:ext cx="4733925" cy="3905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D6F6F75-05F6-47AE-84E1-9EE2244445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entrados a Fuerteventura (principal+secundario)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1</cdr:x>
      <cdr:y>0.11082</cdr:y>
    </cdr:to>
    <cdr:sp macro="" textlink="'Evolución mensual turistas FV'!$B$7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739140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1AC028D-8004-4F8B-AD04-0BF56158422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británicos entrados a Fuerteventura (principal+secundario)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0.92397</cdr:x>
      <cdr:y>0.10691</cdr:y>
    </cdr:to>
    <cdr:sp macro="" textlink="'Evolución mensual turistas FV'!$B$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0"/>
          <a:ext cx="6829433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2F1A690-4797-4109-9151-D367B4C16A0E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irlandeses entrados a Fuerteventura (principal+secundario)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0.92397</cdr:x>
      <cdr:y>0.11082</cdr:y>
    </cdr:to>
    <cdr:sp macro="" textlink="'Evolución mensual turistas FV'!$B$11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6829426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1C1DD6-077A-437D-9E5F-B26CBC5168A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alemanes entrados a Fuerteventura (principal+secundario)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0.94845</cdr:x>
      <cdr:y>0.11082</cdr:y>
    </cdr:to>
    <cdr:sp macro="" textlink="'Evolución mensual turistas FV'!$B$13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701040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4BA41C-459E-4503-A13C-4A63C6D44A6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italianos entrados a Fuerteventura (principal+secundario)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0.76031</cdr:x>
      <cdr:y>0.11082</cdr:y>
    </cdr:to>
    <cdr:sp macro="" textlink="'Evolución mensual turistas FV'!$B$15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561975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5DF95F-F713-4F4F-820E-12C5A977EE5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franceses entrados a Fuerteventura (principal+secundario)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0.77062</cdr:x>
      <cdr:y>0.11082</cdr:y>
    </cdr:to>
    <cdr:sp macro="" textlink="'Evolución mensual turistas FV'!$B$18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569595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B51336A-1B95-4759-961F-8DD7BB77ABA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belgas entrados a Fuerteventura (principal+secundario)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0.7616</cdr:x>
      <cdr:y>0.11082</cdr:y>
    </cdr:to>
    <cdr:sp macro="" textlink="'Evolución mensual turistas FV'!$B$20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5629276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455071B-CC5E-444B-A4CB-1CA2D23211DE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neerlandeses entrados a Fuerteventura (principal+secundario)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0.77062</cdr:x>
      <cdr:y>0.11082</cdr:y>
    </cdr:to>
    <cdr:sp macro="" textlink="'Evolución mensual turistas FV'!$B$22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569595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56DBD7-4BCE-4CBC-8B6C-05DE24D632C2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nórdicos entrados a Fuerteventura (principal+secundario)</a:t>
          </a:fld>
          <a:endParaRPr lang="es-E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0.92397</cdr:x>
      <cdr:y>0.11082</cdr:y>
    </cdr:to>
    <cdr:sp macro="" textlink="'Evolución mensual turistas TF'!$B$11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6829426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1C1DD6-077A-437D-9E5F-B26CBC5168A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alemanes entrados a Tenerife (principal+secundario)</a:t>
          </a:fld>
          <a:endParaRPr lang="es-ES" sz="11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0.93041</cdr:x>
      <cdr:y>0.11082</cdr:y>
    </cdr:to>
    <cdr:sp macro="" textlink="'Evolución mensual turistas FV'!$B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687705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7BFC5B4-60BF-411A-B7CB-7D315189D07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peninsulares entrados a Fuerteventura (principal+secundario)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0.64046</cdr:x>
      <cdr:y>0.10691</cdr:y>
    </cdr:to>
    <cdr:sp macro="" textlink="'Evolución mensual turistas FV'!$B$48">
      <cdr:nvSpPr>
        <cdr:cNvPr id="11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0"/>
          <a:ext cx="4733897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AC1ADD3-89B6-42BA-805A-048D59663F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extranjeros entrados a Fuerteventura (principal+secundario)</a:t>
          </a:fld>
          <a:endParaRPr lang="es-ES" sz="1100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9525</xdr:rowOff>
    </xdr:from>
    <xdr:to>
      <xdr:col>0</xdr:col>
      <xdr:colOff>942975</xdr:colOff>
      <xdr:row>4</xdr:row>
      <xdr:rowOff>19050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AED31-F2D0-437C-812B-7CEB25D09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2387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411452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7E70C6-A69E-4FEF-86F4-D6A52D125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4950" cy="41145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666750</xdr:colOff>
      <xdr:row>0</xdr:row>
      <xdr:rowOff>409575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1F5026-25F1-40DA-AE29-C022CB2A6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4950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3</xdr:row>
      <xdr:rowOff>266700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C3EDF7-0921-49AD-A5E1-3204E5724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"/>
          <a:ext cx="7620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590550</xdr:colOff>
      <xdr:row>0</xdr:row>
      <xdr:rowOff>476250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543B89-BA1B-4FBD-85CD-89598EB80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495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457200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A1DC88-C3C1-4E40-9F3F-94D88E387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"/>
          <a:ext cx="7620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1</xdr:row>
      <xdr:rowOff>0</xdr:rowOff>
    </xdr:from>
    <xdr:to>
      <xdr:col>0</xdr:col>
      <xdr:colOff>1009650</xdr:colOff>
      <xdr:row>4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AD9BA8-6373-4835-9BC5-E9455423B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1435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411452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62B679-27D8-4FBF-8796-4AB8FBFEC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4950" cy="41145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1</xdr:row>
      <xdr:rowOff>0</xdr:rowOff>
    </xdr:from>
    <xdr:to>
      <xdr:col>0</xdr:col>
      <xdr:colOff>1009650</xdr:colOff>
      <xdr:row>4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EE7967-D2AB-4E73-AE36-395435158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1435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411452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5BB7B0-A469-4B17-BBCC-10BDE6238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4950" cy="41145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1</xdr:row>
      <xdr:rowOff>0</xdr:rowOff>
    </xdr:from>
    <xdr:to>
      <xdr:col>0</xdr:col>
      <xdr:colOff>1009650</xdr:colOff>
      <xdr:row>4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38F8C1-8162-4695-91F1-0CC97D8B2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1435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411452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0FB18D-18C8-4DA5-B085-F254FD5A6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4950" cy="411452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19050</xdr:rowOff>
    </xdr:from>
    <xdr:to>
      <xdr:col>0</xdr:col>
      <xdr:colOff>971550</xdr:colOff>
      <xdr:row>4</xdr:row>
      <xdr:rowOff>28575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86CB30-22C9-4978-90AC-BA6BC0435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340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411452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B45B09-428B-4D20-91B0-A082DA01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4950" cy="41145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19050</xdr:rowOff>
    </xdr:from>
    <xdr:to>
      <xdr:col>0</xdr:col>
      <xdr:colOff>971550</xdr:colOff>
      <xdr:row>4</xdr:row>
      <xdr:rowOff>28575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7031FB-3A48-4608-AA58-0BFB8E8E0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340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411452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246F38-5EA0-435B-AA40-E093E5435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4950" cy="411452"/>
        </a:xfrm>
        <a:prstGeom prst="rect">
          <a:avLst/>
        </a:prstGeom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0.94845</cdr:x>
      <cdr:y>0.11082</cdr:y>
    </cdr:to>
    <cdr:sp macro="" textlink="'Evolución mensual turistas TF'!$B$13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701040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4BA41C-459E-4503-A13C-4A63C6D44A6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italianos entrados a Tenerife (principal+secundario)</a:t>
          </a:fld>
          <a:endParaRPr lang="es-ES" sz="1100"/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38100</xdr:rowOff>
    </xdr:from>
    <xdr:to>
      <xdr:col>0</xdr:col>
      <xdr:colOff>962025</xdr:colOff>
      <xdr:row>4</xdr:row>
      <xdr:rowOff>47625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ABDEEA-8897-4D9A-BD47-3F3CD5D01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5245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411452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46E7B8-4DBD-4DF6-AC74-63B6E725B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4950" cy="41145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38100</xdr:rowOff>
    </xdr:from>
    <xdr:to>
      <xdr:col>0</xdr:col>
      <xdr:colOff>962025</xdr:colOff>
      <xdr:row>4</xdr:row>
      <xdr:rowOff>47625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B92284-8FC7-47B7-9E06-13AD5C7F1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5245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411452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8693F7-7C2F-46FB-BDDE-948BA1074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4950" cy="41145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57150</xdr:rowOff>
    </xdr:from>
    <xdr:to>
      <xdr:col>0</xdr:col>
      <xdr:colOff>981075</xdr:colOff>
      <xdr:row>4</xdr:row>
      <xdr:rowOff>66675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B1E012-BCA7-44CE-8A06-6229BC7B0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7150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411452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B005257-ED14-4E0D-8F02-C05A18794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4950" cy="41145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57150</xdr:rowOff>
    </xdr:from>
    <xdr:to>
      <xdr:col>0</xdr:col>
      <xdr:colOff>981075</xdr:colOff>
      <xdr:row>4</xdr:row>
      <xdr:rowOff>66675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3469B8-9808-4B50-B795-67604B6ED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7150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411452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2C56BD-2E35-472A-8C33-0DCB62900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4950" cy="41145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147636</xdr:colOff>
      <xdr:row>65</xdr:row>
      <xdr:rowOff>166687</xdr:rowOff>
    </xdr:from>
    <xdr:to>
      <xdr:col>13</xdr:col>
      <xdr:colOff>0</xdr:colOff>
      <xdr:row>92</xdr:row>
      <xdr:rowOff>63187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8ADDA3-66CC-4812-BF09-7D75F2E50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67</xdr:row>
      <xdr:rowOff>104775</xdr:rowOff>
    </xdr:from>
    <xdr:to>
      <xdr:col>18</xdr:col>
      <xdr:colOff>599400</xdr:colOff>
      <xdr:row>94</xdr:row>
      <xdr:rowOff>1275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548C89A-4F8A-4F87-94A8-746CB9ECB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9525</xdr:colOff>
      <xdr:row>67</xdr:row>
      <xdr:rowOff>152400</xdr:rowOff>
    </xdr:from>
    <xdr:to>
      <xdr:col>28</xdr:col>
      <xdr:colOff>75525</xdr:colOff>
      <xdr:row>94</xdr:row>
      <xdr:rowOff>48900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D1B053C-372B-4595-8419-7E8B5EBF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485775</xdr:colOff>
      <xdr:row>67</xdr:row>
      <xdr:rowOff>95250</xdr:rowOff>
    </xdr:from>
    <xdr:to>
      <xdr:col>35</xdr:col>
      <xdr:colOff>0</xdr:colOff>
      <xdr:row>93</xdr:row>
      <xdr:rowOff>182250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96CB1F-9F6D-4807-B185-59482FC36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219075</xdr:colOff>
      <xdr:row>1</xdr:row>
      <xdr:rowOff>28575</xdr:rowOff>
    </xdr:from>
    <xdr:to>
      <xdr:col>0</xdr:col>
      <xdr:colOff>981075</xdr:colOff>
      <xdr:row>4</xdr:row>
      <xdr:rowOff>38100</xdr:rowOff>
    </xdr:to>
    <xdr:pic>
      <xdr:nvPicPr>
        <xdr:cNvPr id="6" name="Imagen 5" descr="Iconos Png Gratis Resume Volver Icono Descarga Gratuita - Pump ...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38F142D-7354-4922-83A8-9ED826619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</xdr:colOff>
      <xdr:row>0</xdr:row>
      <xdr:rowOff>411452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283E849-3976-4257-AADA-250B088E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90675" cy="411452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Canarias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Tenerife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Tenerife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Lanzarote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147636</xdr:colOff>
      <xdr:row>65</xdr:row>
      <xdr:rowOff>166687</xdr:rowOff>
    </xdr:from>
    <xdr:to>
      <xdr:col>13</xdr:col>
      <xdr:colOff>0</xdr:colOff>
      <xdr:row>92</xdr:row>
      <xdr:rowOff>63187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F40F4B-A3DC-46D1-B60D-254385674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67</xdr:row>
      <xdr:rowOff>104775</xdr:rowOff>
    </xdr:from>
    <xdr:to>
      <xdr:col>18</xdr:col>
      <xdr:colOff>599400</xdr:colOff>
      <xdr:row>94</xdr:row>
      <xdr:rowOff>1275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D15973-F928-4D45-A12E-8C85FC641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9525</xdr:colOff>
      <xdr:row>67</xdr:row>
      <xdr:rowOff>152400</xdr:rowOff>
    </xdr:from>
    <xdr:to>
      <xdr:col>28</xdr:col>
      <xdr:colOff>75525</xdr:colOff>
      <xdr:row>94</xdr:row>
      <xdr:rowOff>48900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CBA4914-2D30-40E7-91F5-4DE8FD0EA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485775</xdr:colOff>
      <xdr:row>67</xdr:row>
      <xdr:rowOff>95250</xdr:rowOff>
    </xdr:from>
    <xdr:to>
      <xdr:col>39</xdr:col>
      <xdr:colOff>0</xdr:colOff>
      <xdr:row>93</xdr:row>
      <xdr:rowOff>182250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17DE829-CE1D-4477-9CE3-386FD0C51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219075</xdr:colOff>
      <xdr:row>1</xdr:row>
      <xdr:rowOff>28575</xdr:rowOff>
    </xdr:from>
    <xdr:to>
      <xdr:col>0</xdr:col>
      <xdr:colOff>981075</xdr:colOff>
      <xdr:row>4</xdr:row>
      <xdr:rowOff>38100</xdr:rowOff>
    </xdr:to>
    <xdr:pic>
      <xdr:nvPicPr>
        <xdr:cNvPr id="6" name="Imagen 5" descr="Iconos Png Gratis Resume Volver Icono Descarga Gratuita - Pump ...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F046707-A30E-4433-896C-F1D24FEAD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</xdr:colOff>
      <xdr:row>0</xdr:row>
      <xdr:rowOff>411452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DF16863-551F-438F-B910-9DCDBC15E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90675" cy="411452"/>
        </a:xfrm>
        <a:prstGeom prst="rect">
          <a:avLst/>
        </a:prstGeom>
      </xdr:spPr>
    </xdr:pic>
    <xdr:clientData/>
  </xdr:twoCellAnchor>
  <xdr:twoCellAnchor>
    <xdr:from>
      <xdr:col>21</xdr:col>
      <xdr:colOff>0</xdr:colOff>
      <xdr:row>37</xdr:row>
      <xdr:rowOff>0</xdr:rowOff>
    </xdr:from>
    <xdr:to>
      <xdr:col>37</xdr:col>
      <xdr:colOff>295274</xdr:colOff>
      <xdr:row>57</xdr:row>
      <xdr:rowOff>42863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10A1FAA-FB3D-4497-B0BD-6BC829E73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0.76031</cdr:x>
      <cdr:y>0.11082</cdr:y>
    </cdr:to>
    <cdr:sp macro="" textlink="'Evolución mensual turistas TF'!$B$15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561975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5DF95F-F713-4F4F-820E-12C5A977EE5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franceses entrados a Tenerife (principal+secundario)</a:t>
          </a:fld>
          <a:endParaRPr lang="es-ES" sz="1100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Canarias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Tenerife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Tenerife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Lanzarote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0.9452</cdr:y>
    </cdr:from>
    <cdr:to>
      <cdr:x>0.79496</cdr:x>
      <cdr:y>0.99654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846A622F-0030-380B-9B66-567633304357}"/>
            </a:ext>
          </a:extLst>
        </cdr:cNvPr>
        <cdr:cNvSpPr txBox="1"/>
      </cdr:nvSpPr>
      <cdr:spPr>
        <a:xfrm xmlns:a="http://schemas.openxmlformats.org/drawingml/2006/main">
          <a:off x="0" y="3641725"/>
          <a:ext cx="7095000" cy="1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0.00636</cdr:x>
      <cdr:y>0.089</cdr:y>
    </cdr:from>
    <cdr:to>
      <cdr:x>0.15036</cdr:x>
      <cdr:y>0.17553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89E08A13-8C50-F623-A4D3-5791669BF765}"/>
            </a:ext>
          </a:extLst>
        </cdr:cNvPr>
        <cdr:cNvSpPr txBox="1"/>
      </cdr:nvSpPr>
      <cdr:spPr>
        <a:xfrm xmlns:a="http://schemas.openxmlformats.org/drawingml/2006/main">
          <a:off x="76200" y="342900"/>
          <a:ext cx="1724025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D3EEE0-1E51-47E2-AD51-5250867DE44C}" type="TxLink">
            <a:rPr lang="en-US" sz="1400" b="0" i="0" u="none" strike="noStrik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acumulado agosto</a:t>
          </a:fld>
          <a:endParaRPr lang="es-ES" sz="1400">
            <a:solidFill>
              <a:schemeClr val="accent6">
                <a:lumMod val="50000"/>
              </a:schemeClr>
            </a:solidFill>
          </a:endParaRP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147636</xdr:colOff>
      <xdr:row>65</xdr:row>
      <xdr:rowOff>166687</xdr:rowOff>
    </xdr:from>
    <xdr:to>
      <xdr:col>13</xdr:col>
      <xdr:colOff>0</xdr:colOff>
      <xdr:row>92</xdr:row>
      <xdr:rowOff>63187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BAA55CE-FD05-481B-87FC-FBC57140B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67</xdr:row>
      <xdr:rowOff>104775</xdr:rowOff>
    </xdr:from>
    <xdr:to>
      <xdr:col>18</xdr:col>
      <xdr:colOff>599400</xdr:colOff>
      <xdr:row>94</xdr:row>
      <xdr:rowOff>1275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DB5793-D900-4AAF-8036-EAA336212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9525</xdr:colOff>
      <xdr:row>67</xdr:row>
      <xdr:rowOff>152400</xdr:rowOff>
    </xdr:from>
    <xdr:to>
      <xdr:col>28</xdr:col>
      <xdr:colOff>75525</xdr:colOff>
      <xdr:row>94</xdr:row>
      <xdr:rowOff>48900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ED522A2-149A-4B54-9F45-366A53291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485775</xdr:colOff>
      <xdr:row>67</xdr:row>
      <xdr:rowOff>95250</xdr:rowOff>
    </xdr:from>
    <xdr:to>
      <xdr:col>35</xdr:col>
      <xdr:colOff>0</xdr:colOff>
      <xdr:row>93</xdr:row>
      <xdr:rowOff>182250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0F9A33E-F2DC-4040-853C-919B1AA3B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219075</xdr:colOff>
      <xdr:row>1</xdr:row>
      <xdr:rowOff>28575</xdr:rowOff>
    </xdr:from>
    <xdr:to>
      <xdr:col>0</xdr:col>
      <xdr:colOff>981075</xdr:colOff>
      <xdr:row>4</xdr:row>
      <xdr:rowOff>38100</xdr:rowOff>
    </xdr:to>
    <xdr:pic>
      <xdr:nvPicPr>
        <xdr:cNvPr id="6" name="Imagen 5" descr="Iconos Png Gratis Resume Volver Icono Descarga Gratuita - Pump ...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5EA3D-9C3F-46CE-BED6-C2CA924C6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</xdr:colOff>
      <xdr:row>0</xdr:row>
      <xdr:rowOff>411452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B2DB55C-A7D5-4C3F-AEB9-09D244A60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90675" cy="411452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Canarias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Tenerife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Tenerife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Lanzarote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0.94003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3433764"/>
          <a:ext cx="3810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0.77062</cdr:x>
      <cdr:y>0.11082</cdr:y>
    </cdr:to>
    <cdr:sp macro="" textlink="'Evolución mensual turistas TF'!$B$18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581"/>
          <a:ext cx="5695951" cy="398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B51336A-1B95-4759-961F-8DD7BB77ABA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Turistas belgas entrados a Tenerife (principal+secundario)</a:t>
          </a:fld>
          <a:endParaRPr lang="es-ES" sz="1100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147636</xdr:colOff>
      <xdr:row>65</xdr:row>
      <xdr:rowOff>166687</xdr:rowOff>
    </xdr:from>
    <xdr:to>
      <xdr:col>7</xdr:col>
      <xdr:colOff>0</xdr:colOff>
      <xdr:row>92</xdr:row>
      <xdr:rowOff>63187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DCD37E-E7FB-4370-A752-FE9BB3F22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67</xdr:row>
      <xdr:rowOff>104775</xdr:rowOff>
    </xdr:from>
    <xdr:to>
      <xdr:col>12</xdr:col>
      <xdr:colOff>0</xdr:colOff>
      <xdr:row>94</xdr:row>
      <xdr:rowOff>1275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ED9D40C-FC9F-4317-B9A2-2D48423DD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67</xdr:row>
      <xdr:rowOff>152400</xdr:rowOff>
    </xdr:from>
    <xdr:to>
      <xdr:col>16</xdr:col>
      <xdr:colOff>75525</xdr:colOff>
      <xdr:row>94</xdr:row>
      <xdr:rowOff>48900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C86FAC8-B26C-4141-8A7F-F8EA0F22F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485775</xdr:colOff>
      <xdr:row>67</xdr:row>
      <xdr:rowOff>95250</xdr:rowOff>
    </xdr:from>
    <xdr:to>
      <xdr:col>17</xdr:col>
      <xdr:colOff>0</xdr:colOff>
      <xdr:row>93</xdr:row>
      <xdr:rowOff>182250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423B8B0-1250-4548-95A9-5572E3907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219075</xdr:colOff>
      <xdr:row>1</xdr:row>
      <xdr:rowOff>28575</xdr:rowOff>
    </xdr:from>
    <xdr:to>
      <xdr:col>0</xdr:col>
      <xdr:colOff>981075</xdr:colOff>
      <xdr:row>5</xdr:row>
      <xdr:rowOff>0</xdr:rowOff>
    </xdr:to>
    <xdr:pic>
      <xdr:nvPicPr>
        <xdr:cNvPr id="6" name="Imagen 5" descr="Iconos Png Gratis Resume Volver Icono Descarga Gratuita - Pump ...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A4D5292-C9E8-4987-BCC4-6E4C1830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42925"/>
          <a:ext cx="7620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1590675</xdr:colOff>
      <xdr:row>0</xdr:row>
      <xdr:rowOff>466725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0093FD8-3ECB-48BB-A6DB-700AD6ED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90675" cy="46672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Canarias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Tenerife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Tenerife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Lanzarote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147636</xdr:colOff>
      <xdr:row>65</xdr:row>
      <xdr:rowOff>166687</xdr:rowOff>
    </xdr:from>
    <xdr:to>
      <xdr:col>12</xdr:col>
      <xdr:colOff>0</xdr:colOff>
      <xdr:row>92</xdr:row>
      <xdr:rowOff>63187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FCF680A-01C9-4136-9048-998F49E07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67</xdr:row>
      <xdr:rowOff>104775</xdr:rowOff>
    </xdr:from>
    <xdr:to>
      <xdr:col>16</xdr:col>
      <xdr:colOff>599400</xdr:colOff>
      <xdr:row>94</xdr:row>
      <xdr:rowOff>1275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D1BDEB-8074-415C-8B8E-DFFB1F085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209551</xdr:colOff>
      <xdr:row>67</xdr:row>
      <xdr:rowOff>152400</xdr:rowOff>
    </xdr:from>
    <xdr:to>
      <xdr:col>25</xdr:col>
      <xdr:colOff>75526</xdr:colOff>
      <xdr:row>94</xdr:row>
      <xdr:rowOff>48900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AB6A0A4-5349-4326-8DA1-C407685CC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485775</xdr:colOff>
      <xdr:row>67</xdr:row>
      <xdr:rowOff>95250</xdr:rowOff>
    </xdr:from>
    <xdr:to>
      <xdr:col>32</xdr:col>
      <xdr:colOff>0</xdr:colOff>
      <xdr:row>93</xdr:row>
      <xdr:rowOff>182250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F1B745E-828D-4959-8AEC-120AEDE93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219075</xdr:colOff>
      <xdr:row>1</xdr:row>
      <xdr:rowOff>28575</xdr:rowOff>
    </xdr:from>
    <xdr:to>
      <xdr:col>0</xdr:col>
      <xdr:colOff>981075</xdr:colOff>
      <xdr:row>4</xdr:row>
      <xdr:rowOff>38100</xdr:rowOff>
    </xdr:to>
    <xdr:pic>
      <xdr:nvPicPr>
        <xdr:cNvPr id="6" name="Imagen 5" descr="Iconos Png Gratis Resume Volver Icono Descarga Gratuita - Pump ...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5751CD-CF0A-4CF1-BC81-9C0EB6FBC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523875</xdr:colOff>
      <xdr:row>0</xdr:row>
      <xdr:rowOff>411452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D18386F-7E11-485A-BF01-75671295B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90675" cy="411452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Canarias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Tenerife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Tenerife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0.06783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3827B28-D41E-49E6-BFF4-E29824332B8F}"/>
            </a:ext>
          </a:extLst>
        </cdr:cNvPr>
        <cdr:cNvSpPr txBox="1"/>
      </cdr:nvSpPr>
      <cdr:spPr>
        <a:xfrm xmlns:a="http://schemas.openxmlformats.org/drawingml/2006/main">
          <a:off x="0" y="0"/>
          <a:ext cx="48006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</a:rPr>
            <a:t>Turistas entrados en Lanzarote según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</a:rPr>
            <a:t> lugar de residencia</a:t>
          </a:r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0.96075</cdr:y>
    </cdr:from>
    <cdr:to>
      <cdr:x>0.92994</cdr:x>
      <cdr:y>1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A987F49D-26EA-4F49-9186-91428950ED30}"/>
            </a:ext>
          </a:extLst>
        </cdr:cNvPr>
        <cdr:cNvSpPr txBox="1"/>
      </cdr:nvSpPr>
      <cdr:spPr>
        <a:xfrm xmlns:a="http://schemas.openxmlformats.org/drawingml/2006/main">
          <a:off x="0" y="5129214"/>
          <a:ext cx="417195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accent4">
                  <a:lumMod val="75000"/>
                </a:schemeClr>
              </a:solidFill>
            </a:rPr>
            <a:t>FUENTE: FRONTUR, ISTAC.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Verde azulado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5CB2F-A78D-4A0C-AC41-BE97DD3F9066}">
  <dimension ref="B1:K40"/>
  <sheetViews>
    <sheetView showGridLines="0" tabSelected="1" workbookViewId="0">
      <selection activeCell="H12" sqref="H12"/>
    </sheetView>
  </sheetViews>
  <sheetFormatPr baseColWidth="10" defaultRowHeight="15" x14ac:dyDescent="0.25"/>
  <cols>
    <col min="2" max="2" width="111.7109375" customWidth="1"/>
    <col min="8" max="8" width="18.7109375" customWidth="1"/>
  </cols>
  <sheetData>
    <row r="1" spans="2:11" x14ac:dyDescent="0.25">
      <c r="H1" s="1"/>
      <c r="K1" s="1"/>
    </row>
    <row r="2" spans="2:11" ht="31.5" x14ac:dyDescent="0.5">
      <c r="B2" s="2" t="s">
        <v>0</v>
      </c>
      <c r="H2" s="3"/>
      <c r="K2" s="3"/>
    </row>
    <row r="3" spans="2:11" x14ac:dyDescent="0.25">
      <c r="H3" s="4"/>
      <c r="K3" s="4"/>
    </row>
    <row r="4" spans="2:11" x14ac:dyDescent="0.25">
      <c r="B4" s="5" t="s">
        <v>1</v>
      </c>
      <c r="H4" s="6"/>
    </row>
    <row r="5" spans="2:11" ht="18.75" x14ac:dyDescent="0.3">
      <c r="B5" s="7" t="s">
        <v>185</v>
      </c>
      <c r="H5" s="6"/>
    </row>
    <row r="6" spans="2:11" x14ac:dyDescent="0.25">
      <c r="H6" s="6"/>
    </row>
    <row r="7" spans="2:11" ht="21.75" thickBot="1" x14ac:dyDescent="0.4">
      <c r="B7" s="8" t="s">
        <v>2</v>
      </c>
      <c r="H7" s="6"/>
    </row>
    <row r="8" spans="2:11" x14ac:dyDescent="0.25">
      <c r="H8" s="6"/>
    </row>
    <row r="9" spans="2:11" x14ac:dyDescent="0.25">
      <c r="B9" s="9" t="s">
        <v>3</v>
      </c>
      <c r="H9" s="6"/>
    </row>
    <row r="10" spans="2:11" x14ac:dyDescent="0.25">
      <c r="B10" s="9" t="s">
        <v>4</v>
      </c>
      <c r="H10" s="6"/>
    </row>
    <row r="11" spans="2:11" x14ac:dyDescent="0.25">
      <c r="B11" s="9" t="s">
        <v>5</v>
      </c>
      <c r="H11" s="6"/>
    </row>
    <row r="12" spans="2:11" x14ac:dyDescent="0.25">
      <c r="B12" s="9" t="s">
        <v>6</v>
      </c>
      <c r="H12" s="6"/>
    </row>
    <row r="13" spans="2:11" x14ac:dyDescent="0.25">
      <c r="B13" s="9" t="s">
        <v>7</v>
      </c>
      <c r="H13" s="6"/>
    </row>
    <row r="14" spans="2:11" x14ac:dyDescent="0.25">
      <c r="B14" s="9" t="s">
        <v>8</v>
      </c>
      <c r="H14" s="6"/>
    </row>
    <row r="15" spans="2:11" x14ac:dyDescent="0.25">
      <c r="B15" s="9" t="s">
        <v>9</v>
      </c>
      <c r="H15" s="6"/>
    </row>
    <row r="16" spans="2:11" x14ac:dyDescent="0.25">
      <c r="B16" s="9" t="s">
        <v>10</v>
      </c>
    </row>
    <row r="17" spans="2:2" x14ac:dyDescent="0.25">
      <c r="B17" s="9" t="s">
        <v>11</v>
      </c>
    </row>
    <row r="18" spans="2:2" x14ac:dyDescent="0.25">
      <c r="B18" s="9" t="s">
        <v>12</v>
      </c>
    </row>
    <row r="20" spans="2:2" x14ac:dyDescent="0.25">
      <c r="B20" s="10" t="s">
        <v>13</v>
      </c>
    </row>
    <row r="21" spans="2:2" ht="21.75" thickBot="1" x14ac:dyDescent="0.4">
      <c r="B21" s="8" t="s">
        <v>14</v>
      </c>
    </row>
    <row r="23" spans="2:2" x14ac:dyDescent="0.25">
      <c r="B23" s="9" t="s">
        <v>15</v>
      </c>
    </row>
    <row r="24" spans="2:2" x14ac:dyDescent="0.25">
      <c r="B24" s="9" t="s">
        <v>16</v>
      </c>
    </row>
    <row r="25" spans="2:2" x14ac:dyDescent="0.25">
      <c r="B25" s="9" t="s">
        <v>17</v>
      </c>
    </row>
    <row r="27" spans="2:2" ht="21.75" thickBot="1" x14ac:dyDescent="0.4">
      <c r="B27" s="8" t="s">
        <v>18</v>
      </c>
    </row>
    <row r="29" spans="2:2" x14ac:dyDescent="0.25">
      <c r="B29" s="9" t="s">
        <v>19</v>
      </c>
    </row>
    <row r="30" spans="2:2" x14ac:dyDescent="0.25">
      <c r="B30" s="9" t="s">
        <v>20</v>
      </c>
    </row>
    <row r="32" spans="2:2" ht="21.75" thickBot="1" x14ac:dyDescent="0.4">
      <c r="B32" s="8" t="s">
        <v>21</v>
      </c>
    </row>
    <row r="34" spans="2:2" x14ac:dyDescent="0.25">
      <c r="B34" s="9" t="s">
        <v>22</v>
      </c>
    </row>
    <row r="35" spans="2:2" x14ac:dyDescent="0.25">
      <c r="B35" s="9" t="s">
        <v>23</v>
      </c>
    </row>
    <row r="37" spans="2:2" ht="21.75" thickBot="1" x14ac:dyDescent="0.4">
      <c r="B37" s="8" t="s">
        <v>24</v>
      </c>
    </row>
    <row r="39" spans="2:2" x14ac:dyDescent="0.25">
      <c r="B39" s="9" t="s">
        <v>25</v>
      </c>
    </row>
    <row r="40" spans="2:2" x14ac:dyDescent="0.25">
      <c r="B40" s="9" t="s">
        <v>26</v>
      </c>
    </row>
  </sheetData>
  <hyperlinks>
    <hyperlink ref="B9" location="'Turistas lugar residencia isla '!A1" tooltip="Turistas entrados a Canarias e islas según lugar de residencia" display="Turistas entrados a Canarias e islas según lugar de residencia" xr:uid="{41892A4F-B70B-4629-B8E8-CCF38FFE3BE4}"/>
    <hyperlink ref="B10" location="'%Turistas lugar res isla'!A1" tooltip="Cuota por nacionalidad sobre total turistas entrados en Canarias e isla" display="Cuota por nacionalidad sobre total turistas entrados en Canarias e isla" xr:uid="{77F26FF8-8E4B-4E7C-8DB7-4CBC3A4B2B4F}"/>
    <hyperlink ref="B16" location="'Turistas entrados mes actual'!A1" tooltip="Turistas entrados a Canarias según lugar de residencia nacional o extranjero por isla de alojamiento" display="Turistas entrados a Canarias según lugar de residencia nacional o extranjero por isla de alojamiento" xr:uid="{CF36DDD6-72F3-4A56-B6B6-D405DBCD6388}"/>
    <hyperlink ref="B11" location="'Evolución mensual turistas TF'!A1" tooltip="Evolución mensual de turistas entrados en Tenerife según lugar de residencia" display="Evolución mensual de turistas entrados en Tenerife según lugar de residencia" xr:uid="{4A2E27D8-8F52-4453-AFCD-675102C061DC}"/>
    <hyperlink ref="B12" location="'Evolución anual turistas TF'!A1" tooltip="Evolución anual de turistas entrados en Tenerife según lugar de residencia" display="Evolución anual de turistas entrados en Tenerife según lugar de residencia" xr:uid="{36ABBB98-F6C1-4A42-9C92-4258CF1807B4}"/>
    <hyperlink ref="B15" location="'Evolución mensual turistas FV'!A1" tooltip="Evolución mensual de turistas entrados en Fuerteventura según lugar de residencia" display="Evolución mensual de turistas entrados en Fuerteventura según lugar de residencia" xr:uid="{A61E5A36-DBBB-4934-92CA-871E6931F632}"/>
    <hyperlink ref="B14" location="'Evolución mensual turistas LZ'!A1" tooltip="Evolución mensual de turistas entrados en Lanzarote según lugar de residencia" display="Evolución mensual de turistas entrados en Lanzarote según lugar de residencia" xr:uid="{AFCFACDD-6A01-47A4-8628-14A12BEEE564}"/>
    <hyperlink ref="B13" location="'Evolución mensual turistas GC'!A1" tooltip="Evolución mensual de turistas entrados en Gran Canaria según lugar de residencia" display="Evolución mensual de turistas entrados en Gran Canaria según lugar de residencia" xr:uid="{01BF73BB-F2CD-43E4-8FFB-66300C2DFA6F}"/>
    <hyperlink ref="B17" location="'Turistas merc isla mes'!A1" tooltip="Turistas entrados a Canarias según lugar de residencia por isla de alojamiento mes actual" display="Turistas entrados a Canarias según lugar de residencia por isla de alojamiento mes actual" xr:uid="{507727D3-39EC-4038-B5B4-51E424F3A127}"/>
    <hyperlink ref="B18" location="'Turistas merc isla acumulado'!A1" tooltip="Turistas entrados a Canarias según lugar de residencia por isla de alojamiento acumulado" display="Turistas entrados a Canarias según lugar de residencia por isla de alojamiento acumulado" xr:uid="{3BF76449-CD2D-4087-AC82-58E19C79AD03}"/>
    <hyperlink ref="B23" location="'Turistas tipo aloj mes actua'!A1" tooltip="Turistas entrados a Canarias según lugar de residencia por isla de alojamiento acumulado" display="Turistas entrados a Canarias e islas según tipo de alojamiento" xr:uid="{D9A72E47-753D-42EA-8E45-4415078D9306}"/>
    <hyperlink ref="B24" location="'Turistas tipo aloj mes actu (2)'!A1" tooltip="Turistas entrados a Canarias e islas según tipo de alojamiento y lugar de residencia" display="Turistas entrados a Canarias e islas según tipo de alojamiento y lugar de residencia" xr:uid="{B282882B-DB95-4155-836B-BD31C33916D7}"/>
    <hyperlink ref="B25" location="'Turistas tipo aloj canarias mer'!A1" tooltip="Turistas entrados a Canarias e islas según tipo de alojamiento y lugar de residencia" display="Turistas entrados a Canarias según tipo de alojamiento y lugar de residencia" xr:uid="{C4866958-A0D7-4FFF-BF47-396033CC76C3}"/>
    <hyperlink ref="B29" location="'Turistas paquete mes actu'!A1" tooltip="Turistas entrados a Canarias según lugar de residencia por isla de alojamiento acumulado" display="Turistas entrados a Canarias e islas según contratación de paquete" xr:uid="{9C2A262A-3653-43DE-A7EE-FF210398CC3F}"/>
    <hyperlink ref="B30" location="'Turistas paquete mes actu (2)'!A1" tooltip="Turistas entrados a Canarias e islas según fórmula de contratación paquete  y lugar de residencia (nacional - extranjero)" display="Turistas entrados a Canarias e islas según fórmula de contratación paquete  y lugar de residencia (nacional - extranjero)" xr:uid="{9AD91A6C-7791-45B7-9743-A130566AF608}"/>
    <hyperlink ref="B34" location="'Turistas noches mes actu'!A1" tooltip="Turistas entrados a Canarias e islas según noches pernoctadas" display="Turistas entrados a Canarias e islas según noches pernoctadas" xr:uid="{FB57991E-8EAE-4AA4-A095-7EA3A214B75C}"/>
    <hyperlink ref="B35" location="'Turistas noches mes actu (2)'!A1" tooltip="Turistas entrados a Canarias e islas según fórmula de contratación paquete  y lugar de residencia (nacional - extranjero)" display="Turistas entrados a Canarias e islas según noches pernoctadas  y lugar de residencia (nacional - extranjero)" xr:uid="{2D022449-AF99-409C-8CB6-7D50ECE0FED7}"/>
    <hyperlink ref="B39" location="'Turistas motivo mes actu'!A1" tooltip="Turistas entrados a Canarias e islas según motivo del viaje" display="Turistas entrados a Canarias e islas según motivo del viaje" xr:uid="{386BB3F9-A963-4D15-8A5E-A285DD4D7BBA}"/>
    <hyperlink ref="B40" location="'Turistas motivo mes actu (2)'!A1" tooltip="Turistas entrados a Canarias e islas según motivo del viaje  y lugar de residencia (nacional - extranjero)" display="Turistas entrados a Canarias e islas según motivo del viaje  y lugar de residencia (nacional - extranjero)" xr:uid="{E9A034E3-DFE2-4206-88D8-A23A90CCBCF1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5F38-3E63-417F-A40B-FADEBD3E0FDE}">
  <dimension ref="A1:W155"/>
  <sheetViews>
    <sheetView showGridLines="0" workbookViewId="0">
      <pane xSplit="2" ySplit="7" topLeftCell="C8" activePane="bottomRight" state="frozen"/>
      <selection activeCell="G13" sqref="G13"/>
      <selection pane="topRight" activeCell="G13" sqref="G13"/>
      <selection pane="bottomLeft" activeCell="G13" sqref="G13"/>
      <selection pane="bottomRight" activeCell="G13" sqref="G13"/>
    </sheetView>
  </sheetViews>
  <sheetFormatPr baseColWidth="10" defaultColWidth="11.42578125" defaultRowHeight="15" x14ac:dyDescent="0.25"/>
  <cols>
    <col min="1" max="1" width="18.42578125" customWidth="1"/>
    <col min="2" max="2" width="47.140625" customWidth="1"/>
    <col min="3" max="3" width="15.42578125" customWidth="1"/>
    <col min="4" max="4" width="13.85546875" customWidth="1"/>
    <col min="5" max="6" width="11.42578125" customWidth="1"/>
    <col min="10" max="10" width="11.42578125" customWidth="1"/>
    <col min="12" max="12" width="11.42578125" style="42"/>
    <col min="16" max="16" width="15.85546875" customWidth="1"/>
  </cols>
  <sheetData>
    <row r="1" spans="1:23" ht="40.5" customHeight="1" x14ac:dyDescent="0.25">
      <c r="A1" s="44"/>
    </row>
    <row r="4" spans="1:23" ht="21.75" customHeight="1" thickBot="1" x14ac:dyDescent="0.3">
      <c r="B4" s="11" t="str">
        <f>CONCATENATE("Turistas entrados a Canarias e islas según tipo de alojamiento")</f>
        <v>Turistas entrados a Canarias e islas según tipo de alojamiento</v>
      </c>
      <c r="C4" s="82"/>
      <c r="D4" s="82"/>
      <c r="E4" s="82"/>
      <c r="F4" s="82"/>
      <c r="G4" s="82"/>
      <c r="H4" s="82"/>
      <c r="I4" s="82"/>
      <c r="J4" s="82"/>
      <c r="K4" s="82"/>
      <c r="L4" s="83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</row>
    <row r="5" spans="1:23" ht="6" customHeight="1" thickBot="1" x14ac:dyDescent="0.3">
      <c r="C5" s="46"/>
      <c r="D5" s="46"/>
      <c r="E5" s="46"/>
      <c r="F5" s="46"/>
      <c r="G5" s="46"/>
      <c r="H5" s="46"/>
      <c r="I5" s="46"/>
      <c r="J5" s="46"/>
      <c r="K5" s="46"/>
      <c r="L5" s="84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</row>
    <row r="6" spans="1:23" ht="30.75" thickBot="1" x14ac:dyDescent="0.3">
      <c r="B6" s="27"/>
      <c r="C6" s="47" t="s">
        <v>186</v>
      </c>
      <c r="D6" s="47" t="s">
        <v>187</v>
      </c>
      <c r="E6" s="47" t="s">
        <v>188</v>
      </c>
      <c r="F6" s="47" t="s">
        <v>189</v>
      </c>
      <c r="G6" s="47" t="s">
        <v>185</v>
      </c>
      <c r="H6" s="32" t="str">
        <f>CONCATENATE("Variación ",RIGHT(G6,2),"/",RIGHT(F6,2))</f>
        <v>Variación 23/22</v>
      </c>
      <c r="I6" s="32" t="str">
        <f>CONCATENATE("Variación ",RIGHT(G6,2),"/",RIGHT(C6,2))</f>
        <v>Variación 23/19</v>
      </c>
      <c r="J6" s="32" t="str">
        <f>CONCATENATE("diferencia ",RIGHT(G6,2),"/",RIGHT(F6,2))</f>
        <v>diferencia 23/22</v>
      </c>
      <c r="K6" s="32" t="str">
        <f>CONCATENATE("diferencia ",RIGHT(G6,2),"/",RIGHT(C6,2))</f>
        <v>diferencia 23/19</v>
      </c>
      <c r="L6" s="85" t="s">
        <v>150</v>
      </c>
      <c r="M6" s="48" t="str">
        <f>CONCATENATE("Cuota ",RIGHT(G6,4))</f>
        <v>Cuota 2023</v>
      </c>
      <c r="N6" s="49" t="s">
        <v>190</v>
      </c>
      <c r="O6" s="50" t="s">
        <v>191</v>
      </c>
      <c r="P6" s="50" t="s">
        <v>192</v>
      </c>
      <c r="Q6" s="50" t="s">
        <v>193</v>
      </c>
      <c r="R6" s="51" t="s">
        <v>194</v>
      </c>
      <c r="S6" s="32" t="str">
        <f>CONCATENATE("Variación ",RIGHT(R6,2),"/",RIGHT(Q6,2))</f>
        <v>Variación 23/22</v>
      </c>
      <c r="T6" s="32" t="str">
        <f>CONCATENATE("Variación ",RIGHT(R6,2),"/",RIGHT(N6,2))</f>
        <v>Variación 23/19</v>
      </c>
      <c r="U6" s="32" t="str">
        <f>CONCATENATE("diferencia ",RIGHT(R6,2),"/",RIGHT(Q6,2))</f>
        <v>diferencia 23/22</v>
      </c>
      <c r="V6" s="32" t="str">
        <f>CONCATENATE("diferencia ",RIGHT(R6,2),"/",RIGHT(N6,2))</f>
        <v>diferencia 23/19</v>
      </c>
      <c r="W6" s="48" t="str">
        <f>CONCATENATE("Cuota ",RIGHT(R6,4))</f>
        <v>Cuota 2023</v>
      </c>
    </row>
    <row r="7" spans="1:23" ht="21" x14ac:dyDescent="0.35">
      <c r="B7" s="86" t="s">
        <v>30</v>
      </c>
      <c r="C7" s="87"/>
      <c r="D7" s="87"/>
      <c r="E7" s="87"/>
      <c r="F7" s="87"/>
      <c r="G7" s="87"/>
      <c r="H7" s="87"/>
      <c r="I7" s="87"/>
      <c r="J7" s="87"/>
      <c r="K7" s="87"/>
      <c r="L7" s="88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</row>
    <row r="8" spans="1:23" ht="15.75" x14ac:dyDescent="0.25">
      <c r="B8" s="89" t="s">
        <v>132</v>
      </c>
      <c r="C8" s="90">
        <v>10080669</v>
      </c>
      <c r="D8" s="90">
        <v>3768423</v>
      </c>
      <c r="E8" s="90">
        <v>2587070</v>
      </c>
      <c r="F8" s="90">
        <v>9286289</v>
      </c>
      <c r="G8" s="90">
        <v>10503968</v>
      </c>
      <c r="H8" s="91">
        <f t="shared" ref="H8:H55" si="0">G8/F8-1</f>
        <v>0.13112654581394145</v>
      </c>
      <c r="I8" s="91">
        <f t="shared" ref="I8:I55" si="1">G8/C8-1</f>
        <v>4.1991161499301377E-2</v>
      </c>
      <c r="J8" s="90">
        <f t="shared" ref="J8:J55" si="2">G8-F8</f>
        <v>1217679</v>
      </c>
      <c r="K8" s="90">
        <f t="shared" ref="K8:K55" si="3">G8-C8</f>
        <v>423299</v>
      </c>
      <c r="L8" s="92">
        <f>F8/F8</f>
        <v>1</v>
      </c>
      <c r="M8" s="91">
        <f>G8/G8</f>
        <v>1</v>
      </c>
      <c r="N8" s="93">
        <v>1289910</v>
      </c>
      <c r="O8" s="90">
        <v>406679</v>
      </c>
      <c r="P8" s="90">
        <v>838515</v>
      </c>
      <c r="Q8" s="90">
        <v>1334530</v>
      </c>
      <c r="R8" s="90">
        <v>1331354</v>
      </c>
      <c r="S8" s="91">
        <f>IFERROR(R8/Q8-1,"-")</f>
        <v>-2.3798640719954189E-3</v>
      </c>
      <c r="T8" s="92">
        <f>IFERROR(R8/N8-1,"-")</f>
        <v>3.2129373367134173E-2</v>
      </c>
      <c r="U8" s="90">
        <f t="shared" ref="U8:U55" si="4">R8-Q8</f>
        <v>-3176</v>
      </c>
      <c r="V8" s="90">
        <f t="shared" ref="V8:V55" si="5">R8-N8</f>
        <v>41444</v>
      </c>
      <c r="W8" s="91">
        <f>R8/$G$8</f>
        <v>0.12674772048048891</v>
      </c>
    </row>
    <row r="9" spans="1:23" ht="15.75" x14ac:dyDescent="0.25">
      <c r="B9" s="94" t="s">
        <v>151</v>
      </c>
      <c r="C9" s="95">
        <v>8415287</v>
      </c>
      <c r="D9" s="95">
        <v>3014239</v>
      </c>
      <c r="E9" s="95">
        <v>1893923</v>
      </c>
      <c r="F9" s="95">
        <v>7727882</v>
      </c>
      <c r="G9" s="95">
        <v>8914932</v>
      </c>
      <c r="H9" s="96">
        <f t="shared" si="0"/>
        <v>0.15360612390303063</v>
      </c>
      <c r="I9" s="96">
        <f t="shared" si="1"/>
        <v>5.9373494926554526E-2</v>
      </c>
      <c r="J9" s="95">
        <f t="shared" si="2"/>
        <v>1187050</v>
      </c>
      <c r="K9" s="95">
        <f t="shared" si="3"/>
        <v>499645</v>
      </c>
      <c r="L9" s="97">
        <f>F9/F8</f>
        <v>0.83218194049312921</v>
      </c>
      <c r="M9" s="96">
        <f>G9/G8</f>
        <v>0.8487204073736706</v>
      </c>
      <c r="N9" s="98">
        <v>1106764</v>
      </c>
      <c r="O9" s="95">
        <v>292803</v>
      </c>
      <c r="P9" s="95">
        <v>635334</v>
      </c>
      <c r="Q9" s="95">
        <v>1134438</v>
      </c>
      <c r="R9" s="95">
        <v>1149359</v>
      </c>
      <c r="S9" s="96">
        <f t="shared" ref="S9:S72" si="6">IFERROR(R9/Q9-1,"-")</f>
        <v>1.3152768154804484E-2</v>
      </c>
      <c r="T9" s="97">
        <f t="shared" ref="T9:T72" si="7">IFERROR(R9/N9-1,"-")</f>
        <v>3.8486072911659619E-2</v>
      </c>
      <c r="U9" s="95">
        <f t="shared" si="4"/>
        <v>14921</v>
      </c>
      <c r="V9" s="95">
        <f t="shared" si="5"/>
        <v>42595</v>
      </c>
      <c r="W9" s="96">
        <f t="shared" ref="W9:W55" si="8">R9/$G$8</f>
        <v>0.10942141103247839</v>
      </c>
    </row>
    <row r="10" spans="1:23" ht="15.75" x14ac:dyDescent="0.25">
      <c r="B10" s="99" t="s">
        <v>152</v>
      </c>
      <c r="C10" s="95">
        <v>7585337</v>
      </c>
      <c r="D10" s="95">
        <v>2601968</v>
      </c>
      <c r="E10" s="95">
        <v>1606532</v>
      </c>
      <c r="F10" s="95">
        <v>6502476</v>
      </c>
      <c r="G10" s="95">
        <v>7054181</v>
      </c>
      <c r="H10" s="96">
        <f t="shared" si="0"/>
        <v>8.4845372747242687E-2</v>
      </c>
      <c r="I10" s="96">
        <f t="shared" si="1"/>
        <v>-7.0024047712052839E-2</v>
      </c>
      <c r="J10" s="95">
        <f t="shared" si="2"/>
        <v>551705</v>
      </c>
      <c r="K10" s="95">
        <f t="shared" si="3"/>
        <v>-531156</v>
      </c>
      <c r="L10" s="97">
        <f>F10/F8</f>
        <v>0.70022330771743158</v>
      </c>
      <c r="M10" s="96">
        <f>G10/G8</f>
        <v>0.67157297128094828</v>
      </c>
      <c r="N10" s="98">
        <v>1003995</v>
      </c>
      <c r="O10" s="95">
        <v>237674</v>
      </c>
      <c r="P10" s="95">
        <v>558428</v>
      </c>
      <c r="Q10" s="95">
        <v>918850</v>
      </c>
      <c r="R10" s="95">
        <v>909545</v>
      </c>
      <c r="S10" s="96">
        <f t="shared" si="6"/>
        <v>-1.0126788920933771E-2</v>
      </c>
      <c r="T10" s="97">
        <f t="shared" si="7"/>
        <v>-9.4074173676163775E-2</v>
      </c>
      <c r="U10" s="95">
        <f t="shared" si="4"/>
        <v>-9305</v>
      </c>
      <c r="V10" s="95">
        <f t="shared" si="5"/>
        <v>-94450</v>
      </c>
      <c r="W10" s="96">
        <f t="shared" si="8"/>
        <v>8.6590610329353626E-2</v>
      </c>
    </row>
    <row r="11" spans="1:23" ht="15.75" x14ac:dyDescent="0.25">
      <c r="B11" s="99" t="s">
        <v>153</v>
      </c>
      <c r="C11" s="95">
        <v>829949</v>
      </c>
      <c r="D11" s="95">
        <v>412269</v>
      </c>
      <c r="E11" s="95">
        <v>287390</v>
      </c>
      <c r="F11" s="95">
        <v>1225404</v>
      </c>
      <c r="G11" s="95">
        <v>1860751</v>
      </c>
      <c r="H11" s="96">
        <f t="shared" si="0"/>
        <v>0.51847961978253698</v>
      </c>
      <c r="I11" s="96">
        <f t="shared" si="1"/>
        <v>1.2420064365400765</v>
      </c>
      <c r="J11" s="95">
        <f t="shared" si="2"/>
        <v>635347</v>
      </c>
      <c r="K11" s="95">
        <f t="shared" si="3"/>
        <v>1030802</v>
      </c>
      <c r="L11" s="97">
        <f>F11/F8</f>
        <v>0.13195841740441203</v>
      </c>
      <c r="M11" s="96">
        <f>G11/G8</f>
        <v>0.17714743609272229</v>
      </c>
      <c r="N11" s="98">
        <v>102768</v>
      </c>
      <c r="O11" s="95">
        <v>55129</v>
      </c>
      <c r="P11" s="95">
        <v>76906</v>
      </c>
      <c r="Q11" s="95">
        <v>215588</v>
      </c>
      <c r="R11" s="95">
        <v>239814</v>
      </c>
      <c r="S11" s="96">
        <f t="shared" si="6"/>
        <v>0.11237174610831779</v>
      </c>
      <c r="T11" s="97">
        <f t="shared" si="7"/>
        <v>1.3335474077533864</v>
      </c>
      <c r="U11" s="95">
        <f t="shared" si="4"/>
        <v>24226</v>
      </c>
      <c r="V11" s="95">
        <f t="shared" si="5"/>
        <v>137046</v>
      </c>
      <c r="W11" s="96">
        <f t="shared" si="8"/>
        <v>2.2830800703124762E-2</v>
      </c>
    </row>
    <row r="12" spans="1:23" ht="15.75" x14ac:dyDescent="0.25">
      <c r="B12" s="94" t="s">
        <v>154</v>
      </c>
      <c r="C12" s="95">
        <v>174539</v>
      </c>
      <c r="D12" s="95">
        <v>137165</v>
      </c>
      <c r="E12" s="95">
        <v>45275</v>
      </c>
      <c r="F12" s="95">
        <v>110740</v>
      </c>
      <c r="G12" s="95">
        <v>178005</v>
      </c>
      <c r="H12" s="96">
        <f t="shared" si="0"/>
        <v>0.60741376196496288</v>
      </c>
      <c r="I12" s="96">
        <f t="shared" si="1"/>
        <v>1.9858025999919704E-2</v>
      </c>
      <c r="J12" s="95">
        <f t="shared" si="2"/>
        <v>67265</v>
      </c>
      <c r="K12" s="95">
        <f t="shared" si="3"/>
        <v>3466</v>
      </c>
      <c r="L12" s="97">
        <f>F12/F8</f>
        <v>1.1925108081387517E-2</v>
      </c>
      <c r="M12" s="96">
        <f>G12/G8</f>
        <v>1.6946452997571967E-2</v>
      </c>
      <c r="N12" s="98">
        <v>340</v>
      </c>
      <c r="O12" s="95">
        <v>236</v>
      </c>
      <c r="P12" s="95">
        <v>230</v>
      </c>
      <c r="Q12" s="95">
        <v>806</v>
      </c>
      <c r="R12" s="95">
        <v>2201</v>
      </c>
      <c r="S12" s="96">
        <f t="shared" si="6"/>
        <v>1.7307692307692308</v>
      </c>
      <c r="T12" s="97">
        <f t="shared" si="7"/>
        <v>5.473529411764706</v>
      </c>
      <c r="U12" s="95">
        <f t="shared" si="4"/>
        <v>1395</v>
      </c>
      <c r="V12" s="95">
        <f t="shared" si="5"/>
        <v>1861</v>
      </c>
      <c r="W12" s="96">
        <f t="shared" si="8"/>
        <v>2.0953986150757504E-4</v>
      </c>
    </row>
    <row r="13" spans="1:23" ht="15.75" x14ac:dyDescent="0.25">
      <c r="B13" s="94" t="s">
        <v>155</v>
      </c>
      <c r="C13" s="95">
        <v>257138</v>
      </c>
      <c r="D13" s="95">
        <v>125450</v>
      </c>
      <c r="E13" s="95">
        <v>132660</v>
      </c>
      <c r="F13" s="95">
        <v>271473</v>
      </c>
      <c r="G13" s="95">
        <v>279464</v>
      </c>
      <c r="H13" s="96">
        <f t="shared" si="0"/>
        <v>2.9435708155138851E-2</v>
      </c>
      <c r="I13" s="96">
        <f t="shared" si="1"/>
        <v>8.6824973360607904E-2</v>
      </c>
      <c r="J13" s="95">
        <f t="shared" si="2"/>
        <v>7991</v>
      </c>
      <c r="K13" s="95">
        <f t="shared" si="3"/>
        <v>22326</v>
      </c>
      <c r="L13" s="97">
        <f>F13/F8</f>
        <v>2.9233744502244113E-2</v>
      </c>
      <c r="M13" s="96">
        <f>G13/G8</f>
        <v>2.6605564678034054E-2</v>
      </c>
      <c r="N13" s="98">
        <v>30615</v>
      </c>
      <c r="O13" s="95">
        <v>20086</v>
      </c>
      <c r="P13" s="95">
        <v>36720</v>
      </c>
      <c r="Q13" s="95">
        <v>31845</v>
      </c>
      <c r="R13" s="95">
        <v>30391</v>
      </c>
      <c r="S13" s="96">
        <f t="shared" si="6"/>
        <v>-4.5658659130161761E-2</v>
      </c>
      <c r="T13" s="97">
        <f t="shared" si="7"/>
        <v>-7.3166748325983466E-3</v>
      </c>
      <c r="U13" s="95">
        <f t="shared" si="4"/>
        <v>-1454</v>
      </c>
      <c r="V13" s="95">
        <f t="shared" si="5"/>
        <v>-224</v>
      </c>
      <c r="W13" s="96">
        <f t="shared" si="8"/>
        <v>2.893287565232491E-3</v>
      </c>
    </row>
    <row r="14" spans="1:23" ht="15.75" x14ac:dyDescent="0.25">
      <c r="B14" s="94" t="s">
        <v>156</v>
      </c>
      <c r="C14" s="95">
        <v>648056</v>
      </c>
      <c r="D14" s="95">
        <v>261893</v>
      </c>
      <c r="E14" s="95">
        <v>275616</v>
      </c>
      <c r="F14" s="95">
        <v>564161</v>
      </c>
      <c r="G14" s="95">
        <v>574962</v>
      </c>
      <c r="H14" s="96">
        <f t="shared" si="0"/>
        <v>1.9145243999496575E-2</v>
      </c>
      <c r="I14" s="96">
        <f t="shared" si="1"/>
        <v>-0.11278963546360188</v>
      </c>
      <c r="J14" s="95">
        <f t="shared" si="2"/>
        <v>10801</v>
      </c>
      <c r="K14" s="95">
        <f t="shared" si="3"/>
        <v>-73094</v>
      </c>
      <c r="L14" s="97">
        <f>F14/F8</f>
        <v>6.0752039916052582E-2</v>
      </c>
      <c r="M14" s="96">
        <f>G14/G8</f>
        <v>5.4737600114547189E-2</v>
      </c>
      <c r="N14" s="98">
        <v>78221</v>
      </c>
      <c r="O14" s="95">
        <v>63127</v>
      </c>
      <c r="P14" s="95">
        <v>89733</v>
      </c>
      <c r="Q14" s="95">
        <v>82152</v>
      </c>
      <c r="R14" s="95">
        <v>73813</v>
      </c>
      <c r="S14" s="96">
        <f t="shared" si="6"/>
        <v>-0.10150696270328174</v>
      </c>
      <c r="T14" s="97">
        <f t="shared" si="7"/>
        <v>-5.635315324529222E-2</v>
      </c>
      <c r="U14" s="95">
        <f t="shared" si="4"/>
        <v>-8339</v>
      </c>
      <c r="V14" s="95">
        <f t="shared" si="5"/>
        <v>-4408</v>
      </c>
      <c r="W14" s="96">
        <f t="shared" si="8"/>
        <v>7.0271539288771631E-3</v>
      </c>
    </row>
    <row r="15" spans="1:23" ht="15.75" x14ac:dyDescent="0.25">
      <c r="B15" s="100" t="s">
        <v>157</v>
      </c>
      <c r="C15" s="101">
        <v>585652</v>
      </c>
      <c r="D15" s="101">
        <v>229680</v>
      </c>
      <c r="E15" s="101">
        <v>239601</v>
      </c>
      <c r="F15" s="101">
        <v>612036</v>
      </c>
      <c r="G15" s="101">
        <v>556605</v>
      </c>
      <c r="H15" s="102">
        <f t="shared" si="0"/>
        <v>-9.0568201870478204E-2</v>
      </c>
      <c r="I15" s="102">
        <f t="shared" si="1"/>
        <v>-4.9597713317806491E-2</v>
      </c>
      <c r="J15" s="101">
        <f t="shared" si="2"/>
        <v>-55431</v>
      </c>
      <c r="K15" s="103">
        <f t="shared" si="3"/>
        <v>-29047</v>
      </c>
      <c r="L15" s="104">
        <f>F15/F8</f>
        <v>6.5907490064114949E-2</v>
      </c>
      <c r="M15" s="105">
        <f>G15/G8</f>
        <v>5.2989974836176193E-2</v>
      </c>
      <c r="N15" s="106">
        <v>73971</v>
      </c>
      <c r="O15" s="103">
        <v>30428</v>
      </c>
      <c r="P15" s="103">
        <v>76498</v>
      </c>
      <c r="Q15" s="101">
        <v>85289</v>
      </c>
      <c r="R15" s="103">
        <v>75590</v>
      </c>
      <c r="S15" s="102">
        <f t="shared" si="6"/>
        <v>-0.11371923694732033</v>
      </c>
      <c r="T15" s="104">
        <f t="shared" si="7"/>
        <v>2.1886955698855015E-2</v>
      </c>
      <c r="U15" s="101">
        <f t="shared" si="4"/>
        <v>-9699</v>
      </c>
      <c r="V15" s="103">
        <f t="shared" si="5"/>
        <v>1619</v>
      </c>
      <c r="W15" s="102">
        <f t="shared" si="8"/>
        <v>7.1963280923932746E-3</v>
      </c>
    </row>
    <row r="16" spans="1:23" ht="15.75" x14ac:dyDescent="0.25">
      <c r="B16" s="107" t="s">
        <v>133</v>
      </c>
      <c r="C16" s="108">
        <v>3958474</v>
      </c>
      <c r="D16" s="108">
        <v>1534550</v>
      </c>
      <c r="E16" s="108">
        <v>1088841</v>
      </c>
      <c r="F16" s="108">
        <v>3810962</v>
      </c>
      <c r="G16" s="108">
        <v>4270879</v>
      </c>
      <c r="H16" s="109">
        <f t="shared" si="0"/>
        <v>0.12068265178188597</v>
      </c>
      <c r="I16" s="109">
        <f t="shared" si="1"/>
        <v>7.892056383343693E-2</v>
      </c>
      <c r="J16" s="108">
        <f t="shared" si="2"/>
        <v>459917</v>
      </c>
      <c r="K16" s="108">
        <f t="shared" si="3"/>
        <v>312405</v>
      </c>
      <c r="L16" s="110">
        <f>F16/F16</f>
        <v>1</v>
      </c>
      <c r="M16" s="109">
        <f>G16/G16</f>
        <v>1</v>
      </c>
      <c r="N16" s="111">
        <v>501712</v>
      </c>
      <c r="O16" s="108">
        <v>158567</v>
      </c>
      <c r="P16" s="108">
        <v>326667</v>
      </c>
      <c r="Q16" s="108">
        <v>515419</v>
      </c>
      <c r="R16" s="108">
        <v>535822</v>
      </c>
      <c r="S16" s="109">
        <f t="shared" si="6"/>
        <v>3.9585269460380879E-2</v>
      </c>
      <c r="T16" s="110">
        <f t="shared" si="7"/>
        <v>6.7987211786841861E-2</v>
      </c>
      <c r="U16" s="108">
        <f t="shared" si="4"/>
        <v>20403</v>
      </c>
      <c r="V16" s="108">
        <f t="shared" si="5"/>
        <v>34110</v>
      </c>
      <c r="W16" s="109">
        <f t="shared" si="8"/>
        <v>5.1011389219769138E-2</v>
      </c>
    </row>
    <row r="17" spans="2:23" ht="15.75" x14ac:dyDescent="0.25">
      <c r="B17" s="112" t="s">
        <v>151</v>
      </c>
      <c r="C17" s="113">
        <v>3192552</v>
      </c>
      <c r="D17" s="113">
        <v>1129963</v>
      </c>
      <c r="E17" s="113">
        <v>735623</v>
      </c>
      <c r="F17" s="113">
        <v>2979422</v>
      </c>
      <c r="G17" s="113">
        <v>3399071</v>
      </c>
      <c r="H17" s="114">
        <f t="shared" si="0"/>
        <v>0.14084913114020092</v>
      </c>
      <c r="I17" s="114">
        <f t="shared" si="1"/>
        <v>6.4687748234014686E-2</v>
      </c>
      <c r="J17" s="113">
        <f t="shared" si="2"/>
        <v>419649</v>
      </c>
      <c r="K17" s="113">
        <f t="shared" si="3"/>
        <v>206519</v>
      </c>
      <c r="L17" s="115">
        <f>F17/F16</f>
        <v>0.78180312477531921</v>
      </c>
      <c r="M17" s="114">
        <f>G17/G16</f>
        <v>0.79587152902247993</v>
      </c>
      <c r="N17" s="116">
        <v>417429</v>
      </c>
      <c r="O17" s="113">
        <v>106468</v>
      </c>
      <c r="P17" s="113">
        <v>234419</v>
      </c>
      <c r="Q17" s="113">
        <v>423337</v>
      </c>
      <c r="R17" s="113">
        <v>438838</v>
      </c>
      <c r="S17" s="114">
        <f t="shared" si="6"/>
        <v>3.6616218284723612E-2</v>
      </c>
      <c r="T17" s="115">
        <f t="shared" si="7"/>
        <v>5.1287763907155393E-2</v>
      </c>
      <c r="U17" s="113">
        <f t="shared" si="4"/>
        <v>15501</v>
      </c>
      <c r="V17" s="113">
        <f t="shared" si="5"/>
        <v>21409</v>
      </c>
      <c r="W17" s="114">
        <f t="shared" si="8"/>
        <v>4.1778307016929223E-2</v>
      </c>
    </row>
    <row r="18" spans="2:23" ht="15.75" x14ac:dyDescent="0.25">
      <c r="B18" s="117" t="s">
        <v>152</v>
      </c>
      <c r="C18" s="113">
        <v>2869256</v>
      </c>
      <c r="D18" s="113">
        <v>957625</v>
      </c>
      <c r="E18" s="113">
        <v>634526</v>
      </c>
      <c r="F18" s="113">
        <v>2584005</v>
      </c>
      <c r="G18" s="113">
        <v>2710122</v>
      </c>
      <c r="H18" s="114">
        <f t="shared" si="0"/>
        <v>4.8806794104500506E-2</v>
      </c>
      <c r="I18" s="114">
        <f t="shared" si="1"/>
        <v>-5.5461764304056471E-2</v>
      </c>
      <c r="J18" s="113">
        <f t="shared" si="2"/>
        <v>126117</v>
      </c>
      <c r="K18" s="113">
        <f t="shared" si="3"/>
        <v>-159134</v>
      </c>
      <c r="L18" s="115">
        <f>F18/F16</f>
        <v>0.67804533343549478</v>
      </c>
      <c r="M18" s="114">
        <f>G18/G16</f>
        <v>0.63455836608810501</v>
      </c>
      <c r="N18" s="116">
        <v>380733</v>
      </c>
      <c r="O18" s="113">
        <v>84727</v>
      </c>
      <c r="P18" s="113">
        <v>211235</v>
      </c>
      <c r="Q18" s="113">
        <v>344284</v>
      </c>
      <c r="R18" s="113">
        <v>347159</v>
      </c>
      <c r="S18" s="114">
        <f t="shared" si="6"/>
        <v>8.3506639867085841E-3</v>
      </c>
      <c r="T18" s="115">
        <f t="shared" si="7"/>
        <v>-8.8182532115682166E-2</v>
      </c>
      <c r="U18" s="113">
        <f t="shared" si="4"/>
        <v>2875</v>
      </c>
      <c r="V18" s="113">
        <f t="shared" si="5"/>
        <v>-33574</v>
      </c>
      <c r="W18" s="114">
        <f t="shared" si="8"/>
        <v>3.3050272049572123E-2</v>
      </c>
    </row>
    <row r="19" spans="2:23" ht="15.75" x14ac:dyDescent="0.25">
      <c r="B19" s="117" t="s">
        <v>153</v>
      </c>
      <c r="C19" s="113">
        <v>323295</v>
      </c>
      <c r="D19" s="113">
        <v>172337</v>
      </c>
      <c r="E19" s="113">
        <v>101099</v>
      </c>
      <c r="F19" s="113">
        <v>395421</v>
      </c>
      <c r="G19" s="113">
        <v>688949</v>
      </c>
      <c r="H19" s="114">
        <f t="shared" si="0"/>
        <v>0.74231768166081213</v>
      </c>
      <c r="I19" s="114">
        <f t="shared" si="1"/>
        <v>1.1310227501198598</v>
      </c>
      <c r="J19" s="113">
        <f t="shared" si="2"/>
        <v>293528</v>
      </c>
      <c r="K19" s="113">
        <f t="shared" si="3"/>
        <v>365654</v>
      </c>
      <c r="L19" s="115">
        <f>F19/F16</f>
        <v>0.10375884094357278</v>
      </c>
      <c r="M19" s="114">
        <f>G19/G16</f>
        <v>0.16131316293437487</v>
      </c>
      <c r="N19" s="116">
        <v>36696</v>
      </c>
      <c r="O19" s="113">
        <v>21741</v>
      </c>
      <c r="P19" s="113">
        <v>23185</v>
      </c>
      <c r="Q19" s="113">
        <v>79054</v>
      </c>
      <c r="R19" s="113">
        <v>91679</v>
      </c>
      <c r="S19" s="114">
        <f t="shared" si="6"/>
        <v>0.15970096389809507</v>
      </c>
      <c r="T19" s="115">
        <f t="shared" si="7"/>
        <v>1.4983376934815782</v>
      </c>
      <c r="U19" s="113">
        <f t="shared" si="4"/>
        <v>12625</v>
      </c>
      <c r="V19" s="113">
        <f t="shared" si="5"/>
        <v>54983</v>
      </c>
      <c r="W19" s="114">
        <f t="shared" si="8"/>
        <v>8.728034967357098E-3</v>
      </c>
    </row>
    <row r="20" spans="2:23" ht="15.75" x14ac:dyDescent="0.25">
      <c r="B20" s="112" t="s">
        <v>154</v>
      </c>
      <c r="C20" s="113">
        <v>109523</v>
      </c>
      <c r="D20" s="113">
        <v>90768</v>
      </c>
      <c r="E20" s="113">
        <v>30579</v>
      </c>
      <c r="F20" s="113">
        <v>79637</v>
      </c>
      <c r="G20" s="113">
        <v>110415</v>
      </c>
      <c r="H20" s="114">
        <f t="shared" si="0"/>
        <v>0.38647864686012778</v>
      </c>
      <c r="I20" s="114">
        <f t="shared" si="1"/>
        <v>8.1444080238854966E-3</v>
      </c>
      <c r="J20" s="113">
        <f t="shared" si="2"/>
        <v>30778</v>
      </c>
      <c r="K20" s="113">
        <f t="shared" si="3"/>
        <v>892</v>
      </c>
      <c r="L20" s="115">
        <f>F20/F16</f>
        <v>2.0896823426735822E-2</v>
      </c>
      <c r="M20" s="114">
        <f>G20/G16</f>
        <v>2.5852991854838313E-2</v>
      </c>
      <c r="N20" s="116">
        <v>311</v>
      </c>
      <c r="O20" s="113">
        <v>53</v>
      </c>
      <c r="P20" s="113">
        <v>28</v>
      </c>
      <c r="Q20" s="113">
        <v>412</v>
      </c>
      <c r="R20" s="113">
        <v>1269</v>
      </c>
      <c r="S20" s="114">
        <f t="shared" si="6"/>
        <v>2.0800970873786406</v>
      </c>
      <c r="T20" s="114">
        <f t="shared" si="7"/>
        <v>3.080385852090032</v>
      </c>
      <c r="U20" s="113">
        <f t="shared" si="4"/>
        <v>857</v>
      </c>
      <c r="V20" s="113">
        <f t="shared" si="5"/>
        <v>958</v>
      </c>
      <c r="W20" s="114">
        <f t="shared" si="8"/>
        <v>1.208114876206782E-4</v>
      </c>
    </row>
    <row r="21" spans="2:23" ht="15.75" x14ac:dyDescent="0.25">
      <c r="B21" s="112" t="s">
        <v>155</v>
      </c>
      <c r="C21" s="113">
        <v>114859</v>
      </c>
      <c r="D21" s="113">
        <v>67203</v>
      </c>
      <c r="E21" s="113">
        <v>78944</v>
      </c>
      <c r="F21" s="113">
        <v>142785</v>
      </c>
      <c r="G21" s="113">
        <v>149879</v>
      </c>
      <c r="H21" s="114">
        <f t="shared" si="0"/>
        <v>4.9683089960429916E-2</v>
      </c>
      <c r="I21" s="114">
        <f t="shared" si="1"/>
        <v>0.30489556760898151</v>
      </c>
      <c r="J21" s="113">
        <f t="shared" si="2"/>
        <v>7094</v>
      </c>
      <c r="K21" s="113">
        <f t="shared" si="3"/>
        <v>35020</v>
      </c>
      <c r="L21" s="115">
        <f>F21/F16</f>
        <v>3.7466917801856854E-2</v>
      </c>
      <c r="M21" s="114">
        <f>G21/G16</f>
        <v>3.5093244271261252E-2</v>
      </c>
      <c r="N21" s="116">
        <v>14925</v>
      </c>
      <c r="O21" s="113">
        <v>9019</v>
      </c>
      <c r="P21" s="113">
        <v>22326</v>
      </c>
      <c r="Q21" s="113">
        <v>15990</v>
      </c>
      <c r="R21" s="113">
        <v>15672</v>
      </c>
      <c r="S21" s="114">
        <f t="shared" si="6"/>
        <v>-1.9887429643527188E-2</v>
      </c>
      <c r="T21" s="114">
        <f t="shared" si="7"/>
        <v>5.0050251256281486E-2</v>
      </c>
      <c r="U21" s="113">
        <f t="shared" si="4"/>
        <v>-318</v>
      </c>
      <c r="V21" s="113">
        <f t="shared" si="5"/>
        <v>747</v>
      </c>
      <c r="W21" s="114">
        <f t="shared" si="8"/>
        <v>1.4920075917976901E-3</v>
      </c>
    </row>
    <row r="22" spans="2:23" ht="15.75" x14ac:dyDescent="0.25">
      <c r="B22" s="112" t="s">
        <v>156</v>
      </c>
      <c r="C22" s="113">
        <v>335897</v>
      </c>
      <c r="D22" s="113">
        <v>124635</v>
      </c>
      <c r="E22" s="113">
        <v>118839</v>
      </c>
      <c r="F22" s="113">
        <v>226278</v>
      </c>
      <c r="G22" s="113">
        <v>240663</v>
      </c>
      <c r="H22" s="114">
        <f t="shared" si="0"/>
        <v>6.3572242993132244E-2</v>
      </c>
      <c r="I22" s="114">
        <f t="shared" si="1"/>
        <v>-0.28352143663087193</v>
      </c>
      <c r="J22" s="113">
        <f t="shared" si="2"/>
        <v>14385</v>
      </c>
      <c r="K22" s="113">
        <f t="shared" si="3"/>
        <v>-95234</v>
      </c>
      <c r="L22" s="115">
        <f>F22/F16</f>
        <v>5.9375559241997167E-2</v>
      </c>
      <c r="M22" s="114">
        <f>G22/G16</f>
        <v>5.6349758445509691E-2</v>
      </c>
      <c r="N22" s="116">
        <v>43597</v>
      </c>
      <c r="O22" s="113">
        <v>27319</v>
      </c>
      <c r="P22" s="113">
        <v>37198</v>
      </c>
      <c r="Q22" s="113">
        <v>29115</v>
      </c>
      <c r="R22" s="113">
        <v>26161</v>
      </c>
      <c r="S22" s="114">
        <f t="shared" si="6"/>
        <v>-0.10145972866220165</v>
      </c>
      <c r="T22" s="114">
        <f t="shared" si="7"/>
        <v>-0.39993577539738978</v>
      </c>
      <c r="U22" s="113">
        <f t="shared" si="4"/>
        <v>-2954</v>
      </c>
      <c r="V22" s="113">
        <f t="shared" si="5"/>
        <v>-17436</v>
      </c>
      <c r="W22" s="114">
        <f t="shared" si="8"/>
        <v>2.4905826064968973E-3</v>
      </c>
    </row>
    <row r="23" spans="2:23" ht="15.75" x14ac:dyDescent="0.25">
      <c r="B23" s="118" t="s">
        <v>157</v>
      </c>
      <c r="C23" s="119">
        <v>205644</v>
      </c>
      <c r="D23" s="119">
        <v>121983</v>
      </c>
      <c r="E23" s="119">
        <v>124857</v>
      </c>
      <c r="F23" s="119">
        <v>382843</v>
      </c>
      <c r="G23" s="119">
        <v>370849</v>
      </c>
      <c r="H23" s="120">
        <f t="shared" si="0"/>
        <v>-3.1328769234385878E-2</v>
      </c>
      <c r="I23" s="120">
        <f t="shared" si="1"/>
        <v>0.80335434051078569</v>
      </c>
      <c r="J23" s="119">
        <f t="shared" si="2"/>
        <v>-11994</v>
      </c>
      <c r="K23" s="121">
        <f t="shared" si="3"/>
        <v>165205</v>
      </c>
      <c r="L23" s="115">
        <f>F23/F16</f>
        <v>0.10045836195690222</v>
      </c>
      <c r="M23" s="122">
        <f>G23/G16</f>
        <v>8.6832008118235146E-2</v>
      </c>
      <c r="N23" s="123">
        <v>25450</v>
      </c>
      <c r="O23" s="121">
        <v>15708</v>
      </c>
      <c r="P23" s="121">
        <v>32696</v>
      </c>
      <c r="Q23" s="119">
        <v>46566</v>
      </c>
      <c r="R23" s="119">
        <v>53882</v>
      </c>
      <c r="S23" s="120">
        <f t="shared" si="6"/>
        <v>0.15711033801486063</v>
      </c>
      <c r="T23" s="120">
        <f t="shared" si="7"/>
        <v>1.1171709233791747</v>
      </c>
      <c r="U23" s="119">
        <f t="shared" si="4"/>
        <v>7316</v>
      </c>
      <c r="V23" s="119">
        <f t="shared" si="5"/>
        <v>28432</v>
      </c>
      <c r="W23" s="120">
        <f t="shared" si="8"/>
        <v>5.1296805169246517E-3</v>
      </c>
    </row>
    <row r="24" spans="2:23" ht="15.75" x14ac:dyDescent="0.25">
      <c r="B24" s="107" t="s">
        <v>134</v>
      </c>
      <c r="C24" s="108">
        <v>2803604</v>
      </c>
      <c r="D24" s="108">
        <v>1112486</v>
      </c>
      <c r="E24" s="108">
        <v>680384</v>
      </c>
      <c r="F24" s="108">
        <v>2406559</v>
      </c>
      <c r="G24" s="108">
        <v>2758590</v>
      </c>
      <c r="H24" s="109">
        <f t="shared" si="0"/>
        <v>0.14627981279494917</v>
      </c>
      <c r="I24" s="109">
        <f t="shared" si="1"/>
        <v>-1.6055762511396066E-2</v>
      </c>
      <c r="J24" s="108">
        <f t="shared" si="2"/>
        <v>352031</v>
      </c>
      <c r="K24" s="108">
        <f t="shared" si="3"/>
        <v>-45014</v>
      </c>
      <c r="L24" s="110">
        <f>F24/F24</f>
        <v>1</v>
      </c>
      <c r="M24" s="109">
        <f>G24/G24</f>
        <v>1</v>
      </c>
      <c r="N24" s="111">
        <v>328921</v>
      </c>
      <c r="O24" s="108">
        <v>101836</v>
      </c>
      <c r="P24" s="108">
        <v>193905</v>
      </c>
      <c r="Q24" s="108">
        <v>332139</v>
      </c>
      <c r="R24" s="108">
        <v>326111</v>
      </c>
      <c r="S24" s="109">
        <f t="shared" si="6"/>
        <v>-1.8149027967206521E-2</v>
      </c>
      <c r="T24" s="109">
        <f t="shared" si="7"/>
        <v>-8.5430848136787141E-3</v>
      </c>
      <c r="U24" s="108">
        <f t="shared" si="4"/>
        <v>-6028</v>
      </c>
      <c r="V24" s="108">
        <f t="shared" si="5"/>
        <v>-2810</v>
      </c>
      <c r="W24" s="109">
        <f t="shared" si="8"/>
        <v>3.1046457871920403E-2</v>
      </c>
    </row>
    <row r="25" spans="2:23" ht="15.75" x14ac:dyDescent="0.25">
      <c r="B25" s="112" t="s">
        <v>151</v>
      </c>
      <c r="C25" s="113">
        <v>2252414</v>
      </c>
      <c r="D25" s="113">
        <v>855821</v>
      </c>
      <c r="E25" s="113">
        <v>476863</v>
      </c>
      <c r="F25" s="113">
        <v>1970412</v>
      </c>
      <c r="G25" s="113">
        <v>2296782</v>
      </c>
      <c r="H25" s="114">
        <f t="shared" si="0"/>
        <v>0.16563541025937734</v>
      </c>
      <c r="I25" s="114">
        <f t="shared" si="1"/>
        <v>1.9697977370057185E-2</v>
      </c>
      <c r="J25" s="113">
        <f t="shared" si="2"/>
        <v>326370</v>
      </c>
      <c r="K25" s="113">
        <f t="shared" si="3"/>
        <v>44368</v>
      </c>
      <c r="L25" s="115">
        <f>F25/F24</f>
        <v>0.81876737698930302</v>
      </c>
      <c r="M25" s="114">
        <f>G25/G24</f>
        <v>0.83259273759420571</v>
      </c>
      <c r="N25" s="116">
        <v>286064</v>
      </c>
      <c r="O25" s="113">
        <v>67769</v>
      </c>
      <c r="P25" s="113">
        <v>146325</v>
      </c>
      <c r="Q25" s="113">
        <v>279094</v>
      </c>
      <c r="R25" s="113">
        <v>279013</v>
      </c>
      <c r="S25" s="114">
        <f t="shared" si="6"/>
        <v>-2.9022479881335439E-4</v>
      </c>
      <c r="T25" s="114">
        <f t="shared" si="7"/>
        <v>-2.4648330443537092E-2</v>
      </c>
      <c r="U25" s="113">
        <f t="shared" si="4"/>
        <v>-81</v>
      </c>
      <c r="V25" s="113">
        <f t="shared" si="5"/>
        <v>-7051</v>
      </c>
      <c r="W25" s="114">
        <f t="shared" si="8"/>
        <v>2.656262852285917E-2</v>
      </c>
    </row>
    <row r="26" spans="2:23" ht="15.75" x14ac:dyDescent="0.25">
      <c r="B26" s="117" t="s">
        <v>152</v>
      </c>
      <c r="C26" s="113">
        <v>2062106</v>
      </c>
      <c r="D26" s="113">
        <v>769339</v>
      </c>
      <c r="E26" s="113">
        <v>429850</v>
      </c>
      <c r="F26" s="113">
        <v>1715897</v>
      </c>
      <c r="G26" s="113">
        <v>1797294</v>
      </c>
      <c r="H26" s="114">
        <f t="shared" si="0"/>
        <v>4.7436996509697238E-2</v>
      </c>
      <c r="I26" s="114">
        <f t="shared" si="1"/>
        <v>-0.12841822874284836</v>
      </c>
      <c r="J26" s="113">
        <f t="shared" si="2"/>
        <v>81397</v>
      </c>
      <c r="K26" s="113">
        <f t="shared" si="3"/>
        <v>-264812</v>
      </c>
      <c r="L26" s="115">
        <f>F26/F24</f>
        <v>0.7130084905460452</v>
      </c>
      <c r="M26" s="114">
        <f>G26/G24</f>
        <v>0.65152632323034598</v>
      </c>
      <c r="N26" s="116">
        <v>254992</v>
      </c>
      <c r="O26" s="113">
        <v>62029</v>
      </c>
      <c r="P26" s="113">
        <v>134456</v>
      </c>
      <c r="Q26" s="113">
        <v>228086</v>
      </c>
      <c r="R26" s="113">
        <v>221000</v>
      </c>
      <c r="S26" s="114">
        <f t="shared" si="6"/>
        <v>-3.1067229027647469E-2</v>
      </c>
      <c r="T26" s="114">
        <f t="shared" si="7"/>
        <v>-0.13330614293781762</v>
      </c>
      <c r="U26" s="113">
        <f t="shared" si="4"/>
        <v>-7086</v>
      </c>
      <c r="V26" s="113">
        <f t="shared" si="5"/>
        <v>-33992</v>
      </c>
      <c r="W26" s="114">
        <f t="shared" si="8"/>
        <v>2.103966805687146E-2</v>
      </c>
    </row>
    <row r="27" spans="2:23" ht="15.75" x14ac:dyDescent="0.25">
      <c r="B27" s="117" t="s">
        <v>153</v>
      </c>
      <c r="C27" s="113">
        <v>190309</v>
      </c>
      <c r="D27" s="113">
        <v>86483</v>
      </c>
      <c r="E27" s="113">
        <v>47015</v>
      </c>
      <c r="F27" s="113">
        <v>254516</v>
      </c>
      <c r="G27" s="113">
        <v>499487</v>
      </c>
      <c r="H27" s="114">
        <f t="shared" si="0"/>
        <v>0.96249744613305244</v>
      </c>
      <c r="I27" s="114">
        <f t="shared" si="1"/>
        <v>1.6246105018680148</v>
      </c>
      <c r="J27" s="113">
        <f t="shared" si="2"/>
        <v>244971</v>
      </c>
      <c r="K27" s="113">
        <f t="shared" si="3"/>
        <v>309178</v>
      </c>
      <c r="L27" s="115">
        <f>F27/F24</f>
        <v>0.1057593019743127</v>
      </c>
      <c r="M27" s="114">
        <f>G27/G24</f>
        <v>0.18106605185982694</v>
      </c>
      <c r="N27" s="116">
        <v>31073</v>
      </c>
      <c r="O27" s="113">
        <v>5740</v>
      </c>
      <c r="P27" s="113">
        <v>11869</v>
      </c>
      <c r="Q27" s="113">
        <v>51008</v>
      </c>
      <c r="R27" s="113">
        <v>58013</v>
      </c>
      <c r="S27" s="114">
        <f t="shared" si="6"/>
        <v>0.13733139899623592</v>
      </c>
      <c r="T27" s="114">
        <f t="shared" si="7"/>
        <v>0.86699063495639295</v>
      </c>
      <c r="U27" s="113">
        <f t="shared" si="4"/>
        <v>7005</v>
      </c>
      <c r="V27" s="113">
        <f t="shared" si="5"/>
        <v>26940</v>
      </c>
      <c r="W27" s="114">
        <f t="shared" si="8"/>
        <v>5.5229604659877106E-3</v>
      </c>
    </row>
    <row r="28" spans="2:23" ht="15.75" x14ac:dyDescent="0.25">
      <c r="B28" s="112" t="s">
        <v>154</v>
      </c>
      <c r="C28" s="113">
        <v>156154</v>
      </c>
      <c r="D28" s="113">
        <v>93465</v>
      </c>
      <c r="E28" s="113">
        <v>44173</v>
      </c>
      <c r="F28" s="113">
        <v>85195</v>
      </c>
      <c r="G28" s="113">
        <v>121584</v>
      </c>
      <c r="H28" s="114">
        <f t="shared" si="0"/>
        <v>0.42712600504724452</v>
      </c>
      <c r="I28" s="114">
        <f t="shared" si="1"/>
        <v>-0.22138401834086863</v>
      </c>
      <c r="J28" s="113">
        <f t="shared" si="2"/>
        <v>36389</v>
      </c>
      <c r="K28" s="113">
        <f t="shared" si="3"/>
        <v>-34570</v>
      </c>
      <c r="L28" s="115">
        <f>F28/F24</f>
        <v>3.5401168224007802E-2</v>
      </c>
      <c r="M28" s="114">
        <f>G28/G24</f>
        <v>4.4074690330929929E-2</v>
      </c>
      <c r="N28" s="116">
        <v>243</v>
      </c>
      <c r="O28" s="113">
        <v>184</v>
      </c>
      <c r="P28" s="113">
        <v>18</v>
      </c>
      <c r="Q28" s="113">
        <v>470</v>
      </c>
      <c r="R28" s="113">
        <v>1974</v>
      </c>
      <c r="S28" s="114">
        <f t="shared" si="6"/>
        <v>3.2</v>
      </c>
      <c r="T28" s="114">
        <f t="shared" si="7"/>
        <v>7.1234567901234573</v>
      </c>
      <c r="U28" s="113">
        <f t="shared" si="4"/>
        <v>1504</v>
      </c>
      <c r="V28" s="113">
        <f t="shared" si="5"/>
        <v>1731</v>
      </c>
      <c r="W28" s="114">
        <f t="shared" si="8"/>
        <v>1.8792898074327722E-4</v>
      </c>
    </row>
    <row r="29" spans="2:23" ht="15.75" x14ac:dyDescent="0.25">
      <c r="B29" s="112" t="s">
        <v>155</v>
      </c>
      <c r="C29" s="113">
        <v>73167</v>
      </c>
      <c r="D29" s="113">
        <v>25908</v>
      </c>
      <c r="E29" s="113">
        <v>23198</v>
      </c>
      <c r="F29" s="113">
        <v>66226</v>
      </c>
      <c r="G29" s="113">
        <v>62853</v>
      </c>
      <c r="H29" s="114">
        <f t="shared" si="0"/>
        <v>-5.0931658261105905E-2</v>
      </c>
      <c r="I29" s="114">
        <f t="shared" si="1"/>
        <v>-0.14096518922465051</v>
      </c>
      <c r="J29" s="113">
        <f t="shared" si="2"/>
        <v>-3373</v>
      </c>
      <c r="K29" s="113">
        <f t="shared" si="3"/>
        <v>-10314</v>
      </c>
      <c r="L29" s="115">
        <f>F29/F24</f>
        <v>2.7518959643208416E-2</v>
      </c>
      <c r="M29" s="114">
        <f>G29/G24</f>
        <v>2.2784465977183997E-2</v>
      </c>
      <c r="N29" s="116">
        <v>8351</v>
      </c>
      <c r="O29" s="113">
        <v>4156</v>
      </c>
      <c r="P29" s="113">
        <v>4780</v>
      </c>
      <c r="Q29" s="113">
        <v>8386</v>
      </c>
      <c r="R29" s="113">
        <v>7676</v>
      </c>
      <c r="S29" s="114">
        <f t="shared" si="6"/>
        <v>-8.4664917720009503E-2</v>
      </c>
      <c r="T29" s="114">
        <f t="shared" si="7"/>
        <v>-8.0828643276254386E-2</v>
      </c>
      <c r="U29" s="113">
        <f t="shared" si="4"/>
        <v>-710</v>
      </c>
      <c r="V29" s="113">
        <f t="shared" si="5"/>
        <v>-675</v>
      </c>
      <c r="W29" s="114">
        <f t="shared" si="8"/>
        <v>7.3077145703414172E-4</v>
      </c>
    </row>
    <row r="30" spans="2:23" ht="15.75" x14ac:dyDescent="0.25">
      <c r="B30" s="112" t="s">
        <v>156</v>
      </c>
      <c r="C30" s="113">
        <v>188565</v>
      </c>
      <c r="D30" s="113">
        <v>86539</v>
      </c>
      <c r="E30" s="113">
        <v>97592</v>
      </c>
      <c r="F30" s="113">
        <v>194249</v>
      </c>
      <c r="G30" s="113">
        <v>201114</v>
      </c>
      <c r="H30" s="114">
        <f t="shared" si="0"/>
        <v>3.5341237277926707E-2</v>
      </c>
      <c r="I30" s="114">
        <f t="shared" si="1"/>
        <v>6.6549996022591706E-2</v>
      </c>
      <c r="J30" s="113">
        <f t="shared" si="2"/>
        <v>6865</v>
      </c>
      <c r="K30" s="113">
        <f t="shared" si="3"/>
        <v>12549</v>
      </c>
      <c r="L30" s="115">
        <f>F30/F24</f>
        <v>8.0716491887379449E-2</v>
      </c>
      <c r="M30" s="114">
        <f>G30/G24</f>
        <v>7.2904636064076211E-2</v>
      </c>
      <c r="N30" s="116">
        <v>19747</v>
      </c>
      <c r="O30" s="113">
        <v>23423</v>
      </c>
      <c r="P30" s="113">
        <v>32980</v>
      </c>
      <c r="Q30" s="113">
        <v>32307</v>
      </c>
      <c r="R30" s="113">
        <v>27066</v>
      </c>
      <c r="S30" s="114">
        <f t="shared" si="6"/>
        <v>-0.162224904819389</v>
      </c>
      <c r="T30" s="114">
        <f t="shared" si="7"/>
        <v>0.37063857801184996</v>
      </c>
      <c r="U30" s="113">
        <f t="shared" si="4"/>
        <v>-5241</v>
      </c>
      <c r="V30" s="113">
        <f t="shared" si="5"/>
        <v>7319</v>
      </c>
      <c r="W30" s="114">
        <f t="shared" si="8"/>
        <v>2.5767405232003755E-3</v>
      </c>
    </row>
    <row r="31" spans="2:23" ht="15.75" x14ac:dyDescent="0.25">
      <c r="B31" s="118" t="s">
        <v>157</v>
      </c>
      <c r="C31" s="119">
        <v>133304</v>
      </c>
      <c r="D31" s="119">
        <v>50753</v>
      </c>
      <c r="E31" s="119">
        <v>38558</v>
      </c>
      <c r="F31" s="119">
        <v>90482</v>
      </c>
      <c r="G31" s="119">
        <v>76258</v>
      </c>
      <c r="H31" s="120">
        <f t="shared" si="0"/>
        <v>-0.157202537521275</v>
      </c>
      <c r="I31" s="120">
        <f t="shared" si="1"/>
        <v>-0.42793914661225474</v>
      </c>
      <c r="J31" s="119">
        <f t="shared" si="2"/>
        <v>-14224</v>
      </c>
      <c r="K31" s="121">
        <f t="shared" si="3"/>
        <v>-57046</v>
      </c>
      <c r="L31" s="124">
        <f>F31/F24</f>
        <v>3.7598080911375953E-2</v>
      </c>
      <c r="M31" s="122">
        <f>G31/G24</f>
        <v>2.764383253763698E-2</v>
      </c>
      <c r="N31" s="123">
        <v>14517</v>
      </c>
      <c r="O31" s="121">
        <v>6304</v>
      </c>
      <c r="P31" s="121">
        <v>9802</v>
      </c>
      <c r="Q31" s="119">
        <v>11884</v>
      </c>
      <c r="R31" s="119">
        <v>10383</v>
      </c>
      <c r="S31" s="120">
        <f t="shared" si="6"/>
        <v>-0.12630427465499827</v>
      </c>
      <c r="T31" s="120">
        <f t="shared" si="7"/>
        <v>-0.2847695804918372</v>
      </c>
      <c r="U31" s="119">
        <f t="shared" si="4"/>
        <v>-1501</v>
      </c>
      <c r="V31" s="119">
        <f t="shared" si="5"/>
        <v>-4134</v>
      </c>
      <c r="W31" s="120">
        <f t="shared" si="8"/>
        <v>9.8848359020134099E-4</v>
      </c>
    </row>
    <row r="32" spans="2:23" ht="15.75" x14ac:dyDescent="0.25">
      <c r="B32" s="107" t="s">
        <v>135</v>
      </c>
      <c r="C32" s="108">
        <v>2082591</v>
      </c>
      <c r="D32" s="108">
        <v>651608</v>
      </c>
      <c r="E32" s="108">
        <v>446322</v>
      </c>
      <c r="F32" s="108">
        <v>1810318</v>
      </c>
      <c r="G32" s="108">
        <v>2077695</v>
      </c>
      <c r="H32" s="109">
        <f t="shared" si="0"/>
        <v>0.14769615062105101</v>
      </c>
      <c r="I32" s="109">
        <f t="shared" si="1"/>
        <v>-2.3509176789874298E-3</v>
      </c>
      <c r="J32" s="108">
        <f t="shared" si="2"/>
        <v>267377</v>
      </c>
      <c r="K32" s="108">
        <f t="shared" si="3"/>
        <v>-4896</v>
      </c>
      <c r="L32" s="110">
        <f>F32/F32</f>
        <v>1</v>
      </c>
      <c r="M32" s="109">
        <f>G32/G32</f>
        <v>1</v>
      </c>
      <c r="N32" s="111">
        <v>273783</v>
      </c>
      <c r="O32" s="108">
        <v>69133</v>
      </c>
      <c r="P32" s="108">
        <v>173983</v>
      </c>
      <c r="Q32" s="108">
        <v>278200</v>
      </c>
      <c r="R32" s="108">
        <v>275252</v>
      </c>
      <c r="S32" s="109">
        <f t="shared" si="6"/>
        <v>-1.0596693026599602E-2</v>
      </c>
      <c r="T32" s="109">
        <f t="shared" si="7"/>
        <v>5.3655632380389395E-3</v>
      </c>
      <c r="U32" s="108">
        <f t="shared" si="4"/>
        <v>-2948</v>
      </c>
      <c r="V32" s="108">
        <f t="shared" si="5"/>
        <v>1469</v>
      </c>
      <c r="W32" s="109">
        <f t="shared" si="8"/>
        <v>2.6204573357420737E-2</v>
      </c>
    </row>
    <row r="33" spans="2:23" ht="15.75" x14ac:dyDescent="0.25">
      <c r="B33" s="112" t="s">
        <v>151</v>
      </c>
      <c r="C33" s="113">
        <v>1726315</v>
      </c>
      <c r="D33" s="113">
        <v>545534</v>
      </c>
      <c r="E33" s="113">
        <v>322030</v>
      </c>
      <c r="F33" s="113">
        <v>1565620</v>
      </c>
      <c r="G33" s="113">
        <v>1881685</v>
      </c>
      <c r="H33" s="114">
        <f t="shared" si="0"/>
        <v>0.20187848903309868</v>
      </c>
      <c r="I33" s="114">
        <f t="shared" si="1"/>
        <v>9.0000955793120063E-2</v>
      </c>
      <c r="J33" s="113">
        <f t="shared" si="2"/>
        <v>316065</v>
      </c>
      <c r="K33" s="113">
        <f t="shared" si="3"/>
        <v>155370</v>
      </c>
      <c r="L33" s="115">
        <f>F33/F32</f>
        <v>0.8648314826455904</v>
      </c>
      <c r="M33" s="114">
        <f>G33/G32</f>
        <v>0.90565987789353108</v>
      </c>
      <c r="N33" s="116">
        <v>232244</v>
      </c>
      <c r="O33" s="113">
        <v>55173</v>
      </c>
      <c r="P33" s="113">
        <v>132632</v>
      </c>
      <c r="Q33" s="113">
        <v>242756</v>
      </c>
      <c r="R33" s="113">
        <v>257754</v>
      </c>
      <c r="S33" s="114">
        <f t="shared" si="6"/>
        <v>6.1782201057852371E-2</v>
      </c>
      <c r="T33" s="114">
        <f t="shared" si="7"/>
        <v>0.10984137372763136</v>
      </c>
      <c r="U33" s="113">
        <f t="shared" si="4"/>
        <v>14998</v>
      </c>
      <c r="V33" s="113">
        <f t="shared" si="5"/>
        <v>25510</v>
      </c>
      <c r="W33" s="114">
        <f t="shared" si="8"/>
        <v>2.453872669832962E-2</v>
      </c>
    </row>
    <row r="34" spans="2:23" ht="15.75" x14ac:dyDescent="0.25">
      <c r="B34" s="117" t="s">
        <v>152</v>
      </c>
      <c r="C34" s="113">
        <v>1564003</v>
      </c>
      <c r="D34" s="113">
        <v>461133</v>
      </c>
      <c r="E34" s="113">
        <v>246042</v>
      </c>
      <c r="F34" s="113">
        <v>1146561</v>
      </c>
      <c r="G34" s="113">
        <v>1333351</v>
      </c>
      <c r="H34" s="114">
        <f t="shared" si="0"/>
        <v>0.16291326846107612</v>
      </c>
      <c r="I34" s="114">
        <f t="shared" si="1"/>
        <v>-0.14747542044356687</v>
      </c>
      <c r="J34" s="113">
        <f t="shared" si="2"/>
        <v>186790</v>
      </c>
      <c r="K34" s="113">
        <f t="shared" si="3"/>
        <v>-230652</v>
      </c>
      <c r="L34" s="115">
        <f>F34/F32</f>
        <v>0.63334784275469835</v>
      </c>
      <c r="M34" s="114">
        <f>G34/G32</f>
        <v>0.64174529947850867</v>
      </c>
      <c r="N34" s="116">
        <v>215927</v>
      </c>
      <c r="O34" s="113">
        <v>37112</v>
      </c>
      <c r="P34" s="113">
        <v>106139</v>
      </c>
      <c r="Q34" s="113">
        <v>174686</v>
      </c>
      <c r="R34" s="113">
        <v>184063</v>
      </c>
      <c r="S34" s="114">
        <f t="shared" si="6"/>
        <v>5.3679172915974904E-2</v>
      </c>
      <c r="T34" s="114">
        <f t="shared" si="7"/>
        <v>-0.1475683911692377</v>
      </c>
      <c r="U34" s="113">
        <f t="shared" si="4"/>
        <v>9377</v>
      </c>
      <c r="V34" s="113">
        <f t="shared" si="5"/>
        <v>-31864</v>
      </c>
      <c r="W34" s="114">
        <f t="shared" si="8"/>
        <v>1.7523187427836796E-2</v>
      </c>
    </row>
    <row r="35" spans="2:23" ht="15.75" x14ac:dyDescent="0.25">
      <c r="B35" s="117" t="s">
        <v>153</v>
      </c>
      <c r="C35" s="113">
        <v>162311</v>
      </c>
      <c r="D35" s="113">
        <v>84401</v>
      </c>
      <c r="E35" s="113">
        <v>75989</v>
      </c>
      <c r="F35" s="113">
        <v>419060</v>
      </c>
      <c r="G35" s="113">
        <v>548335</v>
      </c>
      <c r="H35" s="114">
        <f t="shared" si="0"/>
        <v>0.30848804467140734</v>
      </c>
      <c r="I35" s="114">
        <f t="shared" si="1"/>
        <v>2.3782984517377135</v>
      </c>
      <c r="J35" s="113">
        <f t="shared" si="2"/>
        <v>129275</v>
      </c>
      <c r="K35" s="113">
        <f t="shared" si="3"/>
        <v>386024</v>
      </c>
      <c r="L35" s="115">
        <f>F35/F32</f>
        <v>0.23148419228003037</v>
      </c>
      <c r="M35" s="114">
        <f>G35/G32</f>
        <v>0.26391505971761975</v>
      </c>
      <c r="N35" s="116">
        <v>16317</v>
      </c>
      <c r="O35" s="113">
        <v>18061</v>
      </c>
      <c r="P35" s="113">
        <v>26493</v>
      </c>
      <c r="Q35" s="113">
        <v>68069</v>
      </c>
      <c r="R35" s="113">
        <v>73691</v>
      </c>
      <c r="S35" s="114">
        <f t="shared" si="6"/>
        <v>8.2592663326918281E-2</v>
      </c>
      <c r="T35" s="114">
        <f t="shared" si="7"/>
        <v>3.5162100876386591</v>
      </c>
      <c r="U35" s="113">
        <f t="shared" si="4"/>
        <v>5622</v>
      </c>
      <c r="V35" s="113">
        <f t="shared" si="5"/>
        <v>57374</v>
      </c>
      <c r="W35" s="114">
        <f t="shared" si="8"/>
        <v>7.0155392704928272E-3</v>
      </c>
    </row>
    <row r="36" spans="2:23" ht="15.75" x14ac:dyDescent="0.25">
      <c r="B36" s="112" t="s">
        <v>154</v>
      </c>
      <c r="C36" s="113">
        <v>71227</v>
      </c>
      <c r="D36" s="113">
        <v>29957</v>
      </c>
      <c r="E36" s="113">
        <v>24963</v>
      </c>
      <c r="F36" s="113">
        <v>36742</v>
      </c>
      <c r="G36" s="113">
        <v>49620</v>
      </c>
      <c r="H36" s="114">
        <f t="shared" si="0"/>
        <v>0.35049806760655389</v>
      </c>
      <c r="I36" s="114">
        <f t="shared" si="1"/>
        <v>-0.3033540651719151</v>
      </c>
      <c r="J36" s="113">
        <f t="shared" si="2"/>
        <v>12878</v>
      </c>
      <c r="K36" s="113">
        <f t="shared" si="3"/>
        <v>-21607</v>
      </c>
      <c r="L36" s="115">
        <f>F36/F32</f>
        <v>2.0295881718018601E-2</v>
      </c>
      <c r="M36" s="114">
        <f>G36/G32</f>
        <v>2.3882234880480531E-2</v>
      </c>
      <c r="N36" s="116">
        <v>215</v>
      </c>
      <c r="O36" s="113">
        <v>29</v>
      </c>
      <c r="P36" s="113">
        <v>184</v>
      </c>
      <c r="Q36" s="113">
        <v>139</v>
      </c>
      <c r="R36" s="113">
        <v>822</v>
      </c>
      <c r="S36" s="114">
        <f t="shared" si="6"/>
        <v>4.9136690647482011</v>
      </c>
      <c r="T36" s="114">
        <f t="shared" si="7"/>
        <v>2.8232558139534882</v>
      </c>
      <c r="U36" s="113">
        <f t="shared" si="4"/>
        <v>683</v>
      </c>
      <c r="V36" s="113">
        <f t="shared" si="5"/>
        <v>607</v>
      </c>
      <c r="W36" s="114">
        <f t="shared" si="8"/>
        <v>7.8256140917413308E-5</v>
      </c>
    </row>
    <row r="37" spans="2:23" ht="15.75" x14ac:dyDescent="0.25">
      <c r="B37" s="112" t="s">
        <v>155</v>
      </c>
      <c r="C37" s="113">
        <v>31007</v>
      </c>
      <c r="D37" s="113">
        <v>15851</v>
      </c>
      <c r="E37" s="113">
        <v>12917</v>
      </c>
      <c r="F37" s="113">
        <v>30921</v>
      </c>
      <c r="G37" s="113">
        <v>28169</v>
      </c>
      <c r="H37" s="114">
        <f t="shared" si="0"/>
        <v>-8.9001002554897957E-2</v>
      </c>
      <c r="I37" s="114">
        <f t="shared" si="1"/>
        <v>-9.1527719547199071E-2</v>
      </c>
      <c r="J37" s="113">
        <f t="shared" si="2"/>
        <v>-2752</v>
      </c>
      <c r="K37" s="113">
        <f t="shared" si="3"/>
        <v>-2838</v>
      </c>
      <c r="L37" s="115">
        <f>F37/F32</f>
        <v>1.7080424544196102E-2</v>
      </c>
      <c r="M37" s="114">
        <f>G37/G32</f>
        <v>1.3557812864737125E-2</v>
      </c>
      <c r="N37" s="116">
        <v>3061</v>
      </c>
      <c r="O37" s="113">
        <v>2817</v>
      </c>
      <c r="P37" s="113">
        <v>4211</v>
      </c>
      <c r="Q37" s="113">
        <v>3749</v>
      </c>
      <c r="R37" s="113">
        <v>2474</v>
      </c>
      <c r="S37" s="114">
        <f t="shared" si="6"/>
        <v>-0.34009069085089361</v>
      </c>
      <c r="T37" s="114">
        <f t="shared" si="7"/>
        <v>-0.19176739627572692</v>
      </c>
      <c r="U37" s="113">
        <f t="shared" si="4"/>
        <v>-1275</v>
      </c>
      <c r="V37" s="113">
        <f t="shared" si="5"/>
        <v>-587</v>
      </c>
      <c r="W37" s="114">
        <f t="shared" si="8"/>
        <v>2.3553003969547509E-4</v>
      </c>
    </row>
    <row r="38" spans="2:23" ht="15.75" x14ac:dyDescent="0.25">
      <c r="B38" s="112" t="s">
        <v>156</v>
      </c>
      <c r="C38" s="113">
        <v>56159</v>
      </c>
      <c r="D38" s="113">
        <v>24384</v>
      </c>
      <c r="E38" s="113">
        <v>27467</v>
      </c>
      <c r="F38" s="113">
        <v>66474</v>
      </c>
      <c r="G38" s="113">
        <v>55966</v>
      </c>
      <c r="H38" s="114">
        <f t="shared" si="0"/>
        <v>-0.15807684207359274</v>
      </c>
      <c r="I38" s="114">
        <f t="shared" si="1"/>
        <v>-3.4366708808917235E-3</v>
      </c>
      <c r="J38" s="113">
        <f t="shared" si="2"/>
        <v>-10508</v>
      </c>
      <c r="K38" s="113">
        <f t="shared" si="3"/>
        <v>-193</v>
      </c>
      <c r="L38" s="115">
        <f>F38/F32</f>
        <v>3.6719515576821307E-2</v>
      </c>
      <c r="M38" s="114">
        <f>G38/G32</f>
        <v>2.6936581163260247E-2</v>
      </c>
      <c r="N38" s="116">
        <v>7915</v>
      </c>
      <c r="O38" s="113">
        <v>5287</v>
      </c>
      <c r="P38" s="113">
        <v>9412</v>
      </c>
      <c r="Q38" s="113">
        <v>9690</v>
      </c>
      <c r="R38" s="113">
        <v>8204</v>
      </c>
      <c r="S38" s="114">
        <f t="shared" si="6"/>
        <v>-0.15335397316821464</v>
      </c>
      <c r="T38" s="114">
        <f t="shared" si="7"/>
        <v>3.6512950094756746E-2</v>
      </c>
      <c r="U38" s="113">
        <f t="shared" si="4"/>
        <v>-1486</v>
      </c>
      <c r="V38" s="113">
        <f t="shared" si="5"/>
        <v>289</v>
      </c>
      <c r="W38" s="114">
        <f t="shared" si="8"/>
        <v>7.8103817528766271E-4</v>
      </c>
    </row>
    <row r="39" spans="2:23" ht="15.75" x14ac:dyDescent="0.25">
      <c r="B39" s="118" t="s">
        <v>157</v>
      </c>
      <c r="C39" s="119">
        <v>197887</v>
      </c>
      <c r="D39" s="119">
        <v>35881</v>
      </c>
      <c r="E39" s="119">
        <v>58950</v>
      </c>
      <c r="F39" s="119">
        <v>110559</v>
      </c>
      <c r="G39" s="119">
        <v>62255</v>
      </c>
      <c r="H39" s="120">
        <f t="shared" si="0"/>
        <v>-0.43690699083747142</v>
      </c>
      <c r="I39" s="120">
        <f t="shared" si="1"/>
        <v>-0.68540126435794169</v>
      </c>
      <c r="J39" s="119">
        <f t="shared" si="2"/>
        <v>-48304</v>
      </c>
      <c r="K39" s="121">
        <f t="shared" si="3"/>
        <v>-135632</v>
      </c>
      <c r="L39" s="124">
        <f>F39/F32</f>
        <v>6.1071590737097017E-2</v>
      </c>
      <c r="M39" s="122">
        <f>G39/G32</f>
        <v>2.9963493197991044E-2</v>
      </c>
      <c r="N39" s="123">
        <v>30349</v>
      </c>
      <c r="O39" s="121">
        <v>5826</v>
      </c>
      <c r="P39" s="121">
        <v>27544</v>
      </c>
      <c r="Q39" s="119">
        <v>21866</v>
      </c>
      <c r="R39" s="119">
        <v>5999</v>
      </c>
      <c r="S39" s="120">
        <f t="shared" si="6"/>
        <v>-0.72564712338790816</v>
      </c>
      <c r="T39" s="120">
        <f t="shared" si="7"/>
        <v>-0.80233286104978752</v>
      </c>
      <c r="U39" s="119">
        <f t="shared" si="4"/>
        <v>-15867</v>
      </c>
      <c r="V39" s="119">
        <f t="shared" si="5"/>
        <v>-24350</v>
      </c>
      <c r="W39" s="120">
        <f t="shared" si="8"/>
        <v>5.7111750530847009E-4</v>
      </c>
    </row>
    <row r="40" spans="2:23" ht="15.75" x14ac:dyDescent="0.25">
      <c r="B40" s="107" t="s">
        <v>136</v>
      </c>
      <c r="C40" s="108">
        <v>1365599</v>
      </c>
      <c r="D40" s="108">
        <v>526339</v>
      </c>
      <c r="E40" s="108">
        <v>435570</v>
      </c>
      <c r="F40" s="108">
        <v>1344110</v>
      </c>
      <c r="G40" s="108">
        <v>1539222</v>
      </c>
      <c r="H40" s="109">
        <f t="shared" si="0"/>
        <v>0.14516073833242804</v>
      </c>
      <c r="I40" s="109">
        <f t="shared" si="1"/>
        <v>0.12714054418610443</v>
      </c>
      <c r="J40" s="108">
        <f t="shared" si="2"/>
        <v>195112</v>
      </c>
      <c r="K40" s="108">
        <f t="shared" si="3"/>
        <v>173623</v>
      </c>
      <c r="L40" s="110">
        <f>F40/F40</f>
        <v>1</v>
      </c>
      <c r="M40" s="109">
        <f>G40/G40</f>
        <v>1</v>
      </c>
      <c r="N40" s="111">
        <v>175153</v>
      </c>
      <c r="O40" s="108">
        <v>75686</v>
      </c>
      <c r="P40" s="108">
        <v>141027</v>
      </c>
      <c r="Q40" s="108">
        <v>207169</v>
      </c>
      <c r="R40" s="108">
        <v>197593</v>
      </c>
      <c r="S40" s="109">
        <f t="shared" si="6"/>
        <v>-4.6223131839222997E-2</v>
      </c>
      <c r="T40" s="109">
        <f t="shared" si="7"/>
        <v>0.1281165609495698</v>
      </c>
      <c r="U40" s="108">
        <f t="shared" si="4"/>
        <v>-9576</v>
      </c>
      <c r="V40" s="108">
        <f t="shared" si="5"/>
        <v>22440</v>
      </c>
      <c r="W40" s="109">
        <f t="shared" si="8"/>
        <v>1.881127208308327E-2</v>
      </c>
    </row>
    <row r="41" spans="2:23" ht="15.75" x14ac:dyDescent="0.25">
      <c r="B41" s="112" t="s">
        <v>151</v>
      </c>
      <c r="C41" s="113">
        <v>1186428</v>
      </c>
      <c r="D41" s="113">
        <v>453779</v>
      </c>
      <c r="E41" s="113">
        <v>360789</v>
      </c>
      <c r="F41" s="113">
        <v>1205655</v>
      </c>
      <c r="G41" s="113">
        <v>1351949</v>
      </c>
      <c r="H41" s="114">
        <f t="shared" si="0"/>
        <v>0.12133985261123614</v>
      </c>
      <c r="I41" s="114">
        <f t="shared" si="1"/>
        <v>0.13951204792874083</v>
      </c>
      <c r="J41" s="113">
        <f t="shared" si="2"/>
        <v>146294</v>
      </c>
      <c r="K41" s="113">
        <f t="shared" si="3"/>
        <v>165521</v>
      </c>
      <c r="L41" s="115">
        <f>F41/F40</f>
        <v>0.89699131767489271</v>
      </c>
      <c r="M41" s="114">
        <f>G41/G40</f>
        <v>0.87833269015125826</v>
      </c>
      <c r="N41" s="116">
        <v>162609</v>
      </c>
      <c r="O41" s="113">
        <v>63886</v>
      </c>
      <c r="P41" s="113">
        <v>123042</v>
      </c>
      <c r="Q41" s="113">
        <v>191351</v>
      </c>
      <c r="R41" s="113">
        <v>178098</v>
      </c>
      <c r="S41" s="114">
        <f t="shared" si="6"/>
        <v>-6.9260155421189351E-2</v>
      </c>
      <c r="T41" s="114">
        <f t="shared" si="7"/>
        <v>9.5253030275076922E-2</v>
      </c>
      <c r="U41" s="113">
        <f t="shared" si="4"/>
        <v>-13253</v>
      </c>
      <c r="V41" s="113">
        <f t="shared" si="5"/>
        <v>15489</v>
      </c>
      <c r="W41" s="114">
        <f t="shared" si="8"/>
        <v>1.6955306794537075E-2</v>
      </c>
    </row>
    <row r="42" spans="2:23" ht="15.75" x14ac:dyDescent="0.25">
      <c r="B42" s="117" t="s">
        <v>152</v>
      </c>
      <c r="C42" s="113">
        <v>1060019</v>
      </c>
      <c r="D42" s="113">
        <v>403501</v>
      </c>
      <c r="E42" s="113">
        <v>294024</v>
      </c>
      <c r="F42" s="113">
        <v>1051988</v>
      </c>
      <c r="G42" s="113">
        <v>1213401</v>
      </c>
      <c r="H42" s="114">
        <f t="shared" si="0"/>
        <v>0.15343616086875511</v>
      </c>
      <c r="I42" s="114">
        <f t="shared" si="1"/>
        <v>0.14469740636724437</v>
      </c>
      <c r="J42" s="113">
        <f t="shared" si="2"/>
        <v>161413</v>
      </c>
      <c r="K42" s="113">
        <f t="shared" si="3"/>
        <v>153382</v>
      </c>
      <c r="L42" s="115">
        <f>F42/F40</f>
        <v>0.78266510925445087</v>
      </c>
      <c r="M42" s="114">
        <f>G42/G40</f>
        <v>0.78832098293813369</v>
      </c>
      <c r="N42" s="116">
        <v>146934</v>
      </c>
      <c r="O42" s="113">
        <v>54728</v>
      </c>
      <c r="P42" s="113">
        <v>104573</v>
      </c>
      <c r="Q42" s="113">
        <v>172755</v>
      </c>
      <c r="R42" s="113">
        <v>160614</v>
      </c>
      <c r="S42" s="114">
        <f t="shared" si="6"/>
        <v>-7.0278718416254216E-2</v>
      </c>
      <c r="T42" s="114">
        <f t="shared" si="7"/>
        <v>9.3103025848340071E-2</v>
      </c>
      <c r="U42" s="113">
        <f t="shared" si="4"/>
        <v>-12141</v>
      </c>
      <c r="V42" s="113">
        <f t="shared" si="5"/>
        <v>13680</v>
      </c>
      <c r="W42" s="114">
        <f t="shared" si="8"/>
        <v>1.5290792965096618E-2</v>
      </c>
    </row>
    <row r="43" spans="2:23" ht="15.75" x14ac:dyDescent="0.25">
      <c r="B43" s="117" t="s">
        <v>153</v>
      </c>
      <c r="C43" s="113">
        <v>126412</v>
      </c>
      <c r="D43" s="113">
        <v>50280</v>
      </c>
      <c r="E43" s="113">
        <v>66765</v>
      </c>
      <c r="F43" s="113">
        <v>153668</v>
      </c>
      <c r="G43" s="113">
        <v>138547</v>
      </c>
      <c r="H43" s="114">
        <f t="shared" si="0"/>
        <v>-9.8400447718458017E-2</v>
      </c>
      <c r="I43" s="114">
        <f t="shared" si="1"/>
        <v>9.5995633325949958E-2</v>
      </c>
      <c r="J43" s="113">
        <f t="shared" si="2"/>
        <v>-15121</v>
      </c>
      <c r="K43" s="113">
        <f t="shared" si="3"/>
        <v>12135</v>
      </c>
      <c r="L43" s="115">
        <f>F43/F40</f>
        <v>0.11432695240716906</v>
      </c>
      <c r="M43" s="114">
        <f>G43/G40</f>
        <v>9.0011057534260822E-2</v>
      </c>
      <c r="N43" s="116">
        <v>15675</v>
      </c>
      <c r="O43" s="113">
        <v>9158</v>
      </c>
      <c r="P43" s="113">
        <v>18469</v>
      </c>
      <c r="Q43" s="113">
        <v>18596</v>
      </c>
      <c r="R43" s="113">
        <v>17484</v>
      </c>
      <c r="S43" s="114">
        <f t="shared" si="6"/>
        <v>-5.9797805979780572E-2</v>
      </c>
      <c r="T43" s="114">
        <f t="shared" si="7"/>
        <v>0.1154066985645934</v>
      </c>
      <c r="U43" s="113">
        <f t="shared" si="4"/>
        <v>-1112</v>
      </c>
      <c r="V43" s="113">
        <f t="shared" si="5"/>
        <v>1809</v>
      </c>
      <c r="W43" s="114">
        <f t="shared" si="8"/>
        <v>1.6645138294404552E-3</v>
      </c>
    </row>
    <row r="44" spans="2:23" ht="15.75" x14ac:dyDescent="0.25">
      <c r="B44" s="112" t="s">
        <v>154</v>
      </c>
      <c r="C44" s="113">
        <v>71950</v>
      </c>
      <c r="D44" s="113">
        <v>27889</v>
      </c>
      <c r="E44" s="113">
        <v>19238</v>
      </c>
      <c r="F44" s="113">
        <v>26509</v>
      </c>
      <c r="G44" s="113">
        <v>46335</v>
      </c>
      <c r="H44" s="114">
        <f t="shared" si="0"/>
        <v>0.74789694066166201</v>
      </c>
      <c r="I44" s="114">
        <f t="shared" si="1"/>
        <v>-0.35601111883252257</v>
      </c>
      <c r="J44" s="113">
        <f t="shared" si="2"/>
        <v>19826</v>
      </c>
      <c r="K44" s="113">
        <f t="shared" si="3"/>
        <v>-25615</v>
      </c>
      <c r="L44" s="115">
        <f>F44/F40</f>
        <v>1.9722344153380304E-2</v>
      </c>
      <c r="M44" s="114">
        <f>G44/G40</f>
        <v>3.0102870151284222E-2</v>
      </c>
      <c r="N44" s="116">
        <v>35</v>
      </c>
      <c r="O44" s="113">
        <v>28</v>
      </c>
      <c r="P44" s="113">
        <v>0</v>
      </c>
      <c r="Q44" s="113">
        <v>103</v>
      </c>
      <c r="R44" s="113">
        <v>849</v>
      </c>
      <c r="S44" s="114">
        <f t="shared" si="6"/>
        <v>7.2427184466019412</v>
      </c>
      <c r="T44" s="114">
        <f t="shared" si="7"/>
        <v>23.257142857142856</v>
      </c>
      <c r="U44" s="113">
        <f t="shared" si="4"/>
        <v>746</v>
      </c>
      <c r="V44" s="113">
        <f t="shared" si="5"/>
        <v>814</v>
      </c>
      <c r="W44" s="114">
        <f t="shared" si="8"/>
        <v>8.0826598100831992E-5</v>
      </c>
    </row>
    <row r="45" spans="2:23" ht="15.75" x14ac:dyDescent="0.25">
      <c r="B45" s="112" t="s">
        <v>155</v>
      </c>
      <c r="C45" s="113">
        <v>30819</v>
      </c>
      <c r="D45" s="113">
        <v>13555</v>
      </c>
      <c r="E45" s="113">
        <v>13520</v>
      </c>
      <c r="F45" s="113">
        <v>27462</v>
      </c>
      <c r="G45" s="113">
        <v>34582</v>
      </c>
      <c r="H45" s="114">
        <f t="shared" si="0"/>
        <v>0.25926735124899869</v>
      </c>
      <c r="I45" s="114">
        <f t="shared" si="1"/>
        <v>0.12210000324475168</v>
      </c>
      <c r="J45" s="113">
        <f t="shared" si="2"/>
        <v>7120</v>
      </c>
      <c r="K45" s="113">
        <f t="shared" si="3"/>
        <v>3763</v>
      </c>
      <c r="L45" s="115">
        <f>F45/F40</f>
        <v>2.0431363504475081E-2</v>
      </c>
      <c r="M45" s="114">
        <f>G45/G40</f>
        <v>2.2467194465775567E-2</v>
      </c>
      <c r="N45" s="116">
        <v>3806</v>
      </c>
      <c r="O45" s="113">
        <v>3582</v>
      </c>
      <c r="P45" s="113">
        <v>4502</v>
      </c>
      <c r="Q45" s="113">
        <v>2948</v>
      </c>
      <c r="R45" s="113">
        <v>4193</v>
      </c>
      <c r="S45" s="114">
        <f t="shared" si="6"/>
        <v>0.42232021709633649</v>
      </c>
      <c r="T45" s="114">
        <f t="shared" si="7"/>
        <v>0.10168155543878088</v>
      </c>
      <c r="U45" s="113">
        <f t="shared" si="4"/>
        <v>1245</v>
      </c>
      <c r="V45" s="113">
        <f t="shared" si="5"/>
        <v>387</v>
      </c>
      <c r="W45" s="114">
        <f t="shared" si="8"/>
        <v>3.991824803731314E-4</v>
      </c>
    </row>
    <row r="46" spans="2:23" ht="15.75" x14ac:dyDescent="0.25">
      <c r="B46" s="112" t="s">
        <v>156</v>
      </c>
      <c r="C46" s="113">
        <v>56866</v>
      </c>
      <c r="D46" s="113">
        <v>23026</v>
      </c>
      <c r="E46" s="113">
        <v>25291</v>
      </c>
      <c r="F46" s="113">
        <v>65681</v>
      </c>
      <c r="G46" s="113">
        <v>69133</v>
      </c>
      <c r="H46" s="114">
        <f t="shared" si="0"/>
        <v>5.255705607405492E-2</v>
      </c>
      <c r="I46" s="114">
        <f t="shared" si="1"/>
        <v>0.21571765202405646</v>
      </c>
      <c r="J46" s="113">
        <f t="shared" si="2"/>
        <v>3452</v>
      </c>
      <c r="K46" s="113">
        <f t="shared" si="3"/>
        <v>12267</v>
      </c>
      <c r="L46" s="115">
        <f>F46/F40</f>
        <v>4.8865792234266542E-2</v>
      </c>
      <c r="M46" s="114">
        <f>G46/G40</f>
        <v>4.4914248886775268E-2</v>
      </c>
      <c r="N46" s="116">
        <v>6858</v>
      </c>
      <c r="O46" s="113">
        <v>6643</v>
      </c>
      <c r="P46" s="113">
        <v>7847</v>
      </c>
      <c r="Q46" s="113">
        <v>8895</v>
      </c>
      <c r="R46" s="113">
        <v>10089</v>
      </c>
      <c r="S46" s="114">
        <f t="shared" si="6"/>
        <v>0.1342327150084317</v>
      </c>
      <c r="T46" s="114">
        <f t="shared" si="7"/>
        <v>0.47112860892388442</v>
      </c>
      <c r="U46" s="113">
        <f t="shared" si="4"/>
        <v>1194</v>
      </c>
      <c r="V46" s="113">
        <f t="shared" si="5"/>
        <v>3231</v>
      </c>
      <c r="W46" s="114">
        <f t="shared" si="8"/>
        <v>9.6049416753744875E-4</v>
      </c>
    </row>
    <row r="47" spans="2:23" ht="15.75" x14ac:dyDescent="0.25">
      <c r="B47" s="118" t="s">
        <v>157</v>
      </c>
      <c r="C47" s="119">
        <v>19540</v>
      </c>
      <c r="D47" s="119">
        <v>8089</v>
      </c>
      <c r="E47" s="119">
        <v>16734</v>
      </c>
      <c r="F47" s="119">
        <v>18804</v>
      </c>
      <c r="G47" s="119">
        <v>37226</v>
      </c>
      <c r="H47" s="120">
        <f t="shared" si="0"/>
        <v>0.9796851733673686</v>
      </c>
      <c r="I47" s="120">
        <f t="shared" si="1"/>
        <v>0.90511770726714436</v>
      </c>
      <c r="J47" s="119">
        <f t="shared" si="2"/>
        <v>18422</v>
      </c>
      <c r="K47" s="121">
        <f t="shared" si="3"/>
        <v>17686</v>
      </c>
      <c r="L47" s="124">
        <f>F47/F40</f>
        <v>1.3989926419712672E-2</v>
      </c>
      <c r="M47" s="122">
        <f>G47/G40</f>
        <v>2.4184945381497926E-2</v>
      </c>
      <c r="N47" s="123">
        <v>1845</v>
      </c>
      <c r="O47" s="121">
        <v>1547</v>
      </c>
      <c r="P47" s="121">
        <v>5637</v>
      </c>
      <c r="Q47" s="119">
        <v>3871</v>
      </c>
      <c r="R47" s="119">
        <v>4364</v>
      </c>
      <c r="S47" s="120">
        <f t="shared" si="6"/>
        <v>0.12735727202273317</v>
      </c>
      <c r="T47" s="120">
        <f t="shared" si="7"/>
        <v>1.3653116531165312</v>
      </c>
      <c r="U47" s="119">
        <f t="shared" si="4"/>
        <v>493</v>
      </c>
      <c r="V47" s="119">
        <f t="shared" si="5"/>
        <v>2519</v>
      </c>
      <c r="W47" s="120">
        <f t="shared" si="8"/>
        <v>4.1546204253478306E-4</v>
      </c>
    </row>
    <row r="48" spans="2:23" ht="15.75" x14ac:dyDescent="0.25">
      <c r="B48" s="107" t="s">
        <v>137</v>
      </c>
      <c r="C48" s="108">
        <v>232939</v>
      </c>
      <c r="D48" s="108">
        <v>95403</v>
      </c>
      <c r="E48" s="108">
        <v>87966</v>
      </c>
      <c r="F48" s="108">
        <v>143840</v>
      </c>
      <c r="G48" s="108">
        <v>137117</v>
      </c>
      <c r="H48" s="109">
        <f t="shared" si="0"/>
        <v>-4.6739432703003292E-2</v>
      </c>
      <c r="I48" s="109">
        <f t="shared" si="1"/>
        <v>-0.41136091423076426</v>
      </c>
      <c r="J48" s="108">
        <f t="shared" si="2"/>
        <v>-6723</v>
      </c>
      <c r="K48" s="108">
        <f t="shared" si="3"/>
        <v>-95822</v>
      </c>
      <c r="L48" s="110">
        <f>F48/F48</f>
        <v>1</v>
      </c>
      <c r="M48" s="109">
        <f>G48/G48</f>
        <v>1</v>
      </c>
      <c r="N48" s="111">
        <v>26465</v>
      </c>
      <c r="O48" s="108">
        <v>10749</v>
      </c>
      <c r="P48" s="108">
        <v>22839</v>
      </c>
      <c r="Q48" s="108">
        <v>19732</v>
      </c>
      <c r="R48" s="108">
        <v>15189</v>
      </c>
      <c r="S48" s="109">
        <f t="shared" si="6"/>
        <v>-0.23023515102371783</v>
      </c>
      <c r="T48" s="109">
        <f t="shared" si="7"/>
        <v>-0.42607217079161153</v>
      </c>
      <c r="U48" s="108">
        <f t="shared" si="4"/>
        <v>-4543</v>
      </c>
      <c r="V48" s="108">
        <f t="shared" si="5"/>
        <v>-11276</v>
      </c>
      <c r="W48" s="109">
        <f t="shared" si="8"/>
        <v>1.4460249688498671E-3</v>
      </c>
    </row>
    <row r="49" spans="2:23" ht="15.75" x14ac:dyDescent="0.25">
      <c r="B49" s="112" t="s">
        <v>151</v>
      </c>
      <c r="C49" s="113">
        <v>134813</v>
      </c>
      <c r="D49" s="113">
        <v>50136</v>
      </c>
      <c r="E49" s="113">
        <v>44811</v>
      </c>
      <c r="F49" s="113">
        <v>65767</v>
      </c>
      <c r="G49" s="113">
        <v>62816</v>
      </c>
      <c r="H49" s="114">
        <f t="shared" si="0"/>
        <v>-4.4870527772287061E-2</v>
      </c>
      <c r="I49" s="114">
        <f t="shared" si="1"/>
        <v>-0.53405087046501443</v>
      </c>
      <c r="J49" s="113">
        <f t="shared" si="2"/>
        <v>-2951</v>
      </c>
      <c r="K49" s="113">
        <f t="shared" si="3"/>
        <v>-71997</v>
      </c>
      <c r="L49" s="115">
        <f>F49/F48</f>
        <v>0.45722330367074526</v>
      </c>
      <c r="M49" s="114">
        <f>G49/G48</f>
        <v>0.45811970798661</v>
      </c>
      <c r="N49" s="116">
        <v>19610</v>
      </c>
      <c r="O49" s="113">
        <v>6228</v>
      </c>
      <c r="P49" s="113">
        <v>14329</v>
      </c>
      <c r="Q49" s="113">
        <v>11164</v>
      </c>
      <c r="R49" s="113">
        <v>7381</v>
      </c>
      <c r="S49" s="114">
        <f t="shared" si="6"/>
        <v>-0.33885704048728049</v>
      </c>
      <c r="T49" s="114">
        <f t="shared" si="7"/>
        <v>-0.62361040285568592</v>
      </c>
      <c r="U49" s="113">
        <f t="shared" si="4"/>
        <v>-3783</v>
      </c>
      <c r="V49" s="113">
        <f t="shared" si="5"/>
        <v>-12229</v>
      </c>
      <c r="W49" s="114">
        <f t="shared" si="8"/>
        <v>7.0268683225234506E-4</v>
      </c>
    </row>
    <row r="50" spans="2:23" ht="15.75" x14ac:dyDescent="0.25">
      <c r="B50" s="117" t="s">
        <v>152</v>
      </c>
      <c r="C50" s="113">
        <v>97510</v>
      </c>
      <c r="D50" s="113">
        <v>34076</v>
      </c>
      <c r="E50" s="113">
        <v>32786</v>
      </c>
      <c r="F50" s="113">
        <v>48074</v>
      </c>
      <c r="G50" s="113">
        <v>48544</v>
      </c>
      <c r="H50" s="114">
        <f t="shared" si="0"/>
        <v>9.776594416940565E-3</v>
      </c>
      <c r="I50" s="114">
        <f t="shared" si="1"/>
        <v>-0.50216388062762796</v>
      </c>
      <c r="J50" s="113">
        <f t="shared" si="2"/>
        <v>470</v>
      </c>
      <c r="K50" s="113">
        <f t="shared" si="3"/>
        <v>-48966</v>
      </c>
      <c r="L50" s="115">
        <f>F50/F48</f>
        <v>0.33421857619577305</v>
      </c>
      <c r="M50" s="114">
        <f>G50/G48</f>
        <v>0.35403341671711019</v>
      </c>
      <c r="N50" s="116">
        <v>14795</v>
      </c>
      <c r="O50" s="113">
        <v>3799</v>
      </c>
      <c r="P50" s="113">
        <v>11650</v>
      </c>
      <c r="Q50" s="113">
        <v>8616</v>
      </c>
      <c r="R50" s="113">
        <v>5596</v>
      </c>
      <c r="S50" s="114">
        <f t="shared" si="6"/>
        <v>-0.35051067780872791</v>
      </c>
      <c r="T50" s="114">
        <f t="shared" si="7"/>
        <v>-0.62176410949645144</v>
      </c>
      <c r="U50" s="113">
        <f t="shared" si="4"/>
        <v>-3020</v>
      </c>
      <c r="V50" s="113">
        <f t="shared" si="5"/>
        <v>-9199</v>
      </c>
      <c r="W50" s="114">
        <f t="shared" si="8"/>
        <v>5.3275105179299864E-4</v>
      </c>
    </row>
    <row r="51" spans="2:23" ht="15.75" x14ac:dyDescent="0.25">
      <c r="B51" s="117" t="s">
        <v>153</v>
      </c>
      <c r="C51" s="113">
        <v>37303</v>
      </c>
      <c r="D51" s="113">
        <v>16059</v>
      </c>
      <c r="E51" s="113">
        <v>12025</v>
      </c>
      <c r="F51" s="113">
        <v>17694</v>
      </c>
      <c r="G51" s="113">
        <v>14272</v>
      </c>
      <c r="H51" s="114">
        <f t="shared" si="0"/>
        <v>-0.19339889227986884</v>
      </c>
      <c r="I51" s="114">
        <f t="shared" si="1"/>
        <v>-0.61740342599790909</v>
      </c>
      <c r="J51" s="113">
        <f t="shared" si="2"/>
        <v>-3422</v>
      </c>
      <c r="K51" s="113">
        <f t="shared" si="3"/>
        <v>-23031</v>
      </c>
      <c r="L51" s="115">
        <f>F51/F48</f>
        <v>0.12301167964404894</v>
      </c>
      <c r="M51" s="114">
        <f>G51/G48</f>
        <v>0.10408629126949977</v>
      </c>
      <c r="N51" s="116">
        <v>4815</v>
      </c>
      <c r="O51" s="113">
        <v>2429</v>
      </c>
      <c r="P51" s="113">
        <v>2679</v>
      </c>
      <c r="Q51" s="113">
        <v>2548</v>
      </c>
      <c r="R51" s="113">
        <v>1785</v>
      </c>
      <c r="S51" s="114">
        <f t="shared" si="6"/>
        <v>-0.2994505494505495</v>
      </c>
      <c r="T51" s="114">
        <f t="shared" si="7"/>
        <v>-0.62928348909657328</v>
      </c>
      <c r="U51" s="113">
        <f t="shared" si="4"/>
        <v>-763</v>
      </c>
      <c r="V51" s="113">
        <f t="shared" si="5"/>
        <v>-3030</v>
      </c>
      <c r="W51" s="114">
        <f t="shared" si="8"/>
        <v>1.6993578045934642E-4</v>
      </c>
    </row>
    <row r="52" spans="2:23" ht="15.75" x14ac:dyDescent="0.25">
      <c r="B52" s="112" t="s">
        <v>154</v>
      </c>
      <c r="C52" s="113">
        <v>40858</v>
      </c>
      <c r="D52" s="113">
        <v>23394</v>
      </c>
      <c r="E52" s="113">
        <v>18293</v>
      </c>
      <c r="F52" s="113">
        <v>37525</v>
      </c>
      <c r="G52" s="113">
        <v>31292</v>
      </c>
      <c r="H52" s="114">
        <f t="shared" si="0"/>
        <v>-0.16610259826782148</v>
      </c>
      <c r="I52" s="114">
        <f t="shared" si="1"/>
        <v>-0.23412795535757991</v>
      </c>
      <c r="J52" s="113">
        <f t="shared" si="2"/>
        <v>-6233</v>
      </c>
      <c r="K52" s="113">
        <f t="shared" si="3"/>
        <v>-9566</v>
      </c>
      <c r="L52" s="115">
        <f>F52/F48</f>
        <v>0.26088014460511677</v>
      </c>
      <c r="M52" s="114">
        <f>G52/G48</f>
        <v>0.22821386115507195</v>
      </c>
      <c r="N52" s="116">
        <v>191</v>
      </c>
      <c r="O52" s="113">
        <v>1</v>
      </c>
      <c r="P52" s="113">
        <v>0</v>
      </c>
      <c r="Q52" s="113">
        <v>8</v>
      </c>
      <c r="R52" s="113">
        <v>557</v>
      </c>
      <c r="S52" s="114">
        <f t="shared" si="6"/>
        <v>68.625</v>
      </c>
      <c r="T52" s="114">
        <f t="shared" si="7"/>
        <v>1.9162303664921465</v>
      </c>
      <c r="U52" s="113">
        <f t="shared" si="4"/>
        <v>549</v>
      </c>
      <c r="V52" s="113">
        <f t="shared" si="5"/>
        <v>366</v>
      </c>
      <c r="W52" s="114">
        <f t="shared" si="8"/>
        <v>5.3027579672748433E-5</v>
      </c>
    </row>
    <row r="53" spans="2:23" ht="15.75" x14ac:dyDescent="0.25">
      <c r="B53" s="112" t="s">
        <v>155</v>
      </c>
      <c r="C53" s="113">
        <v>8065</v>
      </c>
      <c r="D53" s="113">
        <v>2513</v>
      </c>
      <c r="E53" s="113">
        <v>2929</v>
      </c>
      <c r="F53" s="113">
        <v>4126</v>
      </c>
      <c r="G53" s="113">
        <v>4166</v>
      </c>
      <c r="H53" s="114">
        <f t="shared" si="0"/>
        <v>9.6946194861851076E-3</v>
      </c>
      <c r="I53" s="114">
        <f t="shared" si="1"/>
        <v>-0.48344699318040918</v>
      </c>
      <c r="J53" s="113">
        <f t="shared" si="2"/>
        <v>40</v>
      </c>
      <c r="K53" s="113">
        <f t="shared" si="3"/>
        <v>-3899</v>
      </c>
      <c r="L53" s="115">
        <f>F53/F48</f>
        <v>2.8684649610678532E-2</v>
      </c>
      <c r="M53" s="114">
        <f>G53/G48</f>
        <v>3.0382811759300452E-2</v>
      </c>
      <c r="N53" s="116">
        <v>894</v>
      </c>
      <c r="O53" s="113">
        <v>666</v>
      </c>
      <c r="P53" s="113">
        <v>615</v>
      </c>
      <c r="Q53" s="113">
        <v>1228</v>
      </c>
      <c r="R53" s="113">
        <v>556</v>
      </c>
      <c r="S53" s="114">
        <f t="shared" si="6"/>
        <v>-0.54723127035830621</v>
      </c>
      <c r="T53" s="114">
        <f t="shared" si="7"/>
        <v>-0.37807606263982108</v>
      </c>
      <c r="U53" s="113">
        <f t="shared" si="4"/>
        <v>-672</v>
      </c>
      <c r="V53" s="113">
        <f t="shared" si="5"/>
        <v>-338</v>
      </c>
      <c r="W53" s="114">
        <f t="shared" si="8"/>
        <v>5.2932377554844038E-5</v>
      </c>
    </row>
    <row r="54" spans="2:23" ht="15.75" x14ac:dyDescent="0.25">
      <c r="B54" s="112" t="s">
        <v>156</v>
      </c>
      <c r="C54" s="113">
        <v>13060</v>
      </c>
      <c r="D54" s="113">
        <v>6069</v>
      </c>
      <c r="E54" s="113">
        <v>10444</v>
      </c>
      <c r="F54" s="113">
        <v>16406</v>
      </c>
      <c r="G54" s="113">
        <v>17504</v>
      </c>
      <c r="H54" s="114">
        <f t="shared" si="0"/>
        <v>6.6926734121662834E-2</v>
      </c>
      <c r="I54" s="114">
        <f t="shared" si="1"/>
        <v>0.34027565084226641</v>
      </c>
      <c r="J54" s="113">
        <f t="shared" si="2"/>
        <v>1098</v>
      </c>
      <c r="K54" s="113">
        <f t="shared" si="3"/>
        <v>4444</v>
      </c>
      <c r="L54" s="115">
        <f>F54/F48</f>
        <v>0.11405728587319243</v>
      </c>
      <c r="M54" s="114">
        <f>G54/G48</f>
        <v>0.12765740207268245</v>
      </c>
      <c r="N54" s="116">
        <v>1870</v>
      </c>
      <c r="O54" s="113">
        <v>1937</v>
      </c>
      <c r="P54" s="113">
        <v>3566</v>
      </c>
      <c r="Q54" s="113">
        <v>3639</v>
      </c>
      <c r="R54" s="113">
        <v>4344</v>
      </c>
      <c r="S54" s="114">
        <f t="shared" si="6"/>
        <v>0.19373454245671895</v>
      </c>
      <c r="T54" s="114">
        <f t="shared" si="7"/>
        <v>1.3229946524064169</v>
      </c>
      <c r="U54" s="113">
        <f t="shared" si="4"/>
        <v>705</v>
      </c>
      <c r="V54" s="113">
        <f t="shared" si="5"/>
        <v>2474</v>
      </c>
      <c r="W54" s="114">
        <f t="shared" si="8"/>
        <v>4.1355800017669515E-4</v>
      </c>
    </row>
    <row r="55" spans="2:23" ht="16.5" thickBot="1" x14ac:dyDescent="0.3">
      <c r="B55" s="118" t="s">
        <v>157</v>
      </c>
      <c r="C55" s="119">
        <v>36142</v>
      </c>
      <c r="D55" s="119">
        <v>13295</v>
      </c>
      <c r="E55" s="119">
        <v>11489</v>
      </c>
      <c r="F55" s="119">
        <v>20020</v>
      </c>
      <c r="G55" s="119">
        <v>21343</v>
      </c>
      <c r="H55" s="120">
        <f t="shared" si="0"/>
        <v>6.6083916083916172E-2</v>
      </c>
      <c r="I55" s="120">
        <f t="shared" si="1"/>
        <v>-0.40946820873222289</v>
      </c>
      <c r="J55" s="119">
        <f t="shared" si="2"/>
        <v>1323</v>
      </c>
      <c r="K55" s="121">
        <f t="shared" si="3"/>
        <v>-14799</v>
      </c>
      <c r="L55" s="124">
        <f>F55/F48</f>
        <v>0.13918242491657398</v>
      </c>
      <c r="M55" s="122">
        <f>G55/G48</f>
        <v>0.15565538919317079</v>
      </c>
      <c r="N55" s="123">
        <v>3899</v>
      </c>
      <c r="O55" s="121">
        <v>1917</v>
      </c>
      <c r="P55" s="121">
        <v>4330</v>
      </c>
      <c r="Q55" s="119">
        <v>3693</v>
      </c>
      <c r="R55" s="119">
        <v>2351</v>
      </c>
      <c r="S55" s="120">
        <f t="shared" si="6"/>
        <v>-0.36339019767127001</v>
      </c>
      <c r="T55" s="120">
        <f t="shared" si="7"/>
        <v>-0.39702487817389076</v>
      </c>
      <c r="U55" s="119">
        <f t="shared" si="4"/>
        <v>-1342</v>
      </c>
      <c r="V55" s="119">
        <f t="shared" si="5"/>
        <v>-1548</v>
      </c>
      <c r="W55" s="120">
        <f t="shared" si="8"/>
        <v>2.238201791932344E-4</v>
      </c>
    </row>
    <row r="56" spans="2:23" ht="21.75" thickBot="1" x14ac:dyDescent="0.4">
      <c r="B56" s="125" t="s">
        <v>65</v>
      </c>
      <c r="C56" s="126"/>
      <c r="D56" s="126"/>
      <c r="E56" s="126"/>
      <c r="F56" s="126"/>
      <c r="G56" s="126"/>
      <c r="H56" s="126"/>
      <c r="I56" s="126"/>
      <c r="J56" s="126"/>
      <c r="K56" s="126"/>
      <c r="L56" s="127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</row>
    <row r="57" spans="2:23" ht="15.75" x14ac:dyDescent="0.25">
      <c r="B57" s="89" t="s">
        <v>132</v>
      </c>
      <c r="C57" s="90">
        <v>8702056</v>
      </c>
      <c r="D57" s="90">
        <v>3222980</v>
      </c>
      <c r="E57" s="90">
        <v>1777644</v>
      </c>
      <c r="F57" s="90">
        <v>7991797</v>
      </c>
      <c r="G57" s="90">
        <v>9162697</v>
      </c>
      <c r="H57" s="91">
        <f t="shared" ref="H57:H104" si="9">G57/F57-1</f>
        <v>0.1465127304910272</v>
      </c>
      <c r="I57" s="91">
        <f t="shared" ref="I57:I104" si="10">G57/C57-1</f>
        <v>5.2934731746152819E-2</v>
      </c>
      <c r="J57" s="90">
        <f t="shared" ref="J57:J104" si="11">G57-F57</f>
        <v>1170900</v>
      </c>
      <c r="K57" s="90">
        <f t="shared" ref="K57:K104" si="12">G57-C57</f>
        <v>460641</v>
      </c>
      <c r="L57" s="92">
        <f>F57/F57</f>
        <v>1</v>
      </c>
      <c r="M57" s="91">
        <f>G57/G57</f>
        <v>1</v>
      </c>
      <c r="N57" s="93">
        <v>1035474</v>
      </c>
      <c r="O57" s="90">
        <v>237554</v>
      </c>
      <c r="P57" s="90">
        <v>567052</v>
      </c>
      <c r="Q57" s="90">
        <v>1080501</v>
      </c>
      <c r="R57" s="90">
        <v>1096920</v>
      </c>
      <c r="S57" s="91">
        <f t="shared" si="6"/>
        <v>1.519572864809926E-2</v>
      </c>
      <c r="T57" s="91">
        <f t="shared" si="7"/>
        <v>5.9340939511759894E-2</v>
      </c>
      <c r="U57" s="90">
        <f t="shared" ref="U57:U104" si="13">R57-Q57</f>
        <v>16419</v>
      </c>
      <c r="V57" s="90">
        <f t="shared" ref="V57:V104" si="14">R57-N57</f>
        <v>61446</v>
      </c>
      <c r="W57" s="91">
        <f t="shared" ref="W57:W104" si="15">R57/$G$8</f>
        <v>0.10442910717168978</v>
      </c>
    </row>
    <row r="58" spans="2:23" ht="15.75" x14ac:dyDescent="0.25">
      <c r="B58" s="94" t="s">
        <v>151</v>
      </c>
      <c r="C58" s="95">
        <v>7370683</v>
      </c>
      <c r="D58" s="95">
        <v>2630960</v>
      </c>
      <c r="E58" s="95">
        <v>1322806</v>
      </c>
      <c r="F58" s="95">
        <v>6819295</v>
      </c>
      <c r="G58" s="95">
        <v>7982707</v>
      </c>
      <c r="H58" s="96">
        <f t="shared" si="9"/>
        <v>0.17060590574245582</v>
      </c>
      <c r="I58" s="96">
        <f t="shared" si="10"/>
        <v>8.3034910061930534E-2</v>
      </c>
      <c r="J58" s="95">
        <f t="shared" si="11"/>
        <v>1163412</v>
      </c>
      <c r="K58" s="95">
        <f t="shared" si="12"/>
        <v>612024</v>
      </c>
      <c r="L58" s="97">
        <f>F58/F57</f>
        <v>0.85328681396687123</v>
      </c>
      <c r="M58" s="96">
        <f>G58/G57</f>
        <v>0.87121804857237994</v>
      </c>
      <c r="N58" s="98">
        <v>899587</v>
      </c>
      <c r="O58" s="95">
        <v>180976</v>
      </c>
      <c r="P58" s="95">
        <v>452935</v>
      </c>
      <c r="Q58" s="95">
        <v>962018</v>
      </c>
      <c r="R58" s="95">
        <v>989596</v>
      </c>
      <c r="S58" s="96">
        <f t="shared" si="6"/>
        <v>2.8666823281892961E-2</v>
      </c>
      <c r="T58" s="96">
        <f t="shared" si="7"/>
        <v>0.10005591454745355</v>
      </c>
      <c r="U58" s="95">
        <f t="shared" si="13"/>
        <v>27578</v>
      </c>
      <c r="V58" s="95">
        <f t="shared" si="14"/>
        <v>90009</v>
      </c>
      <c r="W58" s="96">
        <f t="shared" si="15"/>
        <v>9.4211635069718414E-2</v>
      </c>
    </row>
    <row r="59" spans="2:23" ht="15.75" x14ac:dyDescent="0.25">
      <c r="B59" s="99" t="s">
        <v>152</v>
      </c>
      <c r="C59" s="95">
        <v>6663353</v>
      </c>
      <c r="D59" s="95">
        <v>2291343</v>
      </c>
      <c r="E59" s="95">
        <v>1158349</v>
      </c>
      <c r="F59" s="95">
        <v>5743170</v>
      </c>
      <c r="G59" s="95">
        <v>6250936</v>
      </c>
      <c r="H59" s="96">
        <f t="shared" si="9"/>
        <v>8.8412148691402237E-2</v>
      </c>
      <c r="I59" s="96">
        <f t="shared" si="10"/>
        <v>-6.1893314071759353E-2</v>
      </c>
      <c r="J59" s="95">
        <f t="shared" si="11"/>
        <v>507766</v>
      </c>
      <c r="K59" s="95">
        <f t="shared" si="12"/>
        <v>-412417</v>
      </c>
      <c r="L59" s="97">
        <f>F59/F57</f>
        <v>0.71863311843381406</v>
      </c>
      <c r="M59" s="96">
        <f>G59/G57</f>
        <v>0.68221572753087878</v>
      </c>
      <c r="N59" s="98">
        <v>821887</v>
      </c>
      <c r="O59" s="95">
        <v>153927</v>
      </c>
      <c r="P59" s="95">
        <v>412935</v>
      </c>
      <c r="Q59" s="95">
        <v>772389</v>
      </c>
      <c r="R59" s="95">
        <v>775320</v>
      </c>
      <c r="S59" s="96">
        <f t="shared" si="6"/>
        <v>3.7947200180219465E-3</v>
      </c>
      <c r="T59" s="96">
        <f t="shared" si="7"/>
        <v>-5.6658640421371809E-2</v>
      </c>
      <c r="U59" s="95">
        <f t="shared" si="13"/>
        <v>2931</v>
      </c>
      <c r="V59" s="95">
        <f t="shared" si="14"/>
        <v>-46567</v>
      </c>
      <c r="W59" s="96">
        <f t="shared" si="15"/>
        <v>7.3812106053636112E-2</v>
      </c>
    </row>
    <row r="60" spans="2:23" ht="15.75" x14ac:dyDescent="0.25">
      <c r="B60" s="99" t="s">
        <v>153</v>
      </c>
      <c r="C60" s="95">
        <v>707330</v>
      </c>
      <c r="D60" s="95">
        <v>339618</v>
      </c>
      <c r="E60" s="95">
        <v>164458</v>
      </c>
      <c r="F60" s="95">
        <v>1076126</v>
      </c>
      <c r="G60" s="95">
        <v>1731771</v>
      </c>
      <c r="H60" s="96">
        <f t="shared" si="9"/>
        <v>0.60926415679948254</v>
      </c>
      <c r="I60" s="96">
        <f t="shared" si="10"/>
        <v>1.4483211513720611</v>
      </c>
      <c r="J60" s="95">
        <f t="shared" si="11"/>
        <v>655645</v>
      </c>
      <c r="K60" s="95">
        <f t="shared" si="12"/>
        <v>1024441</v>
      </c>
      <c r="L60" s="97">
        <f>F60/F57</f>
        <v>0.13465382066136064</v>
      </c>
      <c r="M60" s="96">
        <f>G60/G57</f>
        <v>0.18900232104150122</v>
      </c>
      <c r="N60" s="98">
        <v>77700</v>
      </c>
      <c r="O60" s="95">
        <v>27049</v>
      </c>
      <c r="P60" s="95">
        <v>40000</v>
      </c>
      <c r="Q60" s="95">
        <v>189630</v>
      </c>
      <c r="R60" s="95">
        <v>214275</v>
      </c>
      <c r="S60" s="96">
        <f t="shared" si="6"/>
        <v>0.12996361335231765</v>
      </c>
      <c r="T60" s="96">
        <f t="shared" si="7"/>
        <v>1.7577220077220077</v>
      </c>
      <c r="U60" s="95">
        <f t="shared" si="13"/>
        <v>24645</v>
      </c>
      <c r="V60" s="95">
        <f t="shared" si="14"/>
        <v>136575</v>
      </c>
      <c r="W60" s="96">
        <f t="shared" si="15"/>
        <v>2.0399433813964397E-2</v>
      </c>
    </row>
    <row r="61" spans="2:23" ht="15.75" x14ac:dyDescent="0.25">
      <c r="B61" s="94" t="s">
        <v>154</v>
      </c>
      <c r="C61" s="95">
        <v>171035</v>
      </c>
      <c r="D61" s="95">
        <v>136191</v>
      </c>
      <c r="E61" s="95">
        <v>45168</v>
      </c>
      <c r="F61" s="95">
        <v>110353</v>
      </c>
      <c r="G61" s="95">
        <v>177590</v>
      </c>
      <c r="H61" s="96">
        <f t="shared" si="9"/>
        <v>0.60929018694552939</v>
      </c>
      <c r="I61" s="96">
        <f t="shared" si="10"/>
        <v>3.8325488935013308E-2</v>
      </c>
      <c r="J61" s="95">
        <f t="shared" si="11"/>
        <v>67237</v>
      </c>
      <c r="K61" s="95">
        <f t="shared" si="12"/>
        <v>6555</v>
      </c>
      <c r="L61" s="97">
        <f>F61/F57</f>
        <v>1.3808283668866965E-2</v>
      </c>
      <c r="M61" s="96">
        <f>G61/G57</f>
        <v>1.9381847942805487E-2</v>
      </c>
      <c r="N61" s="98">
        <v>310</v>
      </c>
      <c r="O61" s="95">
        <v>58</v>
      </c>
      <c r="P61" s="95">
        <v>213</v>
      </c>
      <c r="Q61" s="95">
        <v>776</v>
      </c>
      <c r="R61" s="95">
        <v>2184</v>
      </c>
      <c r="S61" s="96">
        <f t="shared" si="6"/>
        <v>1.8144329896907219</v>
      </c>
      <c r="T61" s="96">
        <f t="shared" si="7"/>
        <v>6.0451612903225804</v>
      </c>
      <c r="U61" s="95">
        <f t="shared" si="13"/>
        <v>1408</v>
      </c>
      <c r="V61" s="95">
        <f t="shared" si="14"/>
        <v>1874</v>
      </c>
      <c r="W61" s="96">
        <f t="shared" si="15"/>
        <v>2.0792142550320032E-4</v>
      </c>
    </row>
    <row r="62" spans="2:23" ht="15.75" x14ac:dyDescent="0.25">
      <c r="B62" s="94" t="s">
        <v>155</v>
      </c>
      <c r="C62" s="95">
        <v>229665</v>
      </c>
      <c r="D62" s="95">
        <v>114470</v>
      </c>
      <c r="E62" s="95">
        <v>120460</v>
      </c>
      <c r="F62" s="95">
        <v>253589</v>
      </c>
      <c r="G62" s="95">
        <v>255737</v>
      </c>
      <c r="H62" s="96">
        <f t="shared" si="9"/>
        <v>8.4703989526360157E-3</v>
      </c>
      <c r="I62" s="96">
        <f t="shared" si="10"/>
        <v>0.11352186880891724</v>
      </c>
      <c r="J62" s="95">
        <f t="shared" si="11"/>
        <v>2148</v>
      </c>
      <c r="K62" s="95">
        <f t="shared" si="12"/>
        <v>26072</v>
      </c>
      <c r="L62" s="97">
        <f>F62/F57</f>
        <v>3.1731161339558549E-2</v>
      </c>
      <c r="M62" s="96">
        <f>G62/G57</f>
        <v>2.7910668660111757E-2</v>
      </c>
      <c r="N62" s="98">
        <v>26362</v>
      </c>
      <c r="O62" s="95">
        <v>15958</v>
      </c>
      <c r="P62" s="95">
        <v>32206</v>
      </c>
      <c r="Q62" s="95">
        <v>27846</v>
      </c>
      <c r="R62" s="95">
        <v>24355</v>
      </c>
      <c r="S62" s="96">
        <f t="shared" si="6"/>
        <v>-0.12536809595633125</v>
      </c>
      <c r="T62" s="96">
        <f t="shared" si="7"/>
        <v>-7.6132311660723762E-2</v>
      </c>
      <c r="U62" s="95">
        <f t="shared" si="13"/>
        <v>-3491</v>
      </c>
      <c r="V62" s="95">
        <f t="shared" si="14"/>
        <v>-2007</v>
      </c>
      <c r="W62" s="96">
        <f t="shared" si="15"/>
        <v>2.3186475815615585E-3</v>
      </c>
    </row>
    <row r="63" spans="2:23" ht="15.75" x14ac:dyDescent="0.25">
      <c r="B63" s="94" t="s">
        <v>156</v>
      </c>
      <c r="C63" s="95">
        <v>421771</v>
      </c>
      <c r="D63" s="95">
        <v>152184</v>
      </c>
      <c r="E63" s="95">
        <v>129565</v>
      </c>
      <c r="F63" s="95">
        <v>329098</v>
      </c>
      <c r="G63" s="95">
        <v>329204</v>
      </c>
      <c r="H63" s="96">
        <f t="shared" si="9"/>
        <v>3.2209250739900774E-4</v>
      </c>
      <c r="I63" s="96">
        <f t="shared" si="10"/>
        <v>-0.21947217803025809</v>
      </c>
      <c r="J63" s="95">
        <f t="shared" si="11"/>
        <v>106</v>
      </c>
      <c r="K63" s="95">
        <f t="shared" si="12"/>
        <v>-92567</v>
      </c>
      <c r="L63" s="97">
        <f>F63/F57</f>
        <v>4.1179474403566556E-2</v>
      </c>
      <c r="M63" s="96">
        <f>G63/G57</f>
        <v>3.5928722733055564E-2</v>
      </c>
      <c r="N63" s="98">
        <v>48518</v>
      </c>
      <c r="O63" s="95">
        <v>23561</v>
      </c>
      <c r="P63" s="95">
        <v>36826</v>
      </c>
      <c r="Q63" s="95">
        <v>39525</v>
      </c>
      <c r="R63" s="95">
        <v>36368</v>
      </c>
      <c r="S63" s="96">
        <f t="shared" si="6"/>
        <v>-7.9873497786211223E-2</v>
      </c>
      <c r="T63" s="96">
        <f t="shared" si="7"/>
        <v>-0.2504225235994888</v>
      </c>
      <c r="U63" s="95">
        <f t="shared" si="13"/>
        <v>-3157</v>
      </c>
      <c r="V63" s="95">
        <f t="shared" si="14"/>
        <v>-12150</v>
      </c>
      <c r="W63" s="96">
        <f t="shared" si="15"/>
        <v>3.4623106239470647E-3</v>
      </c>
    </row>
    <row r="64" spans="2:23" ht="15.75" x14ac:dyDescent="0.25">
      <c r="B64" s="100" t="s">
        <v>157</v>
      </c>
      <c r="C64" s="101">
        <v>508904</v>
      </c>
      <c r="D64" s="101">
        <v>189174</v>
      </c>
      <c r="E64" s="101">
        <v>159649</v>
      </c>
      <c r="F64" s="101">
        <v>479465</v>
      </c>
      <c r="G64" s="101">
        <v>417460</v>
      </c>
      <c r="H64" s="102">
        <f t="shared" si="9"/>
        <v>-0.12932122261270373</v>
      </c>
      <c r="I64" s="102">
        <f t="shared" si="10"/>
        <v>-0.17968811406473517</v>
      </c>
      <c r="J64" s="101">
        <f t="shared" si="11"/>
        <v>-62005</v>
      </c>
      <c r="K64" s="103">
        <f t="shared" si="12"/>
        <v>-91444</v>
      </c>
      <c r="L64" s="104">
        <f>F64/F57</f>
        <v>5.9994642006046948E-2</v>
      </c>
      <c r="M64" s="105">
        <f>G64/G57</f>
        <v>4.5560821229819123E-2</v>
      </c>
      <c r="N64" s="106">
        <v>60698</v>
      </c>
      <c r="O64" s="103">
        <v>17000</v>
      </c>
      <c r="P64" s="103">
        <v>44871</v>
      </c>
      <c r="Q64" s="101">
        <v>50337</v>
      </c>
      <c r="R64" s="101">
        <v>44417</v>
      </c>
      <c r="S64" s="102">
        <f t="shared" si="6"/>
        <v>-0.11760732661859075</v>
      </c>
      <c r="T64" s="102">
        <f t="shared" si="7"/>
        <v>-0.26822959570331806</v>
      </c>
      <c r="U64" s="101">
        <f t="shared" si="13"/>
        <v>-5920</v>
      </c>
      <c r="V64" s="101">
        <f t="shared" si="14"/>
        <v>-16281</v>
      </c>
      <c r="W64" s="102">
        <f t="shared" si="15"/>
        <v>4.2285924709595463E-3</v>
      </c>
    </row>
    <row r="65" spans="2:23" ht="15.75" x14ac:dyDescent="0.25">
      <c r="B65" s="107" t="s">
        <v>133</v>
      </c>
      <c r="C65" s="108">
        <v>3372860</v>
      </c>
      <c r="D65" s="108">
        <v>1302400</v>
      </c>
      <c r="E65" s="108">
        <v>753964</v>
      </c>
      <c r="F65" s="108">
        <v>3253126</v>
      </c>
      <c r="G65" s="108">
        <v>3649841</v>
      </c>
      <c r="H65" s="109">
        <f t="shared" si="9"/>
        <v>0.12194885780630682</v>
      </c>
      <c r="I65" s="109">
        <f t="shared" si="10"/>
        <v>8.2120514933913702E-2</v>
      </c>
      <c r="J65" s="108">
        <f t="shared" si="11"/>
        <v>396715</v>
      </c>
      <c r="K65" s="108">
        <f t="shared" si="12"/>
        <v>276981</v>
      </c>
      <c r="L65" s="110">
        <f>F65/F65</f>
        <v>1</v>
      </c>
      <c r="M65" s="109">
        <f>G65/G65</f>
        <v>1</v>
      </c>
      <c r="N65" s="111">
        <v>400366</v>
      </c>
      <c r="O65" s="108">
        <v>89188</v>
      </c>
      <c r="P65" s="108">
        <v>222133</v>
      </c>
      <c r="Q65" s="108">
        <v>412194</v>
      </c>
      <c r="R65" s="108">
        <v>427951</v>
      </c>
      <c r="S65" s="109">
        <f t="shared" si="6"/>
        <v>3.8227145470336676E-2</v>
      </c>
      <c r="T65" s="109">
        <f t="shared" si="7"/>
        <v>6.8899456996847963E-2</v>
      </c>
      <c r="U65" s="108">
        <f t="shared" si="13"/>
        <v>15757</v>
      </c>
      <c r="V65" s="108">
        <f t="shared" si="14"/>
        <v>27585</v>
      </c>
      <c r="W65" s="109">
        <f t="shared" si="15"/>
        <v>4.0741841559304062E-2</v>
      </c>
    </row>
    <row r="66" spans="2:23" ht="15.75" x14ac:dyDescent="0.25">
      <c r="B66" s="112" t="s">
        <v>151</v>
      </c>
      <c r="C66" s="113">
        <v>2740063</v>
      </c>
      <c r="D66" s="113">
        <v>966838</v>
      </c>
      <c r="E66" s="113">
        <v>492615</v>
      </c>
      <c r="F66" s="113">
        <v>2578470</v>
      </c>
      <c r="G66" s="113">
        <v>2973720</v>
      </c>
      <c r="H66" s="114">
        <f t="shared" si="9"/>
        <v>0.15328857811027463</v>
      </c>
      <c r="I66" s="114">
        <f t="shared" si="10"/>
        <v>8.5274316685419294E-2</v>
      </c>
      <c r="J66" s="113">
        <f t="shared" si="11"/>
        <v>395250</v>
      </c>
      <c r="K66" s="113">
        <f t="shared" si="12"/>
        <v>233657</v>
      </c>
      <c r="L66" s="115">
        <f>F66/F65</f>
        <v>0.79261301283749841</v>
      </c>
      <c r="M66" s="114">
        <f>G66/G65</f>
        <v>0.81475330021225578</v>
      </c>
      <c r="N66" s="116">
        <v>334974</v>
      </c>
      <c r="O66" s="113">
        <v>59235</v>
      </c>
      <c r="P66" s="113">
        <v>159813</v>
      </c>
      <c r="Q66" s="113">
        <v>351261</v>
      </c>
      <c r="R66" s="113">
        <v>369328</v>
      </c>
      <c r="S66" s="114">
        <f t="shared" si="6"/>
        <v>5.1434688166349218E-2</v>
      </c>
      <c r="T66" s="114">
        <f t="shared" si="7"/>
        <v>0.10255721339566648</v>
      </c>
      <c r="U66" s="113">
        <f t="shared" si="13"/>
        <v>18067</v>
      </c>
      <c r="V66" s="113">
        <f t="shared" si="14"/>
        <v>34354</v>
      </c>
      <c r="W66" s="114">
        <f t="shared" si="15"/>
        <v>3.5160807801394675E-2</v>
      </c>
    </row>
    <row r="67" spans="2:23" ht="15.75" x14ac:dyDescent="0.25">
      <c r="B67" s="117" t="s">
        <v>152</v>
      </c>
      <c r="C67" s="113">
        <v>2471511</v>
      </c>
      <c r="D67" s="113">
        <v>831006</v>
      </c>
      <c r="E67" s="113">
        <v>446116</v>
      </c>
      <c r="F67" s="113">
        <v>2240715</v>
      </c>
      <c r="G67" s="113">
        <v>2334664</v>
      </c>
      <c r="H67" s="114">
        <f t="shared" si="9"/>
        <v>4.1928134546338924E-2</v>
      </c>
      <c r="I67" s="114">
        <f t="shared" si="10"/>
        <v>-5.5369771771195841E-2</v>
      </c>
      <c r="J67" s="113">
        <f t="shared" si="11"/>
        <v>93949</v>
      </c>
      <c r="K67" s="113">
        <f t="shared" si="12"/>
        <v>-136847</v>
      </c>
      <c r="L67" s="115">
        <f>F67/F65</f>
        <v>0.68878826089121659</v>
      </c>
      <c r="M67" s="114">
        <f>G67/G65</f>
        <v>0.6396618373238725</v>
      </c>
      <c r="N67" s="116">
        <v>309698</v>
      </c>
      <c r="O67" s="113">
        <v>50869</v>
      </c>
      <c r="P67" s="113">
        <v>153295</v>
      </c>
      <c r="Q67" s="113">
        <v>281717</v>
      </c>
      <c r="R67" s="113">
        <v>287492</v>
      </c>
      <c r="S67" s="114">
        <f t="shared" si="6"/>
        <v>2.0499295392184314E-2</v>
      </c>
      <c r="T67" s="114">
        <f t="shared" si="7"/>
        <v>-7.1702109797286417E-2</v>
      </c>
      <c r="U67" s="113">
        <f t="shared" si="13"/>
        <v>5775</v>
      </c>
      <c r="V67" s="113">
        <f t="shared" si="14"/>
        <v>-22206</v>
      </c>
      <c r="W67" s="114">
        <f t="shared" si="15"/>
        <v>2.7369847280570542E-2</v>
      </c>
    </row>
    <row r="68" spans="2:23" ht="15.75" x14ac:dyDescent="0.25">
      <c r="B68" s="117" t="s">
        <v>153</v>
      </c>
      <c r="C68" s="113">
        <v>268551</v>
      </c>
      <c r="D68" s="113">
        <v>135832</v>
      </c>
      <c r="E68" s="113">
        <v>46500</v>
      </c>
      <c r="F68" s="113">
        <v>337757</v>
      </c>
      <c r="G68" s="113">
        <v>639057</v>
      </c>
      <c r="H68" s="114">
        <f t="shared" si="9"/>
        <v>0.89206145246434576</v>
      </c>
      <c r="I68" s="114">
        <f t="shared" si="10"/>
        <v>1.3796485583743872</v>
      </c>
      <c r="J68" s="113">
        <f t="shared" si="11"/>
        <v>301300</v>
      </c>
      <c r="K68" s="113">
        <f t="shared" si="12"/>
        <v>370506</v>
      </c>
      <c r="L68" s="115">
        <f>F68/F65</f>
        <v>0.10382536673956065</v>
      </c>
      <c r="M68" s="114">
        <f>G68/G65</f>
        <v>0.17509173687292132</v>
      </c>
      <c r="N68" s="116">
        <v>25277</v>
      </c>
      <c r="O68" s="113">
        <v>8366</v>
      </c>
      <c r="P68" s="113">
        <v>6518</v>
      </c>
      <c r="Q68" s="113">
        <v>69544</v>
      </c>
      <c r="R68" s="113">
        <v>81836</v>
      </c>
      <c r="S68" s="114">
        <f t="shared" si="6"/>
        <v>0.17675140917979992</v>
      </c>
      <c r="T68" s="114">
        <f t="shared" si="7"/>
        <v>2.2375677493373423</v>
      </c>
      <c r="U68" s="113">
        <f t="shared" si="13"/>
        <v>12292</v>
      </c>
      <c r="V68" s="113">
        <f t="shared" si="14"/>
        <v>56559</v>
      </c>
      <c r="W68" s="114">
        <f t="shared" si="15"/>
        <v>7.7909605208241308E-3</v>
      </c>
    </row>
    <row r="69" spans="2:23" ht="15.75" x14ac:dyDescent="0.25">
      <c r="B69" s="112" t="s">
        <v>154</v>
      </c>
      <c r="C69" s="113">
        <v>106894</v>
      </c>
      <c r="D69" s="113">
        <v>90478</v>
      </c>
      <c r="E69" s="113">
        <v>30531</v>
      </c>
      <c r="F69" s="113">
        <v>79391</v>
      </c>
      <c r="G69" s="113">
        <v>110332</v>
      </c>
      <c r="H69" s="114">
        <f t="shared" si="9"/>
        <v>0.38972931440591507</v>
      </c>
      <c r="I69" s="114">
        <f t="shared" si="10"/>
        <v>3.216270323872239E-2</v>
      </c>
      <c r="J69" s="113">
        <f t="shared" si="11"/>
        <v>30941</v>
      </c>
      <c r="K69" s="113">
        <f t="shared" si="12"/>
        <v>3438</v>
      </c>
      <c r="L69" s="115">
        <f>F69/F65</f>
        <v>2.4404526599953399E-2</v>
      </c>
      <c r="M69" s="114">
        <f>G69/G65</f>
        <v>3.0229262041825931E-2</v>
      </c>
      <c r="N69" s="116">
        <v>311</v>
      </c>
      <c r="O69" s="113">
        <v>53</v>
      </c>
      <c r="P69" s="113">
        <v>28</v>
      </c>
      <c r="Q69" s="113">
        <v>404</v>
      </c>
      <c r="R69" s="113">
        <v>1269</v>
      </c>
      <c r="S69" s="114">
        <f t="shared" si="6"/>
        <v>2.141089108910891</v>
      </c>
      <c r="T69" s="114">
        <f t="shared" si="7"/>
        <v>3.080385852090032</v>
      </c>
      <c r="U69" s="113">
        <f t="shared" si="13"/>
        <v>865</v>
      </c>
      <c r="V69" s="113">
        <f t="shared" si="14"/>
        <v>958</v>
      </c>
      <c r="W69" s="114">
        <f t="shared" si="15"/>
        <v>1.208114876206782E-4</v>
      </c>
    </row>
    <row r="70" spans="2:23" ht="15.75" x14ac:dyDescent="0.25">
      <c r="B70" s="112" t="s">
        <v>155</v>
      </c>
      <c r="C70" s="113">
        <v>101546</v>
      </c>
      <c r="D70" s="113">
        <v>62815</v>
      </c>
      <c r="E70" s="113">
        <v>74167</v>
      </c>
      <c r="F70" s="113">
        <v>137239</v>
      </c>
      <c r="G70" s="113">
        <v>139158</v>
      </c>
      <c r="H70" s="114">
        <f t="shared" si="9"/>
        <v>1.3982905733792794E-2</v>
      </c>
      <c r="I70" s="114">
        <f t="shared" si="10"/>
        <v>0.37039371319402048</v>
      </c>
      <c r="J70" s="113">
        <f t="shared" si="11"/>
        <v>1919</v>
      </c>
      <c r="K70" s="113">
        <f t="shared" si="12"/>
        <v>37612</v>
      </c>
      <c r="L70" s="115">
        <f>F70/F65</f>
        <v>4.2186807396946815E-2</v>
      </c>
      <c r="M70" s="114">
        <f>G70/G65</f>
        <v>3.8127140332962446E-2</v>
      </c>
      <c r="N70" s="116">
        <v>12627</v>
      </c>
      <c r="O70" s="113">
        <v>7710</v>
      </c>
      <c r="P70" s="113">
        <v>20608</v>
      </c>
      <c r="Q70" s="113">
        <v>15407</v>
      </c>
      <c r="R70" s="113">
        <v>12384</v>
      </c>
      <c r="S70" s="114">
        <f t="shared" si="6"/>
        <v>-0.19620951515544882</v>
      </c>
      <c r="T70" s="114">
        <f t="shared" si="7"/>
        <v>-1.9244476122594389E-2</v>
      </c>
      <c r="U70" s="113">
        <f t="shared" si="13"/>
        <v>-3023</v>
      </c>
      <c r="V70" s="113">
        <f t="shared" si="14"/>
        <v>-243</v>
      </c>
      <c r="W70" s="114">
        <f t="shared" si="15"/>
        <v>1.178983028128037E-3</v>
      </c>
    </row>
    <row r="71" spans="2:23" ht="15.75" x14ac:dyDescent="0.25">
      <c r="B71" s="112" t="s">
        <v>156</v>
      </c>
      <c r="C71" s="113">
        <v>241309</v>
      </c>
      <c r="D71" s="113">
        <v>77086</v>
      </c>
      <c r="E71" s="113">
        <v>62135</v>
      </c>
      <c r="F71" s="113">
        <v>144334</v>
      </c>
      <c r="G71" s="113">
        <v>148317</v>
      </c>
      <c r="H71" s="114">
        <f t="shared" si="9"/>
        <v>2.7595715493230921E-2</v>
      </c>
      <c r="I71" s="114">
        <f t="shared" si="10"/>
        <v>-0.38536482269621108</v>
      </c>
      <c r="J71" s="113">
        <f t="shared" si="11"/>
        <v>3983</v>
      </c>
      <c r="K71" s="113">
        <f t="shared" si="12"/>
        <v>-92992</v>
      </c>
      <c r="L71" s="115">
        <f>F71/F65</f>
        <v>4.4367786553610282E-2</v>
      </c>
      <c r="M71" s="114">
        <f>G71/G65</f>
        <v>4.0636564716106813E-2</v>
      </c>
      <c r="N71" s="116">
        <v>31492</v>
      </c>
      <c r="O71" s="113">
        <v>11707</v>
      </c>
      <c r="P71" s="113">
        <v>18028</v>
      </c>
      <c r="Q71" s="113">
        <v>16868</v>
      </c>
      <c r="R71" s="113">
        <v>14610</v>
      </c>
      <c r="S71" s="114">
        <f t="shared" si="6"/>
        <v>-0.13386293573630548</v>
      </c>
      <c r="T71" s="114">
        <f t="shared" si="7"/>
        <v>-0.53607265337228505</v>
      </c>
      <c r="U71" s="113">
        <f t="shared" si="13"/>
        <v>-2258</v>
      </c>
      <c r="V71" s="113">
        <f t="shared" si="14"/>
        <v>-16882</v>
      </c>
      <c r="W71" s="114">
        <f t="shared" si="15"/>
        <v>1.3909029425832218E-3</v>
      </c>
    </row>
    <row r="72" spans="2:23" ht="15.75" x14ac:dyDescent="0.25">
      <c r="B72" s="118" t="s">
        <v>157</v>
      </c>
      <c r="C72" s="119">
        <v>183049</v>
      </c>
      <c r="D72" s="119">
        <v>105183</v>
      </c>
      <c r="E72" s="119">
        <v>94517</v>
      </c>
      <c r="F72" s="119">
        <v>313696</v>
      </c>
      <c r="G72" s="119">
        <v>278316</v>
      </c>
      <c r="H72" s="120">
        <f t="shared" si="9"/>
        <v>-0.11278435172906254</v>
      </c>
      <c r="I72" s="120">
        <f t="shared" si="10"/>
        <v>0.52044534523542874</v>
      </c>
      <c r="J72" s="119">
        <f t="shared" si="11"/>
        <v>-35380</v>
      </c>
      <c r="K72" s="121">
        <f t="shared" si="12"/>
        <v>95267</v>
      </c>
      <c r="L72" s="124">
        <f>F72/F65</f>
        <v>9.6429096198548725E-2</v>
      </c>
      <c r="M72" s="122">
        <f>G72/G65</f>
        <v>7.6254280665924892E-2</v>
      </c>
      <c r="N72" s="123">
        <v>20961</v>
      </c>
      <c r="O72" s="121">
        <v>10483</v>
      </c>
      <c r="P72" s="121">
        <v>23656</v>
      </c>
      <c r="Q72" s="119">
        <v>28255</v>
      </c>
      <c r="R72" s="119">
        <v>30361</v>
      </c>
      <c r="S72" s="120">
        <f t="shared" si="6"/>
        <v>7.4535480445938829E-2</v>
      </c>
      <c r="T72" s="120">
        <f t="shared" si="7"/>
        <v>0.44845188683746007</v>
      </c>
      <c r="U72" s="119">
        <f t="shared" si="13"/>
        <v>2106</v>
      </c>
      <c r="V72" s="119">
        <f t="shared" si="14"/>
        <v>9400</v>
      </c>
      <c r="W72" s="120">
        <f t="shared" si="15"/>
        <v>2.8904315016953595E-3</v>
      </c>
    </row>
    <row r="73" spans="2:23" ht="15.75" x14ac:dyDescent="0.25">
      <c r="B73" s="107" t="s">
        <v>134</v>
      </c>
      <c r="C73" s="108">
        <v>2345689</v>
      </c>
      <c r="D73" s="108">
        <v>941908</v>
      </c>
      <c r="E73" s="108">
        <v>463787</v>
      </c>
      <c r="F73" s="108">
        <v>2034555</v>
      </c>
      <c r="G73" s="108">
        <v>2395048</v>
      </c>
      <c r="H73" s="109">
        <f t="shared" si="9"/>
        <v>0.1771851830007054</v>
      </c>
      <c r="I73" s="109">
        <f t="shared" si="10"/>
        <v>2.104243145617346E-2</v>
      </c>
      <c r="J73" s="108">
        <f t="shared" si="11"/>
        <v>360493</v>
      </c>
      <c r="K73" s="108">
        <f t="shared" si="12"/>
        <v>49359</v>
      </c>
      <c r="L73" s="110">
        <f>F73/F73</f>
        <v>1</v>
      </c>
      <c r="M73" s="109">
        <f>G73/G73</f>
        <v>1</v>
      </c>
      <c r="N73" s="111">
        <v>247045</v>
      </c>
      <c r="O73" s="108">
        <v>56340</v>
      </c>
      <c r="P73" s="108">
        <v>125539</v>
      </c>
      <c r="Q73" s="108">
        <v>261265</v>
      </c>
      <c r="R73" s="108">
        <v>266071</v>
      </c>
      <c r="S73" s="109">
        <f t="shared" ref="S73:S136" si="16">IFERROR(R73/Q73-1,"-")</f>
        <v>1.8395116069890749E-2</v>
      </c>
      <c r="T73" s="109">
        <f t="shared" ref="T73:T136" si="17">IFERROR(R73/N73-1,"-")</f>
        <v>7.7014309133963454E-2</v>
      </c>
      <c r="U73" s="108">
        <f t="shared" si="13"/>
        <v>4806</v>
      </c>
      <c r="V73" s="108">
        <f t="shared" si="14"/>
        <v>19026</v>
      </c>
      <c r="W73" s="109">
        <f t="shared" si="15"/>
        <v>2.5330522712940482E-2</v>
      </c>
    </row>
    <row r="74" spans="2:23" ht="15.75" x14ac:dyDescent="0.25">
      <c r="B74" s="112" t="s">
        <v>151</v>
      </c>
      <c r="C74" s="113">
        <v>1917914</v>
      </c>
      <c r="D74" s="113">
        <v>743710</v>
      </c>
      <c r="E74" s="113">
        <v>338509</v>
      </c>
      <c r="F74" s="113">
        <v>1720704</v>
      </c>
      <c r="G74" s="113">
        <v>2057736</v>
      </c>
      <c r="H74" s="114">
        <f t="shared" si="9"/>
        <v>0.19586866770810096</v>
      </c>
      <c r="I74" s="114">
        <f t="shared" si="10"/>
        <v>7.2903164584021907E-2</v>
      </c>
      <c r="J74" s="113">
        <f t="shared" si="11"/>
        <v>337032</v>
      </c>
      <c r="K74" s="113">
        <f t="shared" si="12"/>
        <v>139822</v>
      </c>
      <c r="L74" s="115">
        <f>F74/F73</f>
        <v>0.84573973178410022</v>
      </c>
      <c r="M74" s="114">
        <f>G74/G73</f>
        <v>0.85916273911838092</v>
      </c>
      <c r="N74" s="116">
        <v>219654</v>
      </c>
      <c r="O74" s="113">
        <v>44966</v>
      </c>
      <c r="P74" s="113">
        <v>106449</v>
      </c>
      <c r="Q74" s="113">
        <v>232921</v>
      </c>
      <c r="R74" s="113">
        <v>238917</v>
      </c>
      <c r="S74" s="114">
        <f t="shared" si="16"/>
        <v>2.574263376853092E-2</v>
      </c>
      <c r="T74" s="114">
        <f t="shared" si="17"/>
        <v>8.7697014395367257E-2</v>
      </c>
      <c r="U74" s="113">
        <f t="shared" si="13"/>
        <v>5996</v>
      </c>
      <c r="V74" s="113">
        <f t="shared" si="14"/>
        <v>19263</v>
      </c>
      <c r="W74" s="114">
        <f t="shared" si="15"/>
        <v>2.2745404403364519E-2</v>
      </c>
    </row>
    <row r="75" spans="2:23" ht="15.75" x14ac:dyDescent="0.25">
      <c r="B75" s="117" t="s">
        <v>152</v>
      </c>
      <c r="C75" s="113">
        <v>1767095</v>
      </c>
      <c r="D75" s="113">
        <v>670376</v>
      </c>
      <c r="E75" s="113">
        <v>310082</v>
      </c>
      <c r="F75" s="113">
        <v>1493103</v>
      </c>
      <c r="G75" s="113">
        <v>1589601</v>
      </c>
      <c r="H75" s="114">
        <f t="shared" si="9"/>
        <v>6.4629164900211089E-2</v>
      </c>
      <c r="I75" s="114">
        <f t="shared" si="10"/>
        <v>-0.10044394896709008</v>
      </c>
      <c r="J75" s="113">
        <f t="shared" si="11"/>
        <v>96498</v>
      </c>
      <c r="K75" s="113">
        <f t="shared" si="12"/>
        <v>-177494</v>
      </c>
      <c r="L75" s="115">
        <f>F75/F73</f>
        <v>0.73387202606958279</v>
      </c>
      <c r="M75" s="114">
        <f>G75/G73</f>
        <v>0.66370319091725927</v>
      </c>
      <c r="N75" s="116">
        <v>196889</v>
      </c>
      <c r="O75" s="113">
        <v>41619</v>
      </c>
      <c r="P75" s="113">
        <v>100464</v>
      </c>
      <c r="Q75" s="113">
        <v>187715</v>
      </c>
      <c r="R75" s="113">
        <v>187485</v>
      </c>
      <c r="S75" s="114">
        <f t="shared" si="16"/>
        <v>-1.2252616999174348E-3</v>
      </c>
      <c r="T75" s="114">
        <f t="shared" si="17"/>
        <v>-4.776295272971065E-2</v>
      </c>
      <c r="U75" s="113">
        <f t="shared" si="13"/>
        <v>-230</v>
      </c>
      <c r="V75" s="113">
        <f t="shared" si="14"/>
        <v>-9404</v>
      </c>
      <c r="W75" s="114">
        <f t="shared" si="15"/>
        <v>1.7848969075305636E-2</v>
      </c>
    </row>
    <row r="76" spans="2:23" ht="15.75" x14ac:dyDescent="0.25">
      <c r="B76" s="117" t="s">
        <v>153</v>
      </c>
      <c r="C76" s="113">
        <v>150819</v>
      </c>
      <c r="D76" s="113">
        <v>73336</v>
      </c>
      <c r="E76" s="113">
        <v>28428</v>
      </c>
      <c r="F76" s="113">
        <v>227603</v>
      </c>
      <c r="G76" s="113">
        <v>468134</v>
      </c>
      <c r="H76" s="114">
        <f t="shared" si="9"/>
        <v>1.0568006572848336</v>
      </c>
      <c r="I76" s="114">
        <f t="shared" si="10"/>
        <v>2.1039457893236264</v>
      </c>
      <c r="J76" s="113">
        <f t="shared" si="11"/>
        <v>240531</v>
      </c>
      <c r="K76" s="113">
        <f t="shared" si="12"/>
        <v>317315</v>
      </c>
      <c r="L76" s="115">
        <f>F76/F73</f>
        <v>0.11186868873045949</v>
      </c>
      <c r="M76" s="114">
        <f>G76/G73</f>
        <v>0.1954591306729552</v>
      </c>
      <c r="N76" s="116">
        <v>22764</v>
      </c>
      <c r="O76" s="113">
        <v>3347</v>
      </c>
      <c r="P76" s="113">
        <v>5985</v>
      </c>
      <c r="Q76" s="113">
        <v>45206</v>
      </c>
      <c r="R76" s="113">
        <v>51432</v>
      </c>
      <c r="S76" s="114">
        <f t="shared" si="16"/>
        <v>0.13772508074149448</v>
      </c>
      <c r="T76" s="114">
        <f t="shared" si="17"/>
        <v>1.2593568792830787</v>
      </c>
      <c r="U76" s="113">
        <f t="shared" si="13"/>
        <v>6226</v>
      </c>
      <c r="V76" s="113">
        <f t="shared" si="14"/>
        <v>28668</v>
      </c>
      <c r="W76" s="114">
        <f t="shared" si="15"/>
        <v>4.8964353280588823E-3</v>
      </c>
    </row>
    <row r="77" spans="2:23" ht="15.75" x14ac:dyDescent="0.25">
      <c r="B77" s="112" t="s">
        <v>154</v>
      </c>
      <c r="C77" s="113">
        <v>154716</v>
      </c>
      <c r="D77" s="113">
        <v>92793</v>
      </c>
      <c r="E77" s="113">
        <v>44100</v>
      </c>
      <c r="F77" s="113">
        <v>84910</v>
      </c>
      <c r="G77" s="113">
        <v>121298</v>
      </c>
      <c r="H77" s="114">
        <f t="shared" si="9"/>
        <v>0.42854787421976215</v>
      </c>
      <c r="I77" s="114">
        <f t="shared" si="10"/>
        <v>-0.21599575997311204</v>
      </c>
      <c r="J77" s="113">
        <f t="shared" si="11"/>
        <v>36388</v>
      </c>
      <c r="K77" s="113">
        <f t="shared" si="12"/>
        <v>-33418</v>
      </c>
      <c r="L77" s="115">
        <f>F77/F73</f>
        <v>4.1733941820201466E-2</v>
      </c>
      <c r="M77" s="114">
        <f>G77/G73</f>
        <v>5.0645331534065287E-2</v>
      </c>
      <c r="N77" s="116">
        <v>213</v>
      </c>
      <c r="O77" s="113">
        <v>7</v>
      </c>
      <c r="P77" s="113">
        <v>1</v>
      </c>
      <c r="Q77" s="113">
        <v>440</v>
      </c>
      <c r="R77" s="113">
        <v>1957</v>
      </c>
      <c r="S77" s="114">
        <f t="shared" si="16"/>
        <v>3.4477272727272723</v>
      </c>
      <c r="T77" s="114">
        <f t="shared" si="17"/>
        <v>8.1877934272300461</v>
      </c>
      <c r="U77" s="113">
        <f t="shared" si="13"/>
        <v>1517</v>
      </c>
      <c r="V77" s="113">
        <f t="shared" si="14"/>
        <v>1744</v>
      </c>
      <c r="W77" s="114">
        <f t="shared" si="15"/>
        <v>1.8631054473890247E-4</v>
      </c>
    </row>
    <row r="78" spans="2:23" ht="15.75" x14ac:dyDescent="0.25">
      <c r="B78" s="112" t="s">
        <v>155</v>
      </c>
      <c r="C78" s="113">
        <v>66460</v>
      </c>
      <c r="D78" s="113">
        <v>22832</v>
      </c>
      <c r="E78" s="113">
        <v>19987</v>
      </c>
      <c r="F78" s="113">
        <v>61329</v>
      </c>
      <c r="G78" s="113">
        <v>57469</v>
      </c>
      <c r="H78" s="114">
        <f t="shared" si="9"/>
        <v>-6.2939229402077301E-2</v>
      </c>
      <c r="I78" s="114">
        <f t="shared" si="10"/>
        <v>-0.13528438158290701</v>
      </c>
      <c r="J78" s="113">
        <f t="shared" si="11"/>
        <v>-3860</v>
      </c>
      <c r="K78" s="113">
        <f t="shared" si="12"/>
        <v>-8991</v>
      </c>
      <c r="L78" s="115">
        <f>F78/F73</f>
        <v>3.0143692355330771E-2</v>
      </c>
      <c r="M78" s="114">
        <f>G78/G73</f>
        <v>2.3994926197721297E-2</v>
      </c>
      <c r="N78" s="116">
        <v>7164</v>
      </c>
      <c r="O78" s="113">
        <v>2772</v>
      </c>
      <c r="P78" s="113">
        <v>3533</v>
      </c>
      <c r="Q78" s="113">
        <v>7100</v>
      </c>
      <c r="R78" s="113">
        <v>6756</v>
      </c>
      <c r="S78" s="114">
        <f t="shared" si="16"/>
        <v>-4.8450704225352137E-2</v>
      </c>
      <c r="T78" s="114">
        <f t="shared" si="17"/>
        <v>-5.695142378559459E-2</v>
      </c>
      <c r="U78" s="113">
        <f t="shared" si="13"/>
        <v>-344</v>
      </c>
      <c r="V78" s="113">
        <f t="shared" si="14"/>
        <v>-408</v>
      </c>
      <c r="W78" s="114">
        <f t="shared" si="15"/>
        <v>6.4318550856209771E-4</v>
      </c>
    </row>
    <row r="79" spans="2:23" ht="15.75" x14ac:dyDescent="0.25">
      <c r="B79" s="112" t="s">
        <v>156</v>
      </c>
      <c r="C79" s="113">
        <v>99630</v>
      </c>
      <c r="D79" s="113">
        <v>45724</v>
      </c>
      <c r="E79" s="113">
        <v>38097</v>
      </c>
      <c r="F79" s="113">
        <v>99064</v>
      </c>
      <c r="G79" s="113">
        <v>100743</v>
      </c>
      <c r="H79" s="114">
        <f t="shared" si="9"/>
        <v>1.6948639263506315E-2</v>
      </c>
      <c r="I79" s="114">
        <f t="shared" si="10"/>
        <v>1.1171333935561467E-2</v>
      </c>
      <c r="J79" s="113">
        <f t="shared" si="11"/>
        <v>1679</v>
      </c>
      <c r="K79" s="113">
        <f t="shared" si="12"/>
        <v>1113</v>
      </c>
      <c r="L79" s="115">
        <f>F79/F73</f>
        <v>4.8690745642167452E-2</v>
      </c>
      <c r="M79" s="114">
        <f>G79/G73</f>
        <v>4.20630400726833E-2</v>
      </c>
      <c r="N79" s="116">
        <v>8035</v>
      </c>
      <c r="O79" s="113">
        <v>6522</v>
      </c>
      <c r="P79" s="113">
        <v>10287</v>
      </c>
      <c r="Q79" s="113">
        <v>12943</v>
      </c>
      <c r="R79" s="113">
        <v>11339</v>
      </c>
      <c r="S79" s="114">
        <f t="shared" si="16"/>
        <v>-0.12392799196476856</v>
      </c>
      <c r="T79" s="114">
        <f t="shared" si="17"/>
        <v>0.41120099564405721</v>
      </c>
      <c r="U79" s="113">
        <f t="shared" si="13"/>
        <v>-1604</v>
      </c>
      <c r="V79" s="113">
        <f t="shared" si="14"/>
        <v>3304</v>
      </c>
      <c r="W79" s="114">
        <f t="shared" si="15"/>
        <v>1.0794968149179433E-3</v>
      </c>
    </row>
    <row r="80" spans="2:23" ht="15.75" x14ac:dyDescent="0.25">
      <c r="B80" s="118" t="s">
        <v>157</v>
      </c>
      <c r="C80" s="119">
        <v>106973</v>
      </c>
      <c r="D80" s="119">
        <v>36850</v>
      </c>
      <c r="E80" s="119">
        <v>23095</v>
      </c>
      <c r="F80" s="119">
        <v>68551</v>
      </c>
      <c r="G80" s="119">
        <v>57803</v>
      </c>
      <c r="H80" s="120">
        <f t="shared" si="9"/>
        <v>-0.1567883765371767</v>
      </c>
      <c r="I80" s="120">
        <f t="shared" si="10"/>
        <v>-0.45964869640002615</v>
      </c>
      <c r="J80" s="119">
        <f t="shared" si="11"/>
        <v>-10748</v>
      </c>
      <c r="K80" s="121">
        <f t="shared" si="12"/>
        <v>-49170</v>
      </c>
      <c r="L80" s="124">
        <f>F80/F73</f>
        <v>3.3693362922113189E-2</v>
      </c>
      <c r="M80" s="122">
        <f>G80/G73</f>
        <v>2.4134380605315635E-2</v>
      </c>
      <c r="N80" s="123">
        <v>11980</v>
      </c>
      <c r="O80" s="121">
        <v>2074</v>
      </c>
      <c r="P80" s="121">
        <v>5269</v>
      </c>
      <c r="Q80" s="119">
        <v>7863</v>
      </c>
      <c r="R80" s="119">
        <v>7102</v>
      </c>
      <c r="S80" s="120">
        <f t="shared" si="16"/>
        <v>-9.678239857560722E-2</v>
      </c>
      <c r="T80" s="120">
        <f t="shared" si="17"/>
        <v>-0.40717863105175289</v>
      </c>
      <c r="U80" s="119">
        <f t="shared" si="13"/>
        <v>-761</v>
      </c>
      <c r="V80" s="119">
        <f t="shared" si="14"/>
        <v>-4878</v>
      </c>
      <c r="W80" s="120">
        <f t="shared" si="15"/>
        <v>6.7612544135701861E-4</v>
      </c>
    </row>
    <row r="81" spans="2:23" ht="15.75" x14ac:dyDescent="0.25">
      <c r="B81" s="107" t="s">
        <v>135</v>
      </c>
      <c r="C81" s="108">
        <v>1866730</v>
      </c>
      <c r="D81" s="108">
        <v>564918</v>
      </c>
      <c r="E81" s="108">
        <v>281778</v>
      </c>
      <c r="F81" s="108">
        <v>1572090</v>
      </c>
      <c r="G81" s="108">
        <v>1852876</v>
      </c>
      <c r="H81" s="109">
        <f t="shared" si="9"/>
        <v>0.17860682276460005</v>
      </c>
      <c r="I81" s="109">
        <f t="shared" si="10"/>
        <v>-7.4215339122423174E-3</v>
      </c>
      <c r="J81" s="108">
        <f t="shared" si="11"/>
        <v>280786</v>
      </c>
      <c r="K81" s="108">
        <f t="shared" si="12"/>
        <v>-13854</v>
      </c>
      <c r="L81" s="110">
        <f>F81/F81</f>
        <v>1</v>
      </c>
      <c r="M81" s="109">
        <f>G81/G81</f>
        <v>1</v>
      </c>
      <c r="N81" s="111">
        <v>231383</v>
      </c>
      <c r="O81" s="108">
        <v>37493</v>
      </c>
      <c r="P81" s="108">
        <v>110918</v>
      </c>
      <c r="Q81" s="108">
        <v>225041</v>
      </c>
      <c r="R81" s="108">
        <v>232526</v>
      </c>
      <c r="S81" s="109">
        <f t="shared" si="16"/>
        <v>3.3260605845156999E-2</v>
      </c>
      <c r="T81" s="109">
        <f t="shared" si="17"/>
        <v>4.9398616147253716E-3</v>
      </c>
      <c r="U81" s="108">
        <f t="shared" si="13"/>
        <v>7485</v>
      </c>
      <c r="V81" s="108">
        <f t="shared" si="14"/>
        <v>1143</v>
      </c>
      <c r="W81" s="109">
        <f t="shared" si="15"/>
        <v>2.2136967667837525E-2</v>
      </c>
    </row>
    <row r="82" spans="2:23" ht="15.75" x14ac:dyDescent="0.25">
      <c r="B82" s="112" t="s">
        <v>151</v>
      </c>
      <c r="C82" s="113">
        <v>1562342</v>
      </c>
      <c r="D82" s="113">
        <v>479332</v>
      </c>
      <c r="E82" s="113">
        <v>201184</v>
      </c>
      <c r="F82" s="113">
        <v>1394467</v>
      </c>
      <c r="G82" s="113">
        <v>1700703</v>
      </c>
      <c r="H82" s="114">
        <f t="shared" si="9"/>
        <v>0.21960792187982925</v>
      </c>
      <c r="I82" s="114">
        <f t="shared" si="10"/>
        <v>8.8559995186713314E-2</v>
      </c>
      <c r="J82" s="113">
        <f t="shared" si="11"/>
        <v>306236</v>
      </c>
      <c r="K82" s="113">
        <f t="shared" si="12"/>
        <v>138361</v>
      </c>
      <c r="L82" s="115">
        <f>F82/F81</f>
        <v>0.88701473834195244</v>
      </c>
      <c r="M82" s="114">
        <f>G82/G81</f>
        <v>0.91787200006908176</v>
      </c>
      <c r="N82" s="116">
        <v>198522</v>
      </c>
      <c r="O82" s="113">
        <v>30436</v>
      </c>
      <c r="P82" s="113">
        <v>89393</v>
      </c>
      <c r="Q82" s="113">
        <v>205955</v>
      </c>
      <c r="R82" s="113">
        <v>222138</v>
      </c>
      <c r="S82" s="114">
        <f t="shared" si="16"/>
        <v>7.8575416960015465E-2</v>
      </c>
      <c r="T82" s="114">
        <f t="shared" si="17"/>
        <v>0.11895910780669139</v>
      </c>
      <c r="U82" s="113">
        <f t="shared" si="13"/>
        <v>16183</v>
      </c>
      <c r="V82" s="113">
        <f t="shared" si="14"/>
        <v>23616</v>
      </c>
      <c r="W82" s="114">
        <f t="shared" si="15"/>
        <v>2.1148008067046663E-2</v>
      </c>
    </row>
    <row r="83" spans="2:23" ht="15.75" x14ac:dyDescent="0.25">
      <c r="B83" s="117" t="s">
        <v>152</v>
      </c>
      <c r="C83" s="113">
        <v>1405493</v>
      </c>
      <c r="D83" s="113">
        <v>405933</v>
      </c>
      <c r="E83" s="113">
        <v>155036</v>
      </c>
      <c r="F83" s="113">
        <v>1017434</v>
      </c>
      <c r="G83" s="113">
        <v>1187021</v>
      </c>
      <c r="H83" s="114">
        <f t="shared" si="9"/>
        <v>0.16668108201613085</v>
      </c>
      <c r="I83" s="114">
        <f t="shared" si="10"/>
        <v>-0.15544154257616372</v>
      </c>
      <c r="J83" s="113">
        <f t="shared" si="11"/>
        <v>169587</v>
      </c>
      <c r="K83" s="113">
        <f t="shared" si="12"/>
        <v>-218472</v>
      </c>
      <c r="L83" s="115">
        <f>F83/F81</f>
        <v>0.6471855937001062</v>
      </c>
      <c r="M83" s="114">
        <f>G83/G81</f>
        <v>0.64063704209024241</v>
      </c>
      <c r="N83" s="116">
        <v>182726</v>
      </c>
      <c r="O83" s="113">
        <v>20207</v>
      </c>
      <c r="P83" s="113">
        <v>72594</v>
      </c>
      <c r="Q83" s="113">
        <v>144833</v>
      </c>
      <c r="R83" s="113">
        <v>155419</v>
      </c>
      <c r="S83" s="114">
        <f t="shared" si="16"/>
        <v>7.309107730972908E-2</v>
      </c>
      <c r="T83" s="114">
        <f t="shared" si="17"/>
        <v>-0.14944233442421984</v>
      </c>
      <c r="U83" s="113">
        <f t="shared" si="13"/>
        <v>10586</v>
      </c>
      <c r="V83" s="113">
        <f t="shared" si="14"/>
        <v>-27307</v>
      </c>
      <c r="W83" s="114">
        <f t="shared" si="15"/>
        <v>1.4796217962583283E-2</v>
      </c>
    </row>
    <row r="84" spans="2:23" ht="15.75" x14ac:dyDescent="0.25">
      <c r="B84" s="117" t="s">
        <v>153</v>
      </c>
      <c r="C84" s="113">
        <v>156852</v>
      </c>
      <c r="D84" s="113">
        <v>73400</v>
      </c>
      <c r="E84" s="113">
        <v>46147</v>
      </c>
      <c r="F84" s="113">
        <v>377034</v>
      </c>
      <c r="G84" s="113">
        <v>513684</v>
      </c>
      <c r="H84" s="114">
        <f t="shared" si="9"/>
        <v>0.36243415713171756</v>
      </c>
      <c r="I84" s="114">
        <f t="shared" si="10"/>
        <v>2.2749598347486804</v>
      </c>
      <c r="J84" s="113">
        <f t="shared" si="11"/>
        <v>136650</v>
      </c>
      <c r="K84" s="113">
        <f t="shared" si="12"/>
        <v>356832</v>
      </c>
      <c r="L84" s="115">
        <f>F84/F81</f>
        <v>0.23982978073774402</v>
      </c>
      <c r="M84" s="114">
        <f>G84/G81</f>
        <v>0.27723603738188635</v>
      </c>
      <c r="N84" s="116">
        <v>15797</v>
      </c>
      <c r="O84" s="113">
        <v>10229</v>
      </c>
      <c r="P84" s="113">
        <v>16799</v>
      </c>
      <c r="Q84" s="113">
        <v>61122</v>
      </c>
      <c r="R84" s="113">
        <v>66719</v>
      </c>
      <c r="S84" s="114">
        <f t="shared" si="16"/>
        <v>9.1570956447760254E-2</v>
      </c>
      <c r="T84" s="114">
        <f t="shared" si="17"/>
        <v>3.2235234538203459</v>
      </c>
      <c r="U84" s="113">
        <f t="shared" si="13"/>
        <v>5597</v>
      </c>
      <c r="V84" s="113">
        <f t="shared" si="14"/>
        <v>50922</v>
      </c>
      <c r="W84" s="114">
        <f t="shared" si="15"/>
        <v>6.3517901044633802E-3</v>
      </c>
    </row>
    <row r="85" spans="2:23" ht="15.75" x14ac:dyDescent="0.25">
      <c r="B85" s="112" t="s">
        <v>154</v>
      </c>
      <c r="C85" s="113">
        <v>70486</v>
      </c>
      <c r="D85" s="113">
        <v>29742</v>
      </c>
      <c r="E85" s="113">
        <v>24950</v>
      </c>
      <c r="F85" s="113">
        <v>36505</v>
      </c>
      <c r="G85" s="113">
        <v>49406</v>
      </c>
      <c r="H85" s="114">
        <f t="shared" si="9"/>
        <v>0.35340364333652929</v>
      </c>
      <c r="I85" s="114">
        <f t="shared" si="10"/>
        <v>-0.29906648128706415</v>
      </c>
      <c r="J85" s="113">
        <f t="shared" si="11"/>
        <v>12901</v>
      </c>
      <c r="K85" s="113">
        <f t="shared" si="12"/>
        <v>-21080</v>
      </c>
      <c r="L85" s="115">
        <f>F85/F81</f>
        <v>2.3220680749829845E-2</v>
      </c>
      <c r="M85" s="114">
        <f>G85/G81</f>
        <v>2.6664493468532162E-2</v>
      </c>
      <c r="N85" s="116">
        <v>215</v>
      </c>
      <c r="O85" s="113">
        <v>1</v>
      </c>
      <c r="P85" s="113">
        <v>184</v>
      </c>
      <c r="Q85" s="113">
        <v>131</v>
      </c>
      <c r="R85" s="113">
        <v>822</v>
      </c>
      <c r="S85" s="114">
        <f t="shared" si="16"/>
        <v>5.2748091603053435</v>
      </c>
      <c r="T85" s="114">
        <f t="shared" si="17"/>
        <v>2.8232558139534882</v>
      </c>
      <c r="U85" s="113">
        <f t="shared" si="13"/>
        <v>691</v>
      </c>
      <c r="V85" s="113">
        <f t="shared" si="14"/>
        <v>607</v>
      </c>
      <c r="W85" s="114">
        <f t="shared" si="15"/>
        <v>7.8256140917413308E-5</v>
      </c>
    </row>
    <row r="86" spans="2:23" ht="15.75" x14ac:dyDescent="0.25">
      <c r="B86" s="112" t="s">
        <v>155</v>
      </c>
      <c r="C86" s="113">
        <v>26954</v>
      </c>
      <c r="D86" s="113">
        <v>14380</v>
      </c>
      <c r="E86" s="113">
        <v>11017</v>
      </c>
      <c r="F86" s="113">
        <v>27077</v>
      </c>
      <c r="G86" s="113">
        <v>24858</v>
      </c>
      <c r="H86" s="114">
        <f t="shared" si="9"/>
        <v>-8.1951471728773484E-2</v>
      </c>
      <c r="I86" s="114">
        <f t="shared" si="10"/>
        <v>-7.7762113229947305E-2</v>
      </c>
      <c r="J86" s="113">
        <f t="shared" si="11"/>
        <v>-2219</v>
      </c>
      <c r="K86" s="113">
        <f t="shared" si="12"/>
        <v>-2096</v>
      </c>
      <c r="L86" s="115">
        <f>F86/F81</f>
        <v>1.7223568625205937E-2</v>
      </c>
      <c r="M86" s="114">
        <f>G86/G81</f>
        <v>1.3415900470403848E-2</v>
      </c>
      <c r="N86" s="116">
        <v>2540</v>
      </c>
      <c r="O86" s="113">
        <v>2118</v>
      </c>
      <c r="P86" s="113">
        <v>3448</v>
      </c>
      <c r="Q86" s="113">
        <v>2588</v>
      </c>
      <c r="R86" s="113">
        <v>1619</v>
      </c>
      <c r="S86" s="114">
        <f t="shared" si="16"/>
        <v>-0.37442040185471404</v>
      </c>
      <c r="T86" s="114">
        <f t="shared" si="17"/>
        <v>-0.36259842519685037</v>
      </c>
      <c r="U86" s="113">
        <f t="shared" si="13"/>
        <v>-969</v>
      </c>
      <c r="V86" s="113">
        <f t="shared" si="14"/>
        <v>-921</v>
      </c>
      <c r="W86" s="114">
        <f t="shared" si="15"/>
        <v>1.5413222888721671E-4</v>
      </c>
    </row>
    <row r="87" spans="2:23" ht="15.75" x14ac:dyDescent="0.25">
      <c r="B87" s="112" t="s">
        <v>156</v>
      </c>
      <c r="C87" s="113">
        <v>31940</v>
      </c>
      <c r="D87" s="113">
        <v>13211</v>
      </c>
      <c r="E87" s="113">
        <v>12164</v>
      </c>
      <c r="F87" s="113">
        <v>34513</v>
      </c>
      <c r="G87" s="113">
        <v>29333</v>
      </c>
      <c r="H87" s="114">
        <f t="shared" si="9"/>
        <v>-0.15008837249731988</v>
      </c>
      <c r="I87" s="114">
        <f t="shared" si="10"/>
        <v>-8.1621790857858478E-2</v>
      </c>
      <c r="J87" s="113">
        <f t="shared" si="11"/>
        <v>-5180</v>
      </c>
      <c r="K87" s="113">
        <f t="shared" si="12"/>
        <v>-2607</v>
      </c>
      <c r="L87" s="115">
        <f>F87/F81</f>
        <v>2.1953577721377276E-2</v>
      </c>
      <c r="M87" s="114">
        <f>G87/G81</f>
        <v>1.5831064787929682E-2</v>
      </c>
      <c r="N87" s="116">
        <v>4978</v>
      </c>
      <c r="O87" s="113">
        <v>1787</v>
      </c>
      <c r="P87" s="113">
        <v>4439</v>
      </c>
      <c r="Q87" s="113">
        <v>4020</v>
      </c>
      <c r="R87" s="113">
        <v>4349</v>
      </c>
      <c r="S87" s="114">
        <f t="shared" si="16"/>
        <v>8.1840796019900575E-2</v>
      </c>
      <c r="T87" s="114">
        <f t="shared" si="17"/>
        <v>-0.12635596625150658</v>
      </c>
      <c r="U87" s="113">
        <f t="shared" si="13"/>
        <v>329</v>
      </c>
      <c r="V87" s="113">
        <f t="shared" si="14"/>
        <v>-629</v>
      </c>
      <c r="W87" s="114">
        <f t="shared" si="15"/>
        <v>4.140340107662171E-4</v>
      </c>
    </row>
    <row r="88" spans="2:23" ht="15.75" x14ac:dyDescent="0.25">
      <c r="B88" s="118" t="s">
        <v>157</v>
      </c>
      <c r="C88" s="119">
        <v>175010</v>
      </c>
      <c r="D88" s="119">
        <v>28253</v>
      </c>
      <c r="E88" s="119">
        <v>32462</v>
      </c>
      <c r="F88" s="119">
        <v>79531</v>
      </c>
      <c r="G88" s="119">
        <v>48576</v>
      </c>
      <c r="H88" s="120">
        <f t="shared" si="9"/>
        <v>-0.3892192981353183</v>
      </c>
      <c r="I88" s="120">
        <f t="shared" si="10"/>
        <v>-0.72243871778755497</v>
      </c>
      <c r="J88" s="119">
        <f t="shared" si="11"/>
        <v>-30955</v>
      </c>
      <c r="K88" s="121">
        <f t="shared" si="12"/>
        <v>-126434</v>
      </c>
      <c r="L88" s="124">
        <f>F88/F81</f>
        <v>5.0589342849327965E-2</v>
      </c>
      <c r="M88" s="122">
        <f>G88/G81</f>
        <v>2.621654120405251E-2</v>
      </c>
      <c r="N88" s="123">
        <v>25129</v>
      </c>
      <c r="O88" s="121">
        <v>3151</v>
      </c>
      <c r="P88" s="121">
        <v>13454</v>
      </c>
      <c r="Q88" s="119">
        <v>12347</v>
      </c>
      <c r="R88" s="119">
        <v>3600</v>
      </c>
      <c r="S88" s="120">
        <f t="shared" si="16"/>
        <v>-0.70843119786182873</v>
      </c>
      <c r="T88" s="120">
        <f t="shared" si="17"/>
        <v>-0.85673922559592497</v>
      </c>
      <c r="U88" s="119">
        <f t="shared" si="13"/>
        <v>-8747</v>
      </c>
      <c r="V88" s="119">
        <f t="shared" si="14"/>
        <v>-21529</v>
      </c>
      <c r="W88" s="120">
        <f t="shared" si="15"/>
        <v>3.427276244558247E-4</v>
      </c>
    </row>
    <row r="89" spans="2:23" ht="15.75" x14ac:dyDescent="0.25">
      <c r="B89" s="107" t="s">
        <v>136</v>
      </c>
      <c r="C89" s="108">
        <v>1244245</v>
      </c>
      <c r="D89" s="108">
        <v>469545</v>
      </c>
      <c r="E89" s="108">
        <v>345610</v>
      </c>
      <c r="F89" s="108">
        <v>1229765</v>
      </c>
      <c r="G89" s="108">
        <v>1416955</v>
      </c>
      <c r="H89" s="109">
        <f t="shared" si="9"/>
        <v>0.15221607380271851</v>
      </c>
      <c r="I89" s="109">
        <f t="shared" si="10"/>
        <v>0.13880706773987428</v>
      </c>
      <c r="J89" s="108">
        <f t="shared" si="11"/>
        <v>187190</v>
      </c>
      <c r="K89" s="108">
        <f t="shared" si="12"/>
        <v>172710</v>
      </c>
      <c r="L89" s="110">
        <f>F89/F89</f>
        <v>1</v>
      </c>
      <c r="M89" s="109">
        <f>G89/G89</f>
        <v>1</v>
      </c>
      <c r="N89" s="111">
        <v>148895</v>
      </c>
      <c r="O89" s="108">
        <v>54233</v>
      </c>
      <c r="P89" s="108">
        <v>105753</v>
      </c>
      <c r="Q89" s="108">
        <v>181786</v>
      </c>
      <c r="R89" s="108">
        <v>174230</v>
      </c>
      <c r="S89" s="109">
        <f t="shared" si="16"/>
        <v>-4.1565357068201081E-2</v>
      </c>
      <c r="T89" s="109">
        <f t="shared" si="17"/>
        <v>0.17015346385036434</v>
      </c>
      <c r="U89" s="108">
        <f t="shared" si="13"/>
        <v>-7556</v>
      </c>
      <c r="V89" s="108">
        <f t="shared" si="14"/>
        <v>25335</v>
      </c>
      <c r="W89" s="109">
        <f t="shared" si="15"/>
        <v>1.658706500248287E-2</v>
      </c>
    </row>
    <row r="90" spans="2:23" ht="15.75" x14ac:dyDescent="0.25">
      <c r="B90" s="112" t="s">
        <v>151</v>
      </c>
      <c r="C90" s="113">
        <v>1091348</v>
      </c>
      <c r="D90" s="113">
        <v>409680</v>
      </c>
      <c r="E90" s="113">
        <v>292500</v>
      </c>
      <c r="F90" s="113">
        <v>1119967</v>
      </c>
      <c r="G90" s="113">
        <v>1261823</v>
      </c>
      <c r="H90" s="114">
        <f t="shared" si="9"/>
        <v>0.12666087482934762</v>
      </c>
      <c r="I90" s="114">
        <f t="shared" si="10"/>
        <v>0.15620590315829608</v>
      </c>
      <c r="J90" s="113">
        <f t="shared" si="11"/>
        <v>141856</v>
      </c>
      <c r="K90" s="113">
        <f t="shared" si="12"/>
        <v>170475</v>
      </c>
      <c r="L90" s="115">
        <f>F90/F89</f>
        <v>0.91071627506068231</v>
      </c>
      <c r="M90" s="114">
        <f>G90/G89</f>
        <v>0.89051734176455855</v>
      </c>
      <c r="N90" s="116">
        <v>140542</v>
      </c>
      <c r="O90" s="113">
        <v>46836</v>
      </c>
      <c r="P90" s="113">
        <v>96688</v>
      </c>
      <c r="Q90" s="113">
        <v>172116</v>
      </c>
      <c r="R90" s="113">
        <v>160398</v>
      </c>
      <c r="S90" s="114">
        <f t="shared" si="16"/>
        <v>-6.8081991215226956E-2</v>
      </c>
      <c r="T90" s="114">
        <f t="shared" si="17"/>
        <v>0.14128160976789861</v>
      </c>
      <c r="U90" s="113">
        <f t="shared" si="13"/>
        <v>-11718</v>
      </c>
      <c r="V90" s="113">
        <f t="shared" si="14"/>
        <v>19856</v>
      </c>
      <c r="W90" s="114">
        <f t="shared" si="15"/>
        <v>1.5270229307629269E-2</v>
      </c>
    </row>
    <row r="91" spans="2:23" ht="15.75" x14ac:dyDescent="0.25">
      <c r="B91" s="117" t="s">
        <v>152</v>
      </c>
      <c r="C91" s="113">
        <v>983175</v>
      </c>
      <c r="D91" s="113">
        <v>369040</v>
      </c>
      <c r="E91" s="113">
        <v>246300</v>
      </c>
      <c r="F91" s="113">
        <v>987774</v>
      </c>
      <c r="G91" s="113">
        <v>1137113</v>
      </c>
      <c r="H91" s="114">
        <f t="shared" si="9"/>
        <v>0.15118741736470076</v>
      </c>
      <c r="I91" s="114">
        <f t="shared" si="10"/>
        <v>0.15657232944287647</v>
      </c>
      <c r="J91" s="113">
        <f t="shared" si="11"/>
        <v>149339</v>
      </c>
      <c r="K91" s="113">
        <f t="shared" si="12"/>
        <v>153938</v>
      </c>
      <c r="L91" s="115">
        <f>F91/F89</f>
        <v>0.80322175374970017</v>
      </c>
      <c r="M91" s="114">
        <f>G91/G89</f>
        <v>0.80250466669724863</v>
      </c>
      <c r="N91" s="116">
        <v>128638</v>
      </c>
      <c r="O91" s="113">
        <v>41564</v>
      </c>
      <c r="P91" s="113">
        <v>84746</v>
      </c>
      <c r="Q91" s="113">
        <v>157779</v>
      </c>
      <c r="R91" s="113">
        <v>145973</v>
      </c>
      <c r="S91" s="114">
        <f t="shared" si="16"/>
        <v>-7.4826180923950547E-2</v>
      </c>
      <c r="T91" s="114">
        <f t="shared" si="17"/>
        <v>0.13475800307840613</v>
      </c>
      <c r="U91" s="113">
        <f t="shared" si="13"/>
        <v>-11806</v>
      </c>
      <c r="V91" s="113">
        <f t="shared" si="14"/>
        <v>17335</v>
      </c>
      <c r="W91" s="114">
        <f t="shared" si="15"/>
        <v>1.389693875685836E-2</v>
      </c>
    </row>
    <row r="92" spans="2:23" ht="15.75" x14ac:dyDescent="0.25">
      <c r="B92" s="117" t="s">
        <v>153</v>
      </c>
      <c r="C92" s="113">
        <v>108173</v>
      </c>
      <c r="D92" s="113">
        <v>40640</v>
      </c>
      <c r="E92" s="113">
        <v>46202</v>
      </c>
      <c r="F92" s="113">
        <v>132194</v>
      </c>
      <c r="G92" s="113">
        <v>124710</v>
      </c>
      <c r="H92" s="114">
        <f t="shared" si="9"/>
        <v>-5.6613764618666518E-2</v>
      </c>
      <c r="I92" s="114">
        <f t="shared" si="10"/>
        <v>0.15287548648923477</v>
      </c>
      <c r="J92" s="113">
        <f t="shared" si="11"/>
        <v>-7484</v>
      </c>
      <c r="K92" s="113">
        <f t="shared" si="12"/>
        <v>16537</v>
      </c>
      <c r="L92" s="115">
        <f>F92/F89</f>
        <v>0.10749533447447276</v>
      </c>
      <c r="M92" s="114">
        <f>G92/G89</f>
        <v>8.8012675067309837E-2</v>
      </c>
      <c r="N92" s="116">
        <v>11904</v>
      </c>
      <c r="O92" s="113">
        <v>5272</v>
      </c>
      <c r="P92" s="113">
        <v>11942</v>
      </c>
      <c r="Q92" s="113">
        <v>14337</v>
      </c>
      <c r="R92" s="113">
        <v>14425</v>
      </c>
      <c r="S92" s="114">
        <f t="shared" si="16"/>
        <v>6.1379647067030252E-3</v>
      </c>
      <c r="T92" s="114">
        <f t="shared" si="17"/>
        <v>0.21177755376344076</v>
      </c>
      <c r="U92" s="113">
        <f t="shared" si="13"/>
        <v>88</v>
      </c>
      <c r="V92" s="113">
        <f t="shared" si="14"/>
        <v>2521</v>
      </c>
      <c r="W92" s="114">
        <f t="shared" si="15"/>
        <v>1.3732905507709086E-3</v>
      </c>
    </row>
    <row r="93" spans="2:23" ht="15.75" x14ac:dyDescent="0.25">
      <c r="B93" s="112" t="s">
        <v>154</v>
      </c>
      <c r="C93" s="113">
        <v>71403</v>
      </c>
      <c r="D93" s="113">
        <v>27815</v>
      </c>
      <c r="E93" s="113">
        <v>19238</v>
      </c>
      <c r="F93" s="113">
        <v>26321</v>
      </c>
      <c r="G93" s="113">
        <v>46250</v>
      </c>
      <c r="H93" s="114">
        <f t="shared" si="9"/>
        <v>0.75715208388739019</v>
      </c>
      <c r="I93" s="114">
        <f t="shared" si="10"/>
        <v>-0.35226811198409036</v>
      </c>
      <c r="J93" s="113">
        <f t="shared" si="11"/>
        <v>19929</v>
      </c>
      <c r="K93" s="113">
        <f t="shared" si="12"/>
        <v>-25153</v>
      </c>
      <c r="L93" s="115">
        <f>F93/F89</f>
        <v>2.140327623570357E-2</v>
      </c>
      <c r="M93" s="114">
        <f>G93/G89</f>
        <v>3.2640415538955012E-2</v>
      </c>
      <c r="N93" s="116">
        <v>35</v>
      </c>
      <c r="O93" s="113">
        <v>0</v>
      </c>
      <c r="P93" s="113">
        <v>0</v>
      </c>
      <c r="Q93" s="113">
        <v>96</v>
      </c>
      <c r="R93" s="113">
        <v>849</v>
      </c>
      <c r="S93" s="114">
        <f t="shared" si="16"/>
        <v>7.84375</v>
      </c>
      <c r="T93" s="114">
        <f t="shared" si="17"/>
        <v>23.257142857142856</v>
      </c>
      <c r="U93" s="113">
        <f t="shared" si="13"/>
        <v>753</v>
      </c>
      <c r="V93" s="113">
        <f t="shared" si="14"/>
        <v>814</v>
      </c>
      <c r="W93" s="114">
        <f t="shared" si="15"/>
        <v>8.0826598100831992E-5</v>
      </c>
    </row>
    <row r="94" spans="2:23" ht="15.75" x14ac:dyDescent="0.25">
      <c r="B94" s="112" t="s">
        <v>155</v>
      </c>
      <c r="C94" s="113">
        <v>28057</v>
      </c>
      <c r="D94" s="113">
        <v>11962</v>
      </c>
      <c r="E94" s="113">
        <v>11566</v>
      </c>
      <c r="F94" s="113">
        <v>24844</v>
      </c>
      <c r="G94" s="113">
        <v>30929</v>
      </c>
      <c r="H94" s="114">
        <f t="shared" si="9"/>
        <v>0.2449283529222348</v>
      </c>
      <c r="I94" s="114">
        <f t="shared" si="10"/>
        <v>0.1023630466550236</v>
      </c>
      <c r="J94" s="113">
        <f t="shared" si="11"/>
        <v>6085</v>
      </c>
      <c r="K94" s="113">
        <f t="shared" si="12"/>
        <v>2872</v>
      </c>
      <c r="L94" s="115">
        <f>F94/F89</f>
        <v>2.0202233760108639E-2</v>
      </c>
      <c r="M94" s="114">
        <f>G94/G89</f>
        <v>2.1827792696310046E-2</v>
      </c>
      <c r="N94" s="116">
        <v>3363</v>
      </c>
      <c r="O94" s="113">
        <v>2988</v>
      </c>
      <c r="P94" s="113">
        <v>3766</v>
      </c>
      <c r="Q94" s="113">
        <v>2606</v>
      </c>
      <c r="R94" s="113">
        <v>3207</v>
      </c>
      <c r="S94" s="114">
        <f t="shared" si="16"/>
        <v>0.23062164236377591</v>
      </c>
      <c r="T94" s="114">
        <f t="shared" si="17"/>
        <v>-4.6387154326494207E-2</v>
      </c>
      <c r="U94" s="113">
        <f t="shared" si="13"/>
        <v>601</v>
      </c>
      <c r="V94" s="113">
        <f t="shared" si="14"/>
        <v>-156</v>
      </c>
      <c r="W94" s="114">
        <f t="shared" si="15"/>
        <v>3.0531319211939714E-4</v>
      </c>
    </row>
    <row r="95" spans="2:23" ht="15.75" x14ac:dyDescent="0.25">
      <c r="B95" s="112" t="s">
        <v>156</v>
      </c>
      <c r="C95" s="113">
        <v>36745</v>
      </c>
      <c r="D95" s="113">
        <v>13480</v>
      </c>
      <c r="E95" s="113">
        <v>12796</v>
      </c>
      <c r="F95" s="113">
        <v>45521</v>
      </c>
      <c r="G95" s="113">
        <v>48508</v>
      </c>
      <c r="H95" s="114">
        <f t="shared" si="9"/>
        <v>6.5618066386942342E-2</v>
      </c>
      <c r="I95" s="114">
        <f t="shared" si="10"/>
        <v>0.3201251871002857</v>
      </c>
      <c r="J95" s="113">
        <f t="shared" si="11"/>
        <v>2987</v>
      </c>
      <c r="K95" s="113">
        <f t="shared" si="12"/>
        <v>11763</v>
      </c>
      <c r="L95" s="115">
        <f>F95/F89</f>
        <v>3.7016015254947084E-2</v>
      </c>
      <c r="M95" s="114">
        <f>G95/G89</f>
        <v>3.4233973555970375E-2</v>
      </c>
      <c r="N95" s="116">
        <v>3786</v>
      </c>
      <c r="O95" s="113">
        <v>3379</v>
      </c>
      <c r="P95" s="113">
        <v>3102</v>
      </c>
      <c r="Q95" s="113">
        <v>5004</v>
      </c>
      <c r="R95" s="113">
        <v>6081</v>
      </c>
      <c r="S95" s="114">
        <f t="shared" si="16"/>
        <v>0.21522781774580335</v>
      </c>
      <c r="T95" s="114">
        <f t="shared" si="17"/>
        <v>0.60618066561014272</v>
      </c>
      <c r="U95" s="113">
        <f t="shared" si="13"/>
        <v>1077</v>
      </c>
      <c r="V95" s="113">
        <f t="shared" si="14"/>
        <v>2295</v>
      </c>
      <c r="W95" s="114">
        <f t="shared" si="15"/>
        <v>5.7892407897663055E-4</v>
      </c>
    </row>
    <row r="96" spans="2:23" ht="15.75" x14ac:dyDescent="0.25">
      <c r="B96" s="118" t="s">
        <v>157</v>
      </c>
      <c r="C96" s="119">
        <v>16698</v>
      </c>
      <c r="D96" s="119">
        <v>6612</v>
      </c>
      <c r="E96" s="119">
        <v>9510</v>
      </c>
      <c r="F96" s="119">
        <v>13115</v>
      </c>
      <c r="G96" s="119">
        <v>29448</v>
      </c>
      <c r="H96" s="120">
        <f t="shared" si="9"/>
        <v>1.2453678993518871</v>
      </c>
      <c r="I96" s="120">
        <f t="shared" si="10"/>
        <v>0.76356449874236443</v>
      </c>
      <c r="J96" s="119">
        <f t="shared" si="11"/>
        <v>16333</v>
      </c>
      <c r="K96" s="121">
        <f t="shared" si="12"/>
        <v>12750</v>
      </c>
      <c r="L96" s="124">
        <f>F96/F89</f>
        <v>1.066463917903014E-2</v>
      </c>
      <c r="M96" s="122">
        <f>G96/G89</f>
        <v>2.0782593660349128E-2</v>
      </c>
      <c r="N96" s="123">
        <v>1168</v>
      </c>
      <c r="O96" s="121">
        <v>1030</v>
      </c>
      <c r="P96" s="121">
        <v>2198</v>
      </c>
      <c r="Q96" s="119">
        <v>1964</v>
      </c>
      <c r="R96" s="119">
        <v>3696</v>
      </c>
      <c r="S96" s="120">
        <f t="shared" si="16"/>
        <v>0.88187372708757628</v>
      </c>
      <c r="T96" s="120">
        <f t="shared" si="17"/>
        <v>2.1643835616438358</v>
      </c>
      <c r="U96" s="119">
        <f t="shared" si="13"/>
        <v>1732</v>
      </c>
      <c r="V96" s="119">
        <f t="shared" si="14"/>
        <v>2528</v>
      </c>
      <c r="W96" s="120">
        <f t="shared" si="15"/>
        <v>3.5186702777464669E-4</v>
      </c>
    </row>
    <row r="97" spans="2:23" ht="15.75" x14ac:dyDescent="0.25">
      <c r="B97" s="107" t="s">
        <v>137</v>
      </c>
      <c r="C97" s="108">
        <v>189514</v>
      </c>
      <c r="D97" s="108">
        <v>77273</v>
      </c>
      <c r="E97" s="108">
        <v>47932</v>
      </c>
      <c r="F97" s="108">
        <v>95691</v>
      </c>
      <c r="G97" s="108">
        <v>102533</v>
      </c>
      <c r="H97" s="109">
        <f t="shared" si="9"/>
        <v>7.1500977103384766E-2</v>
      </c>
      <c r="I97" s="109">
        <f t="shared" si="10"/>
        <v>-0.45896873054233456</v>
      </c>
      <c r="J97" s="108">
        <f t="shared" si="11"/>
        <v>6842</v>
      </c>
      <c r="K97" s="108">
        <f t="shared" si="12"/>
        <v>-86981</v>
      </c>
      <c r="L97" s="110">
        <f>F97/F97</f>
        <v>1</v>
      </c>
      <c r="M97" s="109">
        <f>G97/G97</f>
        <v>1</v>
      </c>
      <c r="N97" s="111">
        <v>15026</v>
      </c>
      <c r="O97" s="108">
        <v>2530</v>
      </c>
      <c r="P97" s="108">
        <v>7985</v>
      </c>
      <c r="Q97" s="108">
        <v>9042</v>
      </c>
      <c r="R97" s="108">
        <v>8863</v>
      </c>
      <c r="S97" s="109">
        <f t="shared" si="16"/>
        <v>-1.9796505197965053E-2</v>
      </c>
      <c r="T97" s="109">
        <f t="shared" si="17"/>
        <v>-0.41015573006788231</v>
      </c>
      <c r="U97" s="108">
        <f t="shared" si="13"/>
        <v>-179</v>
      </c>
      <c r="V97" s="108">
        <f t="shared" si="14"/>
        <v>-6163</v>
      </c>
      <c r="W97" s="109">
        <f t="shared" si="15"/>
        <v>8.4377637098665954E-4</v>
      </c>
    </row>
    <row r="98" spans="2:23" ht="15.75" x14ac:dyDescent="0.25">
      <c r="B98" s="112" t="s">
        <v>151</v>
      </c>
      <c r="C98" s="113">
        <v>102944</v>
      </c>
      <c r="D98" s="113">
        <v>38605</v>
      </c>
      <c r="E98" s="113">
        <v>14741</v>
      </c>
      <c r="F98" s="113">
        <v>36896</v>
      </c>
      <c r="G98" s="113">
        <v>44563</v>
      </c>
      <c r="H98" s="114">
        <f t="shared" si="9"/>
        <v>0.20780030355594103</v>
      </c>
      <c r="I98" s="114">
        <f t="shared" si="10"/>
        <v>-0.5671141591544917</v>
      </c>
      <c r="J98" s="113">
        <f t="shared" si="11"/>
        <v>7667</v>
      </c>
      <c r="K98" s="113">
        <f t="shared" si="12"/>
        <v>-58381</v>
      </c>
      <c r="L98" s="115">
        <f>F98/F97</f>
        <v>0.38557440093634721</v>
      </c>
      <c r="M98" s="114">
        <f>G98/G97</f>
        <v>0.43462104883305863</v>
      </c>
      <c r="N98" s="116">
        <v>10360</v>
      </c>
      <c r="O98" s="113">
        <v>965</v>
      </c>
      <c r="P98" s="113">
        <v>4201</v>
      </c>
      <c r="Q98" s="113">
        <v>6417</v>
      </c>
      <c r="R98" s="113">
        <v>5082</v>
      </c>
      <c r="S98" s="114">
        <f t="shared" si="16"/>
        <v>-0.2080411407199626</v>
      </c>
      <c r="T98" s="114">
        <f t="shared" si="17"/>
        <v>-0.50945945945945947</v>
      </c>
      <c r="U98" s="113">
        <f t="shared" si="13"/>
        <v>-1335</v>
      </c>
      <c r="V98" s="113">
        <f t="shared" si="14"/>
        <v>-5278</v>
      </c>
      <c r="W98" s="114">
        <f t="shared" si="15"/>
        <v>4.8381716319013918E-4</v>
      </c>
    </row>
    <row r="99" spans="2:23" ht="15.75" x14ac:dyDescent="0.25">
      <c r="B99" s="117" t="s">
        <v>152</v>
      </c>
      <c r="C99" s="113">
        <v>75527</v>
      </c>
      <c r="D99" s="113">
        <v>26815</v>
      </c>
      <c r="E99" s="113">
        <v>10335</v>
      </c>
      <c r="F99" s="113">
        <v>25763</v>
      </c>
      <c r="G99" s="113">
        <v>32552</v>
      </c>
      <c r="H99" s="114">
        <f t="shared" si="9"/>
        <v>0.26351744750223194</v>
      </c>
      <c r="I99" s="114">
        <f t="shared" si="10"/>
        <v>-0.56900181392084948</v>
      </c>
      <c r="J99" s="113">
        <f t="shared" si="11"/>
        <v>6789</v>
      </c>
      <c r="K99" s="113">
        <f t="shared" si="12"/>
        <v>-42975</v>
      </c>
      <c r="L99" s="115">
        <f>F99/F97</f>
        <v>0.26923117116552236</v>
      </c>
      <c r="M99" s="114">
        <f>G99/G97</f>
        <v>0.3174782752869808</v>
      </c>
      <c r="N99" s="116">
        <v>8104</v>
      </c>
      <c r="O99" s="113">
        <v>501</v>
      </c>
      <c r="P99" s="113">
        <v>3612</v>
      </c>
      <c r="Q99" s="113">
        <v>4726</v>
      </c>
      <c r="R99" s="113">
        <v>3826</v>
      </c>
      <c r="S99" s="114">
        <f t="shared" si="16"/>
        <v>-0.19043588658484978</v>
      </c>
      <c r="T99" s="114">
        <f t="shared" si="17"/>
        <v>-0.52788746298124378</v>
      </c>
      <c r="U99" s="113">
        <f t="shared" si="13"/>
        <v>-900</v>
      </c>
      <c r="V99" s="113">
        <f t="shared" si="14"/>
        <v>-4278</v>
      </c>
      <c r="W99" s="114">
        <f t="shared" si="15"/>
        <v>3.6424330310221812E-4</v>
      </c>
    </row>
    <row r="100" spans="2:23" ht="15.75" x14ac:dyDescent="0.25">
      <c r="B100" s="117" t="s">
        <v>153</v>
      </c>
      <c r="C100" s="113">
        <v>27417</v>
      </c>
      <c r="D100" s="113">
        <v>11791</v>
      </c>
      <c r="E100" s="113">
        <v>4405</v>
      </c>
      <c r="F100" s="113">
        <v>11132</v>
      </c>
      <c r="G100" s="113">
        <v>12012</v>
      </c>
      <c r="H100" s="114">
        <f t="shared" si="9"/>
        <v>7.9051383399209474E-2</v>
      </c>
      <c r="I100" s="114">
        <f t="shared" si="10"/>
        <v>-0.56187766714082499</v>
      </c>
      <c r="J100" s="113">
        <f t="shared" si="11"/>
        <v>880</v>
      </c>
      <c r="K100" s="113">
        <f t="shared" si="12"/>
        <v>-15405</v>
      </c>
      <c r="L100" s="115">
        <f>F100/F97</f>
        <v>0.11633277946724352</v>
      </c>
      <c r="M100" s="114">
        <f>G100/G97</f>
        <v>0.11715252650366223</v>
      </c>
      <c r="N100" s="116">
        <v>2256</v>
      </c>
      <c r="O100" s="113">
        <v>464</v>
      </c>
      <c r="P100" s="113">
        <v>588</v>
      </c>
      <c r="Q100" s="113">
        <v>1691</v>
      </c>
      <c r="R100" s="113">
        <v>1256</v>
      </c>
      <c r="S100" s="114">
        <f t="shared" si="16"/>
        <v>-0.25724423418095799</v>
      </c>
      <c r="T100" s="114">
        <f t="shared" si="17"/>
        <v>-0.44326241134751776</v>
      </c>
      <c r="U100" s="113">
        <f t="shared" si="13"/>
        <v>-435</v>
      </c>
      <c r="V100" s="113">
        <f t="shared" si="14"/>
        <v>-1000</v>
      </c>
      <c r="W100" s="114">
        <f t="shared" si="15"/>
        <v>1.1957386008792107E-4</v>
      </c>
    </row>
    <row r="101" spans="2:23" ht="15.75" x14ac:dyDescent="0.25">
      <c r="B101" s="112" t="s">
        <v>154</v>
      </c>
      <c r="C101" s="113">
        <v>40218</v>
      </c>
      <c r="D101" s="113">
        <v>23353</v>
      </c>
      <c r="E101" s="113">
        <v>18280</v>
      </c>
      <c r="F101" s="113">
        <v>37298</v>
      </c>
      <c r="G101" s="113">
        <v>31237</v>
      </c>
      <c r="H101" s="114">
        <f t="shared" si="9"/>
        <v>-0.16250201083168003</v>
      </c>
      <c r="I101" s="114">
        <f t="shared" si="10"/>
        <v>-0.22330797155502513</v>
      </c>
      <c r="J101" s="113">
        <f t="shared" si="11"/>
        <v>-6061</v>
      </c>
      <c r="K101" s="113">
        <f t="shared" si="12"/>
        <v>-8981</v>
      </c>
      <c r="L101" s="115">
        <f>F101/F97</f>
        <v>0.38977542297603746</v>
      </c>
      <c r="M101" s="114">
        <f>G101/G97</f>
        <v>0.30465313606351124</v>
      </c>
      <c r="N101" s="116">
        <v>191</v>
      </c>
      <c r="O101" s="113">
        <v>1</v>
      </c>
      <c r="P101" s="113">
        <v>0</v>
      </c>
      <c r="Q101" s="113">
        <v>8</v>
      </c>
      <c r="R101" s="113">
        <v>557</v>
      </c>
      <c r="S101" s="114">
        <f t="shared" si="16"/>
        <v>68.625</v>
      </c>
      <c r="T101" s="114">
        <f t="shared" si="17"/>
        <v>1.9162303664921465</v>
      </c>
      <c r="U101" s="113">
        <f t="shared" si="13"/>
        <v>549</v>
      </c>
      <c r="V101" s="113">
        <f t="shared" si="14"/>
        <v>366</v>
      </c>
      <c r="W101" s="114">
        <f t="shared" si="15"/>
        <v>5.3027579672748433E-5</v>
      </c>
    </row>
    <row r="102" spans="2:23" ht="15.75" x14ac:dyDescent="0.25">
      <c r="B102" s="112" t="s">
        <v>155</v>
      </c>
      <c r="C102" s="113">
        <v>6555</v>
      </c>
      <c r="D102" s="113">
        <v>1474</v>
      </c>
      <c r="E102" s="113">
        <v>2435</v>
      </c>
      <c r="F102" s="113">
        <v>2618</v>
      </c>
      <c r="G102" s="113">
        <v>3192</v>
      </c>
      <c r="H102" s="114">
        <f t="shared" si="9"/>
        <v>0.21925133689839571</v>
      </c>
      <c r="I102" s="114">
        <f t="shared" si="10"/>
        <v>-0.51304347826086949</v>
      </c>
      <c r="J102" s="113">
        <f t="shared" si="11"/>
        <v>574</v>
      </c>
      <c r="K102" s="113">
        <f t="shared" si="12"/>
        <v>-3363</v>
      </c>
      <c r="L102" s="115">
        <f>F102/F97</f>
        <v>2.735889477589324E-2</v>
      </c>
      <c r="M102" s="114">
        <f>G102/G97</f>
        <v>3.1131440609364791E-2</v>
      </c>
      <c r="N102" s="116">
        <v>607</v>
      </c>
      <c r="O102" s="113">
        <v>316</v>
      </c>
      <c r="P102" s="113">
        <v>423</v>
      </c>
      <c r="Q102" s="113">
        <v>267</v>
      </c>
      <c r="R102" s="113">
        <v>389</v>
      </c>
      <c r="S102" s="114">
        <f t="shared" si="16"/>
        <v>0.45692883895131087</v>
      </c>
      <c r="T102" s="114">
        <f t="shared" si="17"/>
        <v>-0.35914332784184511</v>
      </c>
      <c r="U102" s="113">
        <f t="shared" si="13"/>
        <v>122</v>
      </c>
      <c r="V102" s="113">
        <f t="shared" si="14"/>
        <v>-218</v>
      </c>
      <c r="W102" s="114">
        <f t="shared" si="15"/>
        <v>3.7033623864809946E-5</v>
      </c>
    </row>
    <row r="103" spans="2:23" ht="15.75" x14ac:dyDescent="0.25">
      <c r="B103" s="112" t="s">
        <v>156</v>
      </c>
      <c r="C103" s="113">
        <v>8590</v>
      </c>
      <c r="D103" s="113">
        <v>2915</v>
      </c>
      <c r="E103" s="113">
        <v>5566</v>
      </c>
      <c r="F103" s="113">
        <v>7592</v>
      </c>
      <c r="G103" s="113">
        <v>8116</v>
      </c>
      <c r="H103" s="114">
        <f t="shared" si="9"/>
        <v>6.902002107481553E-2</v>
      </c>
      <c r="I103" s="114">
        <f t="shared" si="10"/>
        <v>-5.5180442374854533E-2</v>
      </c>
      <c r="J103" s="113">
        <f t="shared" si="11"/>
        <v>524</v>
      </c>
      <c r="K103" s="113">
        <f t="shared" si="12"/>
        <v>-474</v>
      </c>
      <c r="L103" s="115">
        <f>F103/F97</f>
        <v>7.9338704789374132E-2</v>
      </c>
      <c r="M103" s="114">
        <f>G103/G97</f>
        <v>7.9155003754888667E-2</v>
      </c>
      <c r="N103" s="116">
        <v>868</v>
      </c>
      <c r="O103" s="113">
        <v>577</v>
      </c>
      <c r="P103" s="113">
        <v>1243</v>
      </c>
      <c r="Q103" s="113">
        <v>1123</v>
      </c>
      <c r="R103" s="113">
        <v>1345</v>
      </c>
      <c r="S103" s="114">
        <f t="shared" si="16"/>
        <v>0.1976847729296527</v>
      </c>
      <c r="T103" s="114">
        <f t="shared" si="17"/>
        <v>0.54953917050691237</v>
      </c>
      <c r="U103" s="113">
        <f t="shared" si="13"/>
        <v>222</v>
      </c>
      <c r="V103" s="113">
        <f t="shared" si="14"/>
        <v>477</v>
      </c>
      <c r="W103" s="114">
        <f t="shared" si="15"/>
        <v>1.2804684858141229E-4</v>
      </c>
    </row>
    <row r="104" spans="2:23" ht="16.5" thickBot="1" x14ac:dyDescent="0.3">
      <c r="B104" s="118" t="s">
        <v>157</v>
      </c>
      <c r="C104" s="119">
        <v>31208</v>
      </c>
      <c r="D104" s="119">
        <v>10927</v>
      </c>
      <c r="E104" s="119">
        <v>6916</v>
      </c>
      <c r="F104" s="119">
        <v>11284</v>
      </c>
      <c r="G104" s="119">
        <v>15426</v>
      </c>
      <c r="H104" s="120">
        <f t="shared" si="9"/>
        <v>0.36706841545551216</v>
      </c>
      <c r="I104" s="120">
        <f t="shared" si="10"/>
        <v>-0.50570366572673675</v>
      </c>
      <c r="J104" s="119">
        <f t="shared" si="11"/>
        <v>4142</v>
      </c>
      <c r="K104" s="121">
        <f t="shared" si="12"/>
        <v>-15782</v>
      </c>
      <c r="L104" s="124">
        <f>F104/F97</f>
        <v>0.11792122561160402</v>
      </c>
      <c r="M104" s="122">
        <f>G104/G97</f>
        <v>0.15044912369676106</v>
      </c>
      <c r="N104" s="123">
        <v>3001</v>
      </c>
      <c r="O104" s="121">
        <v>671</v>
      </c>
      <c r="P104" s="121">
        <v>2119</v>
      </c>
      <c r="Q104" s="119">
        <v>1227</v>
      </c>
      <c r="R104" s="119">
        <v>1490</v>
      </c>
      <c r="S104" s="120">
        <f t="shared" si="16"/>
        <v>0.21434392828035853</v>
      </c>
      <c r="T104" s="120">
        <f t="shared" si="17"/>
        <v>-0.5034988337220927</v>
      </c>
      <c r="U104" s="119">
        <f t="shared" si="13"/>
        <v>263</v>
      </c>
      <c r="V104" s="119">
        <f t="shared" si="14"/>
        <v>-1511</v>
      </c>
      <c r="W104" s="120">
        <f t="shared" si="15"/>
        <v>1.4185115567754968E-4</v>
      </c>
    </row>
    <row r="105" spans="2:23" ht="21.75" thickBot="1" x14ac:dyDescent="0.4">
      <c r="B105" s="125" t="s">
        <v>138</v>
      </c>
      <c r="C105" s="128"/>
      <c r="D105" s="128"/>
      <c r="E105" s="128"/>
      <c r="F105" s="128"/>
      <c r="G105" s="128"/>
      <c r="H105" s="128"/>
      <c r="I105" s="128"/>
      <c r="J105" s="126"/>
      <c r="K105" s="126"/>
      <c r="L105" s="127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</row>
    <row r="106" spans="2:23" ht="15.75" x14ac:dyDescent="0.25">
      <c r="B106" s="89" t="s">
        <v>132</v>
      </c>
      <c r="C106" s="90">
        <v>1378612</v>
      </c>
      <c r="D106" s="90">
        <v>545444</v>
      </c>
      <c r="E106" s="90">
        <v>809426</v>
      </c>
      <c r="F106" s="90">
        <v>1294491</v>
      </c>
      <c r="G106" s="90">
        <v>1341270</v>
      </c>
      <c r="H106" s="91">
        <f t="shared" ref="H106:H153" si="18">G106/F106-1</f>
        <v>3.6136983571148917E-2</v>
      </c>
      <c r="I106" s="91">
        <f t="shared" ref="I106:I153" si="19">G106/C106-1</f>
        <v>-2.7086663977971992E-2</v>
      </c>
      <c r="J106" s="90">
        <f t="shared" ref="J106:J153" si="20">G106-F106</f>
        <v>46779</v>
      </c>
      <c r="K106" s="90">
        <f t="shared" ref="K106:K153" si="21">G106-C106</f>
        <v>-37342</v>
      </c>
      <c r="L106" s="92">
        <f>F106/F106</f>
        <v>1</v>
      </c>
      <c r="M106" s="91">
        <f>G106/G106</f>
        <v>1</v>
      </c>
      <c r="N106" s="93">
        <v>254436</v>
      </c>
      <c r="O106" s="90">
        <v>169125</v>
      </c>
      <c r="P106" s="90">
        <v>271463</v>
      </c>
      <c r="Q106" s="90">
        <v>254029</v>
      </c>
      <c r="R106" s="90">
        <v>234434</v>
      </c>
      <c r="S106" s="91">
        <f t="shared" si="16"/>
        <v>-7.7136862326742217E-2</v>
      </c>
      <c r="T106" s="91">
        <f t="shared" si="17"/>
        <v>-7.8613089342703057E-2</v>
      </c>
      <c r="U106" s="90">
        <f t="shared" ref="U106:U153" si="22">R106-Q106</f>
        <v>-19595</v>
      </c>
      <c r="V106" s="90">
        <f t="shared" ref="V106:V153" si="23">R106-N106</f>
        <v>-20002</v>
      </c>
      <c r="W106" s="91">
        <f t="shared" ref="W106:W153" si="24">R106/$G$8</f>
        <v>2.2318613308799112E-2</v>
      </c>
    </row>
    <row r="107" spans="2:23" ht="15.75" x14ac:dyDescent="0.25">
      <c r="B107" s="94" t="s">
        <v>151</v>
      </c>
      <c r="C107" s="95">
        <v>1044603</v>
      </c>
      <c r="D107" s="95">
        <v>383278</v>
      </c>
      <c r="E107" s="95">
        <v>571118</v>
      </c>
      <c r="F107" s="95">
        <v>908585</v>
      </c>
      <c r="G107" s="95">
        <v>932226</v>
      </c>
      <c r="H107" s="96">
        <f t="shared" si="18"/>
        <v>2.6019579896212175E-2</v>
      </c>
      <c r="I107" s="96">
        <f t="shared" si="19"/>
        <v>-0.10757866864253696</v>
      </c>
      <c r="J107" s="95">
        <f t="shared" si="20"/>
        <v>23641</v>
      </c>
      <c r="K107" s="95">
        <f t="shared" si="21"/>
        <v>-112377</v>
      </c>
      <c r="L107" s="97">
        <f>F107/F106</f>
        <v>0.70188591500443032</v>
      </c>
      <c r="M107" s="96">
        <f>G107/G106</f>
        <v>0.69503232011451832</v>
      </c>
      <c r="N107" s="98">
        <v>207177</v>
      </c>
      <c r="O107" s="95">
        <v>111827</v>
      </c>
      <c r="P107" s="95">
        <v>182399</v>
      </c>
      <c r="Q107" s="95">
        <v>172420</v>
      </c>
      <c r="R107" s="95">
        <v>159763</v>
      </c>
      <c r="S107" s="96">
        <f t="shared" si="16"/>
        <v>-7.3407957313536665E-2</v>
      </c>
      <c r="T107" s="96">
        <f t="shared" si="17"/>
        <v>-0.22885745039265937</v>
      </c>
      <c r="U107" s="95">
        <f t="shared" si="22"/>
        <v>-12657</v>
      </c>
      <c r="V107" s="95">
        <f t="shared" si="23"/>
        <v>-47414</v>
      </c>
      <c r="W107" s="96">
        <f t="shared" si="24"/>
        <v>1.5209775962759978E-2</v>
      </c>
    </row>
    <row r="108" spans="2:23" ht="15.75" x14ac:dyDescent="0.25">
      <c r="B108" s="99" t="s">
        <v>152</v>
      </c>
      <c r="C108" s="95">
        <v>921986</v>
      </c>
      <c r="D108" s="95">
        <v>310627</v>
      </c>
      <c r="E108" s="95">
        <v>448187</v>
      </c>
      <c r="F108" s="95">
        <v>759306</v>
      </c>
      <c r="G108" s="95">
        <v>803245</v>
      </c>
      <c r="H108" s="96">
        <f t="shared" si="18"/>
        <v>5.786731568037129E-2</v>
      </c>
      <c r="I108" s="96">
        <f t="shared" si="19"/>
        <v>-0.12878828962695743</v>
      </c>
      <c r="J108" s="95">
        <f t="shared" si="20"/>
        <v>43939</v>
      </c>
      <c r="K108" s="95">
        <f t="shared" si="21"/>
        <v>-118741</v>
      </c>
      <c r="L108" s="97">
        <f>F108/F106</f>
        <v>0.58656722989962851</v>
      </c>
      <c r="M108" s="96">
        <f>G108/G106</f>
        <v>0.59886898238236896</v>
      </c>
      <c r="N108" s="98">
        <v>182108</v>
      </c>
      <c r="O108" s="95">
        <v>83747</v>
      </c>
      <c r="P108" s="95">
        <v>145493</v>
      </c>
      <c r="Q108" s="95">
        <v>146462</v>
      </c>
      <c r="R108" s="95">
        <v>134225</v>
      </c>
      <c r="S108" s="96">
        <f t="shared" si="16"/>
        <v>-8.3550682088186723E-2</v>
      </c>
      <c r="T108" s="96">
        <f t="shared" si="17"/>
        <v>-0.26293737781975535</v>
      </c>
      <c r="U108" s="95">
        <f t="shared" si="22"/>
        <v>-12237</v>
      </c>
      <c r="V108" s="95">
        <f t="shared" si="23"/>
        <v>-47883</v>
      </c>
      <c r="W108" s="96">
        <f t="shared" si="24"/>
        <v>1.277850427571752E-2</v>
      </c>
    </row>
    <row r="109" spans="2:23" ht="15.75" x14ac:dyDescent="0.25">
      <c r="B109" s="99" t="s">
        <v>153</v>
      </c>
      <c r="C109" s="95">
        <v>122621</v>
      </c>
      <c r="D109" s="95">
        <v>72650</v>
      </c>
      <c r="E109" s="95">
        <v>122932</v>
      </c>
      <c r="F109" s="95">
        <v>149279</v>
      </c>
      <c r="G109" s="95">
        <v>128982</v>
      </c>
      <c r="H109" s="96">
        <f t="shared" si="18"/>
        <v>-0.13596688080707942</v>
      </c>
      <c r="I109" s="96">
        <f t="shared" si="19"/>
        <v>5.187529052935469E-2</v>
      </c>
      <c r="J109" s="95">
        <f t="shared" si="20"/>
        <v>-20297</v>
      </c>
      <c r="K109" s="95">
        <f t="shared" si="21"/>
        <v>6361</v>
      </c>
      <c r="L109" s="97">
        <f>F109/F106</f>
        <v>0.11531868510480181</v>
      </c>
      <c r="M109" s="96">
        <f>G109/G106</f>
        <v>9.6164083294191322E-2</v>
      </c>
      <c r="N109" s="98">
        <v>25068</v>
      </c>
      <c r="O109" s="95">
        <v>28080</v>
      </c>
      <c r="P109" s="95">
        <v>36905</v>
      </c>
      <c r="Q109" s="95">
        <v>25958</v>
      </c>
      <c r="R109" s="95">
        <v>25539</v>
      </c>
      <c r="S109" s="96">
        <f t="shared" si="16"/>
        <v>-1.6141459280376025E-2</v>
      </c>
      <c r="T109" s="96">
        <f t="shared" si="17"/>
        <v>1.878889420775498E-2</v>
      </c>
      <c r="U109" s="95">
        <f t="shared" si="22"/>
        <v>-419</v>
      </c>
      <c r="V109" s="95">
        <f t="shared" si="23"/>
        <v>471</v>
      </c>
      <c r="W109" s="96">
        <f t="shared" si="24"/>
        <v>2.4313668891603629E-3</v>
      </c>
    </row>
    <row r="110" spans="2:23" ht="15.75" x14ac:dyDescent="0.25">
      <c r="B110" s="94" t="s">
        <v>154</v>
      </c>
      <c r="C110" s="95">
        <v>3506</v>
      </c>
      <c r="D110" s="95">
        <v>973</v>
      </c>
      <c r="E110" s="95">
        <v>107</v>
      </c>
      <c r="F110" s="95">
        <v>388</v>
      </c>
      <c r="G110" s="95">
        <v>413</v>
      </c>
      <c r="H110" s="96">
        <f t="shared" si="18"/>
        <v>6.4432989690721643E-2</v>
      </c>
      <c r="I110" s="96">
        <f t="shared" si="19"/>
        <v>-0.88220193953223047</v>
      </c>
      <c r="J110" s="95">
        <f t="shared" si="20"/>
        <v>25</v>
      </c>
      <c r="K110" s="95">
        <f t="shared" si="21"/>
        <v>-3093</v>
      </c>
      <c r="L110" s="97">
        <f>F110/F106</f>
        <v>2.9973170922007185E-4</v>
      </c>
      <c r="M110" s="96">
        <f>G110/G106</f>
        <v>3.0791712332341734E-4</v>
      </c>
      <c r="N110" s="98">
        <v>30</v>
      </c>
      <c r="O110" s="95">
        <v>178</v>
      </c>
      <c r="P110" s="95">
        <v>17</v>
      </c>
      <c r="Q110" s="95">
        <v>30</v>
      </c>
      <c r="R110" s="95">
        <v>16</v>
      </c>
      <c r="S110" s="96">
        <f t="shared" si="16"/>
        <v>-0.46666666666666667</v>
      </c>
      <c r="T110" s="96">
        <f t="shared" si="17"/>
        <v>-0.46666666666666667</v>
      </c>
      <c r="U110" s="95">
        <f t="shared" si="22"/>
        <v>-14</v>
      </c>
      <c r="V110" s="95">
        <f t="shared" si="23"/>
        <v>-14</v>
      </c>
      <c r="W110" s="96">
        <f t="shared" si="24"/>
        <v>1.523233886470332E-6</v>
      </c>
    </row>
    <row r="111" spans="2:23" ht="15.75" x14ac:dyDescent="0.25">
      <c r="B111" s="94" t="s">
        <v>155</v>
      </c>
      <c r="C111" s="95">
        <v>27474</v>
      </c>
      <c r="D111" s="95">
        <v>10980</v>
      </c>
      <c r="E111" s="95">
        <v>12200</v>
      </c>
      <c r="F111" s="95">
        <v>17884</v>
      </c>
      <c r="G111" s="95">
        <v>23727</v>
      </c>
      <c r="H111" s="96">
        <f t="shared" si="18"/>
        <v>0.32671661820621778</v>
      </c>
      <c r="I111" s="96">
        <f t="shared" si="19"/>
        <v>-0.13638348984494431</v>
      </c>
      <c r="J111" s="95">
        <f t="shared" si="20"/>
        <v>5843</v>
      </c>
      <c r="K111" s="95">
        <f t="shared" si="21"/>
        <v>-3747</v>
      </c>
      <c r="L111" s="97">
        <f>F111/F106</f>
        <v>1.3815468782710734E-2</v>
      </c>
      <c r="M111" s="96">
        <f>G111/G106</f>
        <v>1.7689950569236619E-2</v>
      </c>
      <c r="N111" s="98">
        <v>4253</v>
      </c>
      <c r="O111" s="95">
        <v>4128</v>
      </c>
      <c r="P111" s="95">
        <v>4514</v>
      </c>
      <c r="Q111" s="95">
        <v>3999</v>
      </c>
      <c r="R111" s="95">
        <v>6036</v>
      </c>
      <c r="S111" s="96">
        <f t="shared" si="16"/>
        <v>0.50937734433608406</v>
      </c>
      <c r="T111" s="96">
        <f t="shared" si="17"/>
        <v>0.41923348224782497</v>
      </c>
      <c r="U111" s="95">
        <f t="shared" si="22"/>
        <v>2037</v>
      </c>
      <c r="V111" s="95">
        <f t="shared" si="23"/>
        <v>1783</v>
      </c>
      <c r="W111" s="96">
        <f t="shared" si="24"/>
        <v>5.7463998367093274E-4</v>
      </c>
    </row>
    <row r="112" spans="2:23" ht="15.75" x14ac:dyDescent="0.25">
      <c r="B112" s="94" t="s">
        <v>156</v>
      </c>
      <c r="C112" s="95">
        <v>226284</v>
      </c>
      <c r="D112" s="95">
        <v>109707</v>
      </c>
      <c r="E112" s="95">
        <v>146050</v>
      </c>
      <c r="F112" s="95">
        <v>235064</v>
      </c>
      <c r="G112" s="95">
        <v>245760</v>
      </c>
      <c r="H112" s="96">
        <f t="shared" si="18"/>
        <v>4.5502501446414545E-2</v>
      </c>
      <c r="I112" s="96">
        <f t="shared" si="19"/>
        <v>8.6068833854801907E-2</v>
      </c>
      <c r="J112" s="95">
        <f t="shared" si="20"/>
        <v>10696</v>
      </c>
      <c r="K112" s="95">
        <f t="shared" si="21"/>
        <v>19476</v>
      </c>
      <c r="L112" s="97">
        <f>F112/F106</f>
        <v>0.18158797550543032</v>
      </c>
      <c r="M112" s="96">
        <f>G112/G106</f>
        <v>0.18322932742848197</v>
      </c>
      <c r="N112" s="98">
        <v>29704</v>
      </c>
      <c r="O112" s="95">
        <v>39565</v>
      </c>
      <c r="P112" s="95">
        <v>52907</v>
      </c>
      <c r="Q112" s="95">
        <v>42628</v>
      </c>
      <c r="R112" s="95">
        <v>37445</v>
      </c>
      <c r="S112" s="96">
        <f t="shared" si="16"/>
        <v>-0.1215867504926339</v>
      </c>
      <c r="T112" s="96">
        <f t="shared" si="17"/>
        <v>0.26060463237274445</v>
      </c>
      <c r="U112" s="95">
        <f t="shared" si="22"/>
        <v>-5183</v>
      </c>
      <c r="V112" s="95">
        <f t="shared" si="23"/>
        <v>7741</v>
      </c>
      <c r="W112" s="96">
        <f t="shared" si="24"/>
        <v>3.5648433049300988E-3</v>
      </c>
    </row>
    <row r="113" spans="2:23" ht="15.75" x14ac:dyDescent="0.25">
      <c r="B113" s="100" t="s">
        <v>157</v>
      </c>
      <c r="C113" s="101">
        <v>76748</v>
      </c>
      <c r="D113" s="101">
        <v>40506</v>
      </c>
      <c r="E113" s="101">
        <v>79953</v>
      </c>
      <c r="F113" s="101">
        <v>132572</v>
      </c>
      <c r="G113" s="101">
        <v>139144</v>
      </c>
      <c r="H113" s="102">
        <f t="shared" si="18"/>
        <v>4.9573062185076733E-2</v>
      </c>
      <c r="I113" s="102">
        <f t="shared" si="19"/>
        <v>0.81299838432271843</v>
      </c>
      <c r="J113" s="101">
        <f t="shared" si="20"/>
        <v>6572</v>
      </c>
      <c r="K113" s="103">
        <f t="shared" si="21"/>
        <v>62396</v>
      </c>
      <c r="L113" s="104">
        <f>F113/F106</f>
        <v>0.10241245400701897</v>
      </c>
      <c r="M113" s="105">
        <f>G113/G106</f>
        <v>0.10374048476443967</v>
      </c>
      <c r="N113" s="106">
        <v>13273</v>
      </c>
      <c r="O113" s="103">
        <v>13428</v>
      </c>
      <c r="P113" s="103">
        <v>31627</v>
      </c>
      <c r="Q113" s="101">
        <v>34953</v>
      </c>
      <c r="R113" s="101">
        <v>31173</v>
      </c>
      <c r="S113" s="102">
        <f t="shared" si="16"/>
        <v>-0.10814522358595824</v>
      </c>
      <c r="T113" s="102">
        <f t="shared" si="17"/>
        <v>1.3486024259775484</v>
      </c>
      <c r="U113" s="101">
        <f t="shared" si="22"/>
        <v>-3780</v>
      </c>
      <c r="V113" s="101">
        <f t="shared" si="23"/>
        <v>17900</v>
      </c>
      <c r="W113" s="102">
        <f t="shared" si="24"/>
        <v>2.9677356214337287E-3</v>
      </c>
    </row>
    <row r="114" spans="2:23" ht="15.75" x14ac:dyDescent="0.25">
      <c r="B114" s="107" t="s">
        <v>133</v>
      </c>
      <c r="C114" s="108">
        <v>585614</v>
      </c>
      <c r="D114" s="108">
        <v>232151</v>
      </c>
      <c r="E114" s="108">
        <v>334878</v>
      </c>
      <c r="F114" s="108">
        <v>557836</v>
      </c>
      <c r="G114" s="108">
        <v>621038</v>
      </c>
      <c r="H114" s="109">
        <f t="shared" si="18"/>
        <v>0.11329853218508656</v>
      </c>
      <c r="I114" s="109">
        <f t="shared" si="19"/>
        <v>6.0490357129440175E-2</v>
      </c>
      <c r="J114" s="108">
        <f t="shared" si="20"/>
        <v>63202</v>
      </c>
      <c r="K114" s="108">
        <f t="shared" si="21"/>
        <v>35424</v>
      </c>
      <c r="L114" s="110">
        <f>F114/F114</f>
        <v>1</v>
      </c>
      <c r="M114" s="109">
        <f>G114/G114</f>
        <v>1</v>
      </c>
      <c r="N114" s="111">
        <v>101346</v>
      </c>
      <c r="O114" s="108">
        <v>69379</v>
      </c>
      <c r="P114" s="108">
        <v>104534</v>
      </c>
      <c r="Q114" s="108">
        <v>103226</v>
      </c>
      <c r="R114" s="108">
        <v>107871</v>
      </c>
      <c r="S114" s="109">
        <f t="shared" si="16"/>
        <v>4.4998353128087976E-2</v>
      </c>
      <c r="T114" s="109">
        <f t="shared" si="17"/>
        <v>6.4383399443490585E-2</v>
      </c>
      <c r="U114" s="108">
        <f t="shared" si="22"/>
        <v>4645</v>
      </c>
      <c r="V114" s="108">
        <f t="shared" si="23"/>
        <v>6525</v>
      </c>
      <c r="W114" s="109">
        <f t="shared" si="24"/>
        <v>1.0269547660465074E-2</v>
      </c>
    </row>
    <row r="115" spans="2:23" ht="15.75" x14ac:dyDescent="0.25">
      <c r="B115" s="112" t="s">
        <v>151</v>
      </c>
      <c r="C115" s="113">
        <v>452489</v>
      </c>
      <c r="D115" s="113">
        <v>163124</v>
      </c>
      <c r="E115" s="113">
        <v>243007</v>
      </c>
      <c r="F115" s="113">
        <v>400954</v>
      </c>
      <c r="G115" s="113">
        <v>425351</v>
      </c>
      <c r="H115" s="114">
        <f t="shared" si="18"/>
        <v>6.0847379001082391E-2</v>
      </c>
      <c r="I115" s="114">
        <f t="shared" si="19"/>
        <v>-5.9974938617292306E-2</v>
      </c>
      <c r="J115" s="113">
        <f t="shared" si="20"/>
        <v>24397</v>
      </c>
      <c r="K115" s="113">
        <f t="shared" si="21"/>
        <v>-27138</v>
      </c>
      <c r="L115" s="115">
        <f>F115/F114</f>
        <v>0.71876680601467102</v>
      </c>
      <c r="M115" s="114">
        <f>G115/G114</f>
        <v>0.68490333924816194</v>
      </c>
      <c r="N115" s="116">
        <v>82455</v>
      </c>
      <c r="O115" s="113">
        <v>47233</v>
      </c>
      <c r="P115" s="113">
        <v>74606</v>
      </c>
      <c r="Q115" s="113">
        <v>72077</v>
      </c>
      <c r="R115" s="113">
        <v>69510</v>
      </c>
      <c r="S115" s="114">
        <f t="shared" si="16"/>
        <v>-3.5614689845581804E-2</v>
      </c>
      <c r="T115" s="114">
        <f t="shared" si="17"/>
        <v>-0.15699472439512463</v>
      </c>
      <c r="U115" s="113">
        <f t="shared" si="22"/>
        <v>-2567</v>
      </c>
      <c r="V115" s="113">
        <f t="shared" si="23"/>
        <v>-12945</v>
      </c>
      <c r="W115" s="114">
        <f t="shared" si="24"/>
        <v>6.6174992155345483E-3</v>
      </c>
    </row>
    <row r="116" spans="2:23" ht="15.75" x14ac:dyDescent="0.25">
      <c r="B116" s="117" t="s">
        <v>152</v>
      </c>
      <c r="C116" s="113">
        <v>397745</v>
      </c>
      <c r="D116" s="113">
        <v>126618</v>
      </c>
      <c r="E116" s="113">
        <v>188411</v>
      </c>
      <c r="F116" s="113">
        <v>343290</v>
      </c>
      <c r="G116" s="113">
        <v>375459</v>
      </c>
      <c r="H116" s="114">
        <f t="shared" si="18"/>
        <v>9.3707943721052178E-2</v>
      </c>
      <c r="I116" s="114">
        <f t="shared" si="19"/>
        <v>-5.6030874052470758E-2</v>
      </c>
      <c r="J116" s="113">
        <f t="shared" si="20"/>
        <v>32169</v>
      </c>
      <c r="K116" s="113">
        <f t="shared" si="21"/>
        <v>-22286</v>
      </c>
      <c r="L116" s="115">
        <f>F116/F114</f>
        <v>0.61539592281602473</v>
      </c>
      <c r="M116" s="114">
        <f>G116/G114</f>
        <v>0.60456687030423262</v>
      </c>
      <c r="N116" s="116">
        <v>71036</v>
      </c>
      <c r="O116" s="113">
        <v>33858</v>
      </c>
      <c r="P116" s="113">
        <v>57939</v>
      </c>
      <c r="Q116" s="113">
        <v>62567</v>
      </c>
      <c r="R116" s="113">
        <v>59667</v>
      </c>
      <c r="S116" s="114">
        <f t="shared" si="16"/>
        <v>-4.6350312465037513E-2</v>
      </c>
      <c r="T116" s="114">
        <f t="shared" si="17"/>
        <v>-0.16004561067627687</v>
      </c>
      <c r="U116" s="113">
        <f t="shared" si="22"/>
        <v>-2900</v>
      </c>
      <c r="V116" s="113">
        <f t="shared" si="23"/>
        <v>-11369</v>
      </c>
      <c r="W116" s="114">
        <f t="shared" si="24"/>
        <v>5.6804247690015811E-3</v>
      </c>
    </row>
    <row r="117" spans="2:23" ht="15.75" x14ac:dyDescent="0.25">
      <c r="B117" s="117" t="s">
        <v>153</v>
      </c>
      <c r="C117" s="113">
        <v>54745</v>
      </c>
      <c r="D117" s="113">
        <v>36508</v>
      </c>
      <c r="E117" s="113">
        <v>54598</v>
      </c>
      <c r="F117" s="113">
        <v>57663</v>
      </c>
      <c r="G117" s="113">
        <v>49892</v>
      </c>
      <c r="H117" s="114">
        <f t="shared" si="18"/>
        <v>-0.13476579435686664</v>
      </c>
      <c r="I117" s="114">
        <f t="shared" si="19"/>
        <v>-8.8647365056169547E-2</v>
      </c>
      <c r="J117" s="113">
        <f t="shared" si="20"/>
        <v>-7771</v>
      </c>
      <c r="K117" s="113">
        <f t="shared" si="21"/>
        <v>-4853</v>
      </c>
      <c r="L117" s="115">
        <f>F117/F114</f>
        <v>0.10336909055708129</v>
      </c>
      <c r="M117" s="114">
        <f>G117/G114</f>
        <v>8.0336468943929359E-2</v>
      </c>
      <c r="N117" s="116">
        <v>11419</v>
      </c>
      <c r="O117" s="113">
        <v>13376</v>
      </c>
      <c r="P117" s="113">
        <v>16667</v>
      </c>
      <c r="Q117" s="113">
        <v>9510</v>
      </c>
      <c r="R117" s="113">
        <v>9843</v>
      </c>
      <c r="S117" s="114">
        <f t="shared" si="16"/>
        <v>3.5015772870662376E-2</v>
      </c>
      <c r="T117" s="114">
        <f t="shared" si="17"/>
        <v>-0.13801558805499603</v>
      </c>
      <c r="U117" s="113">
        <f t="shared" si="22"/>
        <v>333</v>
      </c>
      <c r="V117" s="113">
        <f t="shared" si="23"/>
        <v>-1576</v>
      </c>
      <c r="W117" s="114">
        <f t="shared" si="24"/>
        <v>9.3707444653296737E-4</v>
      </c>
    </row>
    <row r="118" spans="2:23" ht="15.75" x14ac:dyDescent="0.25">
      <c r="B118" s="112" t="s">
        <v>154</v>
      </c>
      <c r="C118" s="113">
        <v>2629</v>
      </c>
      <c r="D118" s="113">
        <v>288</v>
      </c>
      <c r="E118" s="113">
        <v>48</v>
      </c>
      <c r="F118" s="113">
        <v>244</v>
      </c>
      <c r="G118" s="113">
        <v>85</v>
      </c>
      <c r="H118" s="114">
        <f t="shared" si="18"/>
        <v>-0.65163934426229508</v>
      </c>
      <c r="I118" s="114">
        <f t="shared" si="19"/>
        <v>-0.96766831494864969</v>
      </c>
      <c r="J118" s="113">
        <f t="shared" si="20"/>
        <v>-159</v>
      </c>
      <c r="K118" s="113">
        <f t="shared" si="21"/>
        <v>-2544</v>
      </c>
      <c r="L118" s="115">
        <f>F118/F114</f>
        <v>4.3740454183666886E-4</v>
      </c>
      <c r="M118" s="114">
        <f>G118/G114</f>
        <v>1.3686763128826257E-4</v>
      </c>
      <c r="N118" s="116">
        <v>0</v>
      </c>
      <c r="O118" s="113">
        <v>0</v>
      </c>
      <c r="P118" s="113">
        <v>0</v>
      </c>
      <c r="Q118" s="113">
        <v>8</v>
      </c>
      <c r="R118" s="113">
        <v>0</v>
      </c>
      <c r="S118" s="114">
        <f t="shared" si="16"/>
        <v>-1</v>
      </c>
      <c r="T118" s="114" t="str">
        <f t="shared" si="17"/>
        <v>-</v>
      </c>
      <c r="U118" s="113">
        <f t="shared" si="22"/>
        <v>-8</v>
      </c>
      <c r="V118" s="113">
        <f t="shared" si="23"/>
        <v>0</v>
      </c>
      <c r="W118" s="114">
        <f t="shared" si="24"/>
        <v>0</v>
      </c>
    </row>
    <row r="119" spans="2:23" ht="15.75" x14ac:dyDescent="0.25">
      <c r="B119" s="112" t="s">
        <v>155</v>
      </c>
      <c r="C119" s="113">
        <v>13310</v>
      </c>
      <c r="D119" s="113">
        <v>4390</v>
      </c>
      <c r="E119" s="113">
        <v>4777</v>
      </c>
      <c r="F119" s="113">
        <v>5544</v>
      </c>
      <c r="G119" s="113">
        <v>10722</v>
      </c>
      <c r="H119" s="114">
        <f t="shared" si="18"/>
        <v>0.93398268398268391</v>
      </c>
      <c r="I119" s="114">
        <f t="shared" si="19"/>
        <v>-0.19444027047332835</v>
      </c>
      <c r="J119" s="113">
        <f t="shared" si="20"/>
        <v>5178</v>
      </c>
      <c r="K119" s="113">
        <f t="shared" si="21"/>
        <v>-2588</v>
      </c>
      <c r="L119" s="115">
        <f>F119/F114</f>
        <v>9.9384048358298858E-3</v>
      </c>
      <c r="M119" s="114">
        <f>G119/G114</f>
        <v>1.7264644031444131E-2</v>
      </c>
      <c r="N119" s="116">
        <v>2297</v>
      </c>
      <c r="O119" s="113">
        <v>1309</v>
      </c>
      <c r="P119" s="113">
        <v>1718</v>
      </c>
      <c r="Q119" s="113">
        <v>583</v>
      </c>
      <c r="R119" s="113">
        <v>3288</v>
      </c>
      <c r="S119" s="114">
        <f t="shared" si="16"/>
        <v>4.6397941680960546</v>
      </c>
      <c r="T119" s="114">
        <f t="shared" si="17"/>
        <v>0.43143230300391822</v>
      </c>
      <c r="U119" s="113">
        <f t="shared" si="22"/>
        <v>2705</v>
      </c>
      <c r="V119" s="113">
        <f t="shared" si="23"/>
        <v>991</v>
      </c>
      <c r="W119" s="114">
        <f t="shared" si="24"/>
        <v>3.1302456366965323E-4</v>
      </c>
    </row>
    <row r="120" spans="2:23" ht="15.75" x14ac:dyDescent="0.25">
      <c r="B120" s="112" t="s">
        <v>156</v>
      </c>
      <c r="C120" s="113">
        <v>94588</v>
      </c>
      <c r="D120" s="113">
        <v>47549</v>
      </c>
      <c r="E120" s="113">
        <v>56705</v>
      </c>
      <c r="F120" s="113">
        <v>81947</v>
      </c>
      <c r="G120" s="113">
        <v>92348</v>
      </c>
      <c r="H120" s="114">
        <f t="shared" si="18"/>
        <v>0.12692349933493596</v>
      </c>
      <c r="I120" s="114">
        <f t="shared" si="19"/>
        <v>-2.3681650949380462E-2</v>
      </c>
      <c r="J120" s="113">
        <f t="shared" si="20"/>
        <v>10401</v>
      </c>
      <c r="K120" s="113">
        <f t="shared" si="21"/>
        <v>-2240</v>
      </c>
      <c r="L120" s="115">
        <f>F120/F114</f>
        <v>0.14690159831921926</v>
      </c>
      <c r="M120" s="114">
        <f>G120/G114</f>
        <v>0.14869943546127612</v>
      </c>
      <c r="N120" s="116">
        <v>12105</v>
      </c>
      <c r="O120" s="113">
        <v>15612</v>
      </c>
      <c r="P120" s="113">
        <v>19170</v>
      </c>
      <c r="Q120" s="113">
        <v>12247</v>
      </c>
      <c r="R120" s="113">
        <v>11552</v>
      </c>
      <c r="S120" s="114">
        <f t="shared" si="16"/>
        <v>-5.6748591491793898E-2</v>
      </c>
      <c r="T120" s="114">
        <f t="shared" si="17"/>
        <v>-4.5683601817430808E-2</v>
      </c>
      <c r="U120" s="113">
        <f t="shared" si="22"/>
        <v>-695</v>
      </c>
      <c r="V120" s="113">
        <f t="shared" si="23"/>
        <v>-553</v>
      </c>
      <c r="W120" s="114">
        <f t="shared" si="24"/>
        <v>1.0997748660315798E-3</v>
      </c>
    </row>
    <row r="121" spans="2:23" ht="15.75" x14ac:dyDescent="0.25">
      <c r="B121" s="118" t="s">
        <v>157</v>
      </c>
      <c r="C121" s="119">
        <v>22595</v>
      </c>
      <c r="D121" s="119">
        <v>16800</v>
      </c>
      <c r="E121" s="119">
        <v>30340</v>
      </c>
      <c r="F121" s="119">
        <v>69147</v>
      </c>
      <c r="G121" s="119">
        <v>92533</v>
      </c>
      <c r="H121" s="120">
        <f t="shared" si="18"/>
        <v>0.33820700825776973</v>
      </c>
      <c r="I121" s="120">
        <f t="shared" si="19"/>
        <v>3.0952865678247399</v>
      </c>
      <c r="J121" s="119">
        <f t="shared" si="20"/>
        <v>23386</v>
      </c>
      <c r="K121" s="121">
        <f t="shared" si="21"/>
        <v>69938</v>
      </c>
      <c r="L121" s="124">
        <f>F121/F114</f>
        <v>0.1239557862884432</v>
      </c>
      <c r="M121" s="122">
        <f>G121/G114</f>
        <v>0.14899732383525646</v>
      </c>
      <c r="N121" s="123">
        <v>4489</v>
      </c>
      <c r="O121" s="121">
        <v>5225</v>
      </c>
      <c r="P121" s="121">
        <v>9040</v>
      </c>
      <c r="Q121" s="119">
        <v>18311</v>
      </c>
      <c r="R121" s="119">
        <v>23521</v>
      </c>
      <c r="S121" s="120">
        <f t="shared" si="16"/>
        <v>0.28452842553656277</v>
      </c>
      <c r="T121" s="120">
        <f t="shared" si="17"/>
        <v>4.239697037202049</v>
      </c>
      <c r="U121" s="119">
        <f t="shared" si="22"/>
        <v>5210</v>
      </c>
      <c r="V121" s="119">
        <f t="shared" si="23"/>
        <v>19032</v>
      </c>
      <c r="W121" s="120">
        <f t="shared" si="24"/>
        <v>2.2392490152292922E-3</v>
      </c>
    </row>
    <row r="122" spans="2:23" ht="15.75" x14ac:dyDescent="0.25">
      <c r="B122" s="107" t="s">
        <v>134</v>
      </c>
      <c r="C122" s="108">
        <v>457914</v>
      </c>
      <c r="D122" s="108">
        <v>170577</v>
      </c>
      <c r="E122" s="108">
        <v>216599</v>
      </c>
      <c r="F122" s="108">
        <v>372005</v>
      </c>
      <c r="G122" s="108">
        <v>363542</v>
      </c>
      <c r="H122" s="109">
        <f t="shared" si="18"/>
        <v>-2.2749694224539985E-2</v>
      </c>
      <c r="I122" s="109">
        <f t="shared" si="19"/>
        <v>-0.20609110007556009</v>
      </c>
      <c r="J122" s="108">
        <f t="shared" si="20"/>
        <v>-8463</v>
      </c>
      <c r="K122" s="108">
        <f t="shared" si="21"/>
        <v>-94372</v>
      </c>
      <c r="L122" s="110">
        <f>F122/F122</f>
        <v>1</v>
      </c>
      <c r="M122" s="109">
        <f>G122/G122</f>
        <v>1</v>
      </c>
      <c r="N122" s="111">
        <v>81876</v>
      </c>
      <c r="O122" s="108">
        <v>45496</v>
      </c>
      <c r="P122" s="108">
        <v>68367</v>
      </c>
      <c r="Q122" s="108">
        <v>70874</v>
      </c>
      <c r="R122" s="108">
        <v>60040</v>
      </c>
      <c r="S122" s="109">
        <f t="shared" si="16"/>
        <v>-0.15286282698874054</v>
      </c>
      <c r="T122" s="109">
        <f t="shared" si="17"/>
        <v>-0.26669597928574917</v>
      </c>
      <c r="U122" s="108">
        <f t="shared" si="22"/>
        <v>-10834</v>
      </c>
      <c r="V122" s="108">
        <f t="shared" si="23"/>
        <v>-21836</v>
      </c>
      <c r="W122" s="109">
        <f t="shared" si="24"/>
        <v>5.7159351589799205E-3</v>
      </c>
    </row>
    <row r="123" spans="2:23" ht="15.75" x14ac:dyDescent="0.25">
      <c r="B123" s="112" t="s">
        <v>151</v>
      </c>
      <c r="C123" s="113">
        <v>334502</v>
      </c>
      <c r="D123" s="113">
        <v>112112</v>
      </c>
      <c r="E123" s="113">
        <v>138354</v>
      </c>
      <c r="F123" s="113">
        <v>249705</v>
      </c>
      <c r="G123" s="113">
        <v>239046</v>
      </c>
      <c r="H123" s="114">
        <f t="shared" si="18"/>
        <v>-4.2686369916501432E-2</v>
      </c>
      <c r="I123" s="114">
        <f t="shared" si="19"/>
        <v>-0.28536750153960211</v>
      </c>
      <c r="J123" s="113">
        <f t="shared" si="20"/>
        <v>-10659</v>
      </c>
      <c r="K123" s="113">
        <f t="shared" si="21"/>
        <v>-95456</v>
      </c>
      <c r="L123" s="115">
        <f>F123/F122</f>
        <v>0.67124097794384485</v>
      </c>
      <c r="M123" s="114">
        <f>G123/G122</f>
        <v>0.65754713348113836</v>
      </c>
      <c r="N123" s="116">
        <v>66411</v>
      </c>
      <c r="O123" s="113">
        <v>22803</v>
      </c>
      <c r="P123" s="113">
        <v>39876</v>
      </c>
      <c r="Q123" s="113">
        <v>46173</v>
      </c>
      <c r="R123" s="113">
        <v>40096</v>
      </c>
      <c r="S123" s="114">
        <f t="shared" si="16"/>
        <v>-0.13161371364217178</v>
      </c>
      <c r="T123" s="114">
        <f t="shared" si="17"/>
        <v>-0.39624459803345835</v>
      </c>
      <c r="U123" s="113">
        <f t="shared" si="22"/>
        <v>-6077</v>
      </c>
      <c r="V123" s="113">
        <f t="shared" si="23"/>
        <v>-26315</v>
      </c>
      <c r="W123" s="114">
        <f t="shared" si="24"/>
        <v>3.8172241194946517E-3</v>
      </c>
    </row>
    <row r="124" spans="2:23" ht="15.75" x14ac:dyDescent="0.25">
      <c r="B124" s="117" t="s">
        <v>152</v>
      </c>
      <c r="C124" s="113">
        <v>295010</v>
      </c>
      <c r="D124" s="113">
        <v>98964</v>
      </c>
      <c r="E124" s="113">
        <v>119768</v>
      </c>
      <c r="F124" s="113">
        <v>222793</v>
      </c>
      <c r="G124" s="113">
        <v>207696</v>
      </c>
      <c r="H124" s="114">
        <f t="shared" si="18"/>
        <v>-6.776245214167409E-2</v>
      </c>
      <c r="I124" s="114">
        <f t="shared" si="19"/>
        <v>-0.29596962814819838</v>
      </c>
      <c r="J124" s="113">
        <f t="shared" si="20"/>
        <v>-15097</v>
      </c>
      <c r="K124" s="113">
        <f t="shared" si="21"/>
        <v>-87314</v>
      </c>
      <c r="L124" s="115">
        <f>F124/F122</f>
        <v>0.59889786427601777</v>
      </c>
      <c r="M124" s="114">
        <f>G124/G122</f>
        <v>0.57131225553031006</v>
      </c>
      <c r="N124" s="116">
        <v>58102</v>
      </c>
      <c r="O124" s="113">
        <v>20410</v>
      </c>
      <c r="P124" s="113">
        <v>33992</v>
      </c>
      <c r="Q124" s="113">
        <v>40371</v>
      </c>
      <c r="R124" s="113">
        <v>33515</v>
      </c>
      <c r="S124" s="114">
        <f t="shared" si="16"/>
        <v>-0.16982487429095139</v>
      </c>
      <c r="T124" s="114">
        <f t="shared" si="17"/>
        <v>-0.42316959829265777</v>
      </c>
      <c r="U124" s="113">
        <f t="shared" si="22"/>
        <v>-6856</v>
      </c>
      <c r="V124" s="113">
        <f t="shared" si="23"/>
        <v>-24587</v>
      </c>
      <c r="W124" s="114">
        <f t="shared" si="24"/>
        <v>3.1906989815658235E-3</v>
      </c>
    </row>
    <row r="125" spans="2:23" ht="15.75" x14ac:dyDescent="0.25">
      <c r="B125" s="117" t="s">
        <v>153</v>
      </c>
      <c r="C125" s="113">
        <v>39490</v>
      </c>
      <c r="D125" s="113">
        <v>13146</v>
      </c>
      <c r="E125" s="113">
        <v>18588</v>
      </c>
      <c r="F125" s="113">
        <v>26913</v>
      </c>
      <c r="G125" s="113">
        <v>31352</v>
      </c>
      <c r="H125" s="114">
        <f t="shared" si="18"/>
        <v>0.16493887712258015</v>
      </c>
      <c r="I125" s="114">
        <f t="shared" si="19"/>
        <v>-0.20607748797163838</v>
      </c>
      <c r="J125" s="113">
        <f t="shared" si="20"/>
        <v>4439</v>
      </c>
      <c r="K125" s="113">
        <f t="shared" si="21"/>
        <v>-8138</v>
      </c>
      <c r="L125" s="115">
        <f>F125/F122</f>
        <v>7.2345801803739201E-2</v>
      </c>
      <c r="M125" s="114">
        <f>G125/G122</f>
        <v>8.6240379378448709E-2</v>
      </c>
      <c r="N125" s="116">
        <v>8308</v>
      </c>
      <c r="O125" s="113">
        <v>2393</v>
      </c>
      <c r="P125" s="113">
        <v>5885</v>
      </c>
      <c r="Q125" s="113">
        <v>5802</v>
      </c>
      <c r="R125" s="113">
        <v>6581</v>
      </c>
      <c r="S125" s="114">
        <f t="shared" si="16"/>
        <v>0.13426404688038618</v>
      </c>
      <c r="T125" s="114">
        <f t="shared" si="17"/>
        <v>-0.20787193066923448</v>
      </c>
      <c r="U125" s="113">
        <f t="shared" si="22"/>
        <v>779</v>
      </c>
      <c r="V125" s="113">
        <f t="shared" si="23"/>
        <v>-1727</v>
      </c>
      <c r="W125" s="114">
        <f t="shared" si="24"/>
        <v>6.2652513792882847E-4</v>
      </c>
    </row>
    <row r="126" spans="2:23" ht="15.75" x14ac:dyDescent="0.25">
      <c r="B126" s="112" t="s">
        <v>154</v>
      </c>
      <c r="C126" s="113">
        <v>1442</v>
      </c>
      <c r="D126" s="113">
        <v>673</v>
      </c>
      <c r="E126" s="113">
        <v>72</v>
      </c>
      <c r="F126" s="113">
        <v>285</v>
      </c>
      <c r="G126" s="113">
        <v>285</v>
      </c>
      <c r="H126" s="114">
        <f t="shared" si="18"/>
        <v>0</v>
      </c>
      <c r="I126" s="114">
        <f t="shared" si="19"/>
        <v>-0.80235783633841884</v>
      </c>
      <c r="J126" s="113">
        <f t="shared" si="20"/>
        <v>0</v>
      </c>
      <c r="K126" s="113">
        <f t="shared" si="21"/>
        <v>-1157</v>
      </c>
      <c r="L126" s="115">
        <f>F126/F122</f>
        <v>7.6611873496323978E-4</v>
      </c>
      <c r="M126" s="114">
        <f>G126/G122</f>
        <v>7.8395343591662039E-4</v>
      </c>
      <c r="N126" s="116">
        <v>30</v>
      </c>
      <c r="O126" s="113">
        <v>178</v>
      </c>
      <c r="P126" s="113">
        <v>17</v>
      </c>
      <c r="Q126" s="113">
        <v>30</v>
      </c>
      <c r="R126" s="113">
        <v>16</v>
      </c>
      <c r="S126" s="114">
        <f t="shared" si="16"/>
        <v>-0.46666666666666667</v>
      </c>
      <c r="T126" s="114">
        <f t="shared" si="17"/>
        <v>-0.46666666666666667</v>
      </c>
      <c r="U126" s="113">
        <f t="shared" si="22"/>
        <v>-14</v>
      </c>
      <c r="V126" s="113">
        <f t="shared" si="23"/>
        <v>-14</v>
      </c>
      <c r="W126" s="114">
        <f t="shared" si="24"/>
        <v>1.523233886470332E-6</v>
      </c>
    </row>
    <row r="127" spans="2:23" ht="15.75" x14ac:dyDescent="0.25">
      <c r="B127" s="112" t="s">
        <v>155</v>
      </c>
      <c r="C127" s="113">
        <v>6707</v>
      </c>
      <c r="D127" s="113">
        <v>3075</v>
      </c>
      <c r="E127" s="113">
        <v>3211</v>
      </c>
      <c r="F127" s="113">
        <v>4898</v>
      </c>
      <c r="G127" s="113">
        <v>5385</v>
      </c>
      <c r="H127" s="114">
        <f t="shared" si="18"/>
        <v>9.9428338097182545E-2</v>
      </c>
      <c r="I127" s="114">
        <f t="shared" si="19"/>
        <v>-0.19710749962725516</v>
      </c>
      <c r="J127" s="113">
        <f t="shared" si="20"/>
        <v>487</v>
      </c>
      <c r="K127" s="113">
        <f t="shared" si="21"/>
        <v>-1322</v>
      </c>
      <c r="L127" s="115">
        <f>F127/F122</f>
        <v>1.3166489697719117E-2</v>
      </c>
      <c r="M127" s="114">
        <f>G127/G122</f>
        <v>1.4812593868108775E-2</v>
      </c>
      <c r="N127" s="116">
        <v>1187</v>
      </c>
      <c r="O127" s="113">
        <v>1384</v>
      </c>
      <c r="P127" s="113">
        <v>1248</v>
      </c>
      <c r="Q127" s="113">
        <v>1286</v>
      </c>
      <c r="R127" s="113">
        <v>920</v>
      </c>
      <c r="S127" s="114">
        <f t="shared" si="16"/>
        <v>-0.28460342146189732</v>
      </c>
      <c r="T127" s="114">
        <f t="shared" si="17"/>
        <v>-0.22493681550126365</v>
      </c>
      <c r="U127" s="113">
        <f t="shared" si="22"/>
        <v>-366</v>
      </c>
      <c r="V127" s="113">
        <f t="shared" si="23"/>
        <v>-267</v>
      </c>
      <c r="W127" s="114">
        <f t="shared" si="24"/>
        <v>8.7585948472044091E-5</v>
      </c>
    </row>
    <row r="128" spans="2:23" ht="15.75" x14ac:dyDescent="0.25">
      <c r="B128" s="112" t="s">
        <v>156</v>
      </c>
      <c r="C128" s="113">
        <v>88938</v>
      </c>
      <c r="D128" s="113">
        <v>40816</v>
      </c>
      <c r="E128" s="113">
        <v>59496</v>
      </c>
      <c r="F128" s="113">
        <v>95185</v>
      </c>
      <c r="G128" s="113">
        <v>100371</v>
      </c>
      <c r="H128" s="114">
        <f t="shared" si="18"/>
        <v>5.4483374481273383E-2</v>
      </c>
      <c r="I128" s="114">
        <f t="shared" si="19"/>
        <v>0.12855022600013499</v>
      </c>
      <c r="J128" s="113">
        <f t="shared" si="20"/>
        <v>5186</v>
      </c>
      <c r="K128" s="113">
        <f t="shared" si="21"/>
        <v>11433</v>
      </c>
      <c r="L128" s="115">
        <f>F128/F122</f>
        <v>0.2558702167981613</v>
      </c>
      <c r="M128" s="114">
        <f>G128/G122</f>
        <v>0.2760918958469723</v>
      </c>
      <c r="N128" s="116">
        <v>11713</v>
      </c>
      <c r="O128" s="113">
        <v>16901</v>
      </c>
      <c r="P128" s="113">
        <v>22693</v>
      </c>
      <c r="Q128" s="113">
        <v>19364</v>
      </c>
      <c r="R128" s="113">
        <v>15727</v>
      </c>
      <c r="S128" s="114">
        <f t="shared" si="16"/>
        <v>-0.18782276389175789</v>
      </c>
      <c r="T128" s="114">
        <f t="shared" si="17"/>
        <v>0.34269614957739258</v>
      </c>
      <c r="U128" s="113">
        <f t="shared" si="22"/>
        <v>-3637</v>
      </c>
      <c r="V128" s="113">
        <f t="shared" si="23"/>
        <v>4014</v>
      </c>
      <c r="W128" s="114">
        <f t="shared" si="24"/>
        <v>1.4972437082824319E-3</v>
      </c>
    </row>
    <row r="129" spans="2:23" ht="15.75" x14ac:dyDescent="0.25">
      <c r="B129" s="118" t="s">
        <v>157</v>
      </c>
      <c r="C129" s="119">
        <v>26333</v>
      </c>
      <c r="D129" s="119">
        <v>13902</v>
      </c>
      <c r="E129" s="119">
        <v>15464</v>
      </c>
      <c r="F129" s="119">
        <v>21931</v>
      </c>
      <c r="G129" s="119">
        <v>18456</v>
      </c>
      <c r="H129" s="120">
        <f t="shared" si="18"/>
        <v>-0.15845150699922483</v>
      </c>
      <c r="I129" s="120">
        <f t="shared" si="19"/>
        <v>-0.2991303687388448</v>
      </c>
      <c r="J129" s="119">
        <f t="shared" si="20"/>
        <v>-3475</v>
      </c>
      <c r="K129" s="121">
        <f t="shared" si="21"/>
        <v>-7877</v>
      </c>
      <c r="L129" s="124">
        <f>F129/F122</f>
        <v>5.8953508689399338E-2</v>
      </c>
      <c r="M129" s="122">
        <f>G129/G122</f>
        <v>5.0767174081674193E-2</v>
      </c>
      <c r="N129" s="123">
        <v>2537</v>
      </c>
      <c r="O129" s="121">
        <v>4230</v>
      </c>
      <c r="P129" s="121">
        <v>4533</v>
      </c>
      <c r="Q129" s="119">
        <v>4021</v>
      </c>
      <c r="R129" s="119">
        <v>3281</v>
      </c>
      <c r="S129" s="120">
        <f t="shared" si="16"/>
        <v>-0.18403382243223076</v>
      </c>
      <c r="T129" s="120">
        <f t="shared" si="17"/>
        <v>0.29325975561687034</v>
      </c>
      <c r="U129" s="119">
        <f t="shared" si="22"/>
        <v>-740</v>
      </c>
      <c r="V129" s="119">
        <f t="shared" si="23"/>
        <v>744</v>
      </c>
      <c r="W129" s="120">
        <f t="shared" si="24"/>
        <v>3.1235814884432244E-4</v>
      </c>
    </row>
    <row r="130" spans="2:23" ht="15.75" x14ac:dyDescent="0.25">
      <c r="B130" s="107" t="s">
        <v>135</v>
      </c>
      <c r="C130" s="108">
        <v>215862</v>
      </c>
      <c r="D130" s="108">
        <v>86692</v>
      </c>
      <c r="E130" s="108">
        <v>164545</v>
      </c>
      <c r="F130" s="108">
        <v>238226</v>
      </c>
      <c r="G130" s="108">
        <v>224821</v>
      </c>
      <c r="H130" s="109">
        <f t="shared" si="18"/>
        <v>-5.6270096463022501E-2</v>
      </c>
      <c r="I130" s="109">
        <f t="shared" si="19"/>
        <v>4.1503367892449905E-2</v>
      </c>
      <c r="J130" s="108">
        <f t="shared" si="20"/>
        <v>-13405</v>
      </c>
      <c r="K130" s="108">
        <f t="shared" si="21"/>
        <v>8959</v>
      </c>
      <c r="L130" s="110">
        <f>F130/F130</f>
        <v>1</v>
      </c>
      <c r="M130" s="109">
        <f>G130/G130</f>
        <v>1</v>
      </c>
      <c r="N130" s="111">
        <v>42400</v>
      </c>
      <c r="O130" s="108">
        <v>31640</v>
      </c>
      <c r="P130" s="108">
        <v>63066</v>
      </c>
      <c r="Q130" s="108">
        <v>53159</v>
      </c>
      <c r="R130" s="108">
        <v>42726</v>
      </c>
      <c r="S130" s="109">
        <f t="shared" si="16"/>
        <v>-0.19626027577644423</v>
      </c>
      <c r="T130" s="109">
        <f t="shared" si="17"/>
        <v>7.6886792452830477E-3</v>
      </c>
      <c r="U130" s="108">
        <f t="shared" si="22"/>
        <v>-10433</v>
      </c>
      <c r="V130" s="108">
        <f t="shared" si="23"/>
        <v>326</v>
      </c>
      <c r="W130" s="109">
        <f t="shared" si="24"/>
        <v>4.0676056895832128E-3</v>
      </c>
    </row>
    <row r="131" spans="2:23" ht="15.75" x14ac:dyDescent="0.25">
      <c r="B131" s="112" t="s">
        <v>151</v>
      </c>
      <c r="C131" s="113">
        <v>163971</v>
      </c>
      <c r="D131" s="113">
        <v>66202</v>
      </c>
      <c r="E131" s="113">
        <v>120847</v>
      </c>
      <c r="F131" s="113">
        <v>171156</v>
      </c>
      <c r="G131" s="113">
        <v>180983</v>
      </c>
      <c r="H131" s="114">
        <f t="shared" si="18"/>
        <v>5.741545724368402E-2</v>
      </c>
      <c r="I131" s="114">
        <f t="shared" si="19"/>
        <v>0.10375005336309462</v>
      </c>
      <c r="J131" s="113">
        <f t="shared" si="20"/>
        <v>9827</v>
      </c>
      <c r="K131" s="113">
        <f t="shared" si="21"/>
        <v>17012</v>
      </c>
      <c r="L131" s="115">
        <f>F131/F130</f>
        <v>0.71846062142671241</v>
      </c>
      <c r="M131" s="114">
        <f>G131/G130</f>
        <v>0.80500931852451507</v>
      </c>
      <c r="N131" s="116">
        <v>33721</v>
      </c>
      <c r="O131" s="113">
        <v>24737</v>
      </c>
      <c r="P131" s="113">
        <v>43239</v>
      </c>
      <c r="Q131" s="113">
        <v>36801</v>
      </c>
      <c r="R131" s="113">
        <v>35617</v>
      </c>
      <c r="S131" s="114">
        <f t="shared" si="16"/>
        <v>-3.2173038776120211E-2</v>
      </c>
      <c r="T131" s="114">
        <f t="shared" si="17"/>
        <v>5.622609056670913E-2</v>
      </c>
      <c r="U131" s="113">
        <f t="shared" si="22"/>
        <v>-1184</v>
      </c>
      <c r="V131" s="113">
        <f t="shared" si="23"/>
        <v>1896</v>
      </c>
      <c r="W131" s="114">
        <f t="shared" si="24"/>
        <v>3.3908138334008634E-3</v>
      </c>
    </row>
    <row r="132" spans="2:23" ht="15.75" x14ac:dyDescent="0.25">
      <c r="B132" s="117" t="s">
        <v>152</v>
      </c>
      <c r="C132" s="113">
        <v>158512</v>
      </c>
      <c r="D132" s="113">
        <v>55200</v>
      </c>
      <c r="E132" s="113">
        <v>91005</v>
      </c>
      <c r="F132" s="113">
        <v>129129</v>
      </c>
      <c r="G132" s="113">
        <v>146329</v>
      </c>
      <c r="H132" s="114">
        <f t="shared" si="18"/>
        <v>0.13320013320013313</v>
      </c>
      <c r="I132" s="114">
        <f t="shared" si="19"/>
        <v>-7.6858534369637632E-2</v>
      </c>
      <c r="J132" s="113">
        <f t="shared" si="20"/>
        <v>17200</v>
      </c>
      <c r="K132" s="113">
        <f t="shared" si="21"/>
        <v>-12183</v>
      </c>
      <c r="L132" s="115">
        <f>F132/F130</f>
        <v>0.54204410937513114</v>
      </c>
      <c r="M132" s="114">
        <f>G132/G130</f>
        <v>0.65086891349117748</v>
      </c>
      <c r="N132" s="116">
        <v>33201</v>
      </c>
      <c r="O132" s="113">
        <v>16905</v>
      </c>
      <c r="P132" s="113">
        <v>33545</v>
      </c>
      <c r="Q132" s="113">
        <v>29854</v>
      </c>
      <c r="R132" s="113">
        <v>28644</v>
      </c>
      <c r="S132" s="114">
        <f t="shared" si="16"/>
        <v>-4.0530582166543816E-2</v>
      </c>
      <c r="T132" s="114">
        <f t="shared" si="17"/>
        <v>-0.13725490196078427</v>
      </c>
      <c r="U132" s="113">
        <f t="shared" si="22"/>
        <v>-1210</v>
      </c>
      <c r="V132" s="113">
        <f t="shared" si="23"/>
        <v>-4557</v>
      </c>
      <c r="W132" s="114">
        <f t="shared" si="24"/>
        <v>2.726969465253512E-3</v>
      </c>
    </row>
    <row r="133" spans="2:23" ht="15.75" x14ac:dyDescent="0.25">
      <c r="B133" s="117" t="s">
        <v>153</v>
      </c>
      <c r="C133" s="113">
        <v>5461</v>
      </c>
      <c r="D133" s="113">
        <v>11002</v>
      </c>
      <c r="E133" s="113">
        <v>29841</v>
      </c>
      <c r="F133" s="113">
        <v>42026</v>
      </c>
      <c r="G133" s="113">
        <v>34654</v>
      </c>
      <c r="H133" s="114">
        <f t="shared" si="18"/>
        <v>-0.17541521915004998</v>
      </c>
      <c r="I133" s="114">
        <f t="shared" si="19"/>
        <v>5.345724226332174</v>
      </c>
      <c r="J133" s="113">
        <f t="shared" si="20"/>
        <v>-7372</v>
      </c>
      <c r="K133" s="113">
        <f t="shared" si="21"/>
        <v>29193</v>
      </c>
      <c r="L133" s="115">
        <f>F133/F130</f>
        <v>0.17641231435695515</v>
      </c>
      <c r="M133" s="114">
        <f>G133/G130</f>
        <v>0.15414040503333765</v>
      </c>
      <c r="N133" s="116">
        <v>520</v>
      </c>
      <c r="O133" s="113">
        <v>7832</v>
      </c>
      <c r="P133" s="113">
        <v>9694</v>
      </c>
      <c r="Q133" s="113">
        <v>6947</v>
      </c>
      <c r="R133" s="113">
        <v>6973</v>
      </c>
      <c r="S133" s="114">
        <f t="shared" si="16"/>
        <v>3.7426227148409374E-3</v>
      </c>
      <c r="T133" s="114">
        <f t="shared" si="17"/>
        <v>12.409615384615385</v>
      </c>
      <c r="U133" s="113">
        <f t="shared" si="22"/>
        <v>26</v>
      </c>
      <c r="V133" s="113">
        <f t="shared" si="23"/>
        <v>6453</v>
      </c>
      <c r="W133" s="114">
        <f t="shared" si="24"/>
        <v>6.638443681473516E-4</v>
      </c>
    </row>
    <row r="134" spans="2:23" ht="15.75" x14ac:dyDescent="0.25">
      <c r="B134" s="112" t="s">
        <v>154</v>
      </c>
      <c r="C134" s="113">
        <v>740</v>
      </c>
      <c r="D134" s="113">
        <v>214</v>
      </c>
      <c r="E134" s="113">
        <v>13</v>
      </c>
      <c r="F134" s="113">
        <v>238</v>
      </c>
      <c r="G134" s="113">
        <v>213</v>
      </c>
      <c r="H134" s="114">
        <f t="shared" si="18"/>
        <v>-0.10504201680672265</v>
      </c>
      <c r="I134" s="114">
        <f t="shared" si="19"/>
        <v>-0.7121621621621621</v>
      </c>
      <c r="J134" s="113">
        <f t="shared" si="20"/>
        <v>-25</v>
      </c>
      <c r="K134" s="113">
        <f t="shared" si="21"/>
        <v>-527</v>
      </c>
      <c r="L134" s="115">
        <f>F134/F130</f>
        <v>9.9905132101449877E-4</v>
      </c>
      <c r="M134" s="114">
        <f>G134/G130</f>
        <v>9.4742039222314646E-4</v>
      </c>
      <c r="N134" s="116">
        <v>0</v>
      </c>
      <c r="O134" s="113">
        <v>28</v>
      </c>
      <c r="P134" s="113">
        <v>0</v>
      </c>
      <c r="Q134" s="113">
        <v>8</v>
      </c>
      <c r="R134" s="113">
        <v>0</v>
      </c>
      <c r="S134" s="114">
        <f t="shared" si="16"/>
        <v>-1</v>
      </c>
      <c r="T134" s="114" t="str">
        <f t="shared" si="17"/>
        <v>-</v>
      </c>
      <c r="U134" s="113">
        <f t="shared" si="22"/>
        <v>-8</v>
      </c>
      <c r="V134" s="113">
        <f t="shared" si="23"/>
        <v>0</v>
      </c>
      <c r="W134" s="114">
        <f t="shared" si="24"/>
        <v>0</v>
      </c>
    </row>
    <row r="135" spans="2:23" ht="15.75" x14ac:dyDescent="0.25">
      <c r="B135" s="112" t="s">
        <v>155</v>
      </c>
      <c r="C135" s="113">
        <v>4053</v>
      </c>
      <c r="D135" s="113">
        <v>1471</v>
      </c>
      <c r="E135" s="113">
        <v>1899</v>
      </c>
      <c r="F135" s="113">
        <v>3843</v>
      </c>
      <c r="G135" s="113">
        <v>3314</v>
      </c>
      <c r="H135" s="114">
        <f t="shared" si="18"/>
        <v>-0.13765287535779336</v>
      </c>
      <c r="I135" s="114">
        <f t="shared" si="19"/>
        <v>-0.18233407352578335</v>
      </c>
      <c r="J135" s="113">
        <f t="shared" si="20"/>
        <v>-529</v>
      </c>
      <c r="K135" s="113">
        <f t="shared" si="21"/>
        <v>-739</v>
      </c>
      <c r="L135" s="115">
        <f>F135/F130</f>
        <v>1.6131740448145877E-2</v>
      </c>
      <c r="M135" s="114">
        <f>G135/G130</f>
        <v>1.4740615867734775E-2</v>
      </c>
      <c r="N135" s="116">
        <v>521</v>
      </c>
      <c r="O135" s="113">
        <v>699</v>
      </c>
      <c r="P135" s="113">
        <v>762</v>
      </c>
      <c r="Q135" s="113">
        <v>1161</v>
      </c>
      <c r="R135" s="113">
        <v>855</v>
      </c>
      <c r="S135" s="114">
        <f t="shared" si="16"/>
        <v>-0.26356589147286824</v>
      </c>
      <c r="T135" s="114">
        <f t="shared" si="17"/>
        <v>0.64107485604606529</v>
      </c>
      <c r="U135" s="113">
        <f t="shared" si="22"/>
        <v>-306</v>
      </c>
      <c r="V135" s="113">
        <f t="shared" si="23"/>
        <v>334</v>
      </c>
      <c r="W135" s="114">
        <f t="shared" si="24"/>
        <v>8.1397810808258363E-5</v>
      </c>
    </row>
    <row r="136" spans="2:23" ht="15.75" x14ac:dyDescent="0.25">
      <c r="B136" s="112" t="s">
        <v>156</v>
      </c>
      <c r="C136" s="113">
        <v>24219</v>
      </c>
      <c r="D136" s="113">
        <v>11174</v>
      </c>
      <c r="E136" s="113">
        <v>15301</v>
      </c>
      <c r="F136" s="113">
        <v>31962</v>
      </c>
      <c r="G136" s="113">
        <v>26633</v>
      </c>
      <c r="H136" s="114">
        <f t="shared" si="18"/>
        <v>-0.16672924097365627</v>
      </c>
      <c r="I136" s="114">
        <f t="shared" si="19"/>
        <v>9.9673809818737302E-2</v>
      </c>
      <c r="J136" s="113">
        <f t="shared" si="20"/>
        <v>-5329</v>
      </c>
      <c r="K136" s="113">
        <f t="shared" si="21"/>
        <v>2414</v>
      </c>
      <c r="L136" s="115">
        <f>F136/F130</f>
        <v>0.13416671563977065</v>
      </c>
      <c r="M136" s="114">
        <f>G136/G130</f>
        <v>0.11846313289238995</v>
      </c>
      <c r="N136" s="116">
        <v>2937</v>
      </c>
      <c r="O136" s="113">
        <v>3500</v>
      </c>
      <c r="P136" s="113">
        <v>4973</v>
      </c>
      <c r="Q136" s="113">
        <v>5670</v>
      </c>
      <c r="R136" s="113">
        <v>3855</v>
      </c>
      <c r="S136" s="114">
        <f t="shared" si="16"/>
        <v>-0.32010582010582012</v>
      </c>
      <c r="T136" s="114">
        <f t="shared" si="17"/>
        <v>0.31256384065372833</v>
      </c>
      <c r="U136" s="113">
        <f t="shared" si="22"/>
        <v>-1815</v>
      </c>
      <c r="V136" s="113">
        <f t="shared" si="23"/>
        <v>918</v>
      </c>
      <c r="W136" s="114">
        <f t="shared" si="24"/>
        <v>3.6700416452144561E-4</v>
      </c>
    </row>
    <row r="137" spans="2:23" ht="15.75" x14ac:dyDescent="0.25">
      <c r="B137" s="118" t="s">
        <v>157</v>
      </c>
      <c r="C137" s="119">
        <v>22876</v>
      </c>
      <c r="D137" s="119">
        <v>7630</v>
      </c>
      <c r="E137" s="119">
        <v>26487</v>
      </c>
      <c r="F137" s="119">
        <v>31028</v>
      </c>
      <c r="G137" s="119">
        <v>13679</v>
      </c>
      <c r="H137" s="120">
        <f t="shared" si="18"/>
        <v>-0.55914013149413433</v>
      </c>
      <c r="I137" s="120">
        <f t="shared" si="19"/>
        <v>-0.40203706941773032</v>
      </c>
      <c r="J137" s="119">
        <f t="shared" si="20"/>
        <v>-17349</v>
      </c>
      <c r="K137" s="121">
        <f t="shared" si="21"/>
        <v>-9197</v>
      </c>
      <c r="L137" s="124">
        <f>F137/F130</f>
        <v>0.13024606885898266</v>
      </c>
      <c r="M137" s="122">
        <f>G137/G130</f>
        <v>6.0843960306199152E-2</v>
      </c>
      <c r="N137" s="123">
        <v>5220</v>
      </c>
      <c r="O137" s="121">
        <v>2676</v>
      </c>
      <c r="P137" s="121">
        <v>14091</v>
      </c>
      <c r="Q137" s="119">
        <v>9519</v>
      </c>
      <c r="R137" s="119">
        <v>2399</v>
      </c>
      <c r="S137" s="120">
        <f t="shared" ref="S137:S153" si="25">IFERROR(R137/Q137-1,"-")</f>
        <v>-0.74797772875302027</v>
      </c>
      <c r="T137" s="120">
        <f t="shared" ref="T137:T153" si="26">IFERROR(R137/N137-1,"-")</f>
        <v>-0.54042145593869728</v>
      </c>
      <c r="U137" s="119">
        <f t="shared" si="22"/>
        <v>-7120</v>
      </c>
      <c r="V137" s="119">
        <f t="shared" si="23"/>
        <v>-2821</v>
      </c>
      <c r="W137" s="120">
        <f t="shared" si="24"/>
        <v>2.2838988085264539E-4</v>
      </c>
    </row>
    <row r="138" spans="2:23" ht="15.75" x14ac:dyDescent="0.25">
      <c r="B138" s="107" t="s">
        <v>136</v>
      </c>
      <c r="C138" s="108">
        <v>121354</v>
      </c>
      <c r="D138" s="108">
        <v>56792</v>
      </c>
      <c r="E138" s="108">
        <v>89960</v>
      </c>
      <c r="F138" s="108">
        <v>114346</v>
      </c>
      <c r="G138" s="108">
        <v>122266</v>
      </c>
      <c r="H138" s="109">
        <f t="shared" si="18"/>
        <v>6.926346352299162E-2</v>
      </c>
      <c r="I138" s="109">
        <f t="shared" si="19"/>
        <v>7.5152034543566337E-3</v>
      </c>
      <c r="J138" s="108">
        <f t="shared" si="20"/>
        <v>7920</v>
      </c>
      <c r="K138" s="108">
        <f t="shared" si="21"/>
        <v>912</v>
      </c>
      <c r="L138" s="110">
        <f>F138/F138</f>
        <v>1</v>
      </c>
      <c r="M138" s="109">
        <f>G138/G138</f>
        <v>1</v>
      </c>
      <c r="N138" s="111">
        <v>26258</v>
      </c>
      <c r="O138" s="108">
        <v>21453</v>
      </c>
      <c r="P138" s="108">
        <v>35274</v>
      </c>
      <c r="Q138" s="108">
        <v>25384</v>
      </c>
      <c r="R138" s="108">
        <v>23362</v>
      </c>
      <c r="S138" s="109">
        <f t="shared" si="25"/>
        <v>-7.9656476520642894E-2</v>
      </c>
      <c r="T138" s="109">
        <f t="shared" si="26"/>
        <v>-0.11029019727321199</v>
      </c>
      <c r="U138" s="108">
        <f t="shared" si="22"/>
        <v>-2022</v>
      </c>
      <c r="V138" s="108">
        <f t="shared" si="23"/>
        <v>-2896</v>
      </c>
      <c r="W138" s="109">
        <f t="shared" si="24"/>
        <v>2.2241118784824933E-3</v>
      </c>
    </row>
    <row r="139" spans="2:23" ht="15.75" x14ac:dyDescent="0.25">
      <c r="B139" s="112" t="s">
        <v>151</v>
      </c>
      <c r="C139" s="113">
        <v>95080</v>
      </c>
      <c r="D139" s="113">
        <v>44100</v>
      </c>
      <c r="E139" s="113">
        <v>68289</v>
      </c>
      <c r="F139" s="113">
        <v>85689</v>
      </c>
      <c r="G139" s="113">
        <v>90124</v>
      </c>
      <c r="H139" s="114">
        <f t="shared" si="18"/>
        <v>5.1756934962480683E-2</v>
      </c>
      <c r="I139" s="114">
        <f t="shared" si="19"/>
        <v>-5.2124526714345865E-2</v>
      </c>
      <c r="J139" s="113">
        <f t="shared" si="20"/>
        <v>4435</v>
      </c>
      <c r="K139" s="113">
        <f t="shared" si="21"/>
        <v>-4956</v>
      </c>
      <c r="L139" s="115">
        <f>F139/F138</f>
        <v>0.74938345023000363</v>
      </c>
      <c r="M139" s="114">
        <f>G139/G138</f>
        <v>0.73711416092781312</v>
      </c>
      <c r="N139" s="116">
        <v>22067</v>
      </c>
      <c r="O139" s="113">
        <v>17050</v>
      </c>
      <c r="P139" s="113">
        <v>26354</v>
      </c>
      <c r="Q139" s="113">
        <v>19235</v>
      </c>
      <c r="R139" s="113">
        <v>17699</v>
      </c>
      <c r="S139" s="114">
        <f t="shared" si="25"/>
        <v>-7.9854432024954458E-2</v>
      </c>
      <c r="T139" s="114">
        <f t="shared" si="26"/>
        <v>-0.19794262926541895</v>
      </c>
      <c r="U139" s="113">
        <f t="shared" si="22"/>
        <v>-1536</v>
      </c>
      <c r="V139" s="113">
        <f t="shared" si="23"/>
        <v>-4368</v>
      </c>
      <c r="W139" s="114">
        <f t="shared" si="24"/>
        <v>1.6849822847899004E-3</v>
      </c>
    </row>
    <row r="140" spans="2:23" ht="15.75" x14ac:dyDescent="0.25">
      <c r="B140" s="117" t="s">
        <v>152</v>
      </c>
      <c r="C140" s="113">
        <v>76845</v>
      </c>
      <c r="D140" s="113">
        <v>34462</v>
      </c>
      <c r="E140" s="113">
        <v>47725</v>
      </c>
      <c r="F140" s="113">
        <v>64216</v>
      </c>
      <c r="G140" s="113">
        <v>76289</v>
      </c>
      <c r="H140" s="114">
        <f t="shared" si="18"/>
        <v>0.18800610439765797</v>
      </c>
      <c r="I140" s="114">
        <f t="shared" si="19"/>
        <v>-7.2353438740321296E-3</v>
      </c>
      <c r="J140" s="113">
        <f t="shared" si="20"/>
        <v>12073</v>
      </c>
      <c r="K140" s="113">
        <f t="shared" si="21"/>
        <v>-556</v>
      </c>
      <c r="L140" s="115">
        <f>F140/F138</f>
        <v>0.56159375929197353</v>
      </c>
      <c r="M140" s="114">
        <f>G140/G138</f>
        <v>0.62395923641895534</v>
      </c>
      <c r="N140" s="116">
        <v>18296</v>
      </c>
      <c r="O140" s="113">
        <v>13164</v>
      </c>
      <c r="P140" s="113">
        <v>19827</v>
      </c>
      <c r="Q140" s="113">
        <v>14976</v>
      </c>
      <c r="R140" s="113">
        <v>14641</v>
      </c>
      <c r="S140" s="114">
        <f t="shared" si="25"/>
        <v>-2.2369123931623935E-2</v>
      </c>
      <c r="T140" s="114">
        <f t="shared" si="26"/>
        <v>-0.19977044162658508</v>
      </c>
      <c r="U140" s="113">
        <f t="shared" si="22"/>
        <v>-335</v>
      </c>
      <c r="V140" s="113">
        <f t="shared" si="23"/>
        <v>-3655</v>
      </c>
      <c r="W140" s="114">
        <f t="shared" si="24"/>
        <v>1.3938542082382582E-3</v>
      </c>
    </row>
    <row r="141" spans="2:23" ht="15.75" x14ac:dyDescent="0.25">
      <c r="B141" s="117" t="s">
        <v>153</v>
      </c>
      <c r="C141" s="113">
        <v>18237</v>
      </c>
      <c r="D141" s="113">
        <v>9637</v>
      </c>
      <c r="E141" s="113">
        <v>20564</v>
      </c>
      <c r="F141" s="113">
        <v>21474</v>
      </c>
      <c r="G141" s="113">
        <v>13838</v>
      </c>
      <c r="H141" s="114">
        <f t="shared" si="18"/>
        <v>-0.35559280990965814</v>
      </c>
      <c r="I141" s="114">
        <f t="shared" si="19"/>
        <v>-0.24121291879146789</v>
      </c>
      <c r="J141" s="113">
        <f t="shared" si="20"/>
        <v>-7636</v>
      </c>
      <c r="K141" s="113">
        <f t="shared" si="21"/>
        <v>-4399</v>
      </c>
      <c r="L141" s="115">
        <f>F141/F138</f>
        <v>0.18779843632483864</v>
      </c>
      <c r="M141" s="114">
        <f>G141/G138</f>
        <v>0.11317946117481556</v>
      </c>
      <c r="N141" s="116">
        <v>3771</v>
      </c>
      <c r="O141" s="113">
        <v>3885</v>
      </c>
      <c r="P141" s="113">
        <v>6527</v>
      </c>
      <c r="Q141" s="113">
        <v>4259</v>
      </c>
      <c r="R141" s="113">
        <v>3059</v>
      </c>
      <c r="S141" s="114">
        <f t="shared" si="25"/>
        <v>-0.28175628081709325</v>
      </c>
      <c r="T141" s="114">
        <f t="shared" si="26"/>
        <v>-0.18880933439405989</v>
      </c>
      <c r="U141" s="113">
        <f t="shared" si="22"/>
        <v>-1200</v>
      </c>
      <c r="V141" s="113">
        <f t="shared" si="23"/>
        <v>-712</v>
      </c>
      <c r="W141" s="114">
        <f t="shared" si="24"/>
        <v>2.912232786695466E-4</v>
      </c>
    </row>
    <row r="142" spans="2:23" ht="15.75" x14ac:dyDescent="0.25">
      <c r="B142" s="112" t="s">
        <v>154</v>
      </c>
      <c r="C142" s="113">
        <v>548</v>
      </c>
      <c r="D142" s="113">
        <v>74</v>
      </c>
      <c r="E142" s="113">
        <v>0</v>
      </c>
      <c r="F142" s="113">
        <v>190</v>
      </c>
      <c r="G142" s="113">
        <v>85</v>
      </c>
      <c r="H142" s="114">
        <f t="shared" si="18"/>
        <v>-0.55263157894736836</v>
      </c>
      <c r="I142" s="114">
        <f t="shared" si="19"/>
        <v>-0.8448905109489051</v>
      </c>
      <c r="J142" s="113">
        <f t="shared" si="20"/>
        <v>-105</v>
      </c>
      <c r="K142" s="113">
        <f t="shared" si="21"/>
        <v>-463</v>
      </c>
      <c r="L142" s="115">
        <f>F142/F138</f>
        <v>1.6616234936071223E-3</v>
      </c>
      <c r="M142" s="114">
        <f>G142/G138</f>
        <v>6.9520553547184011E-4</v>
      </c>
      <c r="N142" s="116">
        <v>0</v>
      </c>
      <c r="O142" s="113">
        <v>28</v>
      </c>
      <c r="P142" s="113">
        <v>0</v>
      </c>
      <c r="Q142" s="113">
        <v>8</v>
      </c>
      <c r="R142" s="113">
        <v>0</v>
      </c>
      <c r="S142" s="114">
        <f t="shared" si="25"/>
        <v>-1</v>
      </c>
      <c r="T142" s="114" t="str">
        <f t="shared" si="26"/>
        <v>-</v>
      </c>
      <c r="U142" s="113">
        <f t="shared" si="22"/>
        <v>-8</v>
      </c>
      <c r="V142" s="113">
        <f t="shared" si="23"/>
        <v>0</v>
      </c>
      <c r="W142" s="114">
        <f t="shared" si="24"/>
        <v>0</v>
      </c>
    </row>
    <row r="143" spans="2:23" ht="15.75" x14ac:dyDescent="0.25">
      <c r="B143" s="112" t="s">
        <v>155</v>
      </c>
      <c r="C143" s="113">
        <v>2762</v>
      </c>
      <c r="D143" s="113">
        <v>1594</v>
      </c>
      <c r="E143" s="113">
        <v>1952</v>
      </c>
      <c r="F143" s="113">
        <v>2619</v>
      </c>
      <c r="G143" s="113">
        <v>3654</v>
      </c>
      <c r="H143" s="114">
        <f t="shared" si="18"/>
        <v>0.39518900343642605</v>
      </c>
      <c r="I143" s="114">
        <f t="shared" si="19"/>
        <v>0.32295438088341788</v>
      </c>
      <c r="J143" s="113">
        <f t="shared" si="20"/>
        <v>1035</v>
      </c>
      <c r="K143" s="113">
        <f t="shared" si="21"/>
        <v>892</v>
      </c>
      <c r="L143" s="115">
        <f>F143/F138</f>
        <v>2.2904168051352911E-2</v>
      </c>
      <c r="M143" s="114">
        <f>G143/G138</f>
        <v>2.9885659136636513E-2</v>
      </c>
      <c r="N143" s="116">
        <v>443</v>
      </c>
      <c r="O143" s="113">
        <v>594</v>
      </c>
      <c r="P143" s="113">
        <v>735</v>
      </c>
      <c r="Q143" s="113">
        <v>343</v>
      </c>
      <c r="R143" s="113">
        <v>986</v>
      </c>
      <c r="S143" s="114">
        <f t="shared" si="25"/>
        <v>1.8746355685131197</v>
      </c>
      <c r="T143" s="114">
        <f t="shared" si="26"/>
        <v>1.2257336343115126</v>
      </c>
      <c r="U143" s="113">
        <f t="shared" si="22"/>
        <v>643</v>
      </c>
      <c r="V143" s="113">
        <f t="shared" si="23"/>
        <v>543</v>
      </c>
      <c r="W143" s="114">
        <f t="shared" si="24"/>
        <v>9.3869288253734201E-5</v>
      </c>
    </row>
    <row r="144" spans="2:23" ht="15.75" x14ac:dyDescent="0.25">
      <c r="B144" s="112" t="s">
        <v>156</v>
      </c>
      <c r="C144" s="113">
        <v>20122</v>
      </c>
      <c r="D144" s="113">
        <v>9547</v>
      </c>
      <c r="E144" s="113">
        <v>12495</v>
      </c>
      <c r="F144" s="113">
        <v>20161</v>
      </c>
      <c r="G144" s="113">
        <v>20625</v>
      </c>
      <c r="H144" s="114">
        <f t="shared" si="18"/>
        <v>2.3014731412132283E-2</v>
      </c>
      <c r="I144" s="114">
        <f t="shared" si="19"/>
        <v>2.4997515157539008E-2</v>
      </c>
      <c r="J144" s="113">
        <f t="shared" si="20"/>
        <v>464</v>
      </c>
      <c r="K144" s="113">
        <f t="shared" si="21"/>
        <v>503</v>
      </c>
      <c r="L144" s="115">
        <f>F144/F138</f>
        <v>0.17631574344533257</v>
      </c>
      <c r="M144" s="114">
        <f>G144/G138</f>
        <v>0.16868957846007884</v>
      </c>
      <c r="N144" s="116">
        <v>3072</v>
      </c>
      <c r="O144" s="113">
        <v>3264</v>
      </c>
      <c r="P144" s="113">
        <v>4746</v>
      </c>
      <c r="Q144" s="113">
        <v>3891</v>
      </c>
      <c r="R144" s="113">
        <v>4008</v>
      </c>
      <c r="S144" s="114">
        <f t="shared" si="25"/>
        <v>3.0069390902081716E-2</v>
      </c>
      <c r="T144" s="114">
        <f t="shared" si="26"/>
        <v>0.3046875</v>
      </c>
      <c r="U144" s="113">
        <f t="shared" si="22"/>
        <v>117</v>
      </c>
      <c r="V144" s="113">
        <f t="shared" si="23"/>
        <v>936</v>
      </c>
      <c r="W144" s="114">
        <f t="shared" si="24"/>
        <v>3.8157008856081815E-4</v>
      </c>
    </row>
    <row r="145" spans="2:23" ht="15.75" x14ac:dyDescent="0.25">
      <c r="B145" s="118" t="s">
        <v>157</v>
      </c>
      <c r="C145" s="119">
        <v>2840</v>
      </c>
      <c r="D145" s="119">
        <v>1478</v>
      </c>
      <c r="E145" s="119">
        <v>7224</v>
      </c>
      <c r="F145" s="119">
        <v>5690</v>
      </c>
      <c r="G145" s="119">
        <v>7780</v>
      </c>
      <c r="H145" s="120">
        <f t="shared" si="18"/>
        <v>0.36731107205623892</v>
      </c>
      <c r="I145" s="120">
        <f t="shared" si="19"/>
        <v>1.73943661971831</v>
      </c>
      <c r="J145" s="119">
        <f t="shared" si="20"/>
        <v>2090</v>
      </c>
      <c r="K145" s="121">
        <f t="shared" si="21"/>
        <v>4940</v>
      </c>
      <c r="L145" s="124">
        <f>F145/F138</f>
        <v>4.9761250940129079E-2</v>
      </c>
      <c r="M145" s="122">
        <f>G145/G138</f>
        <v>6.3631753717304895E-2</v>
      </c>
      <c r="N145" s="123">
        <v>676</v>
      </c>
      <c r="O145" s="121">
        <v>517</v>
      </c>
      <c r="P145" s="121">
        <v>3439</v>
      </c>
      <c r="Q145" s="119">
        <v>1907</v>
      </c>
      <c r="R145" s="119">
        <v>669</v>
      </c>
      <c r="S145" s="120">
        <f t="shared" si="25"/>
        <v>-0.649187205034085</v>
      </c>
      <c r="T145" s="120">
        <f t="shared" si="26"/>
        <v>-1.0355029585798814E-2</v>
      </c>
      <c r="U145" s="119">
        <f t="shared" si="22"/>
        <v>-1238</v>
      </c>
      <c r="V145" s="119">
        <f t="shared" si="23"/>
        <v>-7</v>
      </c>
      <c r="W145" s="120">
        <f t="shared" si="24"/>
        <v>6.3690216878040749E-5</v>
      </c>
    </row>
    <row r="146" spans="2:23" ht="15.75" x14ac:dyDescent="0.25">
      <c r="B146" s="107" t="s">
        <v>137</v>
      </c>
      <c r="C146" s="108">
        <v>43424</v>
      </c>
      <c r="D146" s="108">
        <v>18130</v>
      </c>
      <c r="E146" s="108">
        <v>40033</v>
      </c>
      <c r="F146" s="108">
        <v>48151</v>
      </c>
      <c r="G146" s="108">
        <v>34585</v>
      </c>
      <c r="H146" s="109">
        <f t="shared" si="18"/>
        <v>-0.28173869701563825</v>
      </c>
      <c r="I146" s="109">
        <f t="shared" si="19"/>
        <v>-0.20355103168754607</v>
      </c>
      <c r="J146" s="108">
        <f t="shared" si="20"/>
        <v>-13566</v>
      </c>
      <c r="K146" s="108">
        <f t="shared" si="21"/>
        <v>-8839</v>
      </c>
      <c r="L146" s="110">
        <f>F146/F146</f>
        <v>1</v>
      </c>
      <c r="M146" s="109">
        <f>G146/G146</f>
        <v>1</v>
      </c>
      <c r="N146" s="111">
        <v>11438</v>
      </c>
      <c r="O146" s="108">
        <v>8219</v>
      </c>
      <c r="P146" s="108">
        <v>14854</v>
      </c>
      <c r="Q146" s="108">
        <v>10689</v>
      </c>
      <c r="R146" s="108">
        <v>6326</v>
      </c>
      <c r="S146" s="109">
        <f t="shared" si="25"/>
        <v>-0.4081766301805595</v>
      </c>
      <c r="T146" s="109">
        <f t="shared" si="26"/>
        <v>-0.44693128169260365</v>
      </c>
      <c r="U146" s="108">
        <f t="shared" si="22"/>
        <v>-4363</v>
      </c>
      <c r="V146" s="108">
        <f t="shared" si="23"/>
        <v>-5112</v>
      </c>
      <c r="W146" s="109">
        <f t="shared" si="24"/>
        <v>6.0224859786320751E-4</v>
      </c>
    </row>
    <row r="147" spans="2:23" ht="15.75" x14ac:dyDescent="0.25">
      <c r="B147" s="112" t="s">
        <v>151</v>
      </c>
      <c r="C147" s="113">
        <v>31870</v>
      </c>
      <c r="D147" s="113">
        <v>11530</v>
      </c>
      <c r="E147" s="113">
        <v>30071</v>
      </c>
      <c r="F147" s="113">
        <v>28873</v>
      </c>
      <c r="G147" s="113">
        <v>18253</v>
      </c>
      <c r="H147" s="114">
        <f t="shared" si="18"/>
        <v>-0.36781768434177264</v>
      </c>
      <c r="I147" s="114">
        <f t="shared" si="19"/>
        <v>-0.42726702227800439</v>
      </c>
      <c r="J147" s="113">
        <f t="shared" si="20"/>
        <v>-10620</v>
      </c>
      <c r="K147" s="113">
        <f t="shared" si="21"/>
        <v>-13617</v>
      </c>
      <c r="L147" s="115">
        <f>F147/F146</f>
        <v>0.59963448318830348</v>
      </c>
      <c r="M147" s="114">
        <f>G147/G146</f>
        <v>0.52777215555876822</v>
      </c>
      <c r="N147" s="116">
        <v>9251</v>
      </c>
      <c r="O147" s="113">
        <v>5263</v>
      </c>
      <c r="P147" s="113">
        <v>10128</v>
      </c>
      <c r="Q147" s="113">
        <v>4746</v>
      </c>
      <c r="R147" s="113">
        <v>2299</v>
      </c>
      <c r="S147" s="114">
        <f t="shared" si="25"/>
        <v>-0.51559207753898018</v>
      </c>
      <c r="T147" s="114">
        <f t="shared" si="26"/>
        <v>-0.75148632580261587</v>
      </c>
      <c r="U147" s="113">
        <f t="shared" si="22"/>
        <v>-2447</v>
      </c>
      <c r="V147" s="113">
        <f t="shared" si="23"/>
        <v>-6952</v>
      </c>
      <c r="W147" s="114">
        <f t="shared" si="24"/>
        <v>2.1886966906220582E-4</v>
      </c>
    </row>
    <row r="148" spans="2:23" ht="15.75" x14ac:dyDescent="0.25">
      <c r="B148" s="117" t="s">
        <v>152</v>
      </c>
      <c r="C148" s="113">
        <v>21984</v>
      </c>
      <c r="D148" s="113">
        <v>7262</v>
      </c>
      <c r="E148" s="113">
        <v>22451</v>
      </c>
      <c r="F148" s="113">
        <v>22309</v>
      </c>
      <c r="G148" s="113">
        <v>15995</v>
      </c>
      <c r="H148" s="114">
        <f t="shared" si="18"/>
        <v>-0.28302478820207089</v>
      </c>
      <c r="I148" s="114">
        <f t="shared" si="19"/>
        <v>-0.27242540029112083</v>
      </c>
      <c r="J148" s="113">
        <f t="shared" si="20"/>
        <v>-6314</v>
      </c>
      <c r="K148" s="113">
        <f t="shared" si="21"/>
        <v>-5989</v>
      </c>
      <c r="L148" s="115">
        <f>F148/F146</f>
        <v>0.46331332682602644</v>
      </c>
      <c r="M148" s="114">
        <f>G148/G146</f>
        <v>0.46248373572357959</v>
      </c>
      <c r="N148" s="116">
        <v>6692</v>
      </c>
      <c r="O148" s="113">
        <v>3298</v>
      </c>
      <c r="P148" s="113">
        <v>8038</v>
      </c>
      <c r="Q148" s="113">
        <v>3890</v>
      </c>
      <c r="R148" s="113">
        <v>1771</v>
      </c>
      <c r="S148" s="114">
        <f t="shared" si="25"/>
        <v>-0.54473007712082255</v>
      </c>
      <c r="T148" s="114">
        <f t="shared" si="26"/>
        <v>-0.73535564853556479</v>
      </c>
      <c r="U148" s="113">
        <f t="shared" si="22"/>
        <v>-2119</v>
      </c>
      <c r="V148" s="113">
        <f t="shared" si="23"/>
        <v>-4921</v>
      </c>
      <c r="W148" s="114">
        <f t="shared" si="24"/>
        <v>1.6860295080868486E-4</v>
      </c>
    </row>
    <row r="149" spans="2:23" ht="15.75" x14ac:dyDescent="0.25">
      <c r="B149" s="117" t="s">
        <v>153</v>
      </c>
      <c r="C149" s="113">
        <v>9888</v>
      </c>
      <c r="D149" s="113">
        <v>4266</v>
      </c>
      <c r="E149" s="113">
        <v>7621</v>
      </c>
      <c r="F149" s="113">
        <v>6562</v>
      </c>
      <c r="G149" s="113">
        <v>2261</v>
      </c>
      <c r="H149" s="114">
        <f t="shared" si="18"/>
        <v>-0.65544041450777202</v>
      </c>
      <c r="I149" s="114">
        <f t="shared" si="19"/>
        <v>-0.77133899676375406</v>
      </c>
      <c r="J149" s="113">
        <f t="shared" si="20"/>
        <v>-4301</v>
      </c>
      <c r="K149" s="113">
        <f t="shared" si="21"/>
        <v>-7627</v>
      </c>
      <c r="L149" s="115">
        <f>F149/F146</f>
        <v>0.13627962036094785</v>
      </c>
      <c r="M149" s="114">
        <f>G149/G146</f>
        <v>6.5375162642764204E-2</v>
      </c>
      <c r="N149" s="116">
        <v>2559</v>
      </c>
      <c r="O149" s="113">
        <v>1965</v>
      </c>
      <c r="P149" s="113">
        <v>2091</v>
      </c>
      <c r="Q149" s="113">
        <v>856</v>
      </c>
      <c r="R149" s="113">
        <v>529</v>
      </c>
      <c r="S149" s="114">
        <f t="shared" si="25"/>
        <v>-0.3820093457943925</v>
      </c>
      <c r="T149" s="114">
        <f t="shared" si="26"/>
        <v>-0.79327862446268071</v>
      </c>
      <c r="U149" s="113">
        <f t="shared" si="22"/>
        <v>-327</v>
      </c>
      <c r="V149" s="113">
        <f t="shared" si="23"/>
        <v>-2030</v>
      </c>
      <c r="W149" s="114">
        <f t="shared" si="24"/>
        <v>5.0361920371425348E-5</v>
      </c>
    </row>
    <row r="150" spans="2:23" ht="15.75" x14ac:dyDescent="0.25">
      <c r="B150" s="112" t="s">
        <v>154</v>
      </c>
      <c r="C150" s="113">
        <v>639</v>
      </c>
      <c r="D150" s="113">
        <v>41</v>
      </c>
      <c r="E150" s="113">
        <v>13</v>
      </c>
      <c r="F150" s="113">
        <v>226</v>
      </c>
      <c r="G150" s="113">
        <v>55</v>
      </c>
      <c r="H150" s="114">
        <f t="shared" si="18"/>
        <v>-0.75663716814159288</v>
      </c>
      <c r="I150" s="114">
        <f t="shared" si="19"/>
        <v>-0.91392801251956179</v>
      </c>
      <c r="J150" s="113">
        <f t="shared" si="20"/>
        <v>-171</v>
      </c>
      <c r="K150" s="113">
        <f t="shared" si="21"/>
        <v>-584</v>
      </c>
      <c r="L150" s="115">
        <f>F150/F146</f>
        <v>4.6935681501941804E-3</v>
      </c>
      <c r="M150" s="114">
        <f>G150/G146</f>
        <v>1.5902848055515397E-3</v>
      </c>
      <c r="N150" s="116">
        <v>0</v>
      </c>
      <c r="O150" s="113">
        <v>0</v>
      </c>
      <c r="P150" s="113">
        <v>0</v>
      </c>
      <c r="Q150" s="113">
        <v>0</v>
      </c>
      <c r="R150" s="113">
        <v>0</v>
      </c>
      <c r="S150" s="114" t="str">
        <f t="shared" si="25"/>
        <v>-</v>
      </c>
      <c r="T150" s="114" t="str">
        <f t="shared" si="26"/>
        <v>-</v>
      </c>
      <c r="U150" s="113">
        <f t="shared" si="22"/>
        <v>0</v>
      </c>
      <c r="V150" s="113">
        <f t="shared" si="23"/>
        <v>0</v>
      </c>
      <c r="W150" s="114">
        <f t="shared" si="24"/>
        <v>0</v>
      </c>
    </row>
    <row r="151" spans="2:23" ht="15.75" x14ac:dyDescent="0.25">
      <c r="B151" s="112" t="s">
        <v>155</v>
      </c>
      <c r="C151" s="113">
        <v>1509</v>
      </c>
      <c r="D151" s="113">
        <v>1040</v>
      </c>
      <c r="E151" s="113">
        <v>496</v>
      </c>
      <c r="F151" s="113">
        <v>1506</v>
      </c>
      <c r="G151" s="113">
        <v>972</v>
      </c>
      <c r="H151" s="114">
        <f t="shared" si="18"/>
        <v>-0.35458167330677293</v>
      </c>
      <c r="I151" s="114">
        <f t="shared" si="19"/>
        <v>-0.35586481113320079</v>
      </c>
      <c r="J151" s="113">
        <f t="shared" si="20"/>
        <v>-534</v>
      </c>
      <c r="K151" s="113">
        <f t="shared" si="21"/>
        <v>-537</v>
      </c>
      <c r="L151" s="115">
        <f>F151/F146</f>
        <v>3.1276609000851489E-2</v>
      </c>
      <c r="M151" s="114">
        <f>G151/G146</f>
        <v>2.8104669654474484E-2</v>
      </c>
      <c r="N151" s="116">
        <v>287</v>
      </c>
      <c r="O151" s="113">
        <v>350</v>
      </c>
      <c r="P151" s="113">
        <v>192</v>
      </c>
      <c r="Q151" s="113">
        <v>961</v>
      </c>
      <c r="R151" s="113">
        <v>167</v>
      </c>
      <c r="S151" s="114">
        <f t="shared" si="25"/>
        <v>-0.82622268470343396</v>
      </c>
      <c r="T151" s="114">
        <f t="shared" si="26"/>
        <v>-0.41811846689895471</v>
      </c>
      <c r="U151" s="113">
        <f t="shared" si="22"/>
        <v>-794</v>
      </c>
      <c r="V151" s="113">
        <f t="shared" si="23"/>
        <v>-120</v>
      </c>
      <c r="W151" s="114">
        <f t="shared" si="24"/>
        <v>1.5898753690034088E-5</v>
      </c>
    </row>
    <row r="152" spans="2:23" ht="15.75" x14ac:dyDescent="0.25">
      <c r="B152" s="112" t="s">
        <v>156</v>
      </c>
      <c r="C152" s="113">
        <v>4471</v>
      </c>
      <c r="D152" s="113">
        <v>3156</v>
      </c>
      <c r="E152" s="113">
        <v>4879</v>
      </c>
      <c r="F152" s="113">
        <v>8814</v>
      </c>
      <c r="G152" s="113">
        <v>9388</v>
      </c>
      <c r="H152" s="114">
        <f t="shared" si="18"/>
        <v>6.5123666893578402E-2</v>
      </c>
      <c r="I152" s="114">
        <f t="shared" si="19"/>
        <v>1.0997539700290764</v>
      </c>
      <c r="J152" s="113">
        <f t="shared" si="20"/>
        <v>574</v>
      </c>
      <c r="K152" s="113">
        <f t="shared" si="21"/>
        <v>4917</v>
      </c>
      <c r="L152" s="115">
        <f>F152/F146</f>
        <v>0.18304915785757306</v>
      </c>
      <c r="M152" s="114">
        <f>G152/G146</f>
        <v>0.2714471591730519</v>
      </c>
      <c r="N152" s="116">
        <v>1003</v>
      </c>
      <c r="O152" s="113">
        <v>1361</v>
      </c>
      <c r="P152" s="113">
        <v>2323</v>
      </c>
      <c r="Q152" s="113">
        <v>2516</v>
      </c>
      <c r="R152" s="113">
        <v>2999</v>
      </c>
      <c r="S152" s="114">
        <f t="shared" si="25"/>
        <v>0.19197138314785378</v>
      </c>
      <c r="T152" s="114">
        <f t="shared" si="26"/>
        <v>1.9900299102691923</v>
      </c>
      <c r="U152" s="113">
        <f t="shared" si="22"/>
        <v>483</v>
      </c>
      <c r="V152" s="113">
        <f t="shared" si="23"/>
        <v>1996</v>
      </c>
      <c r="W152" s="114">
        <f t="shared" si="24"/>
        <v>2.8551115159528283E-4</v>
      </c>
    </row>
    <row r="153" spans="2:23" ht="15.75" x14ac:dyDescent="0.25">
      <c r="B153" s="118" t="s">
        <v>157</v>
      </c>
      <c r="C153" s="119">
        <v>4935</v>
      </c>
      <c r="D153" s="119">
        <v>2368</v>
      </c>
      <c r="E153" s="119">
        <v>4575</v>
      </c>
      <c r="F153" s="119">
        <v>8736</v>
      </c>
      <c r="G153" s="119">
        <v>5918</v>
      </c>
      <c r="H153" s="120">
        <f t="shared" si="18"/>
        <v>-0.32257326007326004</v>
      </c>
      <c r="I153" s="120">
        <f t="shared" si="19"/>
        <v>0.19918946301925033</v>
      </c>
      <c r="J153" s="119">
        <f t="shared" si="20"/>
        <v>-2818</v>
      </c>
      <c r="K153" s="121">
        <f t="shared" si="21"/>
        <v>983</v>
      </c>
      <c r="L153" s="124">
        <f>F153/F146</f>
        <v>0.18142925380573613</v>
      </c>
      <c r="M153" s="122">
        <f>G153/G146</f>
        <v>0.17111464507734567</v>
      </c>
      <c r="N153" s="123">
        <v>898</v>
      </c>
      <c r="O153" s="121">
        <v>1246</v>
      </c>
      <c r="P153" s="121">
        <v>2211</v>
      </c>
      <c r="Q153" s="119">
        <v>2466</v>
      </c>
      <c r="R153" s="119">
        <v>862</v>
      </c>
      <c r="S153" s="120">
        <f t="shared" si="25"/>
        <v>-0.65044606650446068</v>
      </c>
      <c r="T153" s="120">
        <f t="shared" si="26"/>
        <v>-4.008908685968815E-2</v>
      </c>
      <c r="U153" s="119">
        <f t="shared" si="22"/>
        <v>-1604</v>
      </c>
      <c r="V153" s="119">
        <f t="shared" si="23"/>
        <v>-36</v>
      </c>
      <c r="W153" s="120">
        <f t="shared" si="24"/>
        <v>8.206422563358913E-5</v>
      </c>
    </row>
    <row r="154" spans="2:23" ht="6" customHeight="1" x14ac:dyDescent="0.25">
      <c r="B154" s="129"/>
      <c r="C154" s="130"/>
      <c r="D154" s="130"/>
      <c r="E154" s="131"/>
      <c r="F154" s="131"/>
      <c r="G154" s="130"/>
      <c r="H154" s="130"/>
      <c r="I154" s="131"/>
      <c r="J154" s="131"/>
    </row>
    <row r="155" spans="2:23" x14ac:dyDescent="0.25">
      <c r="B155" s="40" t="s">
        <v>57</v>
      </c>
      <c r="C155" s="40"/>
      <c r="D155" s="40"/>
      <c r="E155" s="40"/>
      <c r="F155" s="40"/>
      <c r="G155" s="40"/>
      <c r="H155" s="40"/>
      <c r="I155" s="40"/>
      <c r="J155" s="40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E5D6E-93D3-4D43-BEF7-30E0F0B2A732}">
  <dimension ref="A1:V204"/>
  <sheetViews>
    <sheetView showGridLines="0" workbookViewId="0">
      <selection activeCell="G13" sqref="G13"/>
    </sheetView>
  </sheetViews>
  <sheetFormatPr baseColWidth="10" defaultColWidth="11.42578125" defaultRowHeight="15" x14ac:dyDescent="0.25"/>
  <cols>
    <col min="1" max="1" width="18.42578125" customWidth="1"/>
    <col min="2" max="2" width="31.140625" customWidth="1"/>
    <col min="3" max="4" width="15.85546875" customWidth="1"/>
    <col min="16" max="16" width="15.85546875" customWidth="1"/>
  </cols>
  <sheetData>
    <row r="1" spans="1:22" ht="40.5" customHeight="1" x14ac:dyDescent="0.25">
      <c r="A1" s="44"/>
    </row>
    <row r="4" spans="1:22" ht="21.75" customHeight="1" thickBot="1" x14ac:dyDescent="0.3">
      <c r="B4" s="11" t="str">
        <f>CONCATENATE("Turistas entrados a Canarias e islas según tipo de alojamiento")</f>
        <v>Turistas entrados a Canarias e islas según tipo de alojamiento</v>
      </c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</row>
    <row r="5" spans="1:22" ht="6" customHeight="1" thickBot="1" x14ac:dyDescent="0.3"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</row>
    <row r="6" spans="1:22" ht="30.75" thickBot="1" x14ac:dyDescent="0.3">
      <c r="B6" s="27"/>
      <c r="C6" s="47" t="s">
        <v>186</v>
      </c>
      <c r="D6" s="47" t="s">
        <v>187</v>
      </c>
      <c r="E6" s="47" t="s">
        <v>188</v>
      </c>
      <c r="F6" s="47" t="s">
        <v>189</v>
      </c>
      <c r="G6" s="47" t="s">
        <v>185</v>
      </c>
      <c r="H6" s="32" t="str">
        <f>CONCATENATE("Variación ",RIGHT(G6,2),"/",RIGHT(F6,2))</f>
        <v>Variación 23/22</v>
      </c>
      <c r="I6" s="32" t="str">
        <f>CONCATENATE("Variación ",RIGHT(G6,2),"/",RIGHT(C6,2))</f>
        <v>Variación 23/19</v>
      </c>
      <c r="J6" s="32" t="str">
        <f>CONCATENATE("diferencia ",RIGHT(G6,2),"/",RIGHT(F6,2))</f>
        <v>diferencia 23/22</v>
      </c>
      <c r="K6" s="32" t="str">
        <f>CONCATENATE("diferencia ",RIGHT(G6,2),"/",RIGHT(C6,2))</f>
        <v>diferencia 23/19</v>
      </c>
      <c r="L6" s="48" t="str">
        <f>CONCATENATE("Cuota ",RIGHT(G6,4))</f>
        <v>Cuota 2023</v>
      </c>
      <c r="M6" s="49" t="s">
        <v>190</v>
      </c>
      <c r="N6" s="50" t="s">
        <v>191</v>
      </c>
      <c r="O6" s="50" t="s">
        <v>192</v>
      </c>
      <c r="P6" s="50" t="s">
        <v>193</v>
      </c>
      <c r="Q6" s="51" t="s">
        <v>194</v>
      </c>
      <c r="R6" s="32" t="str">
        <f>CONCATENATE("Variación ",RIGHT(Q6,2),"/",RIGHT(P6,2))</f>
        <v>Variación 23/22</v>
      </c>
      <c r="S6" s="32" t="str">
        <f>CONCATENATE("Variación ",RIGHT(Q6,2),"/",RIGHT(M6,2))</f>
        <v>Variación 23/19</v>
      </c>
      <c r="T6" s="32" t="str">
        <f>CONCATENATE("diferencia ",RIGHT(Q6,2),"/",RIGHT(P6,2))</f>
        <v>diferencia 23/22</v>
      </c>
      <c r="U6" s="32" t="str">
        <f>CONCATENATE("diferencia ",RIGHT(Q6,2),"/",RIGHT(M6,2))</f>
        <v>diferencia 23/19</v>
      </c>
      <c r="V6" s="48" t="str">
        <f>CONCATENATE("Cuota ",RIGHT(Q6,4))</f>
        <v>Cuota 2023</v>
      </c>
    </row>
    <row r="7" spans="1:22" ht="16.5" thickBot="1" x14ac:dyDescent="0.3">
      <c r="B7" s="132" t="s">
        <v>132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</row>
    <row r="8" spans="1:22" ht="16.5" thickBot="1" x14ac:dyDescent="0.3">
      <c r="B8" s="133" t="s">
        <v>158</v>
      </c>
      <c r="C8" s="134"/>
      <c r="D8" s="134"/>
      <c r="E8" s="134"/>
      <c r="F8" s="134"/>
      <c r="G8" s="134"/>
      <c r="H8" s="134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</row>
    <row r="9" spans="1:22" ht="15.75" x14ac:dyDescent="0.25">
      <c r="B9" s="59" t="s">
        <v>30</v>
      </c>
      <c r="C9" s="95">
        <v>10080669</v>
      </c>
      <c r="D9" s="95">
        <v>3768423</v>
      </c>
      <c r="E9" s="95">
        <v>2587070</v>
      </c>
      <c r="F9" s="95">
        <v>9286289</v>
      </c>
      <c r="G9" s="95">
        <v>10503968</v>
      </c>
      <c r="H9" s="96">
        <f>G9/F9-1</f>
        <v>0.13112654581394145</v>
      </c>
      <c r="I9" s="96">
        <f>G9/C9-1</f>
        <v>4.1991161499301377E-2</v>
      </c>
      <c r="J9" s="95">
        <f>G9-F9</f>
        <v>1217679</v>
      </c>
      <c r="K9" s="95">
        <f>G9-C9</f>
        <v>423299</v>
      </c>
      <c r="L9" s="96">
        <f>G9/G9</f>
        <v>1</v>
      </c>
      <c r="M9" s="98">
        <v>1289910</v>
      </c>
      <c r="N9" s="95">
        <v>406679</v>
      </c>
      <c r="O9" s="95">
        <v>838515</v>
      </c>
      <c r="P9" s="95">
        <v>1334530</v>
      </c>
      <c r="Q9" s="95">
        <v>1331354</v>
      </c>
      <c r="R9" s="97">
        <f t="shared" ref="R9:R11" si="0">Q9/P9-1</f>
        <v>-2.3798640719954189E-3</v>
      </c>
      <c r="S9" s="96">
        <f>Q9/M9-1</f>
        <v>3.2129373367134173E-2</v>
      </c>
      <c r="T9" s="95">
        <f t="shared" ref="T9:T11" si="1">Q9-P9</f>
        <v>-3176</v>
      </c>
      <c r="U9" s="95">
        <f>Q9-M9</f>
        <v>41444</v>
      </c>
      <c r="V9" s="96">
        <f>Q9/Q9</f>
        <v>1</v>
      </c>
    </row>
    <row r="10" spans="1:22" ht="15.75" x14ac:dyDescent="0.25">
      <c r="B10" s="59" t="s">
        <v>65</v>
      </c>
      <c r="C10" s="95">
        <v>8702056</v>
      </c>
      <c r="D10" s="95">
        <v>3222980</v>
      </c>
      <c r="E10" s="95">
        <v>1777644</v>
      </c>
      <c r="F10" s="95">
        <v>7991797</v>
      </c>
      <c r="G10" s="95">
        <v>9162697</v>
      </c>
      <c r="H10" s="96">
        <f>G10/F10-1</f>
        <v>0.1465127304910272</v>
      </c>
      <c r="I10" s="96">
        <f>G10/C10-1</f>
        <v>5.2934731746152819E-2</v>
      </c>
      <c r="J10" s="95">
        <f>G10-F10</f>
        <v>1170900</v>
      </c>
      <c r="K10" s="95">
        <f>G10-C10</f>
        <v>460641</v>
      </c>
      <c r="L10" s="96">
        <f>G10/G9</f>
        <v>0.87230816011625323</v>
      </c>
      <c r="M10" s="98">
        <v>1035474</v>
      </c>
      <c r="N10" s="95">
        <v>237554</v>
      </c>
      <c r="O10" s="95">
        <v>567052</v>
      </c>
      <c r="P10" s="95">
        <v>1080501</v>
      </c>
      <c r="Q10" s="95">
        <v>1096920</v>
      </c>
      <c r="R10" s="97">
        <f t="shared" si="0"/>
        <v>1.519572864809926E-2</v>
      </c>
      <c r="S10" s="96">
        <f>Q10/M10-1</f>
        <v>5.9340939511759894E-2</v>
      </c>
      <c r="T10" s="95">
        <f t="shared" si="1"/>
        <v>16419</v>
      </c>
      <c r="U10" s="95">
        <f>Q10-M10</f>
        <v>61446</v>
      </c>
      <c r="V10" s="96">
        <f>Q10/Q9</f>
        <v>0.82391309899545873</v>
      </c>
    </row>
    <row r="11" spans="1:22" ht="16.5" thickBot="1" x14ac:dyDescent="0.3">
      <c r="B11" s="59" t="s">
        <v>138</v>
      </c>
      <c r="C11" s="95">
        <v>1378612</v>
      </c>
      <c r="D11" s="95">
        <v>545444</v>
      </c>
      <c r="E11" s="95">
        <v>809426</v>
      </c>
      <c r="F11" s="95">
        <v>1294491</v>
      </c>
      <c r="G11" s="95">
        <v>1341270</v>
      </c>
      <c r="H11" s="96">
        <f>G11/F11-1</f>
        <v>3.6136983571148917E-2</v>
      </c>
      <c r="I11" s="96">
        <f>G11/C11-1</f>
        <v>-2.7086663977971992E-2</v>
      </c>
      <c r="J11" s="95">
        <f>G11-F11</f>
        <v>46779</v>
      </c>
      <c r="K11" s="95">
        <f>G11-C11</f>
        <v>-37342</v>
      </c>
      <c r="L11" s="96">
        <f>G11/G9</f>
        <v>0.12769174468162889</v>
      </c>
      <c r="M11" s="98">
        <v>254436</v>
      </c>
      <c r="N11" s="95">
        <v>169125</v>
      </c>
      <c r="O11" s="95">
        <v>271463</v>
      </c>
      <c r="P11" s="95">
        <v>254029</v>
      </c>
      <c r="Q11" s="95">
        <v>234434</v>
      </c>
      <c r="R11" s="97">
        <f t="shared" si="0"/>
        <v>-7.7136862326742217E-2</v>
      </c>
      <c r="S11" s="96">
        <f>Q11/M11-1</f>
        <v>-7.8613089342703057E-2</v>
      </c>
      <c r="T11" s="95">
        <f t="shared" si="1"/>
        <v>-19595</v>
      </c>
      <c r="U11" s="95">
        <f>Q11-M11</f>
        <v>-20002</v>
      </c>
      <c r="V11" s="96">
        <f>Q11/Q9</f>
        <v>0.17608690100454125</v>
      </c>
    </row>
    <row r="12" spans="1:22" ht="16.5" thickBot="1" x14ac:dyDescent="0.3">
      <c r="B12" s="133" t="s">
        <v>151</v>
      </c>
      <c r="C12" s="134"/>
      <c r="D12" s="134"/>
      <c r="E12" s="134"/>
      <c r="F12" s="134"/>
      <c r="G12" s="134"/>
      <c r="H12" s="134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2" ht="15.75" x14ac:dyDescent="0.25">
      <c r="B13" s="59" t="s">
        <v>30</v>
      </c>
      <c r="C13" s="95">
        <v>8415287</v>
      </c>
      <c r="D13" s="95">
        <v>3014239</v>
      </c>
      <c r="E13" s="95">
        <v>1893923</v>
      </c>
      <c r="F13" s="95">
        <v>7727882</v>
      </c>
      <c r="G13" s="95">
        <v>8914932</v>
      </c>
      <c r="H13" s="96">
        <f>G13/F13-1</f>
        <v>0.15360612390303063</v>
      </c>
      <c r="I13" s="96">
        <f>G13/C13-1</f>
        <v>5.9373494926554526E-2</v>
      </c>
      <c r="J13" s="95">
        <f>G13-F13</f>
        <v>1187050</v>
      </c>
      <c r="K13" s="95">
        <f>G13-C13</f>
        <v>499645</v>
      </c>
      <c r="L13" s="96">
        <f>G13/G13</f>
        <v>1</v>
      </c>
      <c r="M13" s="98">
        <v>1106764</v>
      </c>
      <c r="N13" s="95">
        <v>292803</v>
      </c>
      <c r="O13" s="95">
        <v>635334</v>
      </c>
      <c r="P13" s="95">
        <v>1134438</v>
      </c>
      <c r="Q13" s="95">
        <v>1149359</v>
      </c>
      <c r="R13" s="97">
        <f t="shared" ref="R13:R15" si="2">Q13/P13-1</f>
        <v>1.3152768154804484E-2</v>
      </c>
      <c r="S13" s="96">
        <f>Q13/M13-1</f>
        <v>3.8486072911659619E-2</v>
      </c>
      <c r="T13" s="95">
        <f t="shared" ref="T13:T15" si="3">Q13-P13</f>
        <v>14921</v>
      </c>
      <c r="U13" s="95">
        <f>Q13-M13</f>
        <v>42595</v>
      </c>
      <c r="V13" s="96">
        <f>Q13/Q13</f>
        <v>1</v>
      </c>
    </row>
    <row r="14" spans="1:22" ht="15.75" x14ac:dyDescent="0.25">
      <c r="B14" s="59" t="s">
        <v>65</v>
      </c>
      <c r="C14" s="95">
        <v>7370683</v>
      </c>
      <c r="D14" s="95">
        <v>2630960</v>
      </c>
      <c r="E14" s="95">
        <v>1322806</v>
      </c>
      <c r="F14" s="95">
        <v>6819295</v>
      </c>
      <c r="G14" s="95">
        <v>7982707</v>
      </c>
      <c r="H14" s="96">
        <f>G14/F14-1</f>
        <v>0.17060590574245582</v>
      </c>
      <c r="I14" s="96">
        <f>G14/C14-1</f>
        <v>8.3034910061930534E-2</v>
      </c>
      <c r="J14" s="95">
        <f>G14-F14</f>
        <v>1163412</v>
      </c>
      <c r="K14" s="95">
        <f>G14-C14</f>
        <v>612024</v>
      </c>
      <c r="L14" s="96">
        <f>G14/G13</f>
        <v>0.89543105881233864</v>
      </c>
      <c r="M14" s="98">
        <v>899587</v>
      </c>
      <c r="N14" s="95">
        <v>180976</v>
      </c>
      <c r="O14" s="95">
        <v>452935</v>
      </c>
      <c r="P14" s="95">
        <v>962018</v>
      </c>
      <c r="Q14" s="95">
        <v>989596</v>
      </c>
      <c r="R14" s="97">
        <f t="shared" si="2"/>
        <v>2.8666823281892961E-2</v>
      </c>
      <c r="S14" s="96">
        <f>Q14/M14-1</f>
        <v>0.10005591454745355</v>
      </c>
      <c r="T14" s="95">
        <f t="shared" si="3"/>
        <v>27578</v>
      </c>
      <c r="U14" s="95">
        <f>Q14-M14</f>
        <v>90009</v>
      </c>
      <c r="V14" s="96">
        <f>Q14/Q13</f>
        <v>0.86099817376468102</v>
      </c>
    </row>
    <row r="15" spans="1:22" ht="16.5" thickBot="1" x14ac:dyDescent="0.3">
      <c r="B15" s="59" t="s">
        <v>138</v>
      </c>
      <c r="C15" s="95">
        <v>1044603</v>
      </c>
      <c r="D15" s="95">
        <v>383278</v>
      </c>
      <c r="E15" s="95">
        <v>571118</v>
      </c>
      <c r="F15" s="95">
        <v>908585</v>
      </c>
      <c r="G15" s="95">
        <v>932226</v>
      </c>
      <c r="H15" s="96">
        <f>G15/F15-1</f>
        <v>2.6019579896212175E-2</v>
      </c>
      <c r="I15" s="96">
        <f>G15/C15-1</f>
        <v>-0.10757866864253696</v>
      </c>
      <c r="J15" s="95">
        <f>G15-F15</f>
        <v>23641</v>
      </c>
      <c r="K15" s="95">
        <f>G15-C15</f>
        <v>-112377</v>
      </c>
      <c r="L15" s="96">
        <f>G15/G13</f>
        <v>0.10456905335901609</v>
      </c>
      <c r="M15" s="98">
        <v>207177</v>
      </c>
      <c r="N15" s="95">
        <v>111827</v>
      </c>
      <c r="O15" s="95">
        <v>182399</v>
      </c>
      <c r="P15" s="95">
        <v>172420</v>
      </c>
      <c r="Q15" s="95">
        <v>159763</v>
      </c>
      <c r="R15" s="97">
        <f t="shared" si="2"/>
        <v>-7.3407957313536665E-2</v>
      </c>
      <c r="S15" s="96">
        <f>Q15/M15-1</f>
        <v>-0.22885745039265937</v>
      </c>
      <c r="T15" s="95">
        <f t="shared" si="3"/>
        <v>-12657</v>
      </c>
      <c r="U15" s="95">
        <f>Q15-M15</f>
        <v>-47414</v>
      </c>
      <c r="V15" s="96">
        <f>Q15/Q13</f>
        <v>0.13900182623531898</v>
      </c>
    </row>
    <row r="16" spans="1:22" ht="16.5" thickBot="1" x14ac:dyDescent="0.3">
      <c r="B16" s="133" t="s">
        <v>152</v>
      </c>
      <c r="C16" s="134"/>
      <c r="D16" s="134"/>
      <c r="E16" s="134"/>
      <c r="F16" s="134"/>
      <c r="G16" s="134"/>
      <c r="H16" s="134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2:22" ht="15.75" x14ac:dyDescent="0.25">
      <c r="B17" s="59" t="s">
        <v>30</v>
      </c>
      <c r="C17" s="95">
        <v>7585337</v>
      </c>
      <c r="D17" s="95">
        <v>2601968</v>
      </c>
      <c r="E17" s="95">
        <v>1606532</v>
      </c>
      <c r="F17" s="95">
        <v>6502476</v>
      </c>
      <c r="G17" s="95">
        <v>7054181</v>
      </c>
      <c r="H17" s="96">
        <f>G17/F17-1</f>
        <v>8.4845372747242687E-2</v>
      </c>
      <c r="I17" s="96">
        <f>G17/C17-1</f>
        <v>-7.0024047712052839E-2</v>
      </c>
      <c r="J17" s="95">
        <f>G17-F17</f>
        <v>551705</v>
      </c>
      <c r="K17" s="95">
        <f>G17-C17</f>
        <v>-531156</v>
      </c>
      <c r="L17" s="96">
        <f>G17/G17</f>
        <v>1</v>
      </c>
      <c r="M17" s="98">
        <v>1003995</v>
      </c>
      <c r="N17" s="95">
        <v>237674</v>
      </c>
      <c r="O17" s="95">
        <v>558428</v>
      </c>
      <c r="P17" s="95">
        <v>918850</v>
      </c>
      <c r="Q17" s="95">
        <v>909545</v>
      </c>
      <c r="R17" s="97">
        <f t="shared" ref="R17:R19" si="4">Q17/P17-1</f>
        <v>-1.0126788920933771E-2</v>
      </c>
      <c r="S17" s="96">
        <f>Q17/M17-1</f>
        <v>-9.4074173676163775E-2</v>
      </c>
      <c r="T17" s="95">
        <f t="shared" ref="T17:T19" si="5">Q17-P17</f>
        <v>-9305</v>
      </c>
      <c r="U17" s="95">
        <f>Q17-M17</f>
        <v>-94450</v>
      </c>
      <c r="V17" s="96">
        <f>Q17/Q17</f>
        <v>1</v>
      </c>
    </row>
    <row r="18" spans="2:22" ht="15.75" x14ac:dyDescent="0.25">
      <c r="B18" s="59" t="s">
        <v>65</v>
      </c>
      <c r="C18" s="95">
        <v>6663353</v>
      </c>
      <c r="D18" s="95">
        <v>2291343</v>
      </c>
      <c r="E18" s="95">
        <v>1158349</v>
      </c>
      <c r="F18" s="95">
        <v>5743170</v>
      </c>
      <c r="G18" s="95">
        <v>6250936</v>
      </c>
      <c r="H18" s="96">
        <f>G18/F18-1</f>
        <v>8.8412148691402237E-2</v>
      </c>
      <c r="I18" s="96">
        <f>G18/C18-1</f>
        <v>-6.1893314071759353E-2</v>
      </c>
      <c r="J18" s="95">
        <f>G18-F18</f>
        <v>507766</v>
      </c>
      <c r="K18" s="95">
        <f>G18-C18</f>
        <v>-412417</v>
      </c>
      <c r="L18" s="96">
        <f>G18/G17</f>
        <v>0.88613206834358238</v>
      </c>
      <c r="M18" s="98">
        <v>821887</v>
      </c>
      <c r="N18" s="95">
        <v>153927</v>
      </c>
      <c r="O18" s="95">
        <v>412935</v>
      </c>
      <c r="P18" s="95">
        <v>772389</v>
      </c>
      <c r="Q18" s="95">
        <v>775320</v>
      </c>
      <c r="R18" s="97">
        <f t="shared" si="4"/>
        <v>3.7947200180219465E-3</v>
      </c>
      <c r="S18" s="96">
        <f>Q18/M18-1</f>
        <v>-5.6658640421371809E-2</v>
      </c>
      <c r="T18" s="95">
        <f t="shared" si="5"/>
        <v>2931</v>
      </c>
      <c r="U18" s="95">
        <f>Q18-M18</f>
        <v>-46567</v>
      </c>
      <c r="V18" s="96">
        <f>Q18/Q17</f>
        <v>0.85242621310655331</v>
      </c>
    </row>
    <row r="19" spans="2:22" ht="16.5" thickBot="1" x14ac:dyDescent="0.3">
      <c r="B19" s="59" t="s">
        <v>138</v>
      </c>
      <c r="C19" s="95">
        <v>921986</v>
      </c>
      <c r="D19" s="95">
        <v>310627</v>
      </c>
      <c r="E19" s="95">
        <v>448187</v>
      </c>
      <c r="F19" s="95">
        <v>759306</v>
      </c>
      <c r="G19" s="95">
        <v>803245</v>
      </c>
      <c r="H19" s="96">
        <f>G19/F19-1</f>
        <v>5.786731568037129E-2</v>
      </c>
      <c r="I19" s="96">
        <f>G19/C19-1</f>
        <v>-0.12878828962695743</v>
      </c>
      <c r="J19" s="95">
        <f>G19-F19</f>
        <v>43939</v>
      </c>
      <c r="K19" s="95">
        <f>G19-C19</f>
        <v>-118741</v>
      </c>
      <c r="L19" s="96">
        <f>G19/G17</f>
        <v>0.11386793165641766</v>
      </c>
      <c r="M19" s="98">
        <v>182108</v>
      </c>
      <c r="N19" s="95">
        <v>83747</v>
      </c>
      <c r="O19" s="95">
        <v>145493</v>
      </c>
      <c r="P19" s="95">
        <v>146462</v>
      </c>
      <c r="Q19" s="95">
        <v>134225</v>
      </c>
      <c r="R19" s="97">
        <f t="shared" si="4"/>
        <v>-8.3550682088186723E-2</v>
      </c>
      <c r="S19" s="96">
        <f>Q19/M19-1</f>
        <v>-0.26293737781975535</v>
      </c>
      <c r="T19" s="95">
        <f t="shared" si="5"/>
        <v>-12237</v>
      </c>
      <c r="U19" s="95">
        <f>Q19-M19</f>
        <v>-47883</v>
      </c>
      <c r="V19" s="96">
        <f>Q19/Q17</f>
        <v>0.14757378689344672</v>
      </c>
    </row>
    <row r="20" spans="2:22" ht="16.5" thickBot="1" x14ac:dyDescent="0.3">
      <c r="B20" s="133" t="s">
        <v>153</v>
      </c>
      <c r="C20" s="134"/>
      <c r="D20" s="134"/>
      <c r="E20" s="134"/>
      <c r="F20" s="134"/>
      <c r="G20" s="134"/>
      <c r="H20" s="134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2:22" ht="15.75" x14ac:dyDescent="0.25">
      <c r="B21" s="59" t="s">
        <v>30</v>
      </c>
      <c r="C21" s="95">
        <v>829949</v>
      </c>
      <c r="D21" s="95">
        <v>412269</v>
      </c>
      <c r="E21" s="95">
        <v>287390</v>
      </c>
      <c r="F21" s="95">
        <v>1225404</v>
      </c>
      <c r="G21" s="95">
        <v>1860751</v>
      </c>
      <c r="H21" s="96">
        <f>G21/F21-1</f>
        <v>0.51847961978253698</v>
      </c>
      <c r="I21" s="96">
        <f>G21/C21-1</f>
        <v>1.2420064365400765</v>
      </c>
      <c r="J21" s="95">
        <f>G21-F21</f>
        <v>635347</v>
      </c>
      <c r="K21" s="95">
        <f>G21-C21</f>
        <v>1030802</v>
      </c>
      <c r="L21" s="96">
        <f>G21/G21</f>
        <v>1</v>
      </c>
      <c r="M21" s="98">
        <v>102768</v>
      </c>
      <c r="N21" s="95">
        <v>55129</v>
      </c>
      <c r="O21" s="95">
        <v>76906</v>
      </c>
      <c r="P21" s="95">
        <v>215588</v>
      </c>
      <c r="Q21" s="95">
        <v>239814</v>
      </c>
      <c r="R21" s="96">
        <f>Q21/P21-1</f>
        <v>0.11237174610831779</v>
      </c>
      <c r="S21" s="96">
        <f>Q21/M21-1</f>
        <v>1.3335474077533864</v>
      </c>
      <c r="T21" s="95">
        <f>Q21-P21</f>
        <v>24226</v>
      </c>
      <c r="U21" s="95">
        <f>Q21-M21</f>
        <v>137046</v>
      </c>
      <c r="V21" s="96">
        <f>Q21/Q21</f>
        <v>1</v>
      </c>
    </row>
    <row r="22" spans="2:22" ht="15.75" x14ac:dyDescent="0.25">
      <c r="B22" s="59" t="s">
        <v>65</v>
      </c>
      <c r="C22" s="95">
        <v>707330</v>
      </c>
      <c r="D22" s="95">
        <v>339618</v>
      </c>
      <c r="E22" s="95">
        <v>164458</v>
      </c>
      <c r="F22" s="95">
        <v>1076126</v>
      </c>
      <c r="G22" s="95">
        <v>1731771</v>
      </c>
      <c r="H22" s="96">
        <f>G22/F22-1</f>
        <v>0.60926415679948254</v>
      </c>
      <c r="I22" s="96">
        <f>G22/C22-1</f>
        <v>1.4483211513720611</v>
      </c>
      <c r="J22" s="95">
        <f>G22-F22</f>
        <v>655645</v>
      </c>
      <c r="K22" s="95">
        <f>G22-C22</f>
        <v>1024441</v>
      </c>
      <c r="L22" s="96">
        <f>G22/G21</f>
        <v>0.93068390128501877</v>
      </c>
      <c r="M22" s="98">
        <v>77700</v>
      </c>
      <c r="N22" s="95">
        <v>27049</v>
      </c>
      <c r="O22" s="95">
        <v>40000</v>
      </c>
      <c r="P22" s="95">
        <v>189630</v>
      </c>
      <c r="Q22" s="95">
        <v>214275</v>
      </c>
      <c r="R22" s="96">
        <f>Q22/P22-1</f>
        <v>0.12996361335231765</v>
      </c>
      <c r="S22" s="96">
        <f>Q22/M22-1</f>
        <v>1.7577220077220077</v>
      </c>
      <c r="T22" s="95">
        <f>Q22-P22</f>
        <v>24645</v>
      </c>
      <c r="U22" s="95">
        <f>Q22-M22</f>
        <v>136575</v>
      </c>
      <c r="V22" s="96">
        <f>Q22/Q21</f>
        <v>0.8935049663489204</v>
      </c>
    </row>
    <row r="23" spans="2:22" ht="16.5" thickBot="1" x14ac:dyDescent="0.3">
      <c r="B23" s="59" t="s">
        <v>138</v>
      </c>
      <c r="C23" s="95">
        <v>122621</v>
      </c>
      <c r="D23" s="95">
        <v>72650</v>
      </c>
      <c r="E23" s="95">
        <v>122932</v>
      </c>
      <c r="F23" s="95">
        <v>149279</v>
      </c>
      <c r="G23" s="95">
        <v>128982</v>
      </c>
      <c r="H23" s="96">
        <f>G23/F23-1</f>
        <v>-0.13596688080707942</v>
      </c>
      <c r="I23" s="96">
        <f>G23/C23-1</f>
        <v>5.187529052935469E-2</v>
      </c>
      <c r="J23" s="95">
        <f>G23-F23</f>
        <v>-20297</v>
      </c>
      <c r="K23" s="95">
        <f>G23-C23</f>
        <v>6361</v>
      </c>
      <c r="L23" s="96">
        <f>G23/G21</f>
        <v>6.9317173549819394E-2</v>
      </c>
      <c r="M23" s="98">
        <v>25068</v>
      </c>
      <c r="N23" s="95">
        <v>28080</v>
      </c>
      <c r="O23" s="95">
        <v>36905</v>
      </c>
      <c r="P23" s="95">
        <v>25958</v>
      </c>
      <c r="Q23" s="95">
        <v>25539</v>
      </c>
      <c r="R23" s="96">
        <f>Q23/P23-1</f>
        <v>-1.6141459280376025E-2</v>
      </c>
      <c r="S23" s="96">
        <f>Q23/M23-1</f>
        <v>1.878889420775498E-2</v>
      </c>
      <c r="T23" s="95">
        <f>Q23-P23</f>
        <v>-419</v>
      </c>
      <c r="U23" s="95">
        <f>Q23-M23</f>
        <v>471</v>
      </c>
      <c r="V23" s="96">
        <f>Q23/Q21</f>
        <v>0.10649503365107958</v>
      </c>
    </row>
    <row r="24" spans="2:22" ht="16.5" thickBot="1" x14ac:dyDescent="0.3">
      <c r="B24" s="133" t="s">
        <v>154</v>
      </c>
      <c r="C24" s="134"/>
      <c r="D24" s="134"/>
      <c r="E24" s="134"/>
      <c r="F24" s="134"/>
      <c r="G24" s="134"/>
      <c r="H24" s="134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2:22" ht="15.75" x14ac:dyDescent="0.25">
      <c r="B25" s="59" t="s">
        <v>30</v>
      </c>
      <c r="C25" s="95">
        <v>174539</v>
      </c>
      <c r="D25" s="95">
        <v>137165</v>
      </c>
      <c r="E25" s="95">
        <v>45275</v>
      </c>
      <c r="F25" s="95">
        <v>110740</v>
      </c>
      <c r="G25" s="95">
        <v>178005</v>
      </c>
      <c r="H25" s="96">
        <f>G25/F25-1</f>
        <v>0.60741376196496288</v>
      </c>
      <c r="I25" s="96">
        <f>G25/C25-1</f>
        <v>1.9858025999919704E-2</v>
      </c>
      <c r="J25" s="95">
        <f>G25-F25</f>
        <v>67265</v>
      </c>
      <c r="K25" s="95">
        <f>G25-C25</f>
        <v>3466</v>
      </c>
      <c r="L25" s="96">
        <f>G25/G25</f>
        <v>1</v>
      </c>
      <c r="M25" s="98">
        <v>340</v>
      </c>
      <c r="N25" s="95">
        <v>236</v>
      </c>
      <c r="O25" s="95">
        <v>230</v>
      </c>
      <c r="P25" s="95">
        <v>806</v>
      </c>
      <c r="Q25" s="95">
        <v>2201</v>
      </c>
      <c r="R25" s="96">
        <f>Q25/P25-1</f>
        <v>1.7307692307692308</v>
      </c>
      <c r="S25" s="96">
        <f>Q25/M25-1</f>
        <v>5.473529411764706</v>
      </c>
      <c r="T25" s="95">
        <f>Q25-P25</f>
        <v>1395</v>
      </c>
      <c r="U25" s="95">
        <f>Q25-M25</f>
        <v>1861</v>
      </c>
      <c r="V25" s="96">
        <f>Q25/Q25</f>
        <v>1</v>
      </c>
    </row>
    <row r="26" spans="2:22" ht="15.75" x14ac:dyDescent="0.25">
      <c r="B26" s="59" t="s">
        <v>65</v>
      </c>
      <c r="C26" s="95">
        <v>171035</v>
      </c>
      <c r="D26" s="95">
        <v>136191</v>
      </c>
      <c r="E26" s="95">
        <v>45168</v>
      </c>
      <c r="F26" s="95">
        <v>110353</v>
      </c>
      <c r="G26" s="95">
        <v>177590</v>
      </c>
      <c r="H26" s="96">
        <f>G26/F26-1</f>
        <v>0.60929018694552939</v>
      </c>
      <c r="I26" s="96">
        <f>G26/C26-1</f>
        <v>3.8325488935013308E-2</v>
      </c>
      <c r="J26" s="95">
        <f>G26-F26</f>
        <v>67237</v>
      </c>
      <c r="K26" s="95">
        <f>G26-C26</f>
        <v>6555</v>
      </c>
      <c r="L26" s="96">
        <f>G26/G25</f>
        <v>0.9976686048144715</v>
      </c>
      <c r="M26" s="98">
        <v>310</v>
      </c>
      <c r="N26" s="95">
        <v>58</v>
      </c>
      <c r="O26" s="95">
        <v>213</v>
      </c>
      <c r="P26" s="95">
        <v>776</v>
      </c>
      <c r="Q26" s="95">
        <v>2184</v>
      </c>
      <c r="R26" s="96">
        <f>Q26/P26-1</f>
        <v>1.8144329896907219</v>
      </c>
      <c r="S26" s="96">
        <f>Q26/M26-1</f>
        <v>6.0451612903225804</v>
      </c>
      <c r="T26" s="95">
        <f>Q26-P26</f>
        <v>1408</v>
      </c>
      <c r="U26" s="95">
        <f>Q26-M26</f>
        <v>1874</v>
      </c>
      <c r="V26" s="96">
        <f>Q26/Q25</f>
        <v>0.99227623807360288</v>
      </c>
    </row>
    <row r="27" spans="2:22" ht="16.5" thickBot="1" x14ac:dyDescent="0.3">
      <c r="B27" s="59" t="s">
        <v>138</v>
      </c>
      <c r="C27" s="95">
        <v>3506</v>
      </c>
      <c r="D27" s="95">
        <v>973</v>
      </c>
      <c r="E27" s="95">
        <v>107</v>
      </c>
      <c r="F27" s="95">
        <v>388</v>
      </c>
      <c r="G27" s="95">
        <v>413</v>
      </c>
      <c r="H27" s="96">
        <f>G27/F27-1</f>
        <v>6.4432989690721643E-2</v>
      </c>
      <c r="I27" s="96">
        <f>G27/C27-1</f>
        <v>-0.88220193953223047</v>
      </c>
      <c r="J27" s="95">
        <f>G27-F27</f>
        <v>25</v>
      </c>
      <c r="K27" s="95">
        <f>G27-C27</f>
        <v>-3093</v>
      </c>
      <c r="L27" s="96">
        <f>G27/G25</f>
        <v>2.3201595460801664E-3</v>
      </c>
      <c r="M27" s="98">
        <v>30</v>
      </c>
      <c r="N27" s="95">
        <v>178</v>
      </c>
      <c r="O27" s="95">
        <v>17</v>
      </c>
      <c r="P27" s="95">
        <v>30</v>
      </c>
      <c r="Q27" s="95">
        <v>16</v>
      </c>
      <c r="R27" s="96">
        <f>IFERROR(Q27/P27-1,"-")</f>
        <v>-0.46666666666666667</v>
      </c>
      <c r="S27" s="96">
        <f>IFERROR(Q27/M27-1,"-")</f>
        <v>-0.46666666666666667</v>
      </c>
      <c r="T27" s="95">
        <f>Q27-P27</f>
        <v>-14</v>
      </c>
      <c r="U27" s="95">
        <f>Q27-M27</f>
        <v>-14</v>
      </c>
      <c r="V27" s="96">
        <f>Q27/Q25</f>
        <v>7.2694229895502041E-3</v>
      </c>
    </row>
    <row r="28" spans="2:22" ht="16.5" thickBot="1" x14ac:dyDescent="0.3">
      <c r="B28" s="133" t="s">
        <v>155</v>
      </c>
      <c r="C28" s="134"/>
      <c r="D28" s="134"/>
      <c r="E28" s="134"/>
      <c r="F28" s="134"/>
      <c r="G28" s="134"/>
      <c r="H28" s="134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2:22" ht="15.75" x14ac:dyDescent="0.25">
      <c r="B29" s="59" t="s">
        <v>30</v>
      </c>
      <c r="C29" s="95">
        <v>257138</v>
      </c>
      <c r="D29" s="95">
        <v>125450</v>
      </c>
      <c r="E29" s="95">
        <v>132660</v>
      </c>
      <c r="F29" s="95">
        <v>271473</v>
      </c>
      <c r="G29" s="95">
        <v>279464</v>
      </c>
      <c r="H29" s="96">
        <f>G29/F29-1</f>
        <v>2.9435708155138851E-2</v>
      </c>
      <c r="I29" s="96">
        <f>G29/C29-1</f>
        <v>8.6824973360607904E-2</v>
      </c>
      <c r="J29" s="95">
        <f>G29-F29</f>
        <v>7991</v>
      </c>
      <c r="K29" s="95">
        <f>G29-C29</f>
        <v>22326</v>
      </c>
      <c r="L29" s="96">
        <f>G29/G29</f>
        <v>1</v>
      </c>
      <c r="M29" s="98">
        <v>30615</v>
      </c>
      <c r="N29" s="95">
        <v>20086</v>
      </c>
      <c r="O29" s="95">
        <v>36720</v>
      </c>
      <c r="P29" s="95">
        <v>31845</v>
      </c>
      <c r="Q29" s="95">
        <v>30391</v>
      </c>
      <c r="R29" s="96">
        <f>Q29/P29-1</f>
        <v>-4.5658659130161761E-2</v>
      </c>
      <c r="S29" s="96">
        <f>Q29/M29-1</f>
        <v>-7.3166748325983466E-3</v>
      </c>
      <c r="T29" s="95">
        <f>Q29-P29</f>
        <v>-1454</v>
      </c>
      <c r="U29" s="95">
        <f>Q29-M29</f>
        <v>-224</v>
      </c>
      <c r="V29" s="96">
        <f>Q29/Q29</f>
        <v>1</v>
      </c>
    </row>
    <row r="30" spans="2:22" ht="15.75" x14ac:dyDescent="0.25">
      <c r="B30" s="59" t="s">
        <v>65</v>
      </c>
      <c r="C30" s="95">
        <v>229665</v>
      </c>
      <c r="D30" s="95">
        <v>114470</v>
      </c>
      <c r="E30" s="95">
        <v>120460</v>
      </c>
      <c r="F30" s="95">
        <v>253589</v>
      </c>
      <c r="G30" s="95">
        <v>255737</v>
      </c>
      <c r="H30" s="96">
        <f>G30/F30-1</f>
        <v>8.4703989526360157E-3</v>
      </c>
      <c r="I30" s="96">
        <f>G30/C30-1</f>
        <v>0.11352186880891724</v>
      </c>
      <c r="J30" s="95">
        <f>G30-F30</f>
        <v>2148</v>
      </c>
      <c r="K30" s="95">
        <f>G30-C30</f>
        <v>26072</v>
      </c>
      <c r="L30" s="96">
        <f>G30/G29</f>
        <v>0.9150981879598088</v>
      </c>
      <c r="M30" s="98">
        <v>26362</v>
      </c>
      <c r="N30" s="95">
        <v>15958</v>
      </c>
      <c r="O30" s="95">
        <v>32206</v>
      </c>
      <c r="P30" s="95">
        <v>27846</v>
      </c>
      <c r="Q30" s="95">
        <v>24355</v>
      </c>
      <c r="R30" s="96">
        <f>Q30/P30-1</f>
        <v>-0.12536809595633125</v>
      </c>
      <c r="S30" s="96">
        <f>Q30/M30-1</f>
        <v>-7.6132311660723762E-2</v>
      </c>
      <c r="T30" s="95">
        <f>Q30-P30</f>
        <v>-3491</v>
      </c>
      <c r="U30" s="95">
        <f>Q30-M30</f>
        <v>-2007</v>
      </c>
      <c r="V30" s="96">
        <f>Q30/Q29</f>
        <v>0.80138856898423871</v>
      </c>
    </row>
    <row r="31" spans="2:22" ht="16.5" thickBot="1" x14ac:dyDescent="0.3">
      <c r="B31" s="59" t="s">
        <v>138</v>
      </c>
      <c r="C31" s="95">
        <v>27474</v>
      </c>
      <c r="D31" s="95">
        <v>10980</v>
      </c>
      <c r="E31" s="95">
        <v>12200</v>
      </c>
      <c r="F31" s="95">
        <v>17884</v>
      </c>
      <c r="G31" s="95">
        <v>23727</v>
      </c>
      <c r="H31" s="96">
        <f>G31/F31-1</f>
        <v>0.32671661820621778</v>
      </c>
      <c r="I31" s="96">
        <f>G31/C31-1</f>
        <v>-0.13638348984494431</v>
      </c>
      <c r="J31" s="95">
        <f>G31-F31</f>
        <v>5843</v>
      </c>
      <c r="K31" s="95">
        <f>G31-C31</f>
        <v>-3747</v>
      </c>
      <c r="L31" s="96">
        <f>G31/G29</f>
        <v>8.4901812040191219E-2</v>
      </c>
      <c r="M31" s="98">
        <v>4253</v>
      </c>
      <c r="N31" s="95">
        <v>4128</v>
      </c>
      <c r="O31" s="95">
        <v>4514</v>
      </c>
      <c r="P31" s="95">
        <v>3999</v>
      </c>
      <c r="Q31" s="95">
        <v>6036</v>
      </c>
      <c r="R31" s="96">
        <f>Q31/P31-1</f>
        <v>0.50937734433608406</v>
      </c>
      <c r="S31" s="96">
        <f>Q31/M31-1</f>
        <v>0.41923348224782497</v>
      </c>
      <c r="T31" s="95">
        <f>Q31-P31</f>
        <v>2037</v>
      </c>
      <c r="U31" s="95">
        <f>Q31-M31</f>
        <v>1783</v>
      </c>
      <c r="V31" s="96">
        <f>Q31/Q29</f>
        <v>0.19861143101576126</v>
      </c>
    </row>
    <row r="32" spans="2:22" ht="16.5" thickBot="1" x14ac:dyDescent="0.3">
      <c r="B32" s="133" t="s">
        <v>156</v>
      </c>
      <c r="C32" s="134"/>
      <c r="D32" s="134"/>
      <c r="E32" s="134"/>
      <c r="F32" s="134"/>
      <c r="G32" s="134"/>
      <c r="H32" s="134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2:22" ht="15.75" x14ac:dyDescent="0.25">
      <c r="B33" s="59" t="s">
        <v>30</v>
      </c>
      <c r="C33" s="95">
        <v>648056</v>
      </c>
      <c r="D33" s="95">
        <v>261893</v>
      </c>
      <c r="E33" s="95">
        <v>275616</v>
      </c>
      <c r="F33" s="95">
        <v>564161</v>
      </c>
      <c r="G33" s="95">
        <v>574962</v>
      </c>
      <c r="H33" s="96">
        <f>G33/F33-1</f>
        <v>1.9145243999496575E-2</v>
      </c>
      <c r="I33" s="96">
        <f>G33/C33-1</f>
        <v>-0.11278963546360188</v>
      </c>
      <c r="J33" s="95">
        <f>G33-F33</f>
        <v>10801</v>
      </c>
      <c r="K33" s="95">
        <f>G33-C33</f>
        <v>-73094</v>
      </c>
      <c r="L33" s="96">
        <f>G33/G33</f>
        <v>1</v>
      </c>
      <c r="M33" s="98">
        <v>78221</v>
      </c>
      <c r="N33" s="95">
        <v>63127</v>
      </c>
      <c r="O33" s="95">
        <v>89733</v>
      </c>
      <c r="P33" s="95">
        <v>82152</v>
      </c>
      <c r="Q33" s="95">
        <v>73813</v>
      </c>
      <c r="R33" s="96">
        <f>Q33/P33-1</f>
        <v>-0.10150696270328174</v>
      </c>
      <c r="S33" s="96">
        <f>Q33/M33-1</f>
        <v>-5.635315324529222E-2</v>
      </c>
      <c r="T33" s="95">
        <f>Q33-P33</f>
        <v>-8339</v>
      </c>
      <c r="U33" s="95">
        <f>Q33-M33</f>
        <v>-4408</v>
      </c>
      <c r="V33" s="96">
        <f>Q33/Q33</f>
        <v>1</v>
      </c>
    </row>
    <row r="34" spans="2:22" ht="15.75" x14ac:dyDescent="0.25">
      <c r="B34" s="59" t="s">
        <v>65</v>
      </c>
      <c r="C34" s="95">
        <v>421771</v>
      </c>
      <c r="D34" s="95">
        <v>152184</v>
      </c>
      <c r="E34" s="95">
        <v>129565</v>
      </c>
      <c r="F34" s="95">
        <v>329098</v>
      </c>
      <c r="G34" s="95">
        <v>329204</v>
      </c>
      <c r="H34" s="96">
        <f>G34/F34-1</f>
        <v>3.2209250739900774E-4</v>
      </c>
      <c r="I34" s="96">
        <f>G34/C34-1</f>
        <v>-0.21947217803025809</v>
      </c>
      <c r="J34" s="95">
        <f>G34-F34</f>
        <v>106</v>
      </c>
      <c r="K34" s="95">
        <f>G34-C34</f>
        <v>-92567</v>
      </c>
      <c r="L34" s="96">
        <f>G34/G33</f>
        <v>0.57256653483186715</v>
      </c>
      <c r="M34" s="98">
        <v>48518</v>
      </c>
      <c r="N34" s="95">
        <v>23561</v>
      </c>
      <c r="O34" s="95">
        <v>36826</v>
      </c>
      <c r="P34" s="95">
        <v>39525</v>
      </c>
      <c r="Q34" s="95">
        <v>36368</v>
      </c>
      <c r="R34" s="96">
        <f>Q34/P34-1</f>
        <v>-7.9873497786211223E-2</v>
      </c>
      <c r="S34" s="96">
        <f>Q34/M34-1</f>
        <v>-0.2504225235994888</v>
      </c>
      <c r="T34" s="95">
        <f>Q34-P34</f>
        <v>-3157</v>
      </c>
      <c r="U34" s="95">
        <f>Q34-M34</f>
        <v>-12150</v>
      </c>
      <c r="V34" s="96">
        <f>Q34/Q33</f>
        <v>0.49270453714115398</v>
      </c>
    </row>
    <row r="35" spans="2:22" ht="16.5" thickBot="1" x14ac:dyDescent="0.3">
      <c r="B35" s="59" t="s">
        <v>138</v>
      </c>
      <c r="C35" s="95">
        <v>226284</v>
      </c>
      <c r="D35" s="95">
        <v>109707</v>
      </c>
      <c r="E35" s="95">
        <v>146050</v>
      </c>
      <c r="F35" s="95">
        <v>235064</v>
      </c>
      <c r="G35" s="95">
        <v>245760</v>
      </c>
      <c r="H35" s="96">
        <f>G35/F35-1</f>
        <v>4.5502501446414545E-2</v>
      </c>
      <c r="I35" s="96">
        <f>G35/C35-1</f>
        <v>8.6068833854801907E-2</v>
      </c>
      <c r="J35" s="95">
        <f>G35-F35</f>
        <v>10696</v>
      </c>
      <c r="K35" s="95">
        <f>G35-C35</f>
        <v>19476</v>
      </c>
      <c r="L35" s="96">
        <f>G35/G33</f>
        <v>0.42743694365888529</v>
      </c>
      <c r="M35" s="98">
        <v>29704</v>
      </c>
      <c r="N35" s="95">
        <v>39565</v>
      </c>
      <c r="O35" s="95">
        <v>52907</v>
      </c>
      <c r="P35" s="95">
        <v>42628</v>
      </c>
      <c r="Q35" s="95">
        <v>37445</v>
      </c>
      <c r="R35" s="96">
        <f>Q35/P35-1</f>
        <v>-0.1215867504926339</v>
      </c>
      <c r="S35" s="96">
        <f>Q35/M35-1</f>
        <v>0.26060463237274445</v>
      </c>
      <c r="T35" s="95">
        <f>Q35-P35</f>
        <v>-5183</v>
      </c>
      <c r="U35" s="95">
        <f>Q35-M35</f>
        <v>7741</v>
      </c>
      <c r="V35" s="96">
        <f>Q35/Q33</f>
        <v>0.50729546285884597</v>
      </c>
    </row>
    <row r="36" spans="2:22" ht="16.5" thickBot="1" x14ac:dyDescent="0.3">
      <c r="B36" s="133" t="s">
        <v>157</v>
      </c>
      <c r="C36" s="134"/>
      <c r="D36" s="134"/>
      <c r="E36" s="134"/>
      <c r="F36" s="134"/>
      <c r="G36" s="134"/>
      <c r="H36" s="134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</row>
    <row r="37" spans="2:22" ht="15.75" x14ac:dyDescent="0.25">
      <c r="B37" s="59" t="s">
        <v>30</v>
      </c>
      <c r="C37" s="95">
        <v>585652</v>
      </c>
      <c r="D37" s="95">
        <v>229680</v>
      </c>
      <c r="E37" s="95">
        <v>239601</v>
      </c>
      <c r="F37" s="95">
        <v>612036</v>
      </c>
      <c r="G37" s="95">
        <v>556605</v>
      </c>
      <c r="H37" s="96">
        <f>G37/F37-1</f>
        <v>-9.0568201870478204E-2</v>
      </c>
      <c r="I37" s="96">
        <f>G37/C37-1</f>
        <v>-4.9597713317806491E-2</v>
      </c>
      <c r="J37" s="95">
        <f>G37-F37</f>
        <v>-55431</v>
      </c>
      <c r="K37" s="95">
        <f>G37-C37</f>
        <v>-29047</v>
      </c>
      <c r="L37" s="96">
        <f>G37/G37</f>
        <v>1</v>
      </c>
      <c r="M37" s="98">
        <v>73971</v>
      </c>
      <c r="N37" s="95">
        <v>30428</v>
      </c>
      <c r="O37" s="95">
        <v>76498</v>
      </c>
      <c r="P37" s="95">
        <v>85289</v>
      </c>
      <c r="Q37" s="95">
        <v>75590</v>
      </c>
      <c r="R37" s="96">
        <f>Q37/P37-1</f>
        <v>-0.11371923694732033</v>
      </c>
      <c r="S37" s="96">
        <f>Q37/M37-1</f>
        <v>2.1886955698855015E-2</v>
      </c>
      <c r="T37" s="95">
        <f>Q37-P37</f>
        <v>-9699</v>
      </c>
      <c r="U37" s="95">
        <f>Q37-M37</f>
        <v>1619</v>
      </c>
      <c r="V37" s="96">
        <f>Q37/Q37</f>
        <v>1</v>
      </c>
    </row>
    <row r="38" spans="2:22" ht="15.75" x14ac:dyDescent="0.25">
      <c r="B38" s="59" t="s">
        <v>65</v>
      </c>
      <c r="C38" s="95">
        <v>508904</v>
      </c>
      <c r="D38" s="95">
        <v>189174</v>
      </c>
      <c r="E38" s="95">
        <v>159649</v>
      </c>
      <c r="F38" s="95">
        <v>479465</v>
      </c>
      <c r="G38" s="95">
        <v>417460</v>
      </c>
      <c r="H38" s="96">
        <f>G38/F38-1</f>
        <v>-0.12932122261270373</v>
      </c>
      <c r="I38" s="96">
        <f>G38/C38-1</f>
        <v>-0.17968811406473517</v>
      </c>
      <c r="J38" s="95">
        <f>G38-F38</f>
        <v>-62005</v>
      </c>
      <c r="K38" s="95">
        <f>G38-C38</f>
        <v>-91444</v>
      </c>
      <c r="L38" s="96">
        <f>G38/G37</f>
        <v>0.75001122878881787</v>
      </c>
      <c r="M38" s="98">
        <v>60698</v>
      </c>
      <c r="N38" s="95">
        <v>17000</v>
      </c>
      <c r="O38" s="95">
        <v>44871</v>
      </c>
      <c r="P38" s="95">
        <v>50337</v>
      </c>
      <c r="Q38" s="95">
        <v>44417</v>
      </c>
      <c r="R38" s="96">
        <f>Q38/P38-1</f>
        <v>-0.11760732661859075</v>
      </c>
      <c r="S38" s="96">
        <f>Q38/M38-1</f>
        <v>-0.26822959570331806</v>
      </c>
      <c r="T38" s="95">
        <f>Q38-P38</f>
        <v>-5920</v>
      </c>
      <c r="U38" s="95">
        <f>Q38-M38</f>
        <v>-16281</v>
      </c>
      <c r="V38" s="96">
        <f>Q38/Q37</f>
        <v>0.58760418044714913</v>
      </c>
    </row>
    <row r="39" spans="2:22" ht="16.5" thickBot="1" x14ac:dyDescent="0.3">
      <c r="B39" s="59" t="s">
        <v>138</v>
      </c>
      <c r="C39" s="95">
        <v>76748</v>
      </c>
      <c r="D39" s="95">
        <v>40506</v>
      </c>
      <c r="E39" s="95">
        <v>79953</v>
      </c>
      <c r="F39" s="95">
        <v>132572</v>
      </c>
      <c r="G39" s="95">
        <v>139144</v>
      </c>
      <c r="H39" s="96">
        <f>G39/F39-1</f>
        <v>4.9573062185076733E-2</v>
      </c>
      <c r="I39" s="96">
        <f>G39/C39-1</f>
        <v>0.81299838432271843</v>
      </c>
      <c r="J39" s="95">
        <f>G39-F39</f>
        <v>6572</v>
      </c>
      <c r="K39" s="95">
        <f>G39-C39</f>
        <v>62396</v>
      </c>
      <c r="L39" s="96">
        <f>G39/G37</f>
        <v>0.24998697460497121</v>
      </c>
      <c r="M39" s="98">
        <v>13273</v>
      </c>
      <c r="N39" s="95">
        <v>13428</v>
      </c>
      <c r="O39" s="95">
        <v>31627</v>
      </c>
      <c r="P39" s="95">
        <v>34953</v>
      </c>
      <c r="Q39" s="95">
        <v>31173</v>
      </c>
      <c r="R39" s="96">
        <f>Q39/P39-1</f>
        <v>-0.10814522358595824</v>
      </c>
      <c r="S39" s="96">
        <f>Q39/M39-1</f>
        <v>1.3486024259775484</v>
      </c>
      <c r="T39" s="95">
        <f>Q39-P39</f>
        <v>-3780</v>
      </c>
      <c r="U39" s="95">
        <f>Q39-M39</f>
        <v>17900</v>
      </c>
      <c r="V39" s="96">
        <f>Q39/Q37</f>
        <v>0.41239581955285093</v>
      </c>
    </row>
    <row r="40" spans="2:22" ht="16.5" thickBot="1" x14ac:dyDescent="0.3">
      <c r="B40" s="132" t="s">
        <v>133</v>
      </c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</row>
    <row r="41" spans="2:22" ht="16.5" thickBot="1" x14ac:dyDescent="0.3">
      <c r="B41" s="133" t="s">
        <v>158</v>
      </c>
      <c r="C41" s="134"/>
      <c r="D41" s="134"/>
      <c r="E41" s="134"/>
      <c r="F41" s="134"/>
      <c r="G41" s="134"/>
      <c r="H41" s="134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</row>
    <row r="42" spans="2:22" ht="15.75" x14ac:dyDescent="0.25">
      <c r="B42" s="59" t="s">
        <v>30</v>
      </c>
      <c r="C42" s="113">
        <v>3958474</v>
      </c>
      <c r="D42" s="113">
        <v>1534550</v>
      </c>
      <c r="E42" s="113">
        <v>1088841</v>
      </c>
      <c r="F42" s="113">
        <v>3810962</v>
      </c>
      <c r="G42" s="113">
        <v>4270879</v>
      </c>
      <c r="H42" s="114">
        <f>G42/F42-1</f>
        <v>0.12068265178188597</v>
      </c>
      <c r="I42" s="114">
        <f>G42/C42-1</f>
        <v>7.892056383343693E-2</v>
      </c>
      <c r="J42" s="113">
        <f>G42-F42</f>
        <v>459917</v>
      </c>
      <c r="K42" s="113">
        <f>G42-C42</f>
        <v>312405</v>
      </c>
      <c r="L42" s="114">
        <f>G42/G42</f>
        <v>1</v>
      </c>
      <c r="M42" s="116">
        <v>501712</v>
      </c>
      <c r="N42" s="113">
        <v>158567</v>
      </c>
      <c r="O42" s="113">
        <v>326667</v>
      </c>
      <c r="P42" s="113">
        <v>515419</v>
      </c>
      <c r="Q42" s="113">
        <v>535822</v>
      </c>
      <c r="R42" s="114">
        <f>Q42/P42-1</f>
        <v>3.9585269460380879E-2</v>
      </c>
      <c r="S42" s="114">
        <f>Q42/M42-1</f>
        <v>6.7987211786841861E-2</v>
      </c>
      <c r="T42" s="113">
        <f>Q42-P42</f>
        <v>20403</v>
      </c>
      <c r="U42" s="113">
        <f>Q42-M42</f>
        <v>34110</v>
      </c>
      <c r="V42" s="114">
        <f>Q42/Q42</f>
        <v>1</v>
      </c>
    </row>
    <row r="43" spans="2:22" ht="15.75" x14ac:dyDescent="0.25">
      <c r="B43" s="59" t="s">
        <v>65</v>
      </c>
      <c r="C43" s="113">
        <v>3372860</v>
      </c>
      <c r="D43" s="113">
        <v>1302400</v>
      </c>
      <c r="E43" s="113">
        <v>753964</v>
      </c>
      <c r="F43" s="113">
        <v>3253126</v>
      </c>
      <c r="G43" s="113">
        <v>3649841</v>
      </c>
      <c r="H43" s="114">
        <f>G43/F43-1</f>
        <v>0.12194885780630682</v>
      </c>
      <c r="I43" s="114">
        <f>G43/C43-1</f>
        <v>8.2120514933913702E-2</v>
      </c>
      <c r="J43" s="113">
        <f>G43-F43</f>
        <v>396715</v>
      </c>
      <c r="K43" s="113">
        <f>G43-C43</f>
        <v>276981</v>
      </c>
      <c r="L43" s="114">
        <f>G43/G42</f>
        <v>0.85458777923701423</v>
      </c>
      <c r="M43" s="116">
        <v>400366</v>
      </c>
      <c r="N43" s="113">
        <v>89188</v>
      </c>
      <c r="O43" s="113">
        <v>222133</v>
      </c>
      <c r="P43" s="113">
        <v>412194</v>
      </c>
      <c r="Q43" s="113">
        <v>427951</v>
      </c>
      <c r="R43" s="114">
        <f>Q43/P43-1</f>
        <v>3.8227145470336676E-2</v>
      </c>
      <c r="S43" s="114">
        <f>Q43/M43-1</f>
        <v>6.8899456996847963E-2</v>
      </c>
      <c r="T43" s="113">
        <f>Q43-P43</f>
        <v>15757</v>
      </c>
      <c r="U43" s="113">
        <f>Q43-M43</f>
        <v>27585</v>
      </c>
      <c r="V43" s="114">
        <f>Q43/Q42</f>
        <v>0.79868127848427273</v>
      </c>
    </row>
    <row r="44" spans="2:22" ht="16.5" thickBot="1" x14ac:dyDescent="0.3">
      <c r="B44" s="59" t="s">
        <v>138</v>
      </c>
      <c r="C44" s="113">
        <v>585614</v>
      </c>
      <c r="D44" s="113">
        <v>232151</v>
      </c>
      <c r="E44" s="113">
        <v>334878</v>
      </c>
      <c r="F44" s="113">
        <v>557836</v>
      </c>
      <c r="G44" s="113">
        <v>621038</v>
      </c>
      <c r="H44" s="114">
        <f>G44/F44-1</f>
        <v>0.11329853218508656</v>
      </c>
      <c r="I44" s="114">
        <f>G44/C44-1</f>
        <v>6.0490357129440175E-2</v>
      </c>
      <c r="J44" s="113">
        <f>G44-F44</f>
        <v>63202</v>
      </c>
      <c r="K44" s="113">
        <f>G44-C44</f>
        <v>35424</v>
      </c>
      <c r="L44" s="114">
        <f>G44/G42</f>
        <v>0.14541222076298579</v>
      </c>
      <c r="M44" s="116">
        <v>101346</v>
      </c>
      <c r="N44" s="113">
        <v>69379</v>
      </c>
      <c r="O44" s="113">
        <v>104534</v>
      </c>
      <c r="P44" s="113">
        <v>103226</v>
      </c>
      <c r="Q44" s="113">
        <v>107871</v>
      </c>
      <c r="R44" s="114">
        <f>Q44/P44-1</f>
        <v>4.4998353128087976E-2</v>
      </c>
      <c r="S44" s="114">
        <f>Q44/M44-1</f>
        <v>6.4383399443490585E-2</v>
      </c>
      <c r="T44" s="113">
        <f>Q44-P44</f>
        <v>4645</v>
      </c>
      <c r="U44" s="113">
        <f>Q44-M44</f>
        <v>6525</v>
      </c>
      <c r="V44" s="114">
        <f>Q44/Q42</f>
        <v>0.20131872151572724</v>
      </c>
    </row>
    <row r="45" spans="2:22" ht="16.5" thickBot="1" x14ac:dyDescent="0.3">
      <c r="B45" s="133" t="s">
        <v>151</v>
      </c>
      <c r="C45" s="135"/>
      <c r="D45" s="135"/>
      <c r="E45" s="135"/>
      <c r="F45" s="135"/>
      <c r="G45" s="135"/>
      <c r="H45" s="135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</row>
    <row r="46" spans="2:22" ht="15.75" x14ac:dyDescent="0.25">
      <c r="B46" s="59" t="s">
        <v>30</v>
      </c>
      <c r="C46" s="113">
        <v>3192552</v>
      </c>
      <c r="D46" s="113">
        <v>1129963</v>
      </c>
      <c r="E46" s="113">
        <v>735623</v>
      </c>
      <c r="F46" s="113">
        <v>2979422</v>
      </c>
      <c r="G46" s="113">
        <v>3399071</v>
      </c>
      <c r="H46" s="114">
        <f>G46/F46-1</f>
        <v>0.14084913114020092</v>
      </c>
      <c r="I46" s="114">
        <f>G46/C46-1</f>
        <v>6.4687748234014686E-2</v>
      </c>
      <c r="J46" s="113">
        <f>G46-F46</f>
        <v>419649</v>
      </c>
      <c r="K46" s="113">
        <f>G46-C46</f>
        <v>206519</v>
      </c>
      <c r="L46" s="114">
        <f>G46/G46</f>
        <v>1</v>
      </c>
      <c r="M46" s="116">
        <v>417429</v>
      </c>
      <c r="N46" s="113">
        <v>106468</v>
      </c>
      <c r="O46" s="113">
        <v>234419</v>
      </c>
      <c r="P46" s="113">
        <v>423337</v>
      </c>
      <c r="Q46" s="113">
        <v>438838</v>
      </c>
      <c r="R46" s="114">
        <f>Q46/P46-1</f>
        <v>3.6616218284723612E-2</v>
      </c>
      <c r="S46" s="114">
        <f>Q46/M46-1</f>
        <v>5.1287763907155393E-2</v>
      </c>
      <c r="T46" s="113">
        <f>Q46-P46</f>
        <v>15501</v>
      </c>
      <c r="U46" s="113">
        <f>Q46-M46</f>
        <v>21409</v>
      </c>
      <c r="V46" s="114">
        <f>Q46/Q46</f>
        <v>1</v>
      </c>
    </row>
    <row r="47" spans="2:22" ht="15.75" x14ac:dyDescent="0.25">
      <c r="B47" s="59" t="s">
        <v>65</v>
      </c>
      <c r="C47" s="113">
        <v>2740063</v>
      </c>
      <c r="D47" s="113">
        <v>966838</v>
      </c>
      <c r="E47" s="113">
        <v>492615</v>
      </c>
      <c r="F47" s="113">
        <v>2578470</v>
      </c>
      <c r="G47" s="113">
        <v>2973720</v>
      </c>
      <c r="H47" s="114">
        <f>G47/F47-1</f>
        <v>0.15328857811027463</v>
      </c>
      <c r="I47" s="114">
        <f>G47/C47-1</f>
        <v>8.5274316685419294E-2</v>
      </c>
      <c r="J47" s="113">
        <f>G47-F47</f>
        <v>395250</v>
      </c>
      <c r="K47" s="113">
        <f>G47-C47</f>
        <v>233657</v>
      </c>
      <c r="L47" s="114">
        <f>G47/G46</f>
        <v>0.87486257274414092</v>
      </c>
      <c r="M47" s="116">
        <v>334974</v>
      </c>
      <c r="N47" s="113">
        <v>59235</v>
      </c>
      <c r="O47" s="113">
        <v>159813</v>
      </c>
      <c r="P47" s="113">
        <v>351261</v>
      </c>
      <c r="Q47" s="113">
        <v>369328</v>
      </c>
      <c r="R47" s="114">
        <f>Q47/P47-1</f>
        <v>5.1434688166349218E-2</v>
      </c>
      <c r="S47" s="114">
        <f>Q47/M47-1</f>
        <v>0.10255721339566648</v>
      </c>
      <c r="T47" s="113">
        <f>Q47-P47</f>
        <v>18067</v>
      </c>
      <c r="U47" s="113">
        <f>Q47-M47</f>
        <v>34354</v>
      </c>
      <c r="V47" s="114">
        <f>Q47/Q46</f>
        <v>0.8416044189427534</v>
      </c>
    </row>
    <row r="48" spans="2:22" ht="16.5" thickBot="1" x14ac:dyDescent="0.3">
      <c r="B48" s="59" t="s">
        <v>138</v>
      </c>
      <c r="C48" s="113">
        <v>452489</v>
      </c>
      <c r="D48" s="113">
        <v>163124</v>
      </c>
      <c r="E48" s="113">
        <v>243007</v>
      </c>
      <c r="F48" s="113">
        <v>400954</v>
      </c>
      <c r="G48" s="113">
        <v>425351</v>
      </c>
      <c r="H48" s="114">
        <f>G48/F48-1</f>
        <v>6.0847379001082391E-2</v>
      </c>
      <c r="I48" s="114">
        <f>G48/C48-1</f>
        <v>-5.9974938617292306E-2</v>
      </c>
      <c r="J48" s="113">
        <f>G48-F48</f>
        <v>24397</v>
      </c>
      <c r="K48" s="113">
        <f>G48-C48</f>
        <v>-27138</v>
      </c>
      <c r="L48" s="114">
        <f>G48/G46</f>
        <v>0.12513742725585902</v>
      </c>
      <c r="M48" s="116">
        <v>82455</v>
      </c>
      <c r="N48" s="113">
        <v>47233</v>
      </c>
      <c r="O48" s="113">
        <v>74606</v>
      </c>
      <c r="P48" s="113">
        <v>72077</v>
      </c>
      <c r="Q48" s="113">
        <v>69510</v>
      </c>
      <c r="R48" s="114">
        <f>Q48/P48-1</f>
        <v>-3.5614689845581804E-2</v>
      </c>
      <c r="S48" s="114">
        <f>Q48/M48-1</f>
        <v>-0.15699472439512463</v>
      </c>
      <c r="T48" s="113">
        <f>Q48-P48</f>
        <v>-2567</v>
      </c>
      <c r="U48" s="113">
        <f>Q48-M48</f>
        <v>-12945</v>
      </c>
      <c r="V48" s="114">
        <f>Q48/Q46</f>
        <v>0.15839558105724663</v>
      </c>
    </row>
    <row r="49" spans="2:22" ht="16.5" thickBot="1" x14ac:dyDescent="0.3">
      <c r="B49" s="133" t="s">
        <v>152</v>
      </c>
      <c r="C49" s="135"/>
      <c r="D49" s="135"/>
      <c r="E49" s="135"/>
      <c r="F49" s="135"/>
      <c r="G49" s="135"/>
      <c r="H49" s="135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</row>
    <row r="50" spans="2:22" ht="15.75" x14ac:dyDescent="0.25">
      <c r="B50" s="59" t="s">
        <v>30</v>
      </c>
      <c r="C50" s="113">
        <v>2869256</v>
      </c>
      <c r="D50" s="113">
        <v>957625</v>
      </c>
      <c r="E50" s="113">
        <v>634526</v>
      </c>
      <c r="F50" s="113">
        <v>2584005</v>
      </c>
      <c r="G50" s="113">
        <v>2710122</v>
      </c>
      <c r="H50" s="114">
        <f>G50/F50-1</f>
        <v>4.8806794104500506E-2</v>
      </c>
      <c r="I50" s="114">
        <f>G50/C50-1</f>
        <v>-5.5461764304056471E-2</v>
      </c>
      <c r="J50" s="113">
        <f>G50-F50</f>
        <v>126117</v>
      </c>
      <c r="K50" s="113">
        <f>G50-C50</f>
        <v>-159134</v>
      </c>
      <c r="L50" s="114">
        <f>G50/G50</f>
        <v>1</v>
      </c>
      <c r="M50" s="116">
        <v>380733</v>
      </c>
      <c r="N50" s="113">
        <v>84727</v>
      </c>
      <c r="O50" s="113">
        <v>211235</v>
      </c>
      <c r="P50" s="113">
        <v>344284</v>
      </c>
      <c r="Q50" s="113">
        <v>347159</v>
      </c>
      <c r="R50" s="114">
        <f>Q50/P50-1</f>
        <v>8.3506639867085841E-3</v>
      </c>
      <c r="S50" s="114">
        <f>Q50/M50-1</f>
        <v>-8.8182532115682166E-2</v>
      </c>
      <c r="T50" s="113">
        <f>Q50-P50</f>
        <v>2875</v>
      </c>
      <c r="U50" s="113">
        <f>Q50-M50</f>
        <v>-33574</v>
      </c>
      <c r="V50" s="114">
        <f>Q50/Q50</f>
        <v>1</v>
      </c>
    </row>
    <row r="51" spans="2:22" ht="15.75" x14ac:dyDescent="0.25">
      <c r="B51" s="59" t="s">
        <v>65</v>
      </c>
      <c r="C51" s="113">
        <v>2471511</v>
      </c>
      <c r="D51" s="113">
        <v>831006</v>
      </c>
      <c r="E51" s="113">
        <v>446116</v>
      </c>
      <c r="F51" s="113">
        <v>2240715</v>
      </c>
      <c r="G51" s="113">
        <v>2334664</v>
      </c>
      <c r="H51" s="114">
        <f>G51/F51-1</f>
        <v>4.1928134546338924E-2</v>
      </c>
      <c r="I51" s="114">
        <f>G51/C51-1</f>
        <v>-5.5369771771195841E-2</v>
      </c>
      <c r="J51" s="113">
        <f>G51-F51</f>
        <v>93949</v>
      </c>
      <c r="K51" s="113">
        <f>G51-C51</f>
        <v>-136847</v>
      </c>
      <c r="L51" s="114">
        <f>G51/G50</f>
        <v>0.86146084936397693</v>
      </c>
      <c r="M51" s="116">
        <v>309698</v>
      </c>
      <c r="N51" s="113">
        <v>50869</v>
      </c>
      <c r="O51" s="113">
        <v>153295</v>
      </c>
      <c r="P51" s="113">
        <v>281717</v>
      </c>
      <c r="Q51" s="113">
        <v>287492</v>
      </c>
      <c r="R51" s="114">
        <f>Q51/P51-1</f>
        <v>2.0499295392184314E-2</v>
      </c>
      <c r="S51" s="114">
        <f>Q51/M51-1</f>
        <v>-7.1702109797286417E-2</v>
      </c>
      <c r="T51" s="113">
        <f>Q51-P51</f>
        <v>5775</v>
      </c>
      <c r="U51" s="113">
        <f>Q51-M51</f>
        <v>-22206</v>
      </c>
      <c r="V51" s="114">
        <f>Q51/Q50</f>
        <v>0.82812774549990065</v>
      </c>
    </row>
    <row r="52" spans="2:22" ht="16.5" thickBot="1" x14ac:dyDescent="0.3">
      <c r="B52" s="59" t="s">
        <v>138</v>
      </c>
      <c r="C52" s="113">
        <v>397745</v>
      </c>
      <c r="D52" s="113">
        <v>126618</v>
      </c>
      <c r="E52" s="113">
        <v>188411</v>
      </c>
      <c r="F52" s="113">
        <v>343290</v>
      </c>
      <c r="G52" s="113">
        <v>375459</v>
      </c>
      <c r="H52" s="114">
        <f>G52/F52-1</f>
        <v>9.3707943721052178E-2</v>
      </c>
      <c r="I52" s="114">
        <f>G52/C52-1</f>
        <v>-5.6030874052470758E-2</v>
      </c>
      <c r="J52" s="113">
        <f>G52-F52</f>
        <v>32169</v>
      </c>
      <c r="K52" s="113">
        <f>G52-C52</f>
        <v>-22286</v>
      </c>
      <c r="L52" s="114">
        <f>G52/G50</f>
        <v>0.13853951962310185</v>
      </c>
      <c r="M52" s="116">
        <v>71036</v>
      </c>
      <c r="N52" s="113">
        <v>33858</v>
      </c>
      <c r="O52" s="113">
        <v>57939</v>
      </c>
      <c r="P52" s="113">
        <v>62567</v>
      </c>
      <c r="Q52" s="113">
        <v>59667</v>
      </c>
      <c r="R52" s="114">
        <f>Q52/P52-1</f>
        <v>-4.6350312465037513E-2</v>
      </c>
      <c r="S52" s="114">
        <f>Q52/M52-1</f>
        <v>-0.16004561067627687</v>
      </c>
      <c r="T52" s="113">
        <f>Q52-P52</f>
        <v>-2900</v>
      </c>
      <c r="U52" s="113">
        <f>Q52-M52</f>
        <v>-11369</v>
      </c>
      <c r="V52" s="114">
        <f>Q52/Q50</f>
        <v>0.17187225450009938</v>
      </c>
    </row>
    <row r="53" spans="2:22" ht="16.5" thickBot="1" x14ac:dyDescent="0.3">
      <c r="B53" s="133" t="s">
        <v>153</v>
      </c>
      <c r="C53" s="135"/>
      <c r="D53" s="135"/>
      <c r="E53" s="135"/>
      <c r="F53" s="135"/>
      <c r="G53" s="135"/>
      <c r="H53" s="135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</row>
    <row r="54" spans="2:22" ht="15.75" x14ac:dyDescent="0.25">
      <c r="B54" s="59" t="s">
        <v>30</v>
      </c>
      <c r="C54" s="113">
        <v>323295</v>
      </c>
      <c r="D54" s="113">
        <v>172337</v>
      </c>
      <c r="E54" s="113">
        <v>101099</v>
      </c>
      <c r="F54" s="113">
        <v>395421</v>
      </c>
      <c r="G54" s="113">
        <v>688949</v>
      </c>
      <c r="H54" s="114">
        <f>G54/F54-1</f>
        <v>0.74231768166081213</v>
      </c>
      <c r="I54" s="114">
        <f>G54/C54-1</f>
        <v>1.1310227501198598</v>
      </c>
      <c r="J54" s="113">
        <f>G54-F54</f>
        <v>293528</v>
      </c>
      <c r="K54" s="113">
        <f>G54-C54</f>
        <v>365654</v>
      </c>
      <c r="L54" s="114">
        <f>G54/G54</f>
        <v>1</v>
      </c>
      <c r="M54" s="116">
        <v>36696</v>
      </c>
      <c r="N54" s="113">
        <v>21741</v>
      </c>
      <c r="O54" s="113">
        <v>23185</v>
      </c>
      <c r="P54" s="113">
        <v>79054</v>
      </c>
      <c r="Q54" s="113">
        <v>91679</v>
      </c>
      <c r="R54" s="114">
        <f>Q54/P54-1</f>
        <v>0.15970096389809507</v>
      </c>
      <c r="S54" s="114">
        <f>Q54/M54-1</f>
        <v>1.4983376934815782</v>
      </c>
      <c r="T54" s="113">
        <f>Q54-P54</f>
        <v>12625</v>
      </c>
      <c r="U54" s="113">
        <f>Q54-M54</f>
        <v>54983</v>
      </c>
      <c r="V54" s="114">
        <f>Q54/Q54</f>
        <v>1</v>
      </c>
    </row>
    <row r="55" spans="2:22" ht="15.75" x14ac:dyDescent="0.25">
      <c r="B55" s="59" t="s">
        <v>65</v>
      </c>
      <c r="C55" s="113">
        <v>268551</v>
      </c>
      <c r="D55" s="113">
        <v>135832</v>
      </c>
      <c r="E55" s="113">
        <v>46500</v>
      </c>
      <c r="F55" s="113">
        <v>337757</v>
      </c>
      <c r="G55" s="113">
        <v>639057</v>
      </c>
      <c r="H55" s="114">
        <f>G55/F55-1</f>
        <v>0.89206145246434576</v>
      </c>
      <c r="I55" s="114">
        <f>G55/C55-1</f>
        <v>1.3796485583743872</v>
      </c>
      <c r="J55" s="113">
        <f>G55-F55</f>
        <v>301300</v>
      </c>
      <c r="K55" s="113">
        <f>G55-C55</f>
        <v>370506</v>
      </c>
      <c r="L55" s="114">
        <f>G55/G54</f>
        <v>0.92758244804767842</v>
      </c>
      <c r="M55" s="116">
        <v>25277</v>
      </c>
      <c r="N55" s="113">
        <v>8366</v>
      </c>
      <c r="O55" s="113">
        <v>6518</v>
      </c>
      <c r="P55" s="113">
        <v>69544</v>
      </c>
      <c r="Q55" s="113">
        <v>81836</v>
      </c>
      <c r="R55" s="114">
        <f>Q55/P55-1</f>
        <v>0.17675140917979992</v>
      </c>
      <c r="S55" s="114">
        <f>Q55/M55-1</f>
        <v>2.2375677493373423</v>
      </c>
      <c r="T55" s="113">
        <f>Q55-P55</f>
        <v>12292</v>
      </c>
      <c r="U55" s="113">
        <f>Q55-M55</f>
        <v>56559</v>
      </c>
      <c r="V55" s="114">
        <f>Q55/Q54</f>
        <v>0.89263626348454939</v>
      </c>
    </row>
    <row r="56" spans="2:22" ht="16.5" thickBot="1" x14ac:dyDescent="0.3">
      <c r="B56" s="59" t="s">
        <v>138</v>
      </c>
      <c r="C56" s="113">
        <v>54745</v>
      </c>
      <c r="D56" s="113">
        <v>36508</v>
      </c>
      <c r="E56" s="113">
        <v>54598</v>
      </c>
      <c r="F56" s="113">
        <v>57663</v>
      </c>
      <c r="G56" s="113">
        <v>49892</v>
      </c>
      <c r="H56" s="114">
        <f>G56/F56-1</f>
        <v>-0.13476579435686664</v>
      </c>
      <c r="I56" s="114">
        <f>G56/C56-1</f>
        <v>-8.8647365056169547E-2</v>
      </c>
      <c r="J56" s="113">
        <f>G56-F56</f>
        <v>-7771</v>
      </c>
      <c r="K56" s="113">
        <f>G56-C56</f>
        <v>-4853</v>
      </c>
      <c r="L56" s="114">
        <f>G56/G54</f>
        <v>7.2417551952321579E-2</v>
      </c>
      <c r="M56" s="116">
        <v>11419</v>
      </c>
      <c r="N56" s="113">
        <v>13376</v>
      </c>
      <c r="O56" s="113">
        <v>16667</v>
      </c>
      <c r="P56" s="113">
        <v>9510</v>
      </c>
      <c r="Q56" s="113">
        <v>9843</v>
      </c>
      <c r="R56" s="114">
        <f>Q56/P56-1</f>
        <v>3.5015772870662376E-2</v>
      </c>
      <c r="S56" s="114">
        <f>Q56/M56-1</f>
        <v>-0.13801558805499603</v>
      </c>
      <c r="T56" s="113">
        <f>Q56-P56</f>
        <v>333</v>
      </c>
      <c r="U56" s="113">
        <f>Q56-M56</f>
        <v>-1576</v>
      </c>
      <c r="V56" s="114">
        <f>Q56/Q54</f>
        <v>0.10736373651545064</v>
      </c>
    </row>
    <row r="57" spans="2:22" ht="16.5" thickBot="1" x14ac:dyDescent="0.3">
      <c r="B57" s="133" t="s">
        <v>154</v>
      </c>
      <c r="C57" s="135"/>
      <c r="D57" s="135"/>
      <c r="E57" s="135"/>
      <c r="F57" s="135"/>
      <c r="G57" s="135"/>
      <c r="H57" s="135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</row>
    <row r="58" spans="2:22" ht="15.75" x14ac:dyDescent="0.25">
      <c r="B58" s="59" t="s">
        <v>30</v>
      </c>
      <c r="C58" s="113">
        <v>109523</v>
      </c>
      <c r="D58" s="113">
        <v>90768</v>
      </c>
      <c r="E58" s="113">
        <v>30579</v>
      </c>
      <c r="F58" s="113">
        <v>79637</v>
      </c>
      <c r="G58" s="113">
        <v>110415</v>
      </c>
      <c r="H58" s="114">
        <f>G58/F58-1</f>
        <v>0.38647864686012778</v>
      </c>
      <c r="I58" s="114">
        <f>G58/C58-1</f>
        <v>8.1444080238854966E-3</v>
      </c>
      <c r="J58" s="113">
        <f>G58-F58</f>
        <v>30778</v>
      </c>
      <c r="K58" s="113">
        <f>G58-C58</f>
        <v>892</v>
      </c>
      <c r="L58" s="114">
        <f>G58/G58</f>
        <v>1</v>
      </c>
      <c r="M58" s="116">
        <v>311</v>
      </c>
      <c r="N58" s="113">
        <v>53</v>
      </c>
      <c r="O58" s="113">
        <v>28</v>
      </c>
      <c r="P58" s="113">
        <v>412</v>
      </c>
      <c r="Q58" s="113">
        <v>1269</v>
      </c>
      <c r="R58" s="114">
        <f>Q58/P58-1</f>
        <v>2.0800970873786406</v>
      </c>
      <c r="S58" s="114">
        <f>Q58/M58-1</f>
        <v>3.080385852090032</v>
      </c>
      <c r="T58" s="113">
        <f>Q58-P58</f>
        <v>857</v>
      </c>
      <c r="U58" s="113">
        <f>Q58-M58</f>
        <v>958</v>
      </c>
      <c r="V58" s="114">
        <f>Q58/Q58</f>
        <v>1</v>
      </c>
    </row>
    <row r="59" spans="2:22" ht="15.75" x14ac:dyDescent="0.25">
      <c r="B59" s="59" t="s">
        <v>65</v>
      </c>
      <c r="C59" s="113">
        <v>106894</v>
      </c>
      <c r="D59" s="113">
        <v>90478</v>
      </c>
      <c r="E59" s="113">
        <v>30531</v>
      </c>
      <c r="F59" s="113">
        <v>79391</v>
      </c>
      <c r="G59" s="113">
        <v>110332</v>
      </c>
      <c r="H59" s="114">
        <f>G59/F59-1</f>
        <v>0.38972931440591507</v>
      </c>
      <c r="I59" s="114">
        <f>G59/C59-1</f>
        <v>3.216270323872239E-2</v>
      </c>
      <c r="J59" s="113">
        <f>G59-F59</f>
        <v>30941</v>
      </c>
      <c r="K59" s="113">
        <f>G59-C59</f>
        <v>3438</v>
      </c>
      <c r="L59" s="114">
        <f>G59/G58</f>
        <v>0.99924829054023456</v>
      </c>
      <c r="M59" s="116">
        <v>311</v>
      </c>
      <c r="N59" s="113">
        <v>53</v>
      </c>
      <c r="O59" s="113">
        <v>28</v>
      </c>
      <c r="P59" s="113">
        <v>404</v>
      </c>
      <c r="Q59" s="113">
        <v>1269</v>
      </c>
      <c r="R59" s="114">
        <f>Q59/P59-1</f>
        <v>2.141089108910891</v>
      </c>
      <c r="S59" s="114">
        <f>Q59/M59-1</f>
        <v>3.080385852090032</v>
      </c>
      <c r="T59" s="113">
        <f>Q59-P59</f>
        <v>865</v>
      </c>
      <c r="U59" s="113">
        <f>Q59-M59</f>
        <v>958</v>
      </c>
      <c r="V59" s="114">
        <f>Q59/Q58</f>
        <v>1</v>
      </c>
    </row>
    <row r="60" spans="2:22" ht="16.5" thickBot="1" x14ac:dyDescent="0.3">
      <c r="B60" s="59" t="s">
        <v>138</v>
      </c>
      <c r="C60" s="113">
        <v>2629</v>
      </c>
      <c r="D60" s="113">
        <v>288</v>
      </c>
      <c r="E60" s="113">
        <v>48</v>
      </c>
      <c r="F60" s="113">
        <v>244</v>
      </c>
      <c r="G60" s="113">
        <v>85</v>
      </c>
      <c r="H60" s="114">
        <f>G60/F60-1</f>
        <v>-0.65163934426229508</v>
      </c>
      <c r="I60" s="114">
        <f>G60/C60-1</f>
        <v>-0.96766831494864969</v>
      </c>
      <c r="J60" s="113">
        <f>G60-F60</f>
        <v>-159</v>
      </c>
      <c r="K60" s="113">
        <f>G60-C60</f>
        <v>-2544</v>
      </c>
      <c r="L60" s="114">
        <f>G60/G58</f>
        <v>7.6982294072363352E-4</v>
      </c>
      <c r="M60" s="116">
        <v>0</v>
      </c>
      <c r="N60" s="113">
        <v>0</v>
      </c>
      <c r="O60" s="113">
        <v>0</v>
      </c>
      <c r="P60" s="113">
        <v>8</v>
      </c>
      <c r="Q60" s="113">
        <v>0</v>
      </c>
      <c r="R60" s="114">
        <f>IFERROR(Q60/P60-1,"-")</f>
        <v>-1</v>
      </c>
      <c r="S60" s="114" t="str">
        <f>IFERROR(Q60/M60-1,"-")</f>
        <v>-</v>
      </c>
      <c r="T60" s="113">
        <f>Q60-P60</f>
        <v>-8</v>
      </c>
      <c r="U60" s="113">
        <f>Q60-M60</f>
        <v>0</v>
      </c>
      <c r="V60" s="114">
        <f>Q60/Q58</f>
        <v>0</v>
      </c>
    </row>
    <row r="61" spans="2:22" ht="16.5" thickBot="1" x14ac:dyDescent="0.3">
      <c r="B61" s="133" t="s">
        <v>155</v>
      </c>
      <c r="C61" s="135"/>
      <c r="D61" s="135"/>
      <c r="E61" s="135"/>
      <c r="F61" s="135"/>
      <c r="G61" s="135"/>
      <c r="H61" s="135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</row>
    <row r="62" spans="2:22" ht="15.75" x14ac:dyDescent="0.25">
      <c r="B62" s="59" t="s">
        <v>30</v>
      </c>
      <c r="C62" s="113">
        <v>114859</v>
      </c>
      <c r="D62" s="113">
        <v>67203</v>
      </c>
      <c r="E62" s="113">
        <v>78944</v>
      </c>
      <c r="F62" s="113">
        <v>142785</v>
      </c>
      <c r="G62" s="113">
        <v>149879</v>
      </c>
      <c r="H62" s="114">
        <f>G62/F62-1</f>
        <v>4.9683089960429916E-2</v>
      </c>
      <c r="I62" s="114">
        <f>G62/C62-1</f>
        <v>0.30489556760898151</v>
      </c>
      <c r="J62" s="113">
        <f>G62-F62</f>
        <v>7094</v>
      </c>
      <c r="K62" s="113">
        <f>G62-C62</f>
        <v>35020</v>
      </c>
      <c r="L62" s="114">
        <f>G62/G62</f>
        <v>1</v>
      </c>
      <c r="M62" s="116">
        <v>14925</v>
      </c>
      <c r="N62" s="113">
        <v>9019</v>
      </c>
      <c r="O62" s="113">
        <v>22326</v>
      </c>
      <c r="P62" s="113">
        <v>15990</v>
      </c>
      <c r="Q62" s="113">
        <v>15672</v>
      </c>
      <c r="R62" s="114">
        <f>Q62/P62-1</f>
        <v>-1.9887429643527188E-2</v>
      </c>
      <c r="S62" s="114">
        <f>Q62/M62-1</f>
        <v>5.0050251256281486E-2</v>
      </c>
      <c r="T62" s="113">
        <f>Q62-P62</f>
        <v>-318</v>
      </c>
      <c r="U62" s="113">
        <f>Q62-M62</f>
        <v>747</v>
      </c>
      <c r="V62" s="114">
        <f>Q62/Q62</f>
        <v>1</v>
      </c>
    </row>
    <row r="63" spans="2:22" ht="15.75" x14ac:dyDescent="0.25">
      <c r="B63" s="59" t="s">
        <v>65</v>
      </c>
      <c r="C63" s="113">
        <v>101546</v>
      </c>
      <c r="D63" s="113">
        <v>62815</v>
      </c>
      <c r="E63" s="113">
        <v>74167</v>
      </c>
      <c r="F63" s="113">
        <v>137239</v>
      </c>
      <c r="G63" s="113">
        <v>139158</v>
      </c>
      <c r="H63" s="114">
        <f>G63/F63-1</f>
        <v>1.3982905733792794E-2</v>
      </c>
      <c r="I63" s="114">
        <f>G63/C63-1</f>
        <v>0.37039371319402048</v>
      </c>
      <c r="J63" s="113">
        <f>G63-F63</f>
        <v>1919</v>
      </c>
      <c r="K63" s="113">
        <f>G63-C63</f>
        <v>37612</v>
      </c>
      <c r="L63" s="114">
        <f>G63/G62</f>
        <v>0.92846896496507181</v>
      </c>
      <c r="M63" s="116">
        <v>12627</v>
      </c>
      <c r="N63" s="113">
        <v>7710</v>
      </c>
      <c r="O63" s="113">
        <v>20608</v>
      </c>
      <c r="P63" s="113">
        <v>15407</v>
      </c>
      <c r="Q63" s="113">
        <v>12384</v>
      </c>
      <c r="R63" s="114">
        <f>Q63/P63-1</f>
        <v>-0.19620951515544882</v>
      </c>
      <c r="S63" s="114">
        <f>Q63/M63-1</f>
        <v>-1.9244476122594389E-2</v>
      </c>
      <c r="T63" s="113">
        <f>Q63-P63</f>
        <v>-3023</v>
      </c>
      <c r="U63" s="113">
        <f>Q63-M63</f>
        <v>-243</v>
      </c>
      <c r="V63" s="114">
        <f>Q63/Q62</f>
        <v>0.79019908116385906</v>
      </c>
    </row>
    <row r="64" spans="2:22" ht="16.5" thickBot="1" x14ac:dyDescent="0.3">
      <c r="B64" s="59" t="s">
        <v>138</v>
      </c>
      <c r="C64" s="113">
        <v>13310</v>
      </c>
      <c r="D64" s="113">
        <v>4390</v>
      </c>
      <c r="E64" s="113">
        <v>4777</v>
      </c>
      <c r="F64" s="113">
        <v>5544</v>
      </c>
      <c r="G64" s="113">
        <v>10722</v>
      </c>
      <c r="H64" s="114">
        <f>G64/F64-1</f>
        <v>0.93398268398268391</v>
      </c>
      <c r="I64" s="114">
        <f>G64/C64-1</f>
        <v>-0.19444027047332835</v>
      </c>
      <c r="J64" s="113">
        <f>G64-F64</f>
        <v>5178</v>
      </c>
      <c r="K64" s="113">
        <f>G64-C64</f>
        <v>-2588</v>
      </c>
      <c r="L64" s="114">
        <f>G64/G62</f>
        <v>7.1537707083714194E-2</v>
      </c>
      <c r="M64" s="116">
        <v>2297</v>
      </c>
      <c r="N64" s="113">
        <v>1309</v>
      </c>
      <c r="O64" s="113">
        <v>1718</v>
      </c>
      <c r="P64" s="113">
        <v>583</v>
      </c>
      <c r="Q64" s="113">
        <v>3288</v>
      </c>
      <c r="R64" s="114">
        <f>Q64/P64-1</f>
        <v>4.6397941680960546</v>
      </c>
      <c r="S64" s="114">
        <f>Q64/M64-1</f>
        <v>0.43143230300391822</v>
      </c>
      <c r="T64" s="113">
        <f>Q64-P64</f>
        <v>2705</v>
      </c>
      <c r="U64" s="113">
        <f>Q64-M64</f>
        <v>991</v>
      </c>
      <c r="V64" s="114">
        <f>Q64/Q62</f>
        <v>0.20980091883614088</v>
      </c>
    </row>
    <row r="65" spans="2:22" ht="16.5" thickBot="1" x14ac:dyDescent="0.3">
      <c r="B65" s="133" t="s">
        <v>156</v>
      </c>
      <c r="C65" s="135"/>
      <c r="D65" s="135"/>
      <c r="E65" s="135"/>
      <c r="F65" s="135"/>
      <c r="G65" s="135"/>
      <c r="H65" s="135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</row>
    <row r="66" spans="2:22" ht="15.75" x14ac:dyDescent="0.25">
      <c r="B66" s="59" t="s">
        <v>30</v>
      </c>
      <c r="C66" s="113">
        <v>335897</v>
      </c>
      <c r="D66" s="113">
        <v>124635</v>
      </c>
      <c r="E66" s="113">
        <v>118839</v>
      </c>
      <c r="F66" s="113">
        <v>226278</v>
      </c>
      <c r="G66" s="113">
        <v>240663</v>
      </c>
      <c r="H66" s="114">
        <f>G66/F66-1</f>
        <v>6.3572242993132244E-2</v>
      </c>
      <c r="I66" s="114">
        <f>G66/C66-1</f>
        <v>-0.28352143663087193</v>
      </c>
      <c r="J66" s="113">
        <f>G66-F66</f>
        <v>14385</v>
      </c>
      <c r="K66" s="113">
        <f>G66-C66</f>
        <v>-95234</v>
      </c>
      <c r="L66" s="114">
        <f>G66/G66</f>
        <v>1</v>
      </c>
      <c r="M66" s="116">
        <v>43597</v>
      </c>
      <c r="N66" s="113">
        <v>27319</v>
      </c>
      <c r="O66" s="113">
        <v>37198</v>
      </c>
      <c r="P66" s="113">
        <v>29115</v>
      </c>
      <c r="Q66" s="113">
        <v>26161</v>
      </c>
      <c r="R66" s="114">
        <f>Q66/P66-1</f>
        <v>-0.10145972866220165</v>
      </c>
      <c r="S66" s="114">
        <f>Q66/M66-1</f>
        <v>-0.39993577539738978</v>
      </c>
      <c r="T66" s="113">
        <f>Q66-P66</f>
        <v>-2954</v>
      </c>
      <c r="U66" s="113">
        <f>Q66-M66</f>
        <v>-17436</v>
      </c>
      <c r="V66" s="114">
        <f>Q66/Q66</f>
        <v>1</v>
      </c>
    </row>
    <row r="67" spans="2:22" ht="15.75" x14ac:dyDescent="0.25">
      <c r="B67" s="59" t="s">
        <v>65</v>
      </c>
      <c r="C67" s="113">
        <v>241309</v>
      </c>
      <c r="D67" s="113">
        <v>77086</v>
      </c>
      <c r="E67" s="113">
        <v>62135</v>
      </c>
      <c r="F67" s="113">
        <v>144334</v>
      </c>
      <c r="G67" s="113">
        <v>148317</v>
      </c>
      <c r="H67" s="114">
        <f>G67/F67-1</f>
        <v>2.7595715493230921E-2</v>
      </c>
      <c r="I67" s="114">
        <f>G67/C67-1</f>
        <v>-0.38536482269621108</v>
      </c>
      <c r="J67" s="113">
        <f>G67-F67</f>
        <v>3983</v>
      </c>
      <c r="K67" s="113">
        <f>G67-C67</f>
        <v>-92992</v>
      </c>
      <c r="L67" s="114">
        <f>G67/G66</f>
        <v>0.61628501265254731</v>
      </c>
      <c r="M67" s="116">
        <v>31492</v>
      </c>
      <c r="N67" s="113">
        <v>11707</v>
      </c>
      <c r="O67" s="113">
        <v>18028</v>
      </c>
      <c r="P67" s="113">
        <v>16868</v>
      </c>
      <c r="Q67" s="113">
        <v>14610</v>
      </c>
      <c r="R67" s="114">
        <f>Q67/P67-1</f>
        <v>-0.13386293573630548</v>
      </c>
      <c r="S67" s="114">
        <f>Q67/M67-1</f>
        <v>-0.53607265337228505</v>
      </c>
      <c r="T67" s="113">
        <f>Q67-P67</f>
        <v>-2258</v>
      </c>
      <c r="U67" s="113">
        <f>Q67-M67</f>
        <v>-16882</v>
      </c>
      <c r="V67" s="114">
        <f>Q67/Q66</f>
        <v>0.55846489048583769</v>
      </c>
    </row>
    <row r="68" spans="2:22" ht="16.5" thickBot="1" x14ac:dyDescent="0.3">
      <c r="B68" s="59" t="s">
        <v>138</v>
      </c>
      <c r="C68" s="113">
        <v>94588</v>
      </c>
      <c r="D68" s="113">
        <v>47549</v>
      </c>
      <c r="E68" s="113">
        <v>56705</v>
      </c>
      <c r="F68" s="113">
        <v>81947</v>
      </c>
      <c r="G68" s="113">
        <v>92348</v>
      </c>
      <c r="H68" s="114">
        <f>G68/F68-1</f>
        <v>0.12692349933493596</v>
      </c>
      <c r="I68" s="114">
        <f>G68/C68-1</f>
        <v>-2.3681650949380462E-2</v>
      </c>
      <c r="J68" s="113">
        <f>G68-F68</f>
        <v>10401</v>
      </c>
      <c r="K68" s="113">
        <f>G68-C68</f>
        <v>-2240</v>
      </c>
      <c r="L68" s="114">
        <f>G68/G66</f>
        <v>0.38372329772337249</v>
      </c>
      <c r="M68" s="116">
        <v>12105</v>
      </c>
      <c r="N68" s="113">
        <v>15612</v>
      </c>
      <c r="O68" s="113">
        <v>19170</v>
      </c>
      <c r="P68" s="113">
        <v>12247</v>
      </c>
      <c r="Q68" s="113">
        <v>11552</v>
      </c>
      <c r="R68" s="114">
        <f>Q68/P68-1</f>
        <v>-5.6748591491793898E-2</v>
      </c>
      <c r="S68" s="114">
        <f>Q68/M68-1</f>
        <v>-4.5683601817430808E-2</v>
      </c>
      <c r="T68" s="113">
        <f>Q68-P68</f>
        <v>-695</v>
      </c>
      <c r="U68" s="113">
        <f>Q68-M68</f>
        <v>-553</v>
      </c>
      <c r="V68" s="114">
        <f>Q68/Q66</f>
        <v>0.44157333435266238</v>
      </c>
    </row>
    <row r="69" spans="2:22" ht="16.5" thickBot="1" x14ac:dyDescent="0.3">
      <c r="B69" s="133" t="s">
        <v>157</v>
      </c>
      <c r="C69" s="135"/>
      <c r="D69" s="135"/>
      <c r="E69" s="135"/>
      <c r="F69" s="135"/>
      <c r="G69" s="135"/>
      <c r="H69" s="135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</row>
    <row r="70" spans="2:22" ht="15.75" x14ac:dyDescent="0.25">
      <c r="B70" s="59" t="s">
        <v>30</v>
      </c>
      <c r="C70" s="113">
        <v>205644</v>
      </c>
      <c r="D70" s="113">
        <v>121983</v>
      </c>
      <c r="E70" s="113">
        <v>124857</v>
      </c>
      <c r="F70" s="113">
        <v>382843</v>
      </c>
      <c r="G70" s="113">
        <v>370849</v>
      </c>
      <c r="H70" s="114">
        <f>G70/F70-1</f>
        <v>-3.1328769234385878E-2</v>
      </c>
      <c r="I70" s="114">
        <f>G70/C70-1</f>
        <v>0.80335434051078569</v>
      </c>
      <c r="J70" s="113">
        <f>G70-F70</f>
        <v>-11994</v>
      </c>
      <c r="K70" s="113">
        <f>G70-C70</f>
        <v>165205</v>
      </c>
      <c r="L70" s="114">
        <f>G70/G70</f>
        <v>1</v>
      </c>
      <c r="M70" s="116">
        <v>25450</v>
      </c>
      <c r="N70" s="113">
        <v>15708</v>
      </c>
      <c r="O70" s="113">
        <v>32696</v>
      </c>
      <c r="P70" s="113">
        <v>46566</v>
      </c>
      <c r="Q70" s="113">
        <v>53882</v>
      </c>
      <c r="R70" s="114">
        <f>Q70/P70-1</f>
        <v>0.15711033801486063</v>
      </c>
      <c r="S70" s="114">
        <f>Q70/M70-1</f>
        <v>1.1171709233791747</v>
      </c>
      <c r="T70" s="113">
        <f>Q70-P70</f>
        <v>7316</v>
      </c>
      <c r="U70" s="113">
        <f>Q70-M70</f>
        <v>28432</v>
      </c>
      <c r="V70" s="114">
        <f>Q70/Q70</f>
        <v>1</v>
      </c>
    </row>
    <row r="71" spans="2:22" ht="15.75" x14ac:dyDescent="0.25">
      <c r="B71" s="59" t="s">
        <v>65</v>
      </c>
      <c r="C71" s="113">
        <v>183049</v>
      </c>
      <c r="D71" s="113">
        <v>105183</v>
      </c>
      <c r="E71" s="113">
        <v>94517</v>
      </c>
      <c r="F71" s="113">
        <v>313696</v>
      </c>
      <c r="G71" s="113">
        <v>278316</v>
      </c>
      <c r="H71" s="114">
        <f>G71/F71-1</f>
        <v>-0.11278435172906254</v>
      </c>
      <c r="I71" s="114">
        <f>G71/C71-1</f>
        <v>0.52044534523542874</v>
      </c>
      <c r="J71" s="113">
        <f>G71-F71</f>
        <v>-35380</v>
      </c>
      <c r="K71" s="113">
        <f>G71-C71</f>
        <v>95267</v>
      </c>
      <c r="L71" s="114">
        <f>G71/G70</f>
        <v>0.75048335036632163</v>
      </c>
      <c r="M71" s="116">
        <v>20961</v>
      </c>
      <c r="N71" s="113">
        <v>10483</v>
      </c>
      <c r="O71" s="113">
        <v>23656</v>
      </c>
      <c r="P71" s="113">
        <v>28255</v>
      </c>
      <c r="Q71" s="113">
        <v>30361</v>
      </c>
      <c r="R71" s="114">
        <f>Q71/P71-1</f>
        <v>7.4535480445938829E-2</v>
      </c>
      <c r="S71" s="114">
        <f>Q71/M71-1</f>
        <v>0.44845188683746007</v>
      </c>
      <c r="T71" s="113">
        <f>Q71-P71</f>
        <v>2106</v>
      </c>
      <c r="U71" s="113">
        <f>Q71-M71</f>
        <v>9400</v>
      </c>
      <c r="V71" s="114">
        <f>Q71/Q70</f>
        <v>0.56347203147618874</v>
      </c>
    </row>
    <row r="72" spans="2:22" ht="16.5" thickBot="1" x14ac:dyDescent="0.3">
      <c r="B72" s="59" t="s">
        <v>138</v>
      </c>
      <c r="C72" s="113">
        <v>22595</v>
      </c>
      <c r="D72" s="113">
        <v>16800</v>
      </c>
      <c r="E72" s="113">
        <v>30340</v>
      </c>
      <c r="F72" s="113">
        <v>69147</v>
      </c>
      <c r="G72" s="113">
        <v>92533</v>
      </c>
      <c r="H72" s="114">
        <f>G72/F72-1</f>
        <v>0.33820700825776973</v>
      </c>
      <c r="I72" s="114">
        <f>G72/C72-1</f>
        <v>3.0952865678247399</v>
      </c>
      <c r="J72" s="113">
        <f>G72-F72</f>
        <v>23386</v>
      </c>
      <c r="K72" s="113">
        <f>G72-C72</f>
        <v>69938</v>
      </c>
      <c r="L72" s="114">
        <f>G72/G70</f>
        <v>0.24951664963367839</v>
      </c>
      <c r="M72" s="116">
        <v>4489</v>
      </c>
      <c r="N72" s="113">
        <v>5225</v>
      </c>
      <c r="O72" s="113">
        <v>9040</v>
      </c>
      <c r="P72" s="113">
        <v>18311</v>
      </c>
      <c r="Q72" s="113">
        <v>23521</v>
      </c>
      <c r="R72" s="114">
        <f>Q72/P72-1</f>
        <v>0.28452842553656277</v>
      </c>
      <c r="S72" s="114">
        <f>Q72/M72-1</f>
        <v>4.239697037202049</v>
      </c>
      <c r="T72" s="113">
        <f>Q72-P72</f>
        <v>5210</v>
      </c>
      <c r="U72" s="113">
        <f>Q72-M72</f>
        <v>19032</v>
      </c>
      <c r="V72" s="114">
        <f>Q72/Q70</f>
        <v>0.43652796852381132</v>
      </c>
    </row>
    <row r="73" spans="2:22" ht="16.5" thickBot="1" x14ac:dyDescent="0.3">
      <c r="B73" s="132" t="s">
        <v>134</v>
      </c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</row>
    <row r="74" spans="2:22" ht="16.5" thickBot="1" x14ac:dyDescent="0.3">
      <c r="B74" s="133" t="s">
        <v>158</v>
      </c>
      <c r="C74" s="134"/>
      <c r="D74" s="134"/>
      <c r="E74" s="134"/>
      <c r="F74" s="134"/>
      <c r="G74" s="134"/>
      <c r="H74" s="134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</row>
    <row r="75" spans="2:22" ht="15.75" x14ac:dyDescent="0.25">
      <c r="B75" s="59" t="s">
        <v>30</v>
      </c>
      <c r="C75" s="113">
        <v>2803604</v>
      </c>
      <c r="D75" s="113">
        <v>1112486</v>
      </c>
      <c r="E75" s="113">
        <v>680384</v>
      </c>
      <c r="F75" s="113">
        <v>2406559</v>
      </c>
      <c r="G75" s="113">
        <v>2758590</v>
      </c>
      <c r="H75" s="114">
        <f>G75/F75-1</f>
        <v>0.14627981279494917</v>
      </c>
      <c r="I75" s="114">
        <f>G75/C75-1</f>
        <v>-1.6055762511396066E-2</v>
      </c>
      <c r="J75" s="113">
        <f>G75-F75</f>
        <v>352031</v>
      </c>
      <c r="K75" s="113">
        <f>G75-C75</f>
        <v>-45014</v>
      </c>
      <c r="L75" s="114">
        <f>G75/G75</f>
        <v>1</v>
      </c>
      <c r="M75" s="116">
        <v>328921</v>
      </c>
      <c r="N75" s="113">
        <v>101836</v>
      </c>
      <c r="O75" s="113">
        <v>193905</v>
      </c>
      <c r="P75" s="113">
        <v>332139</v>
      </c>
      <c r="Q75" s="113">
        <v>326111</v>
      </c>
      <c r="R75" s="114">
        <f>Q75/P75-1</f>
        <v>-1.8149027967206521E-2</v>
      </c>
      <c r="S75" s="114">
        <f>Q75/M75-1</f>
        <v>-8.5430848136787141E-3</v>
      </c>
      <c r="T75" s="113">
        <f>Q75-P75</f>
        <v>-6028</v>
      </c>
      <c r="U75" s="113">
        <f>Q75-M75</f>
        <v>-2810</v>
      </c>
      <c r="V75" s="114">
        <f>Q75/Q75</f>
        <v>1</v>
      </c>
    </row>
    <row r="76" spans="2:22" ht="15.75" x14ac:dyDescent="0.25">
      <c r="B76" s="59" t="s">
        <v>65</v>
      </c>
      <c r="C76" s="113">
        <v>2345689</v>
      </c>
      <c r="D76" s="113">
        <v>941908</v>
      </c>
      <c r="E76" s="113">
        <v>463787</v>
      </c>
      <c r="F76" s="113">
        <v>2034555</v>
      </c>
      <c r="G76" s="113">
        <v>2395048</v>
      </c>
      <c r="H76" s="114">
        <f>G76/F76-1</f>
        <v>0.1771851830007054</v>
      </c>
      <c r="I76" s="114">
        <f>G76/C76-1</f>
        <v>2.104243145617346E-2</v>
      </c>
      <c r="J76" s="113">
        <f>G76-F76</f>
        <v>360493</v>
      </c>
      <c r="K76" s="113">
        <f>G76-C76</f>
        <v>49359</v>
      </c>
      <c r="L76" s="114">
        <f>G76/G75</f>
        <v>0.86821455888696764</v>
      </c>
      <c r="M76" s="116">
        <v>247045</v>
      </c>
      <c r="N76" s="113">
        <v>56340</v>
      </c>
      <c r="O76" s="113">
        <v>125539</v>
      </c>
      <c r="P76" s="113">
        <v>261265</v>
      </c>
      <c r="Q76" s="113">
        <v>266071</v>
      </c>
      <c r="R76" s="114">
        <f>Q76/P76-1</f>
        <v>1.8395116069890749E-2</v>
      </c>
      <c r="S76" s="114">
        <f>Q76/M76-1</f>
        <v>7.7014309133963454E-2</v>
      </c>
      <c r="T76" s="113">
        <f>Q76-P76</f>
        <v>4806</v>
      </c>
      <c r="U76" s="113">
        <f>Q76-M76</f>
        <v>19026</v>
      </c>
      <c r="V76" s="114">
        <f>Q76/Q75</f>
        <v>0.8158909083103606</v>
      </c>
    </row>
    <row r="77" spans="2:22" ht="16.5" thickBot="1" x14ac:dyDescent="0.3">
      <c r="B77" s="59" t="s">
        <v>138</v>
      </c>
      <c r="C77" s="113">
        <v>457914</v>
      </c>
      <c r="D77" s="113">
        <v>170577</v>
      </c>
      <c r="E77" s="113">
        <v>216599</v>
      </c>
      <c r="F77" s="113">
        <v>372005</v>
      </c>
      <c r="G77" s="113">
        <v>363542</v>
      </c>
      <c r="H77" s="114">
        <f>G77/F77-1</f>
        <v>-2.2749694224539985E-2</v>
      </c>
      <c r="I77" s="114">
        <f>G77/C77-1</f>
        <v>-0.20609110007556009</v>
      </c>
      <c r="J77" s="113">
        <f>G77-F77</f>
        <v>-8463</v>
      </c>
      <c r="K77" s="113">
        <f>G77-C77</f>
        <v>-94372</v>
      </c>
      <c r="L77" s="114">
        <f>G77/G75</f>
        <v>0.13178544111303239</v>
      </c>
      <c r="M77" s="116">
        <v>81876</v>
      </c>
      <c r="N77" s="113">
        <v>45496</v>
      </c>
      <c r="O77" s="113">
        <v>68367</v>
      </c>
      <c r="P77" s="113">
        <v>70874</v>
      </c>
      <c r="Q77" s="113">
        <v>60040</v>
      </c>
      <c r="R77" s="114">
        <f>Q77/P77-1</f>
        <v>-0.15286282698874054</v>
      </c>
      <c r="S77" s="114">
        <f>Q77/M77-1</f>
        <v>-0.26669597928574917</v>
      </c>
      <c r="T77" s="113">
        <f>Q77-P77</f>
        <v>-10834</v>
      </c>
      <c r="U77" s="113">
        <f>Q77-M77</f>
        <v>-21836</v>
      </c>
      <c r="V77" s="114">
        <f>Q77/Q75</f>
        <v>0.1841090916896394</v>
      </c>
    </row>
    <row r="78" spans="2:22" ht="16.5" thickBot="1" x14ac:dyDescent="0.3">
      <c r="B78" s="133" t="s">
        <v>151</v>
      </c>
      <c r="C78" s="135"/>
      <c r="D78" s="135"/>
      <c r="E78" s="135"/>
      <c r="F78" s="135"/>
      <c r="G78" s="135"/>
      <c r="H78" s="135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</row>
    <row r="79" spans="2:22" ht="15.75" x14ac:dyDescent="0.25">
      <c r="B79" s="59" t="s">
        <v>30</v>
      </c>
      <c r="C79" s="113">
        <v>2252414</v>
      </c>
      <c r="D79" s="113">
        <v>855821</v>
      </c>
      <c r="E79" s="113">
        <v>476863</v>
      </c>
      <c r="F79" s="113">
        <v>1970412</v>
      </c>
      <c r="G79" s="113">
        <v>2296782</v>
      </c>
      <c r="H79" s="114">
        <f>G79/F79-1</f>
        <v>0.16563541025937734</v>
      </c>
      <c r="I79" s="114">
        <f>G79/C79-1</f>
        <v>1.9697977370057185E-2</v>
      </c>
      <c r="J79" s="113">
        <f>G79-F79</f>
        <v>326370</v>
      </c>
      <c r="K79" s="113">
        <f>G79-C79</f>
        <v>44368</v>
      </c>
      <c r="L79" s="114">
        <f>G79/G79</f>
        <v>1</v>
      </c>
      <c r="M79" s="116">
        <v>286064</v>
      </c>
      <c r="N79" s="113">
        <v>67769</v>
      </c>
      <c r="O79" s="113">
        <v>146325</v>
      </c>
      <c r="P79" s="113">
        <v>279094</v>
      </c>
      <c r="Q79" s="113">
        <v>279013</v>
      </c>
      <c r="R79" s="114">
        <f>Q79/P79-1</f>
        <v>-2.9022479881335439E-4</v>
      </c>
      <c r="S79" s="114">
        <f>Q79/M79-1</f>
        <v>-2.4648330443537092E-2</v>
      </c>
      <c r="T79" s="113">
        <f>Q79-P79</f>
        <v>-81</v>
      </c>
      <c r="U79" s="113">
        <f>Q79-M79</f>
        <v>-7051</v>
      </c>
      <c r="V79" s="114">
        <f>Q79/Q79</f>
        <v>1</v>
      </c>
    </row>
    <row r="80" spans="2:22" ht="15.75" x14ac:dyDescent="0.25">
      <c r="B80" s="59" t="s">
        <v>65</v>
      </c>
      <c r="C80" s="113">
        <v>1917914</v>
      </c>
      <c r="D80" s="113">
        <v>743710</v>
      </c>
      <c r="E80" s="113">
        <v>338509</v>
      </c>
      <c r="F80" s="113">
        <v>1720704</v>
      </c>
      <c r="G80" s="113">
        <v>2057736</v>
      </c>
      <c r="H80" s="114">
        <f>G80/F80-1</f>
        <v>0.19586866770810096</v>
      </c>
      <c r="I80" s="114">
        <f>G80/C80-1</f>
        <v>7.2903164584021907E-2</v>
      </c>
      <c r="J80" s="113">
        <f>G80-F80</f>
        <v>337032</v>
      </c>
      <c r="K80" s="113">
        <f>G80-C80</f>
        <v>139822</v>
      </c>
      <c r="L80" s="114">
        <f>G80/G79</f>
        <v>0.8959213368965796</v>
      </c>
      <c r="M80" s="116">
        <v>219654</v>
      </c>
      <c r="N80" s="113">
        <v>44966</v>
      </c>
      <c r="O80" s="113">
        <v>106449</v>
      </c>
      <c r="P80" s="113">
        <v>232921</v>
      </c>
      <c r="Q80" s="113">
        <v>238917</v>
      </c>
      <c r="R80" s="114">
        <f>Q80/P80-1</f>
        <v>2.574263376853092E-2</v>
      </c>
      <c r="S80" s="114">
        <f>Q80/M80-1</f>
        <v>8.7697014395367257E-2</v>
      </c>
      <c r="T80" s="113">
        <f>Q80-P80</f>
        <v>5996</v>
      </c>
      <c r="U80" s="113">
        <f>Q80-M80</f>
        <v>19263</v>
      </c>
      <c r="V80" s="114">
        <f>Q80/Q79</f>
        <v>0.85629343435610528</v>
      </c>
    </row>
    <row r="81" spans="2:22" ht="16.5" thickBot="1" x14ac:dyDescent="0.3">
      <c r="B81" s="59" t="s">
        <v>138</v>
      </c>
      <c r="C81" s="113">
        <v>334502</v>
      </c>
      <c r="D81" s="113">
        <v>112112</v>
      </c>
      <c r="E81" s="113">
        <v>138354</v>
      </c>
      <c r="F81" s="113">
        <v>249705</v>
      </c>
      <c r="G81" s="113">
        <v>239046</v>
      </c>
      <c r="H81" s="114">
        <f>G81/F81-1</f>
        <v>-4.2686369916501432E-2</v>
      </c>
      <c r="I81" s="114">
        <f>G81/C81-1</f>
        <v>-0.28536750153960211</v>
      </c>
      <c r="J81" s="113">
        <f>G81-F81</f>
        <v>-10659</v>
      </c>
      <c r="K81" s="113">
        <f>G81-C81</f>
        <v>-95456</v>
      </c>
      <c r="L81" s="114">
        <f>G81/G79</f>
        <v>0.10407866310342036</v>
      </c>
      <c r="M81" s="116">
        <v>66411</v>
      </c>
      <c r="N81" s="113">
        <v>22803</v>
      </c>
      <c r="O81" s="113">
        <v>39876</v>
      </c>
      <c r="P81" s="113">
        <v>46173</v>
      </c>
      <c r="Q81" s="113">
        <v>40096</v>
      </c>
      <c r="R81" s="114">
        <f>Q81/P81-1</f>
        <v>-0.13161371364217178</v>
      </c>
      <c r="S81" s="114">
        <f>Q81/M81-1</f>
        <v>-0.39624459803345835</v>
      </c>
      <c r="T81" s="113">
        <f>Q81-P81</f>
        <v>-6077</v>
      </c>
      <c r="U81" s="113">
        <f>Q81-M81</f>
        <v>-26315</v>
      </c>
      <c r="V81" s="114">
        <f>Q81/Q79</f>
        <v>0.14370656564389472</v>
      </c>
    </row>
    <row r="82" spans="2:22" ht="16.5" thickBot="1" x14ac:dyDescent="0.3">
      <c r="B82" s="133" t="s">
        <v>152</v>
      </c>
      <c r="C82" s="135"/>
      <c r="D82" s="135"/>
      <c r="E82" s="135"/>
      <c r="F82" s="135"/>
      <c r="G82" s="135"/>
      <c r="H82" s="135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</row>
    <row r="83" spans="2:22" ht="15.75" x14ac:dyDescent="0.25">
      <c r="B83" s="59" t="s">
        <v>30</v>
      </c>
      <c r="C83" s="113">
        <v>2062106</v>
      </c>
      <c r="D83" s="113">
        <v>769339</v>
      </c>
      <c r="E83" s="113">
        <v>429850</v>
      </c>
      <c r="F83" s="113">
        <v>1715897</v>
      </c>
      <c r="G83" s="113">
        <v>1797294</v>
      </c>
      <c r="H83" s="114">
        <f>G83/F83-1</f>
        <v>4.7436996509697238E-2</v>
      </c>
      <c r="I83" s="114">
        <f>G83/C83-1</f>
        <v>-0.12841822874284836</v>
      </c>
      <c r="J83" s="113">
        <f>G83-F83</f>
        <v>81397</v>
      </c>
      <c r="K83" s="113">
        <f>G83-C83</f>
        <v>-264812</v>
      </c>
      <c r="L83" s="114">
        <f>G83/G83</f>
        <v>1</v>
      </c>
      <c r="M83" s="116">
        <v>254992</v>
      </c>
      <c r="N83" s="113">
        <v>62029</v>
      </c>
      <c r="O83" s="113">
        <v>134456</v>
      </c>
      <c r="P83" s="113">
        <v>228086</v>
      </c>
      <c r="Q83" s="113">
        <v>221000</v>
      </c>
      <c r="R83" s="114">
        <f>Q83/P83-1</f>
        <v>-3.1067229027647469E-2</v>
      </c>
      <c r="S83" s="114">
        <f>Q83/M83-1</f>
        <v>-0.13330614293781762</v>
      </c>
      <c r="T83" s="113">
        <f>Q83-P83</f>
        <v>-7086</v>
      </c>
      <c r="U83" s="113">
        <f>Q83-M83</f>
        <v>-33992</v>
      </c>
      <c r="V83" s="114">
        <f>Q83/Q83</f>
        <v>1</v>
      </c>
    </row>
    <row r="84" spans="2:22" ht="15.75" x14ac:dyDescent="0.25">
      <c r="B84" s="59" t="s">
        <v>65</v>
      </c>
      <c r="C84" s="113">
        <v>1767095</v>
      </c>
      <c r="D84" s="113">
        <v>670376</v>
      </c>
      <c r="E84" s="113">
        <v>310082</v>
      </c>
      <c r="F84" s="113">
        <v>1493103</v>
      </c>
      <c r="G84" s="113">
        <v>1589601</v>
      </c>
      <c r="H84" s="114">
        <f>G84/F84-1</f>
        <v>6.4629164900211089E-2</v>
      </c>
      <c r="I84" s="114">
        <f>G84/C84-1</f>
        <v>-0.10044394896709008</v>
      </c>
      <c r="J84" s="113">
        <f>G84-F84</f>
        <v>96498</v>
      </c>
      <c r="K84" s="113">
        <f>G84-C84</f>
        <v>-177494</v>
      </c>
      <c r="L84" s="114">
        <f>G84/G83</f>
        <v>0.8844412767193347</v>
      </c>
      <c r="M84" s="116">
        <v>196889</v>
      </c>
      <c r="N84" s="113">
        <v>41619</v>
      </c>
      <c r="O84" s="113">
        <v>100464</v>
      </c>
      <c r="P84" s="113">
        <v>187715</v>
      </c>
      <c r="Q84" s="113">
        <v>187485</v>
      </c>
      <c r="R84" s="114">
        <f>Q84/P84-1</f>
        <v>-1.2252616999174348E-3</v>
      </c>
      <c r="S84" s="114">
        <f>Q84/M84-1</f>
        <v>-4.776295272971065E-2</v>
      </c>
      <c r="T84" s="113">
        <f>Q84-P84</f>
        <v>-230</v>
      </c>
      <c r="U84" s="113">
        <f>Q84-M84</f>
        <v>-9404</v>
      </c>
      <c r="V84" s="114">
        <f>Q84/Q83</f>
        <v>0.84834841628959279</v>
      </c>
    </row>
    <row r="85" spans="2:22" ht="16.5" thickBot="1" x14ac:dyDescent="0.3">
      <c r="B85" s="59" t="s">
        <v>138</v>
      </c>
      <c r="C85" s="113">
        <v>295010</v>
      </c>
      <c r="D85" s="113">
        <v>98964</v>
      </c>
      <c r="E85" s="113">
        <v>119768</v>
      </c>
      <c r="F85" s="113">
        <v>222793</v>
      </c>
      <c r="G85" s="113">
        <v>207696</v>
      </c>
      <c r="H85" s="114">
        <f>G85/F85-1</f>
        <v>-6.776245214167409E-2</v>
      </c>
      <c r="I85" s="114">
        <f>G85/C85-1</f>
        <v>-0.29596962814819838</v>
      </c>
      <c r="J85" s="113">
        <f>G85-F85</f>
        <v>-15097</v>
      </c>
      <c r="K85" s="113">
        <f>G85-C85</f>
        <v>-87314</v>
      </c>
      <c r="L85" s="114">
        <f>G85/G83</f>
        <v>0.11556039245665985</v>
      </c>
      <c r="M85" s="116">
        <v>58102</v>
      </c>
      <c r="N85" s="113">
        <v>20410</v>
      </c>
      <c r="O85" s="113">
        <v>33992</v>
      </c>
      <c r="P85" s="113">
        <v>40371</v>
      </c>
      <c r="Q85" s="113">
        <v>33515</v>
      </c>
      <c r="R85" s="114">
        <f>Q85/P85-1</f>
        <v>-0.16982487429095139</v>
      </c>
      <c r="S85" s="114">
        <f>Q85/M85-1</f>
        <v>-0.42316959829265777</v>
      </c>
      <c r="T85" s="113">
        <f>Q85-P85</f>
        <v>-6856</v>
      </c>
      <c r="U85" s="113">
        <f>Q85-M85</f>
        <v>-24587</v>
      </c>
      <c r="V85" s="114">
        <f>Q85/Q83</f>
        <v>0.15165158371040724</v>
      </c>
    </row>
    <row r="86" spans="2:22" ht="16.5" thickBot="1" x14ac:dyDescent="0.3">
      <c r="B86" s="133" t="s">
        <v>153</v>
      </c>
      <c r="C86" s="135"/>
      <c r="D86" s="135"/>
      <c r="E86" s="135"/>
      <c r="F86" s="135"/>
      <c r="G86" s="135"/>
      <c r="H86" s="135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</row>
    <row r="87" spans="2:22" ht="15.75" x14ac:dyDescent="0.25">
      <c r="B87" s="59" t="s">
        <v>30</v>
      </c>
      <c r="C87" s="113">
        <v>190309</v>
      </c>
      <c r="D87" s="113">
        <v>86483</v>
      </c>
      <c r="E87" s="113">
        <v>47015</v>
      </c>
      <c r="F87" s="113">
        <v>254516</v>
      </c>
      <c r="G87" s="113">
        <v>499487</v>
      </c>
      <c r="H87" s="114">
        <f>G87/F87-1</f>
        <v>0.96249744613305244</v>
      </c>
      <c r="I87" s="114">
        <f>G87/C87-1</f>
        <v>1.6246105018680148</v>
      </c>
      <c r="J87" s="113">
        <f>G87-F87</f>
        <v>244971</v>
      </c>
      <c r="K87" s="113">
        <f>G87-C87</f>
        <v>309178</v>
      </c>
      <c r="L87" s="114">
        <f>G87/G87</f>
        <v>1</v>
      </c>
      <c r="M87" s="116">
        <v>31073</v>
      </c>
      <c r="N87" s="113">
        <v>5740</v>
      </c>
      <c r="O87" s="113">
        <v>11869</v>
      </c>
      <c r="P87" s="113">
        <v>51008</v>
      </c>
      <c r="Q87" s="113">
        <v>58013</v>
      </c>
      <c r="R87" s="114">
        <f>Q87/P87-1</f>
        <v>0.13733139899623592</v>
      </c>
      <c r="S87" s="114">
        <f>Q87/M87-1</f>
        <v>0.86699063495639295</v>
      </c>
      <c r="T87" s="113">
        <f>Q87-P87</f>
        <v>7005</v>
      </c>
      <c r="U87" s="113">
        <f>Q87-M87</f>
        <v>26940</v>
      </c>
      <c r="V87" s="114">
        <f>Q87/Q87</f>
        <v>1</v>
      </c>
    </row>
    <row r="88" spans="2:22" ht="15.75" x14ac:dyDescent="0.25">
      <c r="B88" s="59" t="s">
        <v>65</v>
      </c>
      <c r="C88" s="113">
        <v>150819</v>
      </c>
      <c r="D88" s="113">
        <v>73336</v>
      </c>
      <c r="E88" s="113">
        <v>28428</v>
      </c>
      <c r="F88" s="113">
        <v>227603</v>
      </c>
      <c r="G88" s="113">
        <v>468134</v>
      </c>
      <c r="H88" s="114">
        <f>G88/F88-1</f>
        <v>1.0568006572848336</v>
      </c>
      <c r="I88" s="114">
        <f>G88/C88-1</f>
        <v>2.1039457893236264</v>
      </c>
      <c r="J88" s="113">
        <f>G88-F88</f>
        <v>240531</v>
      </c>
      <c r="K88" s="113">
        <f>G88-C88</f>
        <v>317315</v>
      </c>
      <c r="L88" s="114">
        <f>G88/G87</f>
        <v>0.93722959756710389</v>
      </c>
      <c r="M88" s="116">
        <v>22764</v>
      </c>
      <c r="N88" s="113">
        <v>3347</v>
      </c>
      <c r="O88" s="113">
        <v>5985</v>
      </c>
      <c r="P88" s="113">
        <v>45206</v>
      </c>
      <c r="Q88" s="113">
        <v>51432</v>
      </c>
      <c r="R88" s="114">
        <f>Q88/P88-1</f>
        <v>0.13772508074149448</v>
      </c>
      <c r="S88" s="114">
        <f>Q88/M88-1</f>
        <v>1.2593568792830787</v>
      </c>
      <c r="T88" s="113">
        <f>Q88-P88</f>
        <v>6226</v>
      </c>
      <c r="U88" s="113">
        <f>Q88-M88</f>
        <v>28668</v>
      </c>
      <c r="V88" s="114">
        <f>Q88/Q87</f>
        <v>0.88655990898591697</v>
      </c>
    </row>
    <row r="89" spans="2:22" ht="16.5" thickBot="1" x14ac:dyDescent="0.3">
      <c r="B89" s="59" t="s">
        <v>138</v>
      </c>
      <c r="C89" s="113">
        <v>39490</v>
      </c>
      <c r="D89" s="113">
        <v>13146</v>
      </c>
      <c r="E89" s="113">
        <v>18588</v>
      </c>
      <c r="F89" s="113">
        <v>26913</v>
      </c>
      <c r="G89" s="113">
        <v>31352</v>
      </c>
      <c r="H89" s="114">
        <f>G89/F89-1</f>
        <v>0.16493887712258015</v>
      </c>
      <c r="I89" s="114">
        <f>G89/C89-1</f>
        <v>-0.20607748797163838</v>
      </c>
      <c r="J89" s="113">
        <f>G89-F89</f>
        <v>4439</v>
      </c>
      <c r="K89" s="113">
        <f>G89-C89</f>
        <v>-8138</v>
      </c>
      <c r="L89" s="114">
        <f>G89/G87</f>
        <v>6.2768400378788641E-2</v>
      </c>
      <c r="M89" s="116">
        <v>8308</v>
      </c>
      <c r="N89" s="113">
        <v>2393</v>
      </c>
      <c r="O89" s="113">
        <v>5885</v>
      </c>
      <c r="P89" s="113">
        <v>5802</v>
      </c>
      <c r="Q89" s="113">
        <v>6581</v>
      </c>
      <c r="R89" s="114">
        <f>Q89/P89-1</f>
        <v>0.13426404688038618</v>
      </c>
      <c r="S89" s="114">
        <f>Q89/M89-1</f>
        <v>-0.20787193066923448</v>
      </c>
      <c r="T89" s="113">
        <f>Q89-P89</f>
        <v>779</v>
      </c>
      <c r="U89" s="113">
        <f>Q89-M89</f>
        <v>-1727</v>
      </c>
      <c r="V89" s="114">
        <f>Q89/Q87</f>
        <v>0.11344009101408305</v>
      </c>
    </row>
    <row r="90" spans="2:22" ht="16.5" thickBot="1" x14ac:dyDescent="0.3">
      <c r="B90" s="133" t="s">
        <v>154</v>
      </c>
      <c r="C90" s="135"/>
      <c r="D90" s="135"/>
      <c r="E90" s="135"/>
      <c r="F90" s="135"/>
      <c r="G90" s="135"/>
      <c r="H90" s="135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</row>
    <row r="91" spans="2:22" ht="15.75" x14ac:dyDescent="0.25">
      <c r="B91" s="59" t="s">
        <v>30</v>
      </c>
      <c r="C91" s="113">
        <v>156154</v>
      </c>
      <c r="D91" s="113">
        <v>93465</v>
      </c>
      <c r="E91" s="113">
        <v>44173</v>
      </c>
      <c r="F91" s="113">
        <v>85195</v>
      </c>
      <c r="G91" s="113">
        <v>121584</v>
      </c>
      <c r="H91" s="114">
        <f>G91/F91-1</f>
        <v>0.42712600504724452</v>
      </c>
      <c r="I91" s="114">
        <f>G91/C91-1</f>
        <v>-0.22138401834086863</v>
      </c>
      <c r="J91" s="113">
        <f>G91-F91</f>
        <v>36389</v>
      </c>
      <c r="K91" s="113">
        <f>G91-C91</f>
        <v>-34570</v>
      </c>
      <c r="L91" s="114">
        <f>G91/G91</f>
        <v>1</v>
      </c>
      <c r="M91" s="116">
        <v>243</v>
      </c>
      <c r="N91" s="113">
        <v>184</v>
      </c>
      <c r="O91" s="113">
        <v>18</v>
      </c>
      <c r="P91" s="113">
        <v>470</v>
      </c>
      <c r="Q91" s="113">
        <v>1974</v>
      </c>
      <c r="R91" s="114">
        <f>Q91/P91-1</f>
        <v>3.2</v>
      </c>
      <c r="S91" s="114">
        <f>Q91/M91-1</f>
        <v>7.1234567901234573</v>
      </c>
      <c r="T91" s="113">
        <f>Q91-P91</f>
        <v>1504</v>
      </c>
      <c r="U91" s="113">
        <f>Q91-M91</f>
        <v>1731</v>
      </c>
      <c r="V91" s="114">
        <f>Q91/Q91</f>
        <v>1</v>
      </c>
    </row>
    <row r="92" spans="2:22" ht="15.75" x14ac:dyDescent="0.25">
      <c r="B92" s="59" t="s">
        <v>65</v>
      </c>
      <c r="C92" s="113">
        <v>154716</v>
      </c>
      <c r="D92" s="113">
        <v>92793</v>
      </c>
      <c r="E92" s="113">
        <v>44100</v>
      </c>
      <c r="F92" s="113">
        <v>84910</v>
      </c>
      <c r="G92" s="113">
        <v>121298</v>
      </c>
      <c r="H92" s="114">
        <f>G92/F92-1</f>
        <v>0.42854787421976215</v>
      </c>
      <c r="I92" s="114">
        <f>G92/C92-1</f>
        <v>-0.21599575997311204</v>
      </c>
      <c r="J92" s="113">
        <f>G92-F92</f>
        <v>36388</v>
      </c>
      <c r="K92" s="113">
        <f>G92-C92</f>
        <v>-33418</v>
      </c>
      <c r="L92" s="114">
        <f>G92/G91</f>
        <v>0.99764771680484277</v>
      </c>
      <c r="M92" s="116">
        <v>213</v>
      </c>
      <c r="N92" s="113">
        <v>7</v>
      </c>
      <c r="O92" s="113">
        <v>1</v>
      </c>
      <c r="P92" s="113">
        <v>440</v>
      </c>
      <c r="Q92" s="113">
        <v>1957</v>
      </c>
      <c r="R92" s="114">
        <f>Q92/P92-1</f>
        <v>3.4477272727272723</v>
      </c>
      <c r="S92" s="114">
        <f>Q92/M92-1</f>
        <v>8.1877934272300461</v>
      </c>
      <c r="T92" s="113">
        <f>Q92-P92</f>
        <v>1517</v>
      </c>
      <c r="U92" s="113">
        <f>Q92-M92</f>
        <v>1744</v>
      </c>
      <c r="V92" s="114">
        <f>Q92/Q91</f>
        <v>0.99138804457953389</v>
      </c>
    </row>
    <row r="93" spans="2:22" ht="16.5" thickBot="1" x14ac:dyDescent="0.3">
      <c r="B93" s="59" t="s">
        <v>138</v>
      </c>
      <c r="C93" s="113">
        <v>1442</v>
      </c>
      <c r="D93" s="113">
        <v>673</v>
      </c>
      <c r="E93" s="113">
        <v>72</v>
      </c>
      <c r="F93" s="113">
        <v>285</v>
      </c>
      <c r="G93" s="113">
        <v>285</v>
      </c>
      <c r="H93" s="114">
        <f>G93/F93-1</f>
        <v>0</v>
      </c>
      <c r="I93" s="114">
        <f>G93/C93-1</f>
        <v>-0.80235783633841884</v>
      </c>
      <c r="J93" s="113">
        <f>G93-F93</f>
        <v>0</v>
      </c>
      <c r="K93" s="113">
        <f>G93-C93</f>
        <v>-1157</v>
      </c>
      <c r="L93" s="114">
        <f>G93/G91</f>
        <v>2.3440584287406237E-3</v>
      </c>
      <c r="M93" s="116">
        <v>30</v>
      </c>
      <c r="N93" s="113">
        <v>178</v>
      </c>
      <c r="O93" s="113">
        <v>17</v>
      </c>
      <c r="P93" s="113">
        <v>30</v>
      </c>
      <c r="Q93" s="113">
        <v>16</v>
      </c>
      <c r="R93" s="114">
        <f>IFERROR(Q93/P93-1,"-")</f>
        <v>-0.46666666666666667</v>
      </c>
      <c r="S93" s="114">
        <f>IFERROR(Q93/M93-1,"-")</f>
        <v>-0.46666666666666667</v>
      </c>
      <c r="T93" s="113">
        <f>Q93-P93</f>
        <v>-14</v>
      </c>
      <c r="U93" s="113">
        <f>Q93-M93</f>
        <v>-14</v>
      </c>
      <c r="V93" s="114">
        <f>Q93/Q91</f>
        <v>8.1053698074974676E-3</v>
      </c>
    </row>
    <row r="94" spans="2:22" ht="16.5" thickBot="1" x14ac:dyDescent="0.3">
      <c r="B94" s="133" t="s">
        <v>155</v>
      </c>
      <c r="C94" s="135"/>
      <c r="D94" s="135"/>
      <c r="E94" s="135"/>
      <c r="F94" s="135"/>
      <c r="G94" s="135"/>
      <c r="H94" s="135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</row>
    <row r="95" spans="2:22" ht="15.75" x14ac:dyDescent="0.25">
      <c r="B95" s="59" t="s">
        <v>30</v>
      </c>
      <c r="C95" s="113">
        <v>73167</v>
      </c>
      <c r="D95" s="113">
        <v>25908</v>
      </c>
      <c r="E95" s="113">
        <v>23198</v>
      </c>
      <c r="F95" s="113">
        <v>66226</v>
      </c>
      <c r="G95" s="113">
        <v>62853</v>
      </c>
      <c r="H95" s="114">
        <f>G95/F95-1</f>
        <v>-5.0931658261105905E-2</v>
      </c>
      <c r="I95" s="114">
        <f>G95/C95-1</f>
        <v>-0.14096518922465051</v>
      </c>
      <c r="J95" s="113">
        <f>G95-F95</f>
        <v>-3373</v>
      </c>
      <c r="K95" s="113">
        <f>G95-C95</f>
        <v>-10314</v>
      </c>
      <c r="L95" s="114">
        <f>G95/G95</f>
        <v>1</v>
      </c>
      <c r="M95" s="116">
        <v>8351</v>
      </c>
      <c r="N95" s="113">
        <v>4156</v>
      </c>
      <c r="O95" s="113">
        <v>4780</v>
      </c>
      <c r="P95" s="113">
        <v>8386</v>
      </c>
      <c r="Q95" s="113">
        <v>7676</v>
      </c>
      <c r="R95" s="114">
        <f>Q95/P95-1</f>
        <v>-8.4664917720009503E-2</v>
      </c>
      <c r="S95" s="114">
        <f>Q95/M95-1</f>
        <v>-8.0828643276254386E-2</v>
      </c>
      <c r="T95" s="113">
        <f>Q95-P95</f>
        <v>-710</v>
      </c>
      <c r="U95" s="113">
        <f>Q95-M95</f>
        <v>-675</v>
      </c>
      <c r="V95" s="114">
        <f>Q95/Q95</f>
        <v>1</v>
      </c>
    </row>
    <row r="96" spans="2:22" ht="15.75" x14ac:dyDescent="0.25">
      <c r="B96" s="59" t="s">
        <v>65</v>
      </c>
      <c r="C96" s="113">
        <v>66460</v>
      </c>
      <c r="D96" s="113">
        <v>22832</v>
      </c>
      <c r="E96" s="113">
        <v>19987</v>
      </c>
      <c r="F96" s="113">
        <v>61329</v>
      </c>
      <c r="G96" s="113">
        <v>57469</v>
      </c>
      <c r="H96" s="114">
        <f>G96/F96-1</f>
        <v>-6.2939229402077301E-2</v>
      </c>
      <c r="I96" s="114">
        <f>G96/C96-1</f>
        <v>-0.13528438158290701</v>
      </c>
      <c r="J96" s="113">
        <f>G96-F96</f>
        <v>-3860</v>
      </c>
      <c r="K96" s="113">
        <f>G96-C96</f>
        <v>-8991</v>
      </c>
      <c r="L96" s="114">
        <f>G96/G95</f>
        <v>0.91433980876012277</v>
      </c>
      <c r="M96" s="116">
        <v>7164</v>
      </c>
      <c r="N96" s="113">
        <v>2772</v>
      </c>
      <c r="O96" s="113">
        <v>3533</v>
      </c>
      <c r="P96" s="113">
        <v>7100</v>
      </c>
      <c r="Q96" s="113">
        <v>6756</v>
      </c>
      <c r="R96" s="114">
        <f>Q96/P96-1</f>
        <v>-4.8450704225352137E-2</v>
      </c>
      <c r="S96" s="114">
        <f>Q96/M96-1</f>
        <v>-5.695142378559459E-2</v>
      </c>
      <c r="T96" s="113">
        <f>Q96-P96</f>
        <v>-344</v>
      </c>
      <c r="U96" s="113">
        <f>Q96-M96</f>
        <v>-408</v>
      </c>
      <c r="V96" s="114">
        <f>Q96/Q95</f>
        <v>0.88014590932777492</v>
      </c>
    </row>
    <row r="97" spans="2:22" ht="16.5" thickBot="1" x14ac:dyDescent="0.3">
      <c r="B97" s="59" t="s">
        <v>138</v>
      </c>
      <c r="C97" s="113">
        <v>6707</v>
      </c>
      <c r="D97" s="113">
        <v>3075</v>
      </c>
      <c r="E97" s="113">
        <v>3211</v>
      </c>
      <c r="F97" s="113">
        <v>4898</v>
      </c>
      <c r="G97" s="113">
        <v>5385</v>
      </c>
      <c r="H97" s="114">
        <f>G97/F97-1</f>
        <v>9.9428338097182545E-2</v>
      </c>
      <c r="I97" s="114">
        <f>G97/C97-1</f>
        <v>-0.19710749962725516</v>
      </c>
      <c r="J97" s="113">
        <f>G97-F97</f>
        <v>487</v>
      </c>
      <c r="K97" s="113">
        <f>G97-C97</f>
        <v>-1322</v>
      </c>
      <c r="L97" s="114">
        <f>G97/G95</f>
        <v>8.5676101379409092E-2</v>
      </c>
      <c r="M97" s="116">
        <v>1187</v>
      </c>
      <c r="N97" s="113">
        <v>1384</v>
      </c>
      <c r="O97" s="113">
        <v>1248</v>
      </c>
      <c r="P97" s="113">
        <v>1286</v>
      </c>
      <c r="Q97" s="113">
        <v>920</v>
      </c>
      <c r="R97" s="114">
        <f>Q97/P97-1</f>
        <v>-0.28460342146189732</v>
      </c>
      <c r="S97" s="114">
        <f>Q97/M97-1</f>
        <v>-0.22493681550126365</v>
      </c>
      <c r="T97" s="113">
        <f>Q97-P97</f>
        <v>-366</v>
      </c>
      <c r="U97" s="113">
        <f>Q97-M97</f>
        <v>-267</v>
      </c>
      <c r="V97" s="114">
        <f>Q97/Q95</f>
        <v>0.11985409067222512</v>
      </c>
    </row>
    <row r="98" spans="2:22" ht="16.5" thickBot="1" x14ac:dyDescent="0.3">
      <c r="B98" s="133" t="s">
        <v>156</v>
      </c>
      <c r="C98" s="135"/>
      <c r="D98" s="135"/>
      <c r="E98" s="135"/>
      <c r="F98" s="135"/>
      <c r="G98" s="135"/>
      <c r="H98" s="135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</row>
    <row r="99" spans="2:22" ht="15.75" x14ac:dyDescent="0.25">
      <c r="B99" s="59" t="s">
        <v>30</v>
      </c>
      <c r="C99" s="113">
        <v>188565</v>
      </c>
      <c r="D99" s="113">
        <v>86539</v>
      </c>
      <c r="E99" s="113">
        <v>97592</v>
      </c>
      <c r="F99" s="113">
        <v>194249</v>
      </c>
      <c r="G99" s="113">
        <v>201114</v>
      </c>
      <c r="H99" s="114">
        <f>G99/F99-1</f>
        <v>3.5341237277926707E-2</v>
      </c>
      <c r="I99" s="114">
        <f>G99/C99-1</f>
        <v>6.6549996022591706E-2</v>
      </c>
      <c r="J99" s="113">
        <f>G99-F99</f>
        <v>6865</v>
      </c>
      <c r="K99" s="113">
        <f>G99-C99</f>
        <v>12549</v>
      </c>
      <c r="L99" s="114">
        <f>G99/G99</f>
        <v>1</v>
      </c>
      <c r="M99" s="116">
        <v>19747</v>
      </c>
      <c r="N99" s="113">
        <v>23423</v>
      </c>
      <c r="O99" s="113">
        <v>32980</v>
      </c>
      <c r="P99" s="113">
        <v>32307</v>
      </c>
      <c r="Q99" s="113">
        <v>27066</v>
      </c>
      <c r="R99" s="114">
        <f>Q99/P99-1</f>
        <v>-0.162224904819389</v>
      </c>
      <c r="S99" s="114">
        <f>Q99/M99-1</f>
        <v>0.37063857801184996</v>
      </c>
      <c r="T99" s="113">
        <f>Q99-P99</f>
        <v>-5241</v>
      </c>
      <c r="U99" s="113">
        <f>Q99-M99</f>
        <v>7319</v>
      </c>
      <c r="V99" s="114">
        <f>Q99/Q99</f>
        <v>1</v>
      </c>
    </row>
    <row r="100" spans="2:22" ht="15.75" x14ac:dyDescent="0.25">
      <c r="B100" s="59" t="s">
        <v>65</v>
      </c>
      <c r="C100" s="113">
        <v>99630</v>
      </c>
      <c r="D100" s="113">
        <v>45724</v>
      </c>
      <c r="E100" s="113">
        <v>38097</v>
      </c>
      <c r="F100" s="113">
        <v>99064</v>
      </c>
      <c r="G100" s="113">
        <v>100743</v>
      </c>
      <c r="H100" s="114">
        <f>G100/F100-1</f>
        <v>1.6948639263506315E-2</v>
      </c>
      <c r="I100" s="114">
        <f>G100/C100-1</f>
        <v>1.1171333935561467E-2</v>
      </c>
      <c r="J100" s="113">
        <f>G100-F100</f>
        <v>1679</v>
      </c>
      <c r="K100" s="113">
        <f>G100-C100</f>
        <v>1113</v>
      </c>
      <c r="L100" s="114">
        <f>G100/G99</f>
        <v>0.50092484859333508</v>
      </c>
      <c r="M100" s="116">
        <v>8035</v>
      </c>
      <c r="N100" s="113">
        <v>6522</v>
      </c>
      <c r="O100" s="113">
        <v>10287</v>
      </c>
      <c r="P100" s="113">
        <v>12943</v>
      </c>
      <c r="Q100" s="113">
        <v>11339</v>
      </c>
      <c r="R100" s="114">
        <f>Q100/P100-1</f>
        <v>-0.12392799196476856</v>
      </c>
      <c r="S100" s="114">
        <f>Q100/M100-1</f>
        <v>0.41120099564405721</v>
      </c>
      <c r="T100" s="113">
        <f>Q100-P100</f>
        <v>-1604</v>
      </c>
      <c r="U100" s="113">
        <f>Q100-M100</f>
        <v>3304</v>
      </c>
      <c r="V100" s="114">
        <f>Q100/Q99</f>
        <v>0.41893889012044633</v>
      </c>
    </row>
    <row r="101" spans="2:22" ht="16.5" thickBot="1" x14ac:dyDescent="0.3">
      <c r="B101" s="59" t="s">
        <v>138</v>
      </c>
      <c r="C101" s="113">
        <v>88938</v>
      </c>
      <c r="D101" s="113">
        <v>40816</v>
      </c>
      <c r="E101" s="113">
        <v>59496</v>
      </c>
      <c r="F101" s="113">
        <v>95185</v>
      </c>
      <c r="G101" s="113">
        <v>100371</v>
      </c>
      <c r="H101" s="114">
        <f>G101/F101-1</f>
        <v>5.4483374481273383E-2</v>
      </c>
      <c r="I101" s="114">
        <f>G101/C101-1</f>
        <v>0.12855022600013499</v>
      </c>
      <c r="J101" s="113">
        <f>G101-F101</f>
        <v>5186</v>
      </c>
      <c r="K101" s="113">
        <f>G101-C101</f>
        <v>11433</v>
      </c>
      <c r="L101" s="114">
        <f>G101/G99</f>
        <v>0.49907515140666486</v>
      </c>
      <c r="M101" s="116">
        <v>11713</v>
      </c>
      <c r="N101" s="113">
        <v>16901</v>
      </c>
      <c r="O101" s="113">
        <v>22693</v>
      </c>
      <c r="P101" s="113">
        <v>19364</v>
      </c>
      <c r="Q101" s="113">
        <v>15727</v>
      </c>
      <c r="R101" s="114">
        <f>Q101/P101-1</f>
        <v>-0.18782276389175789</v>
      </c>
      <c r="S101" s="114">
        <f>Q101/M101-1</f>
        <v>0.34269614957739258</v>
      </c>
      <c r="T101" s="113">
        <f>Q101-P101</f>
        <v>-3637</v>
      </c>
      <c r="U101" s="113">
        <f>Q101-M101</f>
        <v>4014</v>
      </c>
      <c r="V101" s="114">
        <f>Q101/Q99</f>
        <v>0.58106110987955373</v>
      </c>
    </row>
    <row r="102" spans="2:22" ht="16.5" thickBot="1" x14ac:dyDescent="0.3">
      <c r="B102" s="133" t="s">
        <v>157</v>
      </c>
      <c r="C102" s="135"/>
      <c r="D102" s="135"/>
      <c r="E102" s="135"/>
      <c r="F102" s="135"/>
      <c r="G102" s="135"/>
      <c r="H102" s="135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</row>
    <row r="103" spans="2:22" ht="15.75" x14ac:dyDescent="0.25">
      <c r="B103" s="59" t="s">
        <v>30</v>
      </c>
      <c r="C103" s="113">
        <v>133304</v>
      </c>
      <c r="D103" s="113">
        <v>50753</v>
      </c>
      <c r="E103" s="113">
        <v>38558</v>
      </c>
      <c r="F103" s="113">
        <v>90482</v>
      </c>
      <c r="G103" s="113">
        <v>76258</v>
      </c>
      <c r="H103" s="114">
        <f>G103/F103-1</f>
        <v>-0.157202537521275</v>
      </c>
      <c r="I103" s="114">
        <f>G103/C103-1</f>
        <v>-0.42793914661225474</v>
      </c>
      <c r="J103" s="113">
        <f>G103-F103</f>
        <v>-14224</v>
      </c>
      <c r="K103" s="113">
        <f>G103-C103</f>
        <v>-57046</v>
      </c>
      <c r="L103" s="114">
        <f>G103/G103</f>
        <v>1</v>
      </c>
      <c r="M103" s="116">
        <v>14517</v>
      </c>
      <c r="N103" s="113">
        <v>6304</v>
      </c>
      <c r="O103" s="113">
        <v>9802</v>
      </c>
      <c r="P103" s="113">
        <v>11884</v>
      </c>
      <c r="Q103" s="113">
        <v>10383</v>
      </c>
      <c r="R103" s="114">
        <f>Q103/P103-1</f>
        <v>-0.12630427465499827</v>
      </c>
      <c r="S103" s="114">
        <f>Q103/M103-1</f>
        <v>-0.2847695804918372</v>
      </c>
      <c r="T103" s="113">
        <f>Q103-P103</f>
        <v>-1501</v>
      </c>
      <c r="U103" s="113">
        <f>Q103-M103</f>
        <v>-4134</v>
      </c>
      <c r="V103" s="114">
        <f>Q103/Q103</f>
        <v>1</v>
      </c>
    </row>
    <row r="104" spans="2:22" ht="15.75" x14ac:dyDescent="0.25">
      <c r="B104" s="59" t="s">
        <v>65</v>
      </c>
      <c r="C104" s="113">
        <v>106973</v>
      </c>
      <c r="D104" s="113">
        <v>36850</v>
      </c>
      <c r="E104" s="113">
        <v>23095</v>
      </c>
      <c r="F104" s="113">
        <v>68551</v>
      </c>
      <c r="G104" s="113">
        <v>57803</v>
      </c>
      <c r="H104" s="114">
        <f>G104/F104-1</f>
        <v>-0.1567883765371767</v>
      </c>
      <c r="I104" s="114">
        <f>G104/C104-1</f>
        <v>-0.45964869640002615</v>
      </c>
      <c r="J104" s="113">
        <f>G104-F104</f>
        <v>-10748</v>
      </c>
      <c r="K104" s="113">
        <f>G104-C104</f>
        <v>-49170</v>
      </c>
      <c r="L104" s="114">
        <f>G104/G103</f>
        <v>0.75799260405465652</v>
      </c>
      <c r="M104" s="116">
        <v>11980</v>
      </c>
      <c r="N104" s="113">
        <v>2074</v>
      </c>
      <c r="O104" s="113">
        <v>5269</v>
      </c>
      <c r="P104" s="113">
        <v>7863</v>
      </c>
      <c r="Q104" s="113">
        <v>7102</v>
      </c>
      <c r="R104" s="114">
        <f>Q104/P104-1</f>
        <v>-9.678239857560722E-2</v>
      </c>
      <c r="S104" s="114">
        <f>Q104/M104-1</f>
        <v>-0.40717863105175289</v>
      </c>
      <c r="T104" s="113">
        <f>Q104-P104</f>
        <v>-761</v>
      </c>
      <c r="U104" s="113">
        <f>Q104-M104</f>
        <v>-4878</v>
      </c>
      <c r="V104" s="114">
        <f>Q104/Q103</f>
        <v>0.6840026967157854</v>
      </c>
    </row>
    <row r="105" spans="2:22" ht="16.5" thickBot="1" x14ac:dyDescent="0.3">
      <c r="B105" s="59" t="s">
        <v>138</v>
      </c>
      <c r="C105" s="113">
        <v>26333</v>
      </c>
      <c r="D105" s="113">
        <v>13902</v>
      </c>
      <c r="E105" s="113">
        <v>15464</v>
      </c>
      <c r="F105" s="113">
        <v>21931</v>
      </c>
      <c r="G105" s="113">
        <v>18456</v>
      </c>
      <c r="H105" s="114">
        <f>G105/F105-1</f>
        <v>-0.15845150699922483</v>
      </c>
      <c r="I105" s="114">
        <f>G105/C105-1</f>
        <v>-0.2991303687388448</v>
      </c>
      <c r="J105" s="113">
        <f>G105-F105</f>
        <v>-3475</v>
      </c>
      <c r="K105" s="113">
        <f>G105-C105</f>
        <v>-7877</v>
      </c>
      <c r="L105" s="114">
        <f>G105/G103</f>
        <v>0.24202050932361194</v>
      </c>
      <c r="M105" s="116">
        <v>2537</v>
      </c>
      <c r="N105" s="113">
        <v>4230</v>
      </c>
      <c r="O105" s="113">
        <v>4533</v>
      </c>
      <c r="P105" s="113">
        <v>4021</v>
      </c>
      <c r="Q105" s="113">
        <v>3281</v>
      </c>
      <c r="R105" s="114">
        <f>Q105/P105-1</f>
        <v>-0.18403382243223076</v>
      </c>
      <c r="S105" s="114">
        <f>Q105/M105-1</f>
        <v>0.29325975561687034</v>
      </c>
      <c r="T105" s="113">
        <f>Q105-P105</f>
        <v>-740</v>
      </c>
      <c r="U105" s="113">
        <f>Q105-M105</f>
        <v>744</v>
      </c>
      <c r="V105" s="114">
        <f>Q105/Q103</f>
        <v>0.3159973032842146</v>
      </c>
    </row>
    <row r="106" spans="2:22" ht="16.5" thickBot="1" x14ac:dyDescent="0.3">
      <c r="B106" s="132" t="s">
        <v>135</v>
      </c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</row>
    <row r="107" spans="2:22" ht="16.5" thickBot="1" x14ac:dyDescent="0.3">
      <c r="B107" s="133" t="s">
        <v>158</v>
      </c>
      <c r="C107" s="134"/>
      <c r="D107" s="134"/>
      <c r="E107" s="134"/>
      <c r="F107" s="134"/>
      <c r="G107" s="134"/>
      <c r="H107" s="134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</row>
    <row r="108" spans="2:22" ht="15.75" x14ac:dyDescent="0.25">
      <c r="B108" s="59" t="s">
        <v>30</v>
      </c>
      <c r="C108" s="113">
        <v>2082591</v>
      </c>
      <c r="D108" s="113">
        <v>651608</v>
      </c>
      <c r="E108" s="113">
        <v>446322</v>
      </c>
      <c r="F108" s="113">
        <v>1810318</v>
      </c>
      <c r="G108" s="113">
        <v>2077695</v>
      </c>
      <c r="H108" s="114">
        <f>G108/F108-1</f>
        <v>0.14769615062105101</v>
      </c>
      <c r="I108" s="114">
        <f>G108/C108-1</f>
        <v>-2.3509176789874298E-3</v>
      </c>
      <c r="J108" s="113">
        <f>G108-F108</f>
        <v>267377</v>
      </c>
      <c r="K108" s="113">
        <f>G108-C108</f>
        <v>-4896</v>
      </c>
      <c r="L108" s="114">
        <f>G108/G108</f>
        <v>1</v>
      </c>
      <c r="M108" s="116">
        <v>273783</v>
      </c>
      <c r="N108" s="113">
        <v>69133</v>
      </c>
      <c r="O108" s="113">
        <v>173983</v>
      </c>
      <c r="P108" s="113">
        <v>278200</v>
      </c>
      <c r="Q108" s="113">
        <v>275252</v>
      </c>
      <c r="R108" s="114">
        <f>Q108/P108-1</f>
        <v>-1.0596693026599602E-2</v>
      </c>
      <c r="S108" s="114">
        <f>Q108/M108-1</f>
        <v>5.3655632380389395E-3</v>
      </c>
      <c r="T108" s="113">
        <f>Q108-P108</f>
        <v>-2948</v>
      </c>
      <c r="U108" s="113">
        <f>Q108-M108</f>
        <v>1469</v>
      </c>
      <c r="V108" s="114">
        <f>Q108/Q108</f>
        <v>1</v>
      </c>
    </row>
    <row r="109" spans="2:22" ht="15.75" x14ac:dyDescent="0.25">
      <c r="B109" s="59" t="s">
        <v>65</v>
      </c>
      <c r="C109" s="113">
        <v>1866730</v>
      </c>
      <c r="D109" s="113">
        <v>564918</v>
      </c>
      <c r="E109" s="113">
        <v>281778</v>
      </c>
      <c r="F109" s="113">
        <v>1572090</v>
      </c>
      <c r="G109" s="113">
        <v>1852876</v>
      </c>
      <c r="H109" s="114">
        <f>G109/F109-1</f>
        <v>0.17860682276460005</v>
      </c>
      <c r="I109" s="114">
        <f>G109/C109-1</f>
        <v>-7.4215339122423174E-3</v>
      </c>
      <c r="J109" s="113">
        <f>G109-F109</f>
        <v>280786</v>
      </c>
      <c r="K109" s="113">
        <f>G109-C109</f>
        <v>-13854</v>
      </c>
      <c r="L109" s="114">
        <f>G109/G108</f>
        <v>0.89179403136649027</v>
      </c>
      <c r="M109" s="116">
        <v>231383</v>
      </c>
      <c r="N109" s="113">
        <v>37493</v>
      </c>
      <c r="O109" s="113">
        <v>110918</v>
      </c>
      <c r="P109" s="113">
        <v>225041</v>
      </c>
      <c r="Q109" s="113">
        <v>232526</v>
      </c>
      <c r="R109" s="114">
        <f>Q109/P109-1</f>
        <v>3.3260605845156999E-2</v>
      </c>
      <c r="S109" s="114">
        <f>Q109/M109-1</f>
        <v>4.9398616147253716E-3</v>
      </c>
      <c r="T109" s="113">
        <f>Q109-P109</f>
        <v>7485</v>
      </c>
      <c r="U109" s="113">
        <f>Q109-M109</f>
        <v>1143</v>
      </c>
      <c r="V109" s="114">
        <f>Q109/Q108</f>
        <v>0.84477496984581402</v>
      </c>
    </row>
    <row r="110" spans="2:22" ht="16.5" thickBot="1" x14ac:dyDescent="0.3">
      <c r="B110" s="59" t="s">
        <v>138</v>
      </c>
      <c r="C110" s="113">
        <v>215862</v>
      </c>
      <c r="D110" s="113">
        <v>86692</v>
      </c>
      <c r="E110" s="113">
        <v>164545</v>
      </c>
      <c r="F110" s="113">
        <v>238226</v>
      </c>
      <c r="G110" s="113">
        <v>224821</v>
      </c>
      <c r="H110" s="114">
        <f>G110/F110-1</f>
        <v>-5.6270096463022501E-2</v>
      </c>
      <c r="I110" s="114">
        <f>G110/C110-1</f>
        <v>4.1503367892449905E-2</v>
      </c>
      <c r="J110" s="113">
        <f>G110-F110</f>
        <v>-13405</v>
      </c>
      <c r="K110" s="113">
        <f>G110-C110</f>
        <v>8959</v>
      </c>
      <c r="L110" s="114">
        <f>G110/G108</f>
        <v>0.10820693123870442</v>
      </c>
      <c r="M110" s="116">
        <v>42400</v>
      </c>
      <c r="N110" s="113">
        <v>31640</v>
      </c>
      <c r="O110" s="113">
        <v>63066</v>
      </c>
      <c r="P110" s="113">
        <v>53159</v>
      </c>
      <c r="Q110" s="113">
        <v>42726</v>
      </c>
      <c r="R110" s="114">
        <f>Q110/P110-1</f>
        <v>-0.19626027577644423</v>
      </c>
      <c r="S110" s="114">
        <f>Q110/M110-1</f>
        <v>7.6886792452830477E-3</v>
      </c>
      <c r="T110" s="113">
        <f>Q110-P110</f>
        <v>-10433</v>
      </c>
      <c r="U110" s="113">
        <f>Q110-M110</f>
        <v>326</v>
      </c>
      <c r="V110" s="114">
        <f>Q110/Q108</f>
        <v>0.15522503015418598</v>
      </c>
    </row>
    <row r="111" spans="2:22" ht="16.5" thickBot="1" x14ac:dyDescent="0.3">
      <c r="B111" s="133" t="s">
        <v>151</v>
      </c>
      <c r="C111" s="135"/>
      <c r="D111" s="135"/>
      <c r="E111" s="135"/>
      <c r="F111" s="135"/>
      <c r="G111" s="135"/>
      <c r="H111" s="135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</row>
    <row r="112" spans="2:22" ht="15.75" x14ac:dyDescent="0.25">
      <c r="B112" s="59" t="s">
        <v>30</v>
      </c>
      <c r="C112" s="113">
        <v>1726315</v>
      </c>
      <c r="D112" s="113">
        <v>545534</v>
      </c>
      <c r="E112" s="113">
        <v>322030</v>
      </c>
      <c r="F112" s="113">
        <v>1565620</v>
      </c>
      <c r="G112" s="113">
        <v>1881685</v>
      </c>
      <c r="H112" s="114">
        <f>G112/F112-1</f>
        <v>0.20187848903309868</v>
      </c>
      <c r="I112" s="114">
        <f>G112/C112-1</f>
        <v>9.0000955793120063E-2</v>
      </c>
      <c r="J112" s="113">
        <f>G112-F112</f>
        <v>316065</v>
      </c>
      <c r="K112" s="113">
        <f>G112-C112</f>
        <v>155370</v>
      </c>
      <c r="L112" s="114">
        <f>G112/G112</f>
        <v>1</v>
      </c>
      <c r="M112" s="116">
        <v>232244</v>
      </c>
      <c r="N112" s="113">
        <v>55173</v>
      </c>
      <c r="O112" s="113">
        <v>132632</v>
      </c>
      <c r="P112" s="113">
        <v>242756</v>
      </c>
      <c r="Q112" s="113">
        <v>257754</v>
      </c>
      <c r="R112" s="114">
        <f>Q112/P112-1</f>
        <v>6.1782201057852371E-2</v>
      </c>
      <c r="S112" s="114">
        <f>Q112/M112-1</f>
        <v>0.10984137372763136</v>
      </c>
      <c r="T112" s="113">
        <f>Q112-P112</f>
        <v>14998</v>
      </c>
      <c r="U112" s="113">
        <f>Q112-M112</f>
        <v>25510</v>
      </c>
      <c r="V112" s="114">
        <f>Q112/Q112</f>
        <v>1</v>
      </c>
    </row>
    <row r="113" spans="2:22" ht="15.75" x14ac:dyDescent="0.25">
      <c r="B113" s="59" t="s">
        <v>65</v>
      </c>
      <c r="C113" s="113">
        <v>1562342</v>
      </c>
      <c r="D113" s="113">
        <v>479332</v>
      </c>
      <c r="E113" s="113">
        <v>201184</v>
      </c>
      <c r="F113" s="113">
        <v>1394467</v>
      </c>
      <c r="G113" s="113">
        <v>1700703</v>
      </c>
      <c r="H113" s="114">
        <f>G113/F113-1</f>
        <v>0.21960792187982925</v>
      </c>
      <c r="I113" s="114">
        <f>G113/C113-1</f>
        <v>8.8559995186713314E-2</v>
      </c>
      <c r="J113" s="113">
        <f>G113-F113</f>
        <v>306236</v>
      </c>
      <c r="K113" s="113">
        <f>G113-C113</f>
        <v>138361</v>
      </c>
      <c r="L113" s="114">
        <f>G113/G112</f>
        <v>0.90381918333833766</v>
      </c>
      <c r="M113" s="116">
        <v>198522</v>
      </c>
      <c r="N113" s="113">
        <v>30436</v>
      </c>
      <c r="O113" s="113">
        <v>89393</v>
      </c>
      <c r="P113" s="113">
        <v>205955</v>
      </c>
      <c r="Q113" s="113">
        <v>222138</v>
      </c>
      <c r="R113" s="114">
        <f>Q113/P113-1</f>
        <v>7.8575416960015465E-2</v>
      </c>
      <c r="S113" s="114">
        <f>Q113/M113-1</f>
        <v>0.11895910780669139</v>
      </c>
      <c r="T113" s="113">
        <f>Q113-P113</f>
        <v>16183</v>
      </c>
      <c r="U113" s="113">
        <f>Q113-M113</f>
        <v>23616</v>
      </c>
      <c r="V113" s="114">
        <f>Q113/Q112</f>
        <v>0.86182173700505138</v>
      </c>
    </row>
    <row r="114" spans="2:22" ht="16.5" thickBot="1" x14ac:dyDescent="0.3">
      <c r="B114" s="59" t="s">
        <v>138</v>
      </c>
      <c r="C114" s="113">
        <v>163971</v>
      </c>
      <c r="D114" s="113">
        <v>66202</v>
      </c>
      <c r="E114" s="113">
        <v>120847</v>
      </c>
      <c r="F114" s="113">
        <v>171156</v>
      </c>
      <c r="G114" s="113">
        <v>180983</v>
      </c>
      <c r="H114" s="114">
        <f>G114/F114-1</f>
        <v>5.741545724368402E-2</v>
      </c>
      <c r="I114" s="114">
        <f>G114/C114-1</f>
        <v>0.10375005336309462</v>
      </c>
      <c r="J114" s="113">
        <f>G114-F114</f>
        <v>9827</v>
      </c>
      <c r="K114" s="113">
        <f>G114-C114</f>
        <v>17012</v>
      </c>
      <c r="L114" s="114">
        <f>G114/G112</f>
        <v>9.6181348100239941E-2</v>
      </c>
      <c r="M114" s="116">
        <v>33721</v>
      </c>
      <c r="N114" s="113">
        <v>24737</v>
      </c>
      <c r="O114" s="113">
        <v>43239</v>
      </c>
      <c r="P114" s="113">
        <v>36801</v>
      </c>
      <c r="Q114" s="113">
        <v>35617</v>
      </c>
      <c r="R114" s="114">
        <f>Q114/P114-1</f>
        <v>-3.2173038776120211E-2</v>
      </c>
      <c r="S114" s="114">
        <f>Q114/M114-1</f>
        <v>5.622609056670913E-2</v>
      </c>
      <c r="T114" s="113">
        <f>Q114-P114</f>
        <v>-1184</v>
      </c>
      <c r="U114" s="113">
        <f>Q114-M114</f>
        <v>1896</v>
      </c>
      <c r="V114" s="114">
        <f>Q114/Q112</f>
        <v>0.13818214266315945</v>
      </c>
    </row>
    <row r="115" spans="2:22" ht="16.5" thickBot="1" x14ac:dyDescent="0.3">
      <c r="B115" s="133" t="s">
        <v>152</v>
      </c>
      <c r="C115" s="135"/>
      <c r="D115" s="135"/>
      <c r="E115" s="135"/>
      <c r="F115" s="135"/>
      <c r="G115" s="135"/>
      <c r="H115" s="135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</row>
    <row r="116" spans="2:22" ht="15.75" x14ac:dyDescent="0.25">
      <c r="B116" s="59" t="s">
        <v>30</v>
      </c>
      <c r="C116" s="113">
        <v>1564003</v>
      </c>
      <c r="D116" s="113">
        <v>461133</v>
      </c>
      <c r="E116" s="113">
        <v>246042</v>
      </c>
      <c r="F116" s="113">
        <v>1146561</v>
      </c>
      <c r="G116" s="113">
        <v>1333351</v>
      </c>
      <c r="H116" s="114">
        <f>G116/F116-1</f>
        <v>0.16291326846107612</v>
      </c>
      <c r="I116" s="114">
        <f>G116/C116-1</f>
        <v>-0.14747542044356687</v>
      </c>
      <c r="J116" s="113">
        <f>G116-F116</f>
        <v>186790</v>
      </c>
      <c r="K116" s="113">
        <f>G116-C116</f>
        <v>-230652</v>
      </c>
      <c r="L116" s="114">
        <f>G116/G116</f>
        <v>1</v>
      </c>
      <c r="M116" s="116">
        <v>215927</v>
      </c>
      <c r="N116" s="113">
        <v>37112</v>
      </c>
      <c r="O116" s="113">
        <v>106139</v>
      </c>
      <c r="P116" s="113">
        <v>174686</v>
      </c>
      <c r="Q116" s="113">
        <v>184063</v>
      </c>
      <c r="R116" s="114">
        <f>Q116/P116-1</f>
        <v>5.3679172915974904E-2</v>
      </c>
      <c r="S116" s="114">
        <f>Q116/M116-1</f>
        <v>-0.1475683911692377</v>
      </c>
      <c r="T116" s="113">
        <f>Q116-P116</f>
        <v>9377</v>
      </c>
      <c r="U116" s="113">
        <f>Q116-M116</f>
        <v>-31864</v>
      </c>
      <c r="V116" s="114">
        <f>Q116/Q116</f>
        <v>1</v>
      </c>
    </row>
    <row r="117" spans="2:22" ht="15.75" x14ac:dyDescent="0.25">
      <c r="B117" s="59" t="s">
        <v>65</v>
      </c>
      <c r="C117" s="113">
        <v>1405493</v>
      </c>
      <c r="D117" s="113">
        <v>405933</v>
      </c>
      <c r="E117" s="113">
        <v>155036</v>
      </c>
      <c r="F117" s="113">
        <v>1017434</v>
      </c>
      <c r="G117" s="113">
        <v>1187021</v>
      </c>
      <c r="H117" s="114">
        <f>G117/F117-1</f>
        <v>0.16668108201613085</v>
      </c>
      <c r="I117" s="114">
        <f>G117/C117-1</f>
        <v>-0.15544154257616372</v>
      </c>
      <c r="J117" s="113">
        <f>G117-F117</f>
        <v>169587</v>
      </c>
      <c r="K117" s="113">
        <f>G117-C117</f>
        <v>-218472</v>
      </c>
      <c r="L117" s="114">
        <f>G117/G116</f>
        <v>0.89025395413510766</v>
      </c>
      <c r="M117" s="116">
        <v>182726</v>
      </c>
      <c r="N117" s="113">
        <v>20207</v>
      </c>
      <c r="O117" s="113">
        <v>72594</v>
      </c>
      <c r="P117" s="113">
        <v>144833</v>
      </c>
      <c r="Q117" s="113">
        <v>155419</v>
      </c>
      <c r="R117" s="114">
        <f>Q117/P117-1</f>
        <v>7.309107730972908E-2</v>
      </c>
      <c r="S117" s="114">
        <f>Q117/M117-1</f>
        <v>-0.14944233442421984</v>
      </c>
      <c r="T117" s="113">
        <f>Q117-P117</f>
        <v>10586</v>
      </c>
      <c r="U117" s="113">
        <f>Q117-M117</f>
        <v>-27307</v>
      </c>
      <c r="V117" s="114">
        <f>Q117/Q116</f>
        <v>0.84437937010697428</v>
      </c>
    </row>
    <row r="118" spans="2:22" ht="16.5" thickBot="1" x14ac:dyDescent="0.3">
      <c r="B118" s="59" t="s">
        <v>138</v>
      </c>
      <c r="C118" s="113">
        <v>158512</v>
      </c>
      <c r="D118" s="113">
        <v>55200</v>
      </c>
      <c r="E118" s="113">
        <v>91005</v>
      </c>
      <c r="F118" s="113">
        <v>129129</v>
      </c>
      <c r="G118" s="113">
        <v>146329</v>
      </c>
      <c r="H118" s="114">
        <f>G118/F118-1</f>
        <v>0.13320013320013313</v>
      </c>
      <c r="I118" s="114">
        <f>G118/C118-1</f>
        <v>-7.6858534369637632E-2</v>
      </c>
      <c r="J118" s="113">
        <f>G118-F118</f>
        <v>17200</v>
      </c>
      <c r="K118" s="113">
        <f>G118-C118</f>
        <v>-12183</v>
      </c>
      <c r="L118" s="114">
        <f>G118/G116</f>
        <v>0.10974529587482966</v>
      </c>
      <c r="M118" s="116">
        <v>33201</v>
      </c>
      <c r="N118" s="113">
        <v>16905</v>
      </c>
      <c r="O118" s="113">
        <v>33545</v>
      </c>
      <c r="P118" s="113">
        <v>29854</v>
      </c>
      <c r="Q118" s="113">
        <v>28644</v>
      </c>
      <c r="R118" s="114">
        <f>Q118/P118-1</f>
        <v>-4.0530582166543816E-2</v>
      </c>
      <c r="S118" s="114">
        <f>Q118/M118-1</f>
        <v>-0.13725490196078427</v>
      </c>
      <c r="T118" s="113">
        <f>Q118-P118</f>
        <v>-1210</v>
      </c>
      <c r="U118" s="113">
        <f>Q118-M118</f>
        <v>-4557</v>
      </c>
      <c r="V118" s="114">
        <f>Q118/Q116</f>
        <v>0.15562062989302575</v>
      </c>
    </row>
    <row r="119" spans="2:22" ht="16.5" thickBot="1" x14ac:dyDescent="0.3">
      <c r="B119" s="133" t="s">
        <v>153</v>
      </c>
      <c r="C119" s="135"/>
      <c r="D119" s="135"/>
      <c r="E119" s="135"/>
      <c r="F119" s="135"/>
      <c r="G119" s="135"/>
      <c r="H119" s="135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</row>
    <row r="120" spans="2:22" ht="15.75" x14ac:dyDescent="0.25">
      <c r="B120" s="59" t="s">
        <v>30</v>
      </c>
      <c r="C120" s="113">
        <v>162311</v>
      </c>
      <c r="D120" s="113">
        <v>84401</v>
      </c>
      <c r="E120" s="113">
        <v>75989</v>
      </c>
      <c r="F120" s="113">
        <v>419060</v>
      </c>
      <c r="G120" s="113">
        <v>548335</v>
      </c>
      <c r="H120" s="114">
        <f>G120/F120-1</f>
        <v>0.30848804467140734</v>
      </c>
      <c r="I120" s="114">
        <f>G120/C120-1</f>
        <v>2.3782984517377135</v>
      </c>
      <c r="J120" s="113">
        <f>G120-F120</f>
        <v>129275</v>
      </c>
      <c r="K120" s="113">
        <f>G120-C120</f>
        <v>386024</v>
      </c>
      <c r="L120" s="114">
        <f>G120/G120</f>
        <v>1</v>
      </c>
      <c r="M120" s="116">
        <v>16317</v>
      </c>
      <c r="N120" s="113">
        <v>18061</v>
      </c>
      <c r="O120" s="113">
        <v>26493</v>
      </c>
      <c r="P120" s="113">
        <v>68069</v>
      </c>
      <c r="Q120" s="113">
        <v>73691</v>
      </c>
      <c r="R120" s="114">
        <f>Q120/P120-1</f>
        <v>8.2592663326918281E-2</v>
      </c>
      <c r="S120" s="114">
        <f>Q120/M120-1</f>
        <v>3.5162100876386591</v>
      </c>
      <c r="T120" s="113">
        <f>Q120-P120</f>
        <v>5622</v>
      </c>
      <c r="U120" s="113">
        <f>Q120-M120</f>
        <v>57374</v>
      </c>
      <c r="V120" s="114">
        <f>Q120/Q120</f>
        <v>1</v>
      </c>
    </row>
    <row r="121" spans="2:22" ht="15.75" x14ac:dyDescent="0.25">
      <c r="B121" s="59" t="s">
        <v>65</v>
      </c>
      <c r="C121" s="113">
        <v>156852</v>
      </c>
      <c r="D121" s="113">
        <v>73400</v>
      </c>
      <c r="E121" s="113">
        <v>46147</v>
      </c>
      <c r="F121" s="113">
        <v>377034</v>
      </c>
      <c r="G121" s="113">
        <v>513684</v>
      </c>
      <c r="H121" s="114">
        <f>G121/F121-1</f>
        <v>0.36243415713171756</v>
      </c>
      <c r="I121" s="114">
        <f>G121/C121-1</f>
        <v>2.2749598347486804</v>
      </c>
      <c r="J121" s="113">
        <f>G121-F121</f>
        <v>136650</v>
      </c>
      <c r="K121" s="113">
        <f>G121-C121</f>
        <v>356832</v>
      </c>
      <c r="L121" s="114">
        <f>G121/G120</f>
        <v>0.93680687900644677</v>
      </c>
      <c r="M121" s="116">
        <v>15797</v>
      </c>
      <c r="N121" s="113">
        <v>10229</v>
      </c>
      <c r="O121" s="113">
        <v>16799</v>
      </c>
      <c r="P121" s="113">
        <v>61122</v>
      </c>
      <c r="Q121" s="113">
        <v>66719</v>
      </c>
      <c r="R121" s="114">
        <f>Q121/P121-1</f>
        <v>9.1570956447760254E-2</v>
      </c>
      <c r="S121" s="114">
        <f>Q121/M121-1</f>
        <v>3.2235234538203459</v>
      </c>
      <c r="T121" s="113">
        <f>Q121-P121</f>
        <v>5597</v>
      </c>
      <c r="U121" s="113">
        <f>Q121-M121</f>
        <v>50922</v>
      </c>
      <c r="V121" s="114">
        <f>Q121/Q120</f>
        <v>0.90538871775386409</v>
      </c>
    </row>
    <row r="122" spans="2:22" ht="16.5" thickBot="1" x14ac:dyDescent="0.3">
      <c r="B122" s="59" t="s">
        <v>138</v>
      </c>
      <c r="C122" s="113">
        <v>5461</v>
      </c>
      <c r="D122" s="113">
        <v>11002</v>
      </c>
      <c r="E122" s="113">
        <v>29841</v>
      </c>
      <c r="F122" s="113">
        <v>42026</v>
      </c>
      <c r="G122" s="113">
        <v>34654</v>
      </c>
      <c r="H122" s="114">
        <f>G122/F122-1</f>
        <v>-0.17541521915004998</v>
      </c>
      <c r="I122" s="114">
        <f>G122/C122-1</f>
        <v>5.345724226332174</v>
      </c>
      <c r="J122" s="113">
        <f>G122-F122</f>
        <v>-7372</v>
      </c>
      <c r="K122" s="113">
        <f>G122-C122</f>
        <v>29193</v>
      </c>
      <c r="L122" s="114">
        <f>G122/G120</f>
        <v>6.3198592101543757E-2</v>
      </c>
      <c r="M122" s="116">
        <v>520</v>
      </c>
      <c r="N122" s="113">
        <v>7832</v>
      </c>
      <c r="O122" s="113">
        <v>9694</v>
      </c>
      <c r="P122" s="113">
        <v>6947</v>
      </c>
      <c r="Q122" s="113">
        <v>6973</v>
      </c>
      <c r="R122" s="114">
        <f>Q122/P122-1</f>
        <v>3.7426227148409374E-3</v>
      </c>
      <c r="S122" s="114">
        <f>Q122/M122-1</f>
        <v>12.409615384615385</v>
      </c>
      <c r="T122" s="113">
        <f>Q122-P122</f>
        <v>26</v>
      </c>
      <c r="U122" s="113">
        <f>Q122-M122</f>
        <v>6453</v>
      </c>
      <c r="V122" s="114">
        <f>Q122/Q120</f>
        <v>9.4624852424312331E-2</v>
      </c>
    </row>
    <row r="123" spans="2:22" ht="16.5" thickBot="1" x14ac:dyDescent="0.3">
      <c r="B123" s="133" t="s">
        <v>154</v>
      </c>
      <c r="C123" s="135"/>
      <c r="D123" s="135"/>
      <c r="E123" s="135"/>
      <c r="F123" s="135"/>
      <c r="G123" s="135"/>
      <c r="H123" s="135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</row>
    <row r="124" spans="2:22" ht="15.75" x14ac:dyDescent="0.25">
      <c r="B124" s="59" t="s">
        <v>30</v>
      </c>
      <c r="C124" s="113">
        <v>71227</v>
      </c>
      <c r="D124" s="113">
        <v>29957</v>
      </c>
      <c r="E124" s="113">
        <v>24963</v>
      </c>
      <c r="F124" s="113">
        <v>36742</v>
      </c>
      <c r="G124" s="113">
        <v>49620</v>
      </c>
      <c r="H124" s="114">
        <f>G124/F124-1</f>
        <v>0.35049806760655389</v>
      </c>
      <c r="I124" s="114">
        <f>G124/C124-1</f>
        <v>-0.3033540651719151</v>
      </c>
      <c r="J124" s="113">
        <f>G124-F124</f>
        <v>12878</v>
      </c>
      <c r="K124" s="113">
        <f>G124-C124</f>
        <v>-21607</v>
      </c>
      <c r="L124" s="114">
        <f>G124/G124</f>
        <v>1</v>
      </c>
      <c r="M124" s="116">
        <v>215</v>
      </c>
      <c r="N124" s="113">
        <v>29</v>
      </c>
      <c r="O124" s="113">
        <v>184</v>
      </c>
      <c r="P124" s="113">
        <v>139</v>
      </c>
      <c r="Q124" s="113">
        <v>822</v>
      </c>
      <c r="R124" s="114">
        <f>Q124/P124-1</f>
        <v>4.9136690647482011</v>
      </c>
      <c r="S124" s="114">
        <f>Q124/M124-1</f>
        <v>2.8232558139534882</v>
      </c>
      <c r="T124" s="113">
        <f>Q124-P124</f>
        <v>683</v>
      </c>
      <c r="U124" s="113">
        <f>Q124-M124</f>
        <v>607</v>
      </c>
      <c r="V124" s="114">
        <f>Q124/Q124</f>
        <v>1</v>
      </c>
    </row>
    <row r="125" spans="2:22" ht="15.75" x14ac:dyDescent="0.25">
      <c r="B125" s="59" t="s">
        <v>65</v>
      </c>
      <c r="C125" s="113">
        <v>70486</v>
      </c>
      <c r="D125" s="113">
        <v>29742</v>
      </c>
      <c r="E125" s="113">
        <v>24950</v>
      </c>
      <c r="F125" s="113">
        <v>36505</v>
      </c>
      <c r="G125" s="113">
        <v>49406</v>
      </c>
      <c r="H125" s="114">
        <f>G125/F125-1</f>
        <v>0.35340364333652929</v>
      </c>
      <c r="I125" s="114">
        <f>G125/C125-1</f>
        <v>-0.29906648128706415</v>
      </c>
      <c r="J125" s="113">
        <f>G125-F125</f>
        <v>12901</v>
      </c>
      <c r="K125" s="113">
        <f>G125-C125</f>
        <v>-21080</v>
      </c>
      <c r="L125" s="114">
        <f>G125/G124</f>
        <v>0.99568722289399436</v>
      </c>
      <c r="M125" s="116">
        <v>215</v>
      </c>
      <c r="N125" s="113">
        <v>1</v>
      </c>
      <c r="O125" s="113">
        <v>184</v>
      </c>
      <c r="P125" s="113">
        <v>131</v>
      </c>
      <c r="Q125" s="113">
        <v>822</v>
      </c>
      <c r="R125" s="114">
        <f>Q125/P125-1</f>
        <v>5.2748091603053435</v>
      </c>
      <c r="S125" s="114">
        <f>Q125/M125-1</f>
        <v>2.8232558139534882</v>
      </c>
      <c r="T125" s="113">
        <f>Q125-P125</f>
        <v>691</v>
      </c>
      <c r="U125" s="113">
        <f>Q125-M125</f>
        <v>607</v>
      </c>
      <c r="V125" s="114">
        <f>Q125/Q124</f>
        <v>1</v>
      </c>
    </row>
    <row r="126" spans="2:22" ht="16.5" thickBot="1" x14ac:dyDescent="0.3">
      <c r="B126" s="59" t="s">
        <v>138</v>
      </c>
      <c r="C126" s="113">
        <v>740</v>
      </c>
      <c r="D126" s="113">
        <v>214</v>
      </c>
      <c r="E126" s="113">
        <v>13</v>
      </c>
      <c r="F126" s="113">
        <v>238</v>
      </c>
      <c r="G126" s="113">
        <v>213</v>
      </c>
      <c r="H126" s="114">
        <f>G126/F126-1</f>
        <v>-0.10504201680672265</v>
      </c>
      <c r="I126" s="114">
        <f>G126/C126-1</f>
        <v>-0.7121621621621621</v>
      </c>
      <c r="J126" s="113">
        <f>G126-F126</f>
        <v>-25</v>
      </c>
      <c r="K126" s="113">
        <f>G126-C126</f>
        <v>-527</v>
      </c>
      <c r="L126" s="114">
        <f>G126/G124</f>
        <v>4.2926239419588874E-3</v>
      </c>
      <c r="M126" s="116">
        <v>0</v>
      </c>
      <c r="N126" s="113">
        <v>28</v>
      </c>
      <c r="O126" s="113">
        <v>0</v>
      </c>
      <c r="P126" s="113">
        <v>8</v>
      </c>
      <c r="Q126" s="113">
        <v>0</v>
      </c>
      <c r="R126" s="114">
        <f>IFERROR(Q126/P126-1,"-")</f>
        <v>-1</v>
      </c>
      <c r="S126" s="114" t="str">
        <f>IFERROR(Q126/M126-1,"-")</f>
        <v>-</v>
      </c>
      <c r="T126" s="113">
        <f>Q126-P126</f>
        <v>-8</v>
      </c>
      <c r="U126" s="113">
        <f>Q126-M126</f>
        <v>0</v>
      </c>
      <c r="V126" s="114">
        <f>Q126/Q124</f>
        <v>0</v>
      </c>
    </row>
    <row r="127" spans="2:22" ht="16.5" thickBot="1" x14ac:dyDescent="0.3">
      <c r="B127" s="133" t="s">
        <v>155</v>
      </c>
      <c r="C127" s="135"/>
      <c r="D127" s="135"/>
      <c r="E127" s="135"/>
      <c r="F127" s="135"/>
      <c r="G127" s="135"/>
      <c r="H127" s="135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</row>
    <row r="128" spans="2:22" ht="15.75" x14ac:dyDescent="0.25">
      <c r="B128" s="59" t="s">
        <v>30</v>
      </c>
      <c r="C128" s="113">
        <v>31007</v>
      </c>
      <c r="D128" s="113">
        <v>15851</v>
      </c>
      <c r="E128" s="113">
        <v>12917</v>
      </c>
      <c r="F128" s="113">
        <v>30921</v>
      </c>
      <c r="G128" s="113">
        <v>28169</v>
      </c>
      <c r="H128" s="114">
        <f>G128/F128-1</f>
        <v>-8.9001002554897957E-2</v>
      </c>
      <c r="I128" s="114">
        <f>G128/C128-1</f>
        <v>-9.1527719547199071E-2</v>
      </c>
      <c r="J128" s="113">
        <f>G128-F128</f>
        <v>-2752</v>
      </c>
      <c r="K128" s="113">
        <f>G128-C128</f>
        <v>-2838</v>
      </c>
      <c r="L128" s="114">
        <f>G128/G128</f>
        <v>1</v>
      </c>
      <c r="M128" s="116">
        <v>3061</v>
      </c>
      <c r="N128" s="113">
        <v>2817</v>
      </c>
      <c r="O128" s="113">
        <v>4211</v>
      </c>
      <c r="P128" s="113">
        <v>3749</v>
      </c>
      <c r="Q128" s="113">
        <v>2474</v>
      </c>
      <c r="R128" s="114">
        <f>Q128/P128-1</f>
        <v>-0.34009069085089361</v>
      </c>
      <c r="S128" s="114">
        <f>Q128/M128-1</f>
        <v>-0.19176739627572692</v>
      </c>
      <c r="T128" s="113">
        <f>Q128-P128</f>
        <v>-1275</v>
      </c>
      <c r="U128" s="113">
        <f>Q128-M128</f>
        <v>-587</v>
      </c>
      <c r="V128" s="114">
        <f>Q128/Q128</f>
        <v>1</v>
      </c>
    </row>
    <row r="129" spans="2:22" ht="15.75" x14ac:dyDescent="0.25">
      <c r="B129" s="59" t="s">
        <v>65</v>
      </c>
      <c r="C129" s="113">
        <v>26954</v>
      </c>
      <c r="D129" s="113">
        <v>14380</v>
      </c>
      <c r="E129" s="113">
        <v>11017</v>
      </c>
      <c r="F129" s="113">
        <v>27077</v>
      </c>
      <c r="G129" s="113">
        <v>24858</v>
      </c>
      <c r="H129" s="114">
        <f>G129/F129-1</f>
        <v>-8.1951471728773484E-2</v>
      </c>
      <c r="I129" s="114">
        <f>G129/C129-1</f>
        <v>-7.7762113229947305E-2</v>
      </c>
      <c r="J129" s="113">
        <f>G129-F129</f>
        <v>-2219</v>
      </c>
      <c r="K129" s="113">
        <f>G129-C129</f>
        <v>-2096</v>
      </c>
      <c r="L129" s="114">
        <f>G129/G128</f>
        <v>0.88245944122972064</v>
      </c>
      <c r="M129" s="116">
        <v>2540</v>
      </c>
      <c r="N129" s="113">
        <v>2118</v>
      </c>
      <c r="O129" s="113">
        <v>3448</v>
      </c>
      <c r="P129" s="113">
        <v>2588</v>
      </c>
      <c r="Q129" s="113">
        <v>1619</v>
      </c>
      <c r="R129" s="114">
        <f>Q129/P129-1</f>
        <v>-0.37442040185471404</v>
      </c>
      <c r="S129" s="114">
        <f>Q129/M129-1</f>
        <v>-0.36259842519685037</v>
      </c>
      <c r="T129" s="113">
        <f>Q129-P129</f>
        <v>-969</v>
      </c>
      <c r="U129" s="113">
        <f>Q129-M129</f>
        <v>-921</v>
      </c>
      <c r="V129" s="114">
        <f>Q129/Q128</f>
        <v>0.6544058205335489</v>
      </c>
    </row>
    <row r="130" spans="2:22" ht="16.5" thickBot="1" x14ac:dyDescent="0.3">
      <c r="B130" s="59" t="s">
        <v>138</v>
      </c>
      <c r="C130" s="113">
        <v>4053</v>
      </c>
      <c r="D130" s="113">
        <v>1471</v>
      </c>
      <c r="E130" s="113">
        <v>1899</v>
      </c>
      <c r="F130" s="113">
        <v>3843</v>
      </c>
      <c r="G130" s="113">
        <v>3314</v>
      </c>
      <c r="H130" s="114">
        <f>G130/F130-1</f>
        <v>-0.13765287535779336</v>
      </c>
      <c r="I130" s="114">
        <f>G130/C130-1</f>
        <v>-0.18233407352578335</v>
      </c>
      <c r="J130" s="113">
        <f>G130-F130</f>
        <v>-529</v>
      </c>
      <c r="K130" s="113">
        <f>G130-C130</f>
        <v>-739</v>
      </c>
      <c r="L130" s="114">
        <f>G130/G128</f>
        <v>0.11764705882352941</v>
      </c>
      <c r="M130" s="116">
        <v>521</v>
      </c>
      <c r="N130" s="113">
        <v>699</v>
      </c>
      <c r="O130" s="113">
        <v>762</v>
      </c>
      <c r="P130" s="113">
        <v>1161</v>
      </c>
      <c r="Q130" s="113">
        <v>855</v>
      </c>
      <c r="R130" s="114">
        <f>Q130/P130-1</f>
        <v>-0.26356589147286824</v>
      </c>
      <c r="S130" s="114">
        <f>Q130/M130-1</f>
        <v>0.64107485604606529</v>
      </c>
      <c r="T130" s="113">
        <f>Q130-P130</f>
        <v>-306</v>
      </c>
      <c r="U130" s="113">
        <f>Q130-M130</f>
        <v>334</v>
      </c>
      <c r="V130" s="114">
        <f>Q130/Q128</f>
        <v>0.3455941794664511</v>
      </c>
    </row>
    <row r="131" spans="2:22" ht="16.5" thickBot="1" x14ac:dyDescent="0.3">
      <c r="B131" s="133" t="s">
        <v>156</v>
      </c>
      <c r="C131" s="135"/>
      <c r="D131" s="135"/>
      <c r="E131" s="135"/>
      <c r="F131" s="135"/>
      <c r="G131" s="135"/>
      <c r="H131" s="135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</row>
    <row r="132" spans="2:22" ht="15.75" x14ac:dyDescent="0.25">
      <c r="B132" s="59" t="s">
        <v>30</v>
      </c>
      <c r="C132" s="113">
        <v>56159</v>
      </c>
      <c r="D132" s="113">
        <v>24384</v>
      </c>
      <c r="E132" s="113">
        <v>27467</v>
      </c>
      <c r="F132" s="113">
        <v>66474</v>
      </c>
      <c r="G132" s="113">
        <v>55966</v>
      </c>
      <c r="H132" s="114">
        <f>G132/F132-1</f>
        <v>-0.15807684207359274</v>
      </c>
      <c r="I132" s="114">
        <f>G132/C132-1</f>
        <v>-3.4366708808917235E-3</v>
      </c>
      <c r="J132" s="113">
        <f>G132-F132</f>
        <v>-10508</v>
      </c>
      <c r="K132" s="113">
        <f>G132-C132</f>
        <v>-193</v>
      </c>
      <c r="L132" s="114">
        <f>G132/G132</f>
        <v>1</v>
      </c>
      <c r="M132" s="116">
        <v>7915</v>
      </c>
      <c r="N132" s="113">
        <v>5287</v>
      </c>
      <c r="O132" s="113">
        <v>9412</v>
      </c>
      <c r="P132" s="113">
        <v>9690</v>
      </c>
      <c r="Q132" s="113">
        <v>8204</v>
      </c>
      <c r="R132" s="114">
        <f>Q132/P132-1</f>
        <v>-0.15335397316821464</v>
      </c>
      <c r="S132" s="114">
        <f>Q132/M132-1</f>
        <v>3.6512950094756746E-2</v>
      </c>
      <c r="T132" s="113">
        <f>Q132-P132</f>
        <v>-1486</v>
      </c>
      <c r="U132" s="113">
        <f>Q132-M132</f>
        <v>289</v>
      </c>
      <c r="V132" s="114">
        <f>Q132/Q132</f>
        <v>1</v>
      </c>
    </row>
    <row r="133" spans="2:22" ht="15.75" x14ac:dyDescent="0.25">
      <c r="B133" s="59" t="s">
        <v>65</v>
      </c>
      <c r="C133" s="113">
        <v>31940</v>
      </c>
      <c r="D133" s="113">
        <v>13211</v>
      </c>
      <c r="E133" s="113">
        <v>12164</v>
      </c>
      <c r="F133" s="113">
        <v>34513</v>
      </c>
      <c r="G133" s="113">
        <v>29333</v>
      </c>
      <c r="H133" s="114">
        <f>G133/F133-1</f>
        <v>-0.15008837249731988</v>
      </c>
      <c r="I133" s="114">
        <f>G133/C133-1</f>
        <v>-8.1621790857858478E-2</v>
      </c>
      <c r="J133" s="113">
        <f>G133-F133</f>
        <v>-5180</v>
      </c>
      <c r="K133" s="113">
        <f>G133-C133</f>
        <v>-2607</v>
      </c>
      <c r="L133" s="114">
        <f>G133/G132</f>
        <v>0.52412178822856736</v>
      </c>
      <c r="M133" s="116">
        <v>4978</v>
      </c>
      <c r="N133" s="113">
        <v>1787</v>
      </c>
      <c r="O133" s="113">
        <v>4439</v>
      </c>
      <c r="P133" s="113">
        <v>4020</v>
      </c>
      <c r="Q133" s="113">
        <v>4349</v>
      </c>
      <c r="R133" s="114">
        <f>Q133/P133-1</f>
        <v>8.1840796019900575E-2</v>
      </c>
      <c r="S133" s="114">
        <f>Q133/M133-1</f>
        <v>-0.12635596625150658</v>
      </c>
      <c r="T133" s="113">
        <f>Q133-P133</f>
        <v>329</v>
      </c>
      <c r="U133" s="113">
        <f>Q133-M133</f>
        <v>-629</v>
      </c>
      <c r="V133" s="114">
        <f>Q133/Q132</f>
        <v>0.53010726474890302</v>
      </c>
    </row>
    <row r="134" spans="2:22" ht="16.5" thickBot="1" x14ac:dyDescent="0.3">
      <c r="B134" s="59" t="s">
        <v>138</v>
      </c>
      <c r="C134" s="113">
        <v>24219</v>
      </c>
      <c r="D134" s="113">
        <v>11174</v>
      </c>
      <c r="E134" s="113">
        <v>15301</v>
      </c>
      <c r="F134" s="113">
        <v>31962</v>
      </c>
      <c r="G134" s="113">
        <v>26633</v>
      </c>
      <c r="H134" s="114">
        <f>G134/F134-1</f>
        <v>-0.16672924097365627</v>
      </c>
      <c r="I134" s="114">
        <f>G134/C134-1</f>
        <v>9.9673809818737302E-2</v>
      </c>
      <c r="J134" s="113">
        <f>G134-F134</f>
        <v>-5329</v>
      </c>
      <c r="K134" s="113">
        <f>G134-C134</f>
        <v>2414</v>
      </c>
      <c r="L134" s="114">
        <f>G134/G132</f>
        <v>0.47587821177143264</v>
      </c>
      <c r="M134" s="116">
        <v>2937</v>
      </c>
      <c r="N134" s="113">
        <v>3500</v>
      </c>
      <c r="O134" s="113">
        <v>4973</v>
      </c>
      <c r="P134" s="113">
        <v>5670</v>
      </c>
      <c r="Q134" s="113">
        <v>3855</v>
      </c>
      <c r="R134" s="114">
        <f>Q134/P134-1</f>
        <v>-0.32010582010582012</v>
      </c>
      <c r="S134" s="114">
        <f>Q134/M134-1</f>
        <v>0.31256384065372833</v>
      </c>
      <c r="T134" s="113">
        <f>Q134-P134</f>
        <v>-1815</v>
      </c>
      <c r="U134" s="113">
        <f>Q134-M134</f>
        <v>918</v>
      </c>
      <c r="V134" s="114">
        <f>Q134/Q132</f>
        <v>0.46989273525109704</v>
      </c>
    </row>
    <row r="135" spans="2:22" ht="16.5" thickBot="1" x14ac:dyDescent="0.3">
      <c r="B135" s="133" t="s">
        <v>157</v>
      </c>
      <c r="C135" s="135"/>
      <c r="D135" s="135"/>
      <c r="E135" s="135"/>
      <c r="F135" s="135"/>
      <c r="G135" s="135"/>
      <c r="H135" s="135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</row>
    <row r="136" spans="2:22" ht="15.75" x14ac:dyDescent="0.25">
      <c r="B136" s="59" t="s">
        <v>30</v>
      </c>
      <c r="C136" s="113">
        <v>197887</v>
      </c>
      <c r="D136" s="113">
        <v>35881</v>
      </c>
      <c r="E136" s="113">
        <v>58950</v>
      </c>
      <c r="F136" s="113">
        <v>110559</v>
      </c>
      <c r="G136" s="113">
        <v>62255</v>
      </c>
      <c r="H136" s="114">
        <f>G136/F136-1</f>
        <v>-0.43690699083747142</v>
      </c>
      <c r="I136" s="114">
        <f>G136/C136-1</f>
        <v>-0.68540126435794169</v>
      </c>
      <c r="J136" s="113">
        <f>G136-F136</f>
        <v>-48304</v>
      </c>
      <c r="K136" s="113">
        <f>G136-C136</f>
        <v>-135632</v>
      </c>
      <c r="L136" s="114">
        <f>G136/G136</f>
        <v>1</v>
      </c>
      <c r="M136" s="116">
        <v>30349</v>
      </c>
      <c r="N136" s="113">
        <v>5826</v>
      </c>
      <c r="O136" s="113">
        <v>27544</v>
      </c>
      <c r="P136" s="113">
        <v>21866</v>
      </c>
      <c r="Q136" s="113">
        <v>5999</v>
      </c>
      <c r="R136" s="114">
        <f>Q136/P136-1</f>
        <v>-0.72564712338790816</v>
      </c>
      <c r="S136" s="114">
        <f>Q136/M136-1</f>
        <v>-0.80233286104978752</v>
      </c>
      <c r="T136" s="113">
        <f>Q136-P136</f>
        <v>-15867</v>
      </c>
      <c r="U136" s="113">
        <f>Q136-M136</f>
        <v>-24350</v>
      </c>
      <c r="V136" s="114">
        <f>Q136/Q136</f>
        <v>1</v>
      </c>
    </row>
    <row r="137" spans="2:22" ht="15.75" x14ac:dyDescent="0.25">
      <c r="B137" s="59" t="s">
        <v>65</v>
      </c>
      <c r="C137" s="113">
        <v>175010</v>
      </c>
      <c r="D137" s="113">
        <v>28253</v>
      </c>
      <c r="E137" s="113">
        <v>32462</v>
      </c>
      <c r="F137" s="113">
        <v>79531</v>
      </c>
      <c r="G137" s="113">
        <v>48576</v>
      </c>
      <c r="H137" s="114">
        <f>G137/F137-1</f>
        <v>-0.3892192981353183</v>
      </c>
      <c r="I137" s="114">
        <f>G137/C137-1</f>
        <v>-0.72243871778755497</v>
      </c>
      <c r="J137" s="113">
        <f>G137-F137</f>
        <v>-30955</v>
      </c>
      <c r="K137" s="113">
        <f>G137-C137</f>
        <v>-126434</v>
      </c>
      <c r="L137" s="114">
        <f>G137/G136</f>
        <v>0.78027467673279249</v>
      </c>
      <c r="M137" s="116">
        <v>25129</v>
      </c>
      <c r="N137" s="113">
        <v>3151</v>
      </c>
      <c r="O137" s="113">
        <v>13454</v>
      </c>
      <c r="P137" s="113">
        <v>12347</v>
      </c>
      <c r="Q137" s="113">
        <v>3600</v>
      </c>
      <c r="R137" s="114">
        <f>Q137/P137-1</f>
        <v>-0.70843119786182873</v>
      </c>
      <c r="S137" s="114">
        <f>Q137/M137-1</f>
        <v>-0.85673922559592497</v>
      </c>
      <c r="T137" s="113">
        <f>Q137-P137</f>
        <v>-8747</v>
      </c>
      <c r="U137" s="113">
        <f>Q137-M137</f>
        <v>-21529</v>
      </c>
      <c r="V137" s="114">
        <f>Q137/Q136</f>
        <v>0.6001000166694449</v>
      </c>
    </row>
    <row r="138" spans="2:22" ht="16.5" thickBot="1" x14ac:dyDescent="0.3">
      <c r="B138" s="59" t="s">
        <v>138</v>
      </c>
      <c r="C138" s="113">
        <v>22876</v>
      </c>
      <c r="D138" s="113">
        <v>7630</v>
      </c>
      <c r="E138" s="113">
        <v>26487</v>
      </c>
      <c r="F138" s="113">
        <v>31028</v>
      </c>
      <c r="G138" s="113">
        <v>13679</v>
      </c>
      <c r="H138" s="114">
        <f>G138/F138-1</f>
        <v>-0.55914013149413433</v>
      </c>
      <c r="I138" s="114">
        <f>G138/C138-1</f>
        <v>-0.40203706941773032</v>
      </c>
      <c r="J138" s="113">
        <f>G138-F138</f>
        <v>-17349</v>
      </c>
      <c r="K138" s="113">
        <f>G138-C138</f>
        <v>-9197</v>
      </c>
      <c r="L138" s="114">
        <f>G138/G136</f>
        <v>0.21972532326720745</v>
      </c>
      <c r="M138" s="116">
        <v>5220</v>
      </c>
      <c r="N138" s="113">
        <v>2676</v>
      </c>
      <c r="O138" s="113">
        <v>14091</v>
      </c>
      <c r="P138" s="113">
        <v>9519</v>
      </c>
      <c r="Q138" s="113">
        <v>2399</v>
      </c>
      <c r="R138" s="114">
        <f>Q138/P138-1</f>
        <v>-0.74797772875302027</v>
      </c>
      <c r="S138" s="114">
        <f>Q138/M138-1</f>
        <v>-0.54042145593869728</v>
      </c>
      <c r="T138" s="113">
        <f>Q138-P138</f>
        <v>-7120</v>
      </c>
      <c r="U138" s="113">
        <f>Q138-M138</f>
        <v>-2821</v>
      </c>
      <c r="V138" s="114">
        <f>Q138/Q136</f>
        <v>0.3998999833305551</v>
      </c>
    </row>
    <row r="139" spans="2:22" ht="16.5" thickBot="1" x14ac:dyDescent="0.3">
      <c r="B139" s="132" t="s">
        <v>136</v>
      </c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</row>
    <row r="140" spans="2:22" ht="16.5" thickBot="1" x14ac:dyDescent="0.3">
      <c r="B140" s="133" t="s">
        <v>158</v>
      </c>
      <c r="C140" s="134"/>
      <c r="D140" s="134"/>
      <c r="E140" s="134"/>
      <c r="F140" s="134"/>
      <c r="G140" s="134"/>
      <c r="H140" s="134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</row>
    <row r="141" spans="2:22" ht="15.75" x14ac:dyDescent="0.25">
      <c r="B141" s="59" t="s">
        <v>30</v>
      </c>
      <c r="C141" s="113">
        <v>1365599</v>
      </c>
      <c r="D141" s="113">
        <v>526339</v>
      </c>
      <c r="E141" s="113">
        <v>435570</v>
      </c>
      <c r="F141" s="113">
        <v>1344110</v>
      </c>
      <c r="G141" s="113">
        <v>1539222</v>
      </c>
      <c r="H141" s="114">
        <f>G141/F141-1</f>
        <v>0.14516073833242804</v>
      </c>
      <c r="I141" s="114">
        <f>G141/C141-1</f>
        <v>0.12714054418610443</v>
      </c>
      <c r="J141" s="113">
        <f>G141-F141</f>
        <v>195112</v>
      </c>
      <c r="K141" s="113">
        <f>G141-C141</f>
        <v>173623</v>
      </c>
      <c r="L141" s="114">
        <f>G141/G141</f>
        <v>1</v>
      </c>
      <c r="M141" s="116">
        <v>175153</v>
      </c>
      <c r="N141" s="113">
        <v>75686</v>
      </c>
      <c r="O141" s="113">
        <v>141027</v>
      </c>
      <c r="P141" s="113">
        <v>207169</v>
      </c>
      <c r="Q141" s="113">
        <v>197593</v>
      </c>
      <c r="R141" s="114">
        <f>Q141/P141-1</f>
        <v>-4.6223131839222997E-2</v>
      </c>
      <c r="S141" s="114">
        <f>Q141/M141-1</f>
        <v>0.1281165609495698</v>
      </c>
      <c r="T141" s="113">
        <f>Q141-P141</f>
        <v>-9576</v>
      </c>
      <c r="U141" s="113">
        <f>Q141-M141</f>
        <v>22440</v>
      </c>
      <c r="V141" s="114">
        <f>Q141/Q141</f>
        <v>1</v>
      </c>
    </row>
    <row r="142" spans="2:22" ht="15.75" x14ac:dyDescent="0.25">
      <c r="B142" s="59" t="s">
        <v>65</v>
      </c>
      <c r="C142" s="113">
        <v>1244245</v>
      </c>
      <c r="D142" s="113">
        <v>469545</v>
      </c>
      <c r="E142" s="113">
        <v>345610</v>
      </c>
      <c r="F142" s="113">
        <v>1229765</v>
      </c>
      <c r="G142" s="113">
        <v>1416955</v>
      </c>
      <c r="H142" s="114">
        <f>G142/F142-1</f>
        <v>0.15221607380271851</v>
      </c>
      <c r="I142" s="114">
        <f>G142/C142-1</f>
        <v>0.13880706773987428</v>
      </c>
      <c r="J142" s="113">
        <f>G142-F142</f>
        <v>187190</v>
      </c>
      <c r="K142" s="113">
        <f>G142-C142</f>
        <v>172710</v>
      </c>
      <c r="L142" s="114">
        <f>G142/G141</f>
        <v>0.92056571436738821</v>
      </c>
      <c r="M142" s="116">
        <v>148895</v>
      </c>
      <c r="N142" s="113">
        <v>54233</v>
      </c>
      <c r="O142" s="113">
        <v>105753</v>
      </c>
      <c r="P142" s="113">
        <v>181786</v>
      </c>
      <c r="Q142" s="113">
        <v>174230</v>
      </c>
      <c r="R142" s="114">
        <f>Q142/P142-1</f>
        <v>-4.1565357068201081E-2</v>
      </c>
      <c r="S142" s="114">
        <f>Q142/M142-1</f>
        <v>0.17015346385036434</v>
      </c>
      <c r="T142" s="113">
        <f>Q142-P142</f>
        <v>-7556</v>
      </c>
      <c r="U142" s="113">
        <f>Q142-M142</f>
        <v>25335</v>
      </c>
      <c r="V142" s="114">
        <f>Q142/Q141</f>
        <v>0.88176200573906971</v>
      </c>
    </row>
    <row r="143" spans="2:22" ht="16.5" thickBot="1" x14ac:dyDescent="0.3">
      <c r="B143" s="59" t="s">
        <v>138</v>
      </c>
      <c r="C143" s="113">
        <v>121354</v>
      </c>
      <c r="D143" s="113">
        <v>56792</v>
      </c>
      <c r="E143" s="113">
        <v>89960</v>
      </c>
      <c r="F143" s="113">
        <v>114346</v>
      </c>
      <c r="G143" s="113">
        <v>122266</v>
      </c>
      <c r="H143" s="114">
        <f>G143/F143-1</f>
        <v>6.926346352299162E-2</v>
      </c>
      <c r="I143" s="114">
        <f>G143/C143-1</f>
        <v>7.5152034543566337E-3</v>
      </c>
      <c r="J143" s="113">
        <f>G143-F143</f>
        <v>7920</v>
      </c>
      <c r="K143" s="113">
        <f>G143-C143</f>
        <v>912</v>
      </c>
      <c r="L143" s="114">
        <f>G143/G141</f>
        <v>7.9433635953748069E-2</v>
      </c>
      <c r="M143" s="116">
        <v>26258</v>
      </c>
      <c r="N143" s="113">
        <v>21453</v>
      </c>
      <c r="O143" s="113">
        <v>35274</v>
      </c>
      <c r="P143" s="113">
        <v>25384</v>
      </c>
      <c r="Q143" s="113">
        <v>23362</v>
      </c>
      <c r="R143" s="114">
        <f>Q143/P143-1</f>
        <v>-7.9656476520642894E-2</v>
      </c>
      <c r="S143" s="114">
        <f>Q143/M143-1</f>
        <v>-0.11029019727321199</v>
      </c>
      <c r="T143" s="113">
        <f>Q143-P143</f>
        <v>-2022</v>
      </c>
      <c r="U143" s="113">
        <f>Q143-M143</f>
        <v>-2896</v>
      </c>
      <c r="V143" s="114">
        <f>Q143/Q141</f>
        <v>0.11823293335290218</v>
      </c>
    </row>
    <row r="144" spans="2:22" ht="16.5" thickBot="1" x14ac:dyDescent="0.3">
      <c r="B144" s="133" t="s">
        <v>151</v>
      </c>
      <c r="C144" s="135"/>
      <c r="D144" s="135"/>
      <c r="E144" s="135"/>
      <c r="F144" s="135"/>
      <c r="G144" s="135"/>
      <c r="H144" s="135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</row>
    <row r="145" spans="2:22" ht="15.75" x14ac:dyDescent="0.25">
      <c r="B145" s="59" t="s">
        <v>30</v>
      </c>
      <c r="C145" s="113">
        <v>1186428</v>
      </c>
      <c r="D145" s="113">
        <v>453779</v>
      </c>
      <c r="E145" s="113">
        <v>360789</v>
      </c>
      <c r="F145" s="113">
        <v>1205655</v>
      </c>
      <c r="G145" s="113">
        <v>1351949</v>
      </c>
      <c r="H145" s="114">
        <f>G145/F145-1</f>
        <v>0.12133985261123614</v>
      </c>
      <c r="I145" s="114">
        <f>G145/C145-1</f>
        <v>0.13951204792874083</v>
      </c>
      <c r="J145" s="113">
        <f>G145-F145</f>
        <v>146294</v>
      </c>
      <c r="K145" s="113">
        <f>G145-C145</f>
        <v>165521</v>
      </c>
      <c r="L145" s="114">
        <f>G145/G145</f>
        <v>1</v>
      </c>
      <c r="M145" s="116">
        <v>162609</v>
      </c>
      <c r="N145" s="113">
        <v>63886</v>
      </c>
      <c r="O145" s="113">
        <v>123042</v>
      </c>
      <c r="P145" s="113">
        <v>191351</v>
      </c>
      <c r="Q145" s="113">
        <v>178098</v>
      </c>
      <c r="R145" s="114">
        <f>Q145/P145-1</f>
        <v>-6.9260155421189351E-2</v>
      </c>
      <c r="S145" s="114">
        <f>Q145/M145-1</f>
        <v>9.5253030275076922E-2</v>
      </c>
      <c r="T145" s="113">
        <f>Q145-P145</f>
        <v>-13253</v>
      </c>
      <c r="U145" s="113">
        <f>Q145-M145</f>
        <v>15489</v>
      </c>
      <c r="V145" s="114">
        <f>Q145/Q145</f>
        <v>1</v>
      </c>
    </row>
    <row r="146" spans="2:22" ht="15.75" x14ac:dyDescent="0.25">
      <c r="B146" s="59" t="s">
        <v>65</v>
      </c>
      <c r="C146" s="113">
        <v>1091348</v>
      </c>
      <c r="D146" s="113">
        <v>409680</v>
      </c>
      <c r="E146" s="113">
        <v>292500</v>
      </c>
      <c r="F146" s="113">
        <v>1119967</v>
      </c>
      <c r="G146" s="113">
        <v>1261823</v>
      </c>
      <c r="H146" s="114">
        <f>G146/F146-1</f>
        <v>0.12666087482934762</v>
      </c>
      <c r="I146" s="114">
        <f>G146/C146-1</f>
        <v>0.15620590315829608</v>
      </c>
      <c r="J146" s="113">
        <f>G146-F146</f>
        <v>141856</v>
      </c>
      <c r="K146" s="113">
        <f>G146-C146</f>
        <v>170475</v>
      </c>
      <c r="L146" s="114">
        <f>G146/G145</f>
        <v>0.93333624271329763</v>
      </c>
      <c r="M146" s="116">
        <v>140542</v>
      </c>
      <c r="N146" s="113">
        <v>46836</v>
      </c>
      <c r="O146" s="113">
        <v>96688</v>
      </c>
      <c r="P146" s="113">
        <v>172116</v>
      </c>
      <c r="Q146" s="113">
        <v>160398</v>
      </c>
      <c r="R146" s="114">
        <f>Q146/P146-1</f>
        <v>-6.8081991215226956E-2</v>
      </c>
      <c r="S146" s="114">
        <f>Q146/M146-1</f>
        <v>0.14128160976789861</v>
      </c>
      <c r="T146" s="113">
        <f>Q146-P146</f>
        <v>-11718</v>
      </c>
      <c r="U146" s="113">
        <f>Q146-M146</f>
        <v>19856</v>
      </c>
      <c r="V146" s="114">
        <f>Q146/Q145</f>
        <v>0.90061651450325098</v>
      </c>
    </row>
    <row r="147" spans="2:22" ht="16.5" thickBot="1" x14ac:dyDescent="0.3">
      <c r="B147" s="59" t="s">
        <v>138</v>
      </c>
      <c r="C147" s="113">
        <v>95080</v>
      </c>
      <c r="D147" s="113">
        <v>44100</v>
      </c>
      <c r="E147" s="113">
        <v>68289</v>
      </c>
      <c r="F147" s="113">
        <v>85689</v>
      </c>
      <c r="G147" s="113">
        <v>90124</v>
      </c>
      <c r="H147" s="114">
        <f>G147/F147-1</f>
        <v>5.1756934962480683E-2</v>
      </c>
      <c r="I147" s="114">
        <f>G147/C147-1</f>
        <v>-5.2124526714345865E-2</v>
      </c>
      <c r="J147" s="113">
        <f>G147-F147</f>
        <v>4435</v>
      </c>
      <c r="K147" s="113">
        <f>G147-C147</f>
        <v>-4956</v>
      </c>
      <c r="L147" s="114">
        <f>G147/G145</f>
        <v>6.6662277940957831E-2</v>
      </c>
      <c r="M147" s="116">
        <v>22067</v>
      </c>
      <c r="N147" s="113">
        <v>17050</v>
      </c>
      <c r="O147" s="113">
        <v>26354</v>
      </c>
      <c r="P147" s="113">
        <v>19235</v>
      </c>
      <c r="Q147" s="113">
        <v>17699</v>
      </c>
      <c r="R147" s="114">
        <f>Q147/P147-1</f>
        <v>-7.9854432024954458E-2</v>
      </c>
      <c r="S147" s="114">
        <f>Q147/M147-1</f>
        <v>-0.19794262926541895</v>
      </c>
      <c r="T147" s="113">
        <f>Q147-P147</f>
        <v>-1536</v>
      </c>
      <c r="U147" s="113">
        <f>Q147-M147</f>
        <v>-4368</v>
      </c>
      <c r="V147" s="114">
        <f>Q147/Q145</f>
        <v>9.9377870610562719E-2</v>
      </c>
    </row>
    <row r="148" spans="2:22" ht="16.5" thickBot="1" x14ac:dyDescent="0.3">
      <c r="B148" s="133" t="s">
        <v>152</v>
      </c>
      <c r="C148" s="135"/>
      <c r="D148" s="135"/>
      <c r="E148" s="135"/>
      <c r="F148" s="135"/>
      <c r="G148" s="135"/>
      <c r="H148" s="135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</row>
    <row r="149" spans="2:22" ht="15.75" x14ac:dyDescent="0.25">
      <c r="B149" s="59" t="s">
        <v>30</v>
      </c>
      <c r="C149" s="113">
        <v>1060019</v>
      </c>
      <c r="D149" s="113">
        <v>403501</v>
      </c>
      <c r="E149" s="113">
        <v>294024</v>
      </c>
      <c r="F149" s="113">
        <v>1051988</v>
      </c>
      <c r="G149" s="113">
        <v>1213401</v>
      </c>
      <c r="H149" s="114">
        <f>G149/F149-1</f>
        <v>0.15343616086875511</v>
      </c>
      <c r="I149" s="114">
        <f>G149/C149-1</f>
        <v>0.14469740636724437</v>
      </c>
      <c r="J149" s="113">
        <f>G149-F149</f>
        <v>161413</v>
      </c>
      <c r="K149" s="113">
        <f>G149-C149</f>
        <v>153382</v>
      </c>
      <c r="L149" s="114">
        <f>G149/G149</f>
        <v>1</v>
      </c>
      <c r="M149" s="116">
        <v>146934</v>
      </c>
      <c r="N149" s="113">
        <v>54728</v>
      </c>
      <c r="O149" s="113">
        <v>104573</v>
      </c>
      <c r="P149" s="113">
        <v>172755</v>
      </c>
      <c r="Q149" s="113">
        <v>160614</v>
      </c>
      <c r="R149" s="114">
        <f>Q149/P149-1</f>
        <v>-7.0278718416254216E-2</v>
      </c>
      <c r="S149" s="114">
        <f>Q149/M149-1</f>
        <v>9.3103025848340071E-2</v>
      </c>
      <c r="T149" s="113">
        <f>Q149-P149</f>
        <v>-12141</v>
      </c>
      <c r="U149" s="113">
        <f>Q149-M149</f>
        <v>13680</v>
      </c>
      <c r="V149" s="114">
        <f>Q149/Q149</f>
        <v>1</v>
      </c>
    </row>
    <row r="150" spans="2:22" ht="15.75" x14ac:dyDescent="0.25">
      <c r="B150" s="59" t="s">
        <v>65</v>
      </c>
      <c r="C150" s="113">
        <v>983175</v>
      </c>
      <c r="D150" s="113">
        <v>369040</v>
      </c>
      <c r="E150" s="113">
        <v>246300</v>
      </c>
      <c r="F150" s="113">
        <v>987774</v>
      </c>
      <c r="G150" s="113">
        <v>1137113</v>
      </c>
      <c r="H150" s="114">
        <f>G150/F150-1</f>
        <v>0.15118741736470076</v>
      </c>
      <c r="I150" s="114">
        <f>G150/C150-1</f>
        <v>0.15657232944287647</v>
      </c>
      <c r="J150" s="113">
        <f>G150-F150</f>
        <v>149339</v>
      </c>
      <c r="K150" s="113">
        <f>G150-C150</f>
        <v>153938</v>
      </c>
      <c r="L150" s="114">
        <f>G150/G149</f>
        <v>0.93712878100479557</v>
      </c>
      <c r="M150" s="116">
        <v>128638</v>
      </c>
      <c r="N150" s="113">
        <v>41564</v>
      </c>
      <c r="O150" s="113">
        <v>84746</v>
      </c>
      <c r="P150" s="113">
        <v>157779</v>
      </c>
      <c r="Q150" s="113">
        <v>145973</v>
      </c>
      <c r="R150" s="114">
        <f>Q150/P150-1</f>
        <v>-7.4826180923950547E-2</v>
      </c>
      <c r="S150" s="114">
        <f>Q150/M150-1</f>
        <v>0.13475800307840613</v>
      </c>
      <c r="T150" s="113">
        <f>Q150-P150</f>
        <v>-11806</v>
      </c>
      <c r="U150" s="113">
        <f>Q150-M150</f>
        <v>17335</v>
      </c>
      <c r="V150" s="114">
        <f>Q150/Q149</f>
        <v>0.90884356282764889</v>
      </c>
    </row>
    <row r="151" spans="2:22" ht="16.5" thickBot="1" x14ac:dyDescent="0.3">
      <c r="B151" s="59" t="s">
        <v>138</v>
      </c>
      <c r="C151" s="113">
        <v>76845</v>
      </c>
      <c r="D151" s="113">
        <v>34462</v>
      </c>
      <c r="E151" s="113">
        <v>47725</v>
      </c>
      <c r="F151" s="113">
        <v>64216</v>
      </c>
      <c r="G151" s="113">
        <v>76289</v>
      </c>
      <c r="H151" s="114">
        <f>G151/F151-1</f>
        <v>0.18800610439765797</v>
      </c>
      <c r="I151" s="114">
        <f>G151/C151-1</f>
        <v>-7.2353438740321296E-3</v>
      </c>
      <c r="J151" s="113">
        <f>G151-F151</f>
        <v>12073</v>
      </c>
      <c r="K151" s="113">
        <f>G151-C151</f>
        <v>-556</v>
      </c>
      <c r="L151" s="114">
        <f>G151/G149</f>
        <v>6.2872043125067473E-2</v>
      </c>
      <c r="M151" s="116">
        <v>18296</v>
      </c>
      <c r="N151" s="113">
        <v>13164</v>
      </c>
      <c r="O151" s="113">
        <v>19827</v>
      </c>
      <c r="P151" s="113">
        <v>14976</v>
      </c>
      <c r="Q151" s="113">
        <v>14641</v>
      </c>
      <c r="R151" s="114">
        <f>Q151/P151-1</f>
        <v>-2.2369123931623935E-2</v>
      </c>
      <c r="S151" s="114">
        <f>Q151/M151-1</f>
        <v>-0.19977044162658508</v>
      </c>
      <c r="T151" s="113">
        <f>Q151-P151</f>
        <v>-335</v>
      </c>
      <c r="U151" s="113">
        <f>Q151-M151</f>
        <v>-3655</v>
      </c>
      <c r="V151" s="114">
        <f>Q151/Q149</f>
        <v>9.1156437172351099E-2</v>
      </c>
    </row>
    <row r="152" spans="2:22" ht="16.5" thickBot="1" x14ac:dyDescent="0.3">
      <c r="B152" s="133" t="s">
        <v>153</v>
      </c>
      <c r="C152" s="135"/>
      <c r="D152" s="135"/>
      <c r="E152" s="135"/>
      <c r="F152" s="135"/>
      <c r="G152" s="135"/>
      <c r="H152" s="135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</row>
    <row r="153" spans="2:22" ht="15.75" x14ac:dyDescent="0.25">
      <c r="B153" s="59" t="s">
        <v>30</v>
      </c>
      <c r="C153" s="113">
        <v>126412</v>
      </c>
      <c r="D153" s="113">
        <v>50280</v>
      </c>
      <c r="E153" s="113">
        <v>66765</v>
      </c>
      <c r="F153" s="113">
        <v>153668</v>
      </c>
      <c r="G153" s="113">
        <v>138547</v>
      </c>
      <c r="H153" s="114">
        <f>G153/F153-1</f>
        <v>-9.8400447718458017E-2</v>
      </c>
      <c r="I153" s="114">
        <f>G153/C153-1</f>
        <v>9.5995633325949958E-2</v>
      </c>
      <c r="J153" s="113">
        <f>G153-F153</f>
        <v>-15121</v>
      </c>
      <c r="K153" s="113">
        <f>G153-C153</f>
        <v>12135</v>
      </c>
      <c r="L153" s="114">
        <f>G153/G153</f>
        <v>1</v>
      </c>
      <c r="M153" s="116">
        <v>15675</v>
      </c>
      <c r="N153" s="113">
        <v>9158</v>
      </c>
      <c r="O153" s="113">
        <v>18469</v>
      </c>
      <c r="P153" s="113">
        <v>18596</v>
      </c>
      <c r="Q153" s="113">
        <v>17484</v>
      </c>
      <c r="R153" s="114">
        <f>Q153/P153-1</f>
        <v>-5.9797805979780572E-2</v>
      </c>
      <c r="S153" s="114">
        <f>Q153/M153-1</f>
        <v>0.1154066985645934</v>
      </c>
      <c r="T153" s="113">
        <f>Q153-P153</f>
        <v>-1112</v>
      </c>
      <c r="U153" s="113">
        <f>Q153-M153</f>
        <v>1809</v>
      </c>
      <c r="V153" s="114">
        <f>Q153/Q153</f>
        <v>1</v>
      </c>
    </row>
    <row r="154" spans="2:22" ht="15.75" x14ac:dyDescent="0.25">
      <c r="B154" s="59" t="s">
        <v>65</v>
      </c>
      <c r="C154" s="113">
        <v>108173</v>
      </c>
      <c r="D154" s="113">
        <v>40640</v>
      </c>
      <c r="E154" s="113">
        <v>46202</v>
      </c>
      <c r="F154" s="113">
        <v>132194</v>
      </c>
      <c r="G154" s="113">
        <v>124710</v>
      </c>
      <c r="H154" s="114">
        <f>G154/F154-1</f>
        <v>-5.6613764618666518E-2</v>
      </c>
      <c r="I154" s="114">
        <f>G154/C154-1</f>
        <v>0.15287548648923477</v>
      </c>
      <c r="J154" s="113">
        <f>G154-F154</f>
        <v>-7484</v>
      </c>
      <c r="K154" s="113">
        <f>G154-C154</f>
        <v>16537</v>
      </c>
      <c r="L154" s="114">
        <f>G154/G153</f>
        <v>0.90012775448042903</v>
      </c>
      <c r="M154" s="116">
        <v>11904</v>
      </c>
      <c r="N154" s="113">
        <v>5272</v>
      </c>
      <c r="O154" s="113">
        <v>11942</v>
      </c>
      <c r="P154" s="113">
        <v>14337</v>
      </c>
      <c r="Q154" s="113">
        <v>14425</v>
      </c>
      <c r="R154" s="114">
        <f>Q154/P154-1</f>
        <v>6.1379647067030252E-3</v>
      </c>
      <c r="S154" s="114">
        <f>Q154/M154-1</f>
        <v>0.21177755376344076</v>
      </c>
      <c r="T154" s="113">
        <f>Q154-P154</f>
        <v>88</v>
      </c>
      <c r="U154" s="113">
        <f>Q154-M154</f>
        <v>2521</v>
      </c>
      <c r="V154" s="114">
        <f>Q154/Q153</f>
        <v>0.82504003660489589</v>
      </c>
    </row>
    <row r="155" spans="2:22" ht="16.5" thickBot="1" x14ac:dyDescent="0.3">
      <c r="B155" s="59" t="s">
        <v>138</v>
      </c>
      <c r="C155" s="113">
        <v>18237</v>
      </c>
      <c r="D155" s="113">
        <v>9637</v>
      </c>
      <c r="E155" s="113">
        <v>20564</v>
      </c>
      <c r="F155" s="113">
        <v>21474</v>
      </c>
      <c r="G155" s="113">
        <v>13838</v>
      </c>
      <c r="H155" s="114">
        <f>G155/F155-1</f>
        <v>-0.35559280990965814</v>
      </c>
      <c r="I155" s="114">
        <f>G155/C155-1</f>
        <v>-0.24121291879146789</v>
      </c>
      <c r="J155" s="113">
        <f>G155-F155</f>
        <v>-7636</v>
      </c>
      <c r="K155" s="113">
        <f>G155-C155</f>
        <v>-4399</v>
      </c>
      <c r="L155" s="114">
        <f>G155/G153</f>
        <v>9.9879463286826856E-2</v>
      </c>
      <c r="M155" s="116">
        <v>3771</v>
      </c>
      <c r="N155" s="113">
        <v>3885</v>
      </c>
      <c r="O155" s="113">
        <v>6527</v>
      </c>
      <c r="P155" s="113">
        <v>4259</v>
      </c>
      <c r="Q155" s="113">
        <v>3059</v>
      </c>
      <c r="R155" s="114">
        <f>Q155/P155-1</f>
        <v>-0.28175628081709325</v>
      </c>
      <c r="S155" s="114">
        <f>Q155/M155-1</f>
        <v>-0.18880933439405989</v>
      </c>
      <c r="T155" s="113">
        <f>Q155-P155</f>
        <v>-1200</v>
      </c>
      <c r="U155" s="113">
        <f>Q155-M155</f>
        <v>-712</v>
      </c>
      <c r="V155" s="114">
        <f>Q155/Q153</f>
        <v>0.17495996339510408</v>
      </c>
    </row>
    <row r="156" spans="2:22" ht="16.5" thickBot="1" x14ac:dyDescent="0.3">
      <c r="B156" s="133" t="s">
        <v>154</v>
      </c>
      <c r="C156" s="135"/>
      <c r="D156" s="135"/>
      <c r="E156" s="135"/>
      <c r="F156" s="135"/>
      <c r="G156" s="135"/>
      <c r="H156" s="135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</row>
    <row r="157" spans="2:22" ht="15.75" x14ac:dyDescent="0.25">
      <c r="B157" s="59" t="s">
        <v>30</v>
      </c>
      <c r="C157" s="113">
        <v>71950</v>
      </c>
      <c r="D157" s="113">
        <v>27889</v>
      </c>
      <c r="E157" s="113">
        <v>19238</v>
      </c>
      <c r="F157" s="113">
        <v>26509</v>
      </c>
      <c r="G157" s="113">
        <v>46335</v>
      </c>
      <c r="H157" s="114">
        <f>G157/F157-1</f>
        <v>0.74789694066166201</v>
      </c>
      <c r="I157" s="114">
        <f>G157/C157-1</f>
        <v>-0.35601111883252257</v>
      </c>
      <c r="J157" s="113">
        <f>G157-F157</f>
        <v>19826</v>
      </c>
      <c r="K157" s="113">
        <f>G157-C157</f>
        <v>-25615</v>
      </c>
      <c r="L157" s="114">
        <f>G157/G157</f>
        <v>1</v>
      </c>
      <c r="M157" s="116">
        <v>35</v>
      </c>
      <c r="N157" s="113">
        <v>28</v>
      </c>
      <c r="O157" s="113">
        <v>0</v>
      </c>
      <c r="P157" s="113">
        <v>103</v>
      </c>
      <c r="Q157" s="113">
        <v>849</v>
      </c>
      <c r="R157" s="114">
        <f>Q157/P157-1</f>
        <v>7.2427184466019412</v>
      </c>
      <c r="S157" s="114">
        <f>Q157/M157-1</f>
        <v>23.257142857142856</v>
      </c>
      <c r="T157" s="113">
        <f>Q157-P157</f>
        <v>746</v>
      </c>
      <c r="U157" s="113">
        <f>Q157-M157</f>
        <v>814</v>
      </c>
      <c r="V157" s="114">
        <f>Q157/Q157</f>
        <v>1</v>
      </c>
    </row>
    <row r="158" spans="2:22" ht="15.75" x14ac:dyDescent="0.25">
      <c r="B158" s="59" t="s">
        <v>65</v>
      </c>
      <c r="C158" s="113">
        <v>71403</v>
      </c>
      <c r="D158" s="113">
        <v>27815</v>
      </c>
      <c r="E158" s="113">
        <v>19238</v>
      </c>
      <c r="F158" s="113">
        <v>26321</v>
      </c>
      <c r="G158" s="113">
        <v>46250</v>
      </c>
      <c r="H158" s="114">
        <f>G158/F158-1</f>
        <v>0.75715208388739019</v>
      </c>
      <c r="I158" s="114">
        <f>G158/C158-1</f>
        <v>-0.35226811198409036</v>
      </c>
      <c r="J158" s="113">
        <f>G158-F158</f>
        <v>19929</v>
      </c>
      <c r="K158" s="113">
        <f>G158-C158</f>
        <v>-25153</v>
      </c>
      <c r="L158" s="114">
        <f>G158/G157</f>
        <v>0.99816553361389881</v>
      </c>
      <c r="M158" s="116">
        <v>35</v>
      </c>
      <c r="N158" s="113">
        <v>0</v>
      </c>
      <c r="O158" s="113">
        <v>0</v>
      </c>
      <c r="P158" s="113">
        <v>96</v>
      </c>
      <c r="Q158" s="113">
        <v>849</v>
      </c>
      <c r="R158" s="114">
        <f>Q158/P158-1</f>
        <v>7.84375</v>
      </c>
      <c r="S158" s="114">
        <f>Q158/M158-1</f>
        <v>23.257142857142856</v>
      </c>
      <c r="T158" s="113">
        <f>Q158-P158</f>
        <v>753</v>
      </c>
      <c r="U158" s="113">
        <f>Q158-M158</f>
        <v>814</v>
      </c>
      <c r="V158" s="114">
        <f>Q158/Q157</f>
        <v>1</v>
      </c>
    </row>
    <row r="159" spans="2:22" ht="16.5" thickBot="1" x14ac:dyDescent="0.3">
      <c r="B159" s="59" t="s">
        <v>138</v>
      </c>
      <c r="C159" s="113">
        <v>548</v>
      </c>
      <c r="D159" s="113">
        <v>74</v>
      </c>
      <c r="E159" s="113">
        <v>0</v>
      </c>
      <c r="F159" s="113">
        <v>190</v>
      </c>
      <c r="G159" s="113">
        <v>85</v>
      </c>
      <c r="H159" s="114">
        <f>G159/F159-1</f>
        <v>-0.55263157894736836</v>
      </c>
      <c r="I159" s="114">
        <f>G159/C159-1</f>
        <v>-0.8448905109489051</v>
      </c>
      <c r="J159" s="113">
        <f>G159-F159</f>
        <v>-105</v>
      </c>
      <c r="K159" s="113">
        <f>G159-C159</f>
        <v>-463</v>
      </c>
      <c r="L159" s="114">
        <f>G159/G157</f>
        <v>1.8344663861012194E-3</v>
      </c>
      <c r="M159" s="116">
        <v>0</v>
      </c>
      <c r="N159" s="113">
        <v>28</v>
      </c>
      <c r="O159" s="113">
        <v>0</v>
      </c>
      <c r="P159" s="113">
        <v>8</v>
      </c>
      <c r="Q159" s="113">
        <v>0</v>
      </c>
      <c r="R159" s="114">
        <f>IFERROR(Q159/P159-1,"-")</f>
        <v>-1</v>
      </c>
      <c r="S159" s="114" t="str">
        <f>IFERROR(Q159/M159-1,"-")</f>
        <v>-</v>
      </c>
      <c r="T159" s="113">
        <f>Q159-P159</f>
        <v>-8</v>
      </c>
      <c r="U159" s="113">
        <f>Q159-M159</f>
        <v>0</v>
      </c>
      <c r="V159" s="114">
        <f>Q159/Q157</f>
        <v>0</v>
      </c>
    </row>
    <row r="160" spans="2:22" ht="16.5" thickBot="1" x14ac:dyDescent="0.3">
      <c r="B160" s="133" t="s">
        <v>155</v>
      </c>
      <c r="C160" s="135"/>
      <c r="D160" s="135"/>
      <c r="E160" s="135"/>
      <c r="F160" s="135"/>
      <c r="G160" s="135"/>
      <c r="H160" s="135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</row>
    <row r="161" spans="2:22" ht="15.75" x14ac:dyDescent="0.25">
      <c r="B161" s="59" t="s">
        <v>30</v>
      </c>
      <c r="C161" s="113">
        <v>30819</v>
      </c>
      <c r="D161" s="113">
        <v>13555</v>
      </c>
      <c r="E161" s="113">
        <v>13520</v>
      </c>
      <c r="F161" s="113">
        <v>27462</v>
      </c>
      <c r="G161" s="113">
        <v>34582</v>
      </c>
      <c r="H161" s="114">
        <f>G161/F161-1</f>
        <v>0.25926735124899869</v>
      </c>
      <c r="I161" s="114">
        <f>G161/C161-1</f>
        <v>0.12210000324475168</v>
      </c>
      <c r="J161" s="113">
        <f>G161-F161</f>
        <v>7120</v>
      </c>
      <c r="K161" s="113">
        <f>G161-C161</f>
        <v>3763</v>
      </c>
      <c r="L161" s="114">
        <f>G161/G161</f>
        <v>1</v>
      </c>
      <c r="M161" s="116">
        <v>3806</v>
      </c>
      <c r="N161" s="113">
        <v>3582</v>
      </c>
      <c r="O161" s="113">
        <v>4502</v>
      </c>
      <c r="P161" s="113">
        <v>2948</v>
      </c>
      <c r="Q161" s="113">
        <v>4193</v>
      </c>
      <c r="R161" s="114">
        <f>Q161/P161-1</f>
        <v>0.42232021709633649</v>
      </c>
      <c r="S161" s="114">
        <f>Q161/M161-1</f>
        <v>0.10168155543878088</v>
      </c>
      <c r="T161" s="113">
        <f>Q161-P161</f>
        <v>1245</v>
      </c>
      <c r="U161" s="113">
        <f>Q161-M161</f>
        <v>387</v>
      </c>
      <c r="V161" s="114">
        <f>Q161/Q161</f>
        <v>1</v>
      </c>
    </row>
    <row r="162" spans="2:22" ht="15.75" x14ac:dyDescent="0.25">
      <c r="B162" s="59" t="s">
        <v>65</v>
      </c>
      <c r="C162" s="113">
        <v>28057</v>
      </c>
      <c r="D162" s="113">
        <v>11962</v>
      </c>
      <c r="E162" s="113">
        <v>11566</v>
      </c>
      <c r="F162" s="113">
        <v>24844</v>
      </c>
      <c r="G162" s="113">
        <v>30929</v>
      </c>
      <c r="H162" s="114">
        <f>G162/F162-1</f>
        <v>0.2449283529222348</v>
      </c>
      <c r="I162" s="114">
        <f>G162/C162-1</f>
        <v>0.1023630466550236</v>
      </c>
      <c r="J162" s="113">
        <f>G162-F162</f>
        <v>6085</v>
      </c>
      <c r="K162" s="113">
        <f>G162-C162</f>
        <v>2872</v>
      </c>
      <c r="L162" s="114">
        <f>G162/G161</f>
        <v>0.89436701174021171</v>
      </c>
      <c r="M162" s="116">
        <v>3363</v>
      </c>
      <c r="N162" s="113">
        <v>2988</v>
      </c>
      <c r="O162" s="113">
        <v>3766</v>
      </c>
      <c r="P162" s="113">
        <v>2606</v>
      </c>
      <c r="Q162" s="113">
        <v>3207</v>
      </c>
      <c r="R162" s="114">
        <f>Q162/P162-1</f>
        <v>0.23062164236377591</v>
      </c>
      <c r="S162" s="114">
        <f>Q162/M162-1</f>
        <v>-4.6387154326494207E-2</v>
      </c>
      <c r="T162" s="113">
        <f>Q162-P162</f>
        <v>601</v>
      </c>
      <c r="U162" s="113">
        <f>Q162-M162</f>
        <v>-156</v>
      </c>
      <c r="V162" s="114">
        <f>Q162/Q161</f>
        <v>0.76484617219174811</v>
      </c>
    </row>
    <row r="163" spans="2:22" ht="16.5" thickBot="1" x14ac:dyDescent="0.3">
      <c r="B163" s="59" t="s">
        <v>138</v>
      </c>
      <c r="C163" s="113">
        <v>2762</v>
      </c>
      <c r="D163" s="113">
        <v>1594</v>
      </c>
      <c r="E163" s="113">
        <v>1952</v>
      </c>
      <c r="F163" s="113">
        <v>2619</v>
      </c>
      <c r="G163" s="113">
        <v>3654</v>
      </c>
      <c r="H163" s="114">
        <f>G163/F163-1</f>
        <v>0.39518900343642605</v>
      </c>
      <c r="I163" s="114">
        <f>G163/C163-1</f>
        <v>0.32295438088341788</v>
      </c>
      <c r="J163" s="113">
        <f>G163-F163</f>
        <v>1035</v>
      </c>
      <c r="K163" s="113">
        <f>G163-C163</f>
        <v>892</v>
      </c>
      <c r="L163" s="114">
        <f>G163/G161</f>
        <v>0.10566190503730265</v>
      </c>
      <c r="M163" s="116">
        <v>443</v>
      </c>
      <c r="N163" s="113">
        <v>594</v>
      </c>
      <c r="O163" s="113">
        <v>735</v>
      </c>
      <c r="P163" s="113">
        <v>343</v>
      </c>
      <c r="Q163" s="113">
        <v>986</v>
      </c>
      <c r="R163" s="114">
        <f>Q163/P163-1</f>
        <v>1.8746355685131197</v>
      </c>
      <c r="S163" s="114">
        <f>Q163/M163-1</f>
        <v>1.2257336343115126</v>
      </c>
      <c r="T163" s="113">
        <f>Q163-P163</f>
        <v>643</v>
      </c>
      <c r="U163" s="113">
        <f>Q163-M163</f>
        <v>543</v>
      </c>
      <c r="V163" s="114">
        <f>Q163/Q161</f>
        <v>0.23515382780825184</v>
      </c>
    </row>
    <row r="164" spans="2:22" ht="16.5" thickBot="1" x14ac:dyDescent="0.3">
      <c r="B164" s="133" t="s">
        <v>156</v>
      </c>
      <c r="C164" s="135"/>
      <c r="D164" s="135"/>
      <c r="E164" s="135"/>
      <c r="F164" s="135"/>
      <c r="G164" s="135"/>
      <c r="H164" s="135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</row>
    <row r="165" spans="2:22" ht="15.75" x14ac:dyDescent="0.25">
      <c r="B165" s="59" t="s">
        <v>30</v>
      </c>
      <c r="C165" s="113">
        <v>56866</v>
      </c>
      <c r="D165" s="113">
        <v>23026</v>
      </c>
      <c r="E165" s="113">
        <v>25291</v>
      </c>
      <c r="F165" s="113">
        <v>65681</v>
      </c>
      <c r="G165" s="113">
        <v>69133</v>
      </c>
      <c r="H165" s="114">
        <f>G165/F165-1</f>
        <v>5.255705607405492E-2</v>
      </c>
      <c r="I165" s="114">
        <f>G165/C165-1</f>
        <v>0.21571765202405646</v>
      </c>
      <c r="J165" s="113">
        <f>G165-F165</f>
        <v>3452</v>
      </c>
      <c r="K165" s="113">
        <f>G165-C165</f>
        <v>12267</v>
      </c>
      <c r="L165" s="114">
        <f>G165/G165</f>
        <v>1</v>
      </c>
      <c r="M165" s="116">
        <v>6858</v>
      </c>
      <c r="N165" s="113">
        <v>6643</v>
      </c>
      <c r="O165" s="113">
        <v>7847</v>
      </c>
      <c r="P165" s="113">
        <v>8895</v>
      </c>
      <c r="Q165" s="113">
        <v>10089</v>
      </c>
      <c r="R165" s="114">
        <f>Q165/P165-1</f>
        <v>0.1342327150084317</v>
      </c>
      <c r="S165" s="114">
        <f>Q165/M165-1</f>
        <v>0.47112860892388442</v>
      </c>
      <c r="T165" s="113">
        <f>Q165-P165</f>
        <v>1194</v>
      </c>
      <c r="U165" s="113">
        <f>Q165-M165</f>
        <v>3231</v>
      </c>
      <c r="V165" s="114">
        <f>Q165/Q165</f>
        <v>1</v>
      </c>
    </row>
    <row r="166" spans="2:22" ht="15.75" x14ac:dyDescent="0.25">
      <c r="B166" s="59" t="s">
        <v>65</v>
      </c>
      <c r="C166" s="113">
        <v>36745</v>
      </c>
      <c r="D166" s="113">
        <v>13480</v>
      </c>
      <c r="E166" s="113">
        <v>12796</v>
      </c>
      <c r="F166" s="113">
        <v>45521</v>
      </c>
      <c r="G166" s="113">
        <v>48508</v>
      </c>
      <c r="H166" s="114">
        <f>G166/F166-1</f>
        <v>6.5618066386942342E-2</v>
      </c>
      <c r="I166" s="114">
        <f>G166/C166-1</f>
        <v>0.3201251871002857</v>
      </c>
      <c r="J166" s="113">
        <f>G166-F166</f>
        <v>2987</v>
      </c>
      <c r="K166" s="113">
        <f>G166-C166</f>
        <v>11763</v>
      </c>
      <c r="L166" s="114">
        <f>G166/G165</f>
        <v>0.70166201379948789</v>
      </c>
      <c r="M166" s="116">
        <v>3786</v>
      </c>
      <c r="N166" s="113">
        <v>3379</v>
      </c>
      <c r="O166" s="113">
        <v>3102</v>
      </c>
      <c r="P166" s="113">
        <v>5004</v>
      </c>
      <c r="Q166" s="113">
        <v>6081</v>
      </c>
      <c r="R166" s="114">
        <f>Q166/P166-1</f>
        <v>0.21522781774580335</v>
      </c>
      <c r="S166" s="114">
        <f>Q166/M166-1</f>
        <v>0.60618066561014272</v>
      </c>
      <c r="T166" s="113">
        <f>Q166-P166</f>
        <v>1077</v>
      </c>
      <c r="U166" s="113">
        <f>Q166-M166</f>
        <v>2295</v>
      </c>
      <c r="V166" s="114">
        <f>Q166/Q165</f>
        <v>0.60273565269104967</v>
      </c>
    </row>
    <row r="167" spans="2:22" ht="16.5" thickBot="1" x14ac:dyDescent="0.3">
      <c r="B167" s="59" t="s">
        <v>138</v>
      </c>
      <c r="C167" s="113">
        <v>20122</v>
      </c>
      <c r="D167" s="113">
        <v>9547</v>
      </c>
      <c r="E167" s="113">
        <v>12495</v>
      </c>
      <c r="F167" s="113">
        <v>20161</v>
      </c>
      <c r="G167" s="113">
        <v>20625</v>
      </c>
      <c r="H167" s="114">
        <f>G167/F167-1</f>
        <v>2.3014731412132283E-2</v>
      </c>
      <c r="I167" s="114">
        <f>G167/C167-1</f>
        <v>2.4997515157539008E-2</v>
      </c>
      <c r="J167" s="113">
        <f>G167-F167</f>
        <v>464</v>
      </c>
      <c r="K167" s="113">
        <f>G167-C167</f>
        <v>503</v>
      </c>
      <c r="L167" s="114">
        <f>G167/G165</f>
        <v>0.29833798620051205</v>
      </c>
      <c r="M167" s="116">
        <v>3072</v>
      </c>
      <c r="N167" s="113">
        <v>3264</v>
      </c>
      <c r="O167" s="113">
        <v>4746</v>
      </c>
      <c r="P167" s="113">
        <v>3891</v>
      </c>
      <c r="Q167" s="113">
        <v>4008</v>
      </c>
      <c r="R167" s="114">
        <f>Q167/P167-1</f>
        <v>3.0069390902081716E-2</v>
      </c>
      <c r="S167" s="114">
        <f>Q167/M167-1</f>
        <v>0.3046875</v>
      </c>
      <c r="T167" s="113">
        <f>Q167-P167</f>
        <v>117</v>
      </c>
      <c r="U167" s="113">
        <f>Q167-M167</f>
        <v>936</v>
      </c>
      <c r="V167" s="114">
        <f>Q167/Q165</f>
        <v>0.39726434730895033</v>
      </c>
    </row>
    <row r="168" spans="2:22" ht="16.5" thickBot="1" x14ac:dyDescent="0.3">
      <c r="B168" s="133" t="s">
        <v>157</v>
      </c>
      <c r="C168" s="135"/>
      <c r="D168" s="135"/>
      <c r="E168" s="135"/>
      <c r="F168" s="135"/>
      <c r="G168" s="135"/>
      <c r="H168" s="135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</row>
    <row r="169" spans="2:22" ht="15.75" x14ac:dyDescent="0.25">
      <c r="B169" s="59" t="s">
        <v>30</v>
      </c>
      <c r="C169" s="113">
        <v>19540</v>
      </c>
      <c r="D169" s="113">
        <v>8089</v>
      </c>
      <c r="E169" s="113">
        <v>16734</v>
      </c>
      <c r="F169" s="113">
        <v>18804</v>
      </c>
      <c r="G169" s="113">
        <v>37226</v>
      </c>
      <c r="H169" s="114">
        <f>G169/F169-1</f>
        <v>0.9796851733673686</v>
      </c>
      <c r="I169" s="114">
        <f>G169/C169-1</f>
        <v>0.90511770726714436</v>
      </c>
      <c r="J169" s="113">
        <f>G169-F169</f>
        <v>18422</v>
      </c>
      <c r="K169" s="113">
        <f>G169-C169</f>
        <v>17686</v>
      </c>
      <c r="L169" s="114">
        <f>G169/G169</f>
        <v>1</v>
      </c>
      <c r="M169" s="116">
        <v>1845</v>
      </c>
      <c r="N169" s="113">
        <v>1547</v>
      </c>
      <c r="O169" s="113">
        <v>5637</v>
      </c>
      <c r="P169" s="113">
        <v>3871</v>
      </c>
      <c r="Q169" s="113">
        <v>4364</v>
      </c>
      <c r="R169" s="114">
        <f>Q169/P169-1</f>
        <v>0.12735727202273317</v>
      </c>
      <c r="S169" s="114">
        <f>Q169/M169-1</f>
        <v>1.3653116531165312</v>
      </c>
      <c r="T169" s="113">
        <f>Q169-P169</f>
        <v>493</v>
      </c>
      <c r="U169" s="113">
        <f>Q169-M169</f>
        <v>2519</v>
      </c>
      <c r="V169" s="114">
        <f>Q169/Q169</f>
        <v>1</v>
      </c>
    </row>
    <row r="170" spans="2:22" ht="15.75" x14ac:dyDescent="0.25">
      <c r="B170" s="59" t="s">
        <v>65</v>
      </c>
      <c r="C170" s="113">
        <v>16698</v>
      </c>
      <c r="D170" s="113">
        <v>6612</v>
      </c>
      <c r="E170" s="113">
        <v>9510</v>
      </c>
      <c r="F170" s="113">
        <v>13115</v>
      </c>
      <c r="G170" s="113">
        <v>29448</v>
      </c>
      <c r="H170" s="114">
        <f>G170/F170-1</f>
        <v>1.2453678993518871</v>
      </c>
      <c r="I170" s="114">
        <f>G170/C170-1</f>
        <v>0.76356449874236443</v>
      </c>
      <c r="J170" s="113">
        <f>G170-F170</f>
        <v>16333</v>
      </c>
      <c r="K170" s="113">
        <f>G170-C170</f>
        <v>12750</v>
      </c>
      <c r="L170" s="114">
        <f>G170/G169</f>
        <v>0.79106001181969587</v>
      </c>
      <c r="M170" s="116">
        <v>1168</v>
      </c>
      <c r="N170" s="113">
        <v>1030</v>
      </c>
      <c r="O170" s="113">
        <v>2198</v>
      </c>
      <c r="P170" s="113">
        <v>1964</v>
      </c>
      <c r="Q170" s="113">
        <v>3696</v>
      </c>
      <c r="R170" s="114">
        <f>Q170/P170-1</f>
        <v>0.88187372708757628</v>
      </c>
      <c r="S170" s="114">
        <f>Q170/M170-1</f>
        <v>2.1643835616438358</v>
      </c>
      <c r="T170" s="113">
        <f>Q170-P170</f>
        <v>1732</v>
      </c>
      <c r="U170" s="113">
        <f>Q170-M170</f>
        <v>2528</v>
      </c>
      <c r="V170" s="114">
        <f>Q170/Q169</f>
        <v>0.84692942254812098</v>
      </c>
    </row>
    <row r="171" spans="2:22" ht="16.5" thickBot="1" x14ac:dyDescent="0.3">
      <c r="B171" s="59" t="s">
        <v>138</v>
      </c>
      <c r="C171" s="113">
        <v>2840</v>
      </c>
      <c r="D171" s="113">
        <v>1478</v>
      </c>
      <c r="E171" s="113">
        <v>7224</v>
      </c>
      <c r="F171" s="113">
        <v>5690</v>
      </c>
      <c r="G171" s="113">
        <v>7780</v>
      </c>
      <c r="H171" s="114">
        <f>G171/F171-1</f>
        <v>0.36731107205623892</v>
      </c>
      <c r="I171" s="114">
        <f>G171/C171-1</f>
        <v>1.73943661971831</v>
      </c>
      <c r="J171" s="113">
        <f>G171-F171</f>
        <v>2090</v>
      </c>
      <c r="K171" s="113">
        <f>G171-C171</f>
        <v>4940</v>
      </c>
      <c r="L171" s="114">
        <f>G171/G169</f>
        <v>0.20899371407081072</v>
      </c>
      <c r="M171" s="116">
        <v>676</v>
      </c>
      <c r="N171" s="113">
        <v>517</v>
      </c>
      <c r="O171" s="113">
        <v>3439</v>
      </c>
      <c r="P171" s="113">
        <v>1907</v>
      </c>
      <c r="Q171" s="113">
        <v>669</v>
      </c>
      <c r="R171" s="114">
        <f>Q171/P171-1</f>
        <v>-0.649187205034085</v>
      </c>
      <c r="S171" s="114">
        <f>Q171/M171-1</f>
        <v>-1.0355029585798814E-2</v>
      </c>
      <c r="T171" s="113">
        <f>Q171-P171</f>
        <v>-1238</v>
      </c>
      <c r="U171" s="113">
        <f>Q171-M171</f>
        <v>-7</v>
      </c>
      <c r="V171" s="114">
        <f>Q171/Q169</f>
        <v>0.15329972502291475</v>
      </c>
    </row>
    <row r="172" spans="2:22" ht="16.5" thickBot="1" x14ac:dyDescent="0.3">
      <c r="B172" s="132" t="s">
        <v>137</v>
      </c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</row>
    <row r="173" spans="2:22" ht="16.5" thickBot="1" x14ac:dyDescent="0.3">
      <c r="B173" s="133" t="s">
        <v>158</v>
      </c>
      <c r="C173" s="134"/>
      <c r="D173" s="134"/>
      <c r="E173" s="134"/>
      <c r="F173" s="134"/>
      <c r="G173" s="134"/>
      <c r="H173" s="134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</row>
    <row r="174" spans="2:22" ht="15.75" x14ac:dyDescent="0.25">
      <c r="B174" s="59" t="s">
        <v>30</v>
      </c>
      <c r="C174" s="113">
        <v>232939</v>
      </c>
      <c r="D174" s="113">
        <v>95403</v>
      </c>
      <c r="E174" s="113">
        <v>87966</v>
      </c>
      <c r="F174" s="113">
        <v>143840</v>
      </c>
      <c r="G174" s="113">
        <v>137117</v>
      </c>
      <c r="H174" s="114">
        <f>G174/F174-1</f>
        <v>-4.6739432703003292E-2</v>
      </c>
      <c r="I174" s="114">
        <f>G174/C174-1</f>
        <v>-0.41136091423076426</v>
      </c>
      <c r="J174" s="113">
        <f>G174-F174</f>
        <v>-6723</v>
      </c>
      <c r="K174" s="113">
        <f>G174-C174</f>
        <v>-95822</v>
      </c>
      <c r="L174" s="114">
        <f>G174/G174</f>
        <v>1</v>
      </c>
      <c r="M174" s="116">
        <v>26465</v>
      </c>
      <c r="N174" s="113">
        <v>10749</v>
      </c>
      <c r="O174" s="113">
        <v>22839</v>
      </c>
      <c r="P174" s="113">
        <v>19732</v>
      </c>
      <c r="Q174" s="113">
        <v>15189</v>
      </c>
      <c r="R174" s="114">
        <f>Q174/P174-1</f>
        <v>-0.23023515102371783</v>
      </c>
      <c r="S174" s="114">
        <f>Q174/M174-1</f>
        <v>-0.42607217079161153</v>
      </c>
      <c r="T174" s="113">
        <f>Q174-P174</f>
        <v>-4543</v>
      </c>
      <c r="U174" s="113">
        <f>Q174-M174</f>
        <v>-11276</v>
      </c>
      <c r="V174" s="114">
        <f>Q174/Q174</f>
        <v>1</v>
      </c>
    </row>
    <row r="175" spans="2:22" ht="15.75" x14ac:dyDescent="0.25">
      <c r="B175" s="59" t="s">
        <v>65</v>
      </c>
      <c r="C175" s="113">
        <v>189514</v>
      </c>
      <c r="D175" s="113">
        <v>77273</v>
      </c>
      <c r="E175" s="113">
        <v>47932</v>
      </c>
      <c r="F175" s="113">
        <v>95691</v>
      </c>
      <c r="G175" s="113">
        <v>102533</v>
      </c>
      <c r="H175" s="114">
        <f>G175/F175-1</f>
        <v>7.1500977103384766E-2</v>
      </c>
      <c r="I175" s="114">
        <f>G175/C175-1</f>
        <v>-0.45896873054233456</v>
      </c>
      <c r="J175" s="113">
        <f>G175-F175</f>
        <v>6842</v>
      </c>
      <c r="K175" s="113">
        <f>G175-C175</f>
        <v>-86981</v>
      </c>
      <c r="L175" s="114">
        <f>G175/G174</f>
        <v>0.74777744553921099</v>
      </c>
      <c r="M175" s="116">
        <v>15026</v>
      </c>
      <c r="N175" s="113">
        <v>2530</v>
      </c>
      <c r="O175" s="113">
        <v>7985</v>
      </c>
      <c r="P175" s="113">
        <v>9042</v>
      </c>
      <c r="Q175" s="113">
        <v>8863</v>
      </c>
      <c r="R175" s="114">
        <f>Q175/P175-1</f>
        <v>-1.9796505197965053E-2</v>
      </c>
      <c r="S175" s="114">
        <f>Q175/M175-1</f>
        <v>-0.41015573006788231</v>
      </c>
      <c r="T175" s="113">
        <f>Q175-P175</f>
        <v>-179</v>
      </c>
      <c r="U175" s="113">
        <f>Q175-M175</f>
        <v>-6163</v>
      </c>
      <c r="V175" s="114">
        <f>Q175/Q174</f>
        <v>0.58351438541049439</v>
      </c>
    </row>
    <row r="176" spans="2:22" ht="16.5" thickBot="1" x14ac:dyDescent="0.3">
      <c r="B176" s="59" t="s">
        <v>138</v>
      </c>
      <c r="C176" s="113">
        <v>43424</v>
      </c>
      <c r="D176" s="113">
        <v>18130</v>
      </c>
      <c r="E176" s="113">
        <v>40033</v>
      </c>
      <c r="F176" s="113">
        <v>48151</v>
      </c>
      <c r="G176" s="113">
        <v>34585</v>
      </c>
      <c r="H176" s="114">
        <f>G176/F176-1</f>
        <v>-0.28173869701563825</v>
      </c>
      <c r="I176" s="114">
        <f>G176/C176-1</f>
        <v>-0.20355103168754607</v>
      </c>
      <c r="J176" s="113">
        <f>G176-F176</f>
        <v>-13566</v>
      </c>
      <c r="K176" s="113">
        <f>G176-C176</f>
        <v>-8839</v>
      </c>
      <c r="L176" s="114">
        <f>G176/G174</f>
        <v>0.25222984750249788</v>
      </c>
      <c r="M176" s="116">
        <v>11438</v>
      </c>
      <c r="N176" s="113">
        <v>8219</v>
      </c>
      <c r="O176" s="113">
        <v>14854</v>
      </c>
      <c r="P176" s="113">
        <v>10689</v>
      </c>
      <c r="Q176" s="113">
        <v>6326</v>
      </c>
      <c r="R176" s="114">
        <f>Q176/P176-1</f>
        <v>-0.4081766301805595</v>
      </c>
      <c r="S176" s="114">
        <f>Q176/M176-1</f>
        <v>-0.44693128169260365</v>
      </c>
      <c r="T176" s="113">
        <f>Q176-P176</f>
        <v>-4363</v>
      </c>
      <c r="U176" s="113">
        <f>Q176-M176</f>
        <v>-5112</v>
      </c>
      <c r="V176" s="114">
        <f>Q176/Q174</f>
        <v>0.41648561458950556</v>
      </c>
    </row>
    <row r="177" spans="2:22" ht="16.5" thickBot="1" x14ac:dyDescent="0.3">
      <c r="B177" s="133" t="s">
        <v>151</v>
      </c>
      <c r="C177" s="135"/>
      <c r="D177" s="135"/>
      <c r="E177" s="135"/>
      <c r="F177" s="135"/>
      <c r="G177" s="135"/>
      <c r="H177" s="135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</row>
    <row r="178" spans="2:22" ht="15.75" x14ac:dyDescent="0.25">
      <c r="B178" s="59" t="s">
        <v>30</v>
      </c>
      <c r="C178" s="113">
        <v>134813</v>
      </c>
      <c r="D178" s="113">
        <v>50136</v>
      </c>
      <c r="E178" s="113">
        <v>44811</v>
      </c>
      <c r="F178" s="113">
        <v>65767</v>
      </c>
      <c r="G178" s="113">
        <v>62816</v>
      </c>
      <c r="H178" s="114">
        <f>G178/F178-1</f>
        <v>-4.4870527772287061E-2</v>
      </c>
      <c r="I178" s="114">
        <f>G178/C178-1</f>
        <v>-0.53405087046501443</v>
      </c>
      <c r="J178" s="113">
        <f>G178-F178</f>
        <v>-2951</v>
      </c>
      <c r="K178" s="113">
        <f>G178-C178</f>
        <v>-71997</v>
      </c>
      <c r="L178" s="114">
        <f>G178/G178</f>
        <v>1</v>
      </c>
      <c r="M178" s="116">
        <v>19610</v>
      </c>
      <c r="N178" s="113">
        <v>6228</v>
      </c>
      <c r="O178" s="113">
        <v>14329</v>
      </c>
      <c r="P178" s="113">
        <v>11164</v>
      </c>
      <c r="Q178" s="113">
        <v>7381</v>
      </c>
      <c r="R178" s="114">
        <f>Q178/P178-1</f>
        <v>-0.33885704048728049</v>
      </c>
      <c r="S178" s="114">
        <f>Q178/M178-1</f>
        <v>-0.62361040285568592</v>
      </c>
      <c r="T178" s="113">
        <f>Q178-P178</f>
        <v>-3783</v>
      </c>
      <c r="U178" s="113">
        <f>Q178-M178</f>
        <v>-12229</v>
      </c>
      <c r="V178" s="114">
        <f>Q178/Q178</f>
        <v>1</v>
      </c>
    </row>
    <row r="179" spans="2:22" ht="15.75" x14ac:dyDescent="0.25">
      <c r="B179" s="59" t="s">
        <v>65</v>
      </c>
      <c r="C179" s="113">
        <v>102944</v>
      </c>
      <c r="D179" s="113">
        <v>38605</v>
      </c>
      <c r="E179" s="113">
        <v>14741</v>
      </c>
      <c r="F179" s="113">
        <v>36896</v>
      </c>
      <c r="G179" s="113">
        <v>44563</v>
      </c>
      <c r="H179" s="114">
        <f>G179/F179-1</f>
        <v>0.20780030355594103</v>
      </c>
      <c r="I179" s="114">
        <f>G179/C179-1</f>
        <v>-0.5671141591544917</v>
      </c>
      <c r="J179" s="113">
        <f>G179-F179</f>
        <v>7667</v>
      </c>
      <c r="K179" s="113">
        <f>G179-C179</f>
        <v>-58381</v>
      </c>
      <c r="L179" s="114">
        <f>G179/G178</f>
        <v>0.70942116658176257</v>
      </c>
      <c r="M179" s="116">
        <v>10360</v>
      </c>
      <c r="N179" s="113">
        <v>965</v>
      </c>
      <c r="O179" s="113">
        <v>4201</v>
      </c>
      <c r="P179" s="113">
        <v>6417</v>
      </c>
      <c r="Q179" s="113">
        <v>5082</v>
      </c>
      <c r="R179" s="114">
        <f>Q179/P179-1</f>
        <v>-0.2080411407199626</v>
      </c>
      <c r="S179" s="114">
        <f>Q179/M179-1</f>
        <v>-0.50945945945945947</v>
      </c>
      <c r="T179" s="113">
        <f>Q179-P179</f>
        <v>-1335</v>
      </c>
      <c r="U179" s="113">
        <f>Q179-M179</f>
        <v>-5278</v>
      </c>
      <c r="V179" s="114">
        <f>Q179/Q178</f>
        <v>0.68852459016393441</v>
      </c>
    </row>
    <row r="180" spans="2:22" ht="16.5" thickBot="1" x14ac:dyDescent="0.3">
      <c r="B180" s="59" t="s">
        <v>138</v>
      </c>
      <c r="C180" s="113">
        <v>31870</v>
      </c>
      <c r="D180" s="113">
        <v>11530</v>
      </c>
      <c r="E180" s="113">
        <v>30071</v>
      </c>
      <c r="F180" s="113">
        <v>28873</v>
      </c>
      <c r="G180" s="113">
        <v>18253</v>
      </c>
      <c r="H180" s="114">
        <f>G180/F180-1</f>
        <v>-0.36781768434177264</v>
      </c>
      <c r="I180" s="114">
        <f>G180/C180-1</f>
        <v>-0.42726702227800439</v>
      </c>
      <c r="J180" s="113">
        <f>G180-F180</f>
        <v>-10620</v>
      </c>
      <c r="K180" s="113">
        <f>G180-C180</f>
        <v>-13617</v>
      </c>
      <c r="L180" s="114">
        <f>G180/G178</f>
        <v>0.29057883341823737</v>
      </c>
      <c r="M180" s="116">
        <v>9251</v>
      </c>
      <c r="N180" s="113">
        <v>5263</v>
      </c>
      <c r="O180" s="113">
        <v>10128</v>
      </c>
      <c r="P180" s="113">
        <v>4746</v>
      </c>
      <c r="Q180" s="113">
        <v>2299</v>
      </c>
      <c r="R180" s="114">
        <f>Q180/P180-1</f>
        <v>-0.51559207753898018</v>
      </c>
      <c r="S180" s="114">
        <f>Q180/M180-1</f>
        <v>-0.75148632580261587</v>
      </c>
      <c r="T180" s="113">
        <f>Q180-P180</f>
        <v>-2447</v>
      </c>
      <c r="U180" s="113">
        <f>Q180-M180</f>
        <v>-6952</v>
      </c>
      <c r="V180" s="114">
        <f>Q180/Q178</f>
        <v>0.31147540983606559</v>
      </c>
    </row>
    <row r="181" spans="2:22" ht="16.5" thickBot="1" x14ac:dyDescent="0.3">
      <c r="B181" s="133" t="s">
        <v>152</v>
      </c>
      <c r="C181" s="135"/>
      <c r="D181" s="135"/>
      <c r="E181" s="135"/>
      <c r="F181" s="135"/>
      <c r="G181" s="135"/>
      <c r="H181" s="135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</row>
    <row r="182" spans="2:22" ht="15.75" x14ac:dyDescent="0.25">
      <c r="B182" s="59" t="s">
        <v>30</v>
      </c>
      <c r="C182" s="113">
        <v>97510</v>
      </c>
      <c r="D182" s="113">
        <v>34076</v>
      </c>
      <c r="E182" s="113">
        <v>32786</v>
      </c>
      <c r="F182" s="113">
        <v>48074</v>
      </c>
      <c r="G182" s="113">
        <v>48544</v>
      </c>
      <c r="H182" s="114">
        <f>G182/F182-1</f>
        <v>9.776594416940565E-3</v>
      </c>
      <c r="I182" s="114">
        <f>G182/C182-1</f>
        <v>-0.50216388062762796</v>
      </c>
      <c r="J182" s="113">
        <f>G182-F182</f>
        <v>470</v>
      </c>
      <c r="K182" s="113">
        <f>G182-C182</f>
        <v>-48966</v>
      </c>
      <c r="L182" s="114">
        <f>G182/G182</f>
        <v>1</v>
      </c>
      <c r="M182" s="116">
        <v>14795</v>
      </c>
      <c r="N182" s="113">
        <v>3799</v>
      </c>
      <c r="O182" s="113">
        <v>11650</v>
      </c>
      <c r="P182" s="113">
        <v>8616</v>
      </c>
      <c r="Q182" s="113">
        <v>5596</v>
      </c>
      <c r="R182" s="114">
        <f>Q182/P182-1</f>
        <v>-0.35051067780872791</v>
      </c>
      <c r="S182" s="114">
        <f>Q182/M182-1</f>
        <v>-0.62176410949645144</v>
      </c>
      <c r="T182" s="113">
        <f>Q182-P182</f>
        <v>-3020</v>
      </c>
      <c r="U182" s="113">
        <f>Q182-M182</f>
        <v>-9199</v>
      </c>
      <c r="V182" s="114">
        <f>Q182/Q182</f>
        <v>1</v>
      </c>
    </row>
    <row r="183" spans="2:22" ht="15.75" x14ac:dyDescent="0.25">
      <c r="B183" s="59" t="s">
        <v>65</v>
      </c>
      <c r="C183" s="113">
        <v>75527</v>
      </c>
      <c r="D183" s="113">
        <v>26815</v>
      </c>
      <c r="E183" s="113">
        <v>10335</v>
      </c>
      <c r="F183" s="113">
        <v>25763</v>
      </c>
      <c r="G183" s="113">
        <v>32552</v>
      </c>
      <c r="H183" s="114">
        <f>G183/F183-1</f>
        <v>0.26351744750223194</v>
      </c>
      <c r="I183" s="114">
        <f>G183/C183-1</f>
        <v>-0.56900181392084948</v>
      </c>
      <c r="J183" s="113">
        <f>G183-F183</f>
        <v>6789</v>
      </c>
      <c r="K183" s="113">
        <f>G183-C183</f>
        <v>-42975</v>
      </c>
      <c r="L183" s="114">
        <f>G183/G182</f>
        <v>0.67056690837178645</v>
      </c>
      <c r="M183" s="116">
        <v>8104</v>
      </c>
      <c r="N183" s="113">
        <v>501</v>
      </c>
      <c r="O183" s="113">
        <v>3612</v>
      </c>
      <c r="P183" s="113">
        <v>4726</v>
      </c>
      <c r="Q183" s="113">
        <v>3826</v>
      </c>
      <c r="R183" s="114">
        <f>Q183/P183-1</f>
        <v>-0.19043588658484978</v>
      </c>
      <c r="S183" s="114">
        <f>Q183/M183-1</f>
        <v>-0.52788746298124378</v>
      </c>
      <c r="T183" s="113">
        <f>Q183-P183</f>
        <v>-900</v>
      </c>
      <c r="U183" s="113">
        <f>Q183-M183</f>
        <v>-4278</v>
      </c>
      <c r="V183" s="114">
        <f>Q183/Q182</f>
        <v>0.68370264474624731</v>
      </c>
    </row>
    <row r="184" spans="2:22" ht="16.5" thickBot="1" x14ac:dyDescent="0.3">
      <c r="B184" s="59" t="s">
        <v>138</v>
      </c>
      <c r="C184" s="113">
        <v>21984</v>
      </c>
      <c r="D184" s="113">
        <v>7262</v>
      </c>
      <c r="E184" s="113">
        <v>22451</v>
      </c>
      <c r="F184" s="113">
        <v>22309</v>
      </c>
      <c r="G184" s="113">
        <v>15995</v>
      </c>
      <c r="H184" s="114">
        <f>G184/F184-1</f>
        <v>-0.28302478820207089</v>
      </c>
      <c r="I184" s="114">
        <f>G184/C184-1</f>
        <v>-0.27242540029112083</v>
      </c>
      <c r="J184" s="113">
        <f>G184-F184</f>
        <v>-6314</v>
      </c>
      <c r="K184" s="113">
        <f>G184-C184</f>
        <v>-5989</v>
      </c>
      <c r="L184" s="114">
        <f>G184/G182</f>
        <v>0.3294948912326961</v>
      </c>
      <c r="M184" s="116">
        <v>6692</v>
      </c>
      <c r="N184" s="113">
        <v>3298</v>
      </c>
      <c r="O184" s="113">
        <v>8038</v>
      </c>
      <c r="P184" s="113">
        <v>3890</v>
      </c>
      <c r="Q184" s="113">
        <v>1771</v>
      </c>
      <c r="R184" s="114">
        <f>Q184/P184-1</f>
        <v>-0.54473007712082255</v>
      </c>
      <c r="S184" s="114">
        <f>Q184/M184-1</f>
        <v>-0.73535564853556479</v>
      </c>
      <c r="T184" s="113">
        <f>Q184-P184</f>
        <v>-2119</v>
      </c>
      <c r="U184" s="113">
        <f>Q184-M184</f>
        <v>-4921</v>
      </c>
      <c r="V184" s="114">
        <f>Q184/Q182</f>
        <v>0.31647605432451753</v>
      </c>
    </row>
    <row r="185" spans="2:22" ht="16.5" thickBot="1" x14ac:dyDescent="0.3">
      <c r="B185" s="133" t="s">
        <v>153</v>
      </c>
      <c r="C185" s="135"/>
      <c r="D185" s="135"/>
      <c r="E185" s="135"/>
      <c r="F185" s="135"/>
      <c r="G185" s="135"/>
      <c r="H185" s="135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</row>
    <row r="186" spans="2:22" ht="15.75" x14ac:dyDescent="0.25">
      <c r="B186" s="59" t="s">
        <v>30</v>
      </c>
      <c r="C186" s="113">
        <v>37303</v>
      </c>
      <c r="D186" s="113">
        <v>16059</v>
      </c>
      <c r="E186" s="113">
        <v>12025</v>
      </c>
      <c r="F186" s="113">
        <v>17694</v>
      </c>
      <c r="G186" s="113">
        <v>14272</v>
      </c>
      <c r="H186" s="114">
        <f>G186/F186-1</f>
        <v>-0.19339889227986884</v>
      </c>
      <c r="I186" s="114">
        <f>G186/C186-1</f>
        <v>-0.61740342599790909</v>
      </c>
      <c r="J186" s="113">
        <f>G186-F186</f>
        <v>-3422</v>
      </c>
      <c r="K186" s="113">
        <f>G186-C186</f>
        <v>-23031</v>
      </c>
      <c r="L186" s="114">
        <f>G186/G186</f>
        <v>1</v>
      </c>
      <c r="M186" s="116">
        <v>4815</v>
      </c>
      <c r="N186" s="113">
        <v>2429</v>
      </c>
      <c r="O186" s="113">
        <v>2679</v>
      </c>
      <c r="P186" s="113">
        <v>2548</v>
      </c>
      <c r="Q186" s="113">
        <v>1785</v>
      </c>
      <c r="R186" s="114">
        <f>Q186/P186-1</f>
        <v>-0.2994505494505495</v>
      </c>
      <c r="S186" s="114">
        <f>Q186/M186-1</f>
        <v>-0.62928348909657328</v>
      </c>
      <c r="T186" s="113">
        <f>Q186-P186</f>
        <v>-763</v>
      </c>
      <c r="U186" s="113">
        <f>Q186-M186</f>
        <v>-3030</v>
      </c>
      <c r="V186" s="114">
        <f>Q186/Q186</f>
        <v>1</v>
      </c>
    </row>
    <row r="187" spans="2:22" ht="15.75" x14ac:dyDescent="0.25">
      <c r="B187" s="59" t="s">
        <v>65</v>
      </c>
      <c r="C187" s="113">
        <v>27417</v>
      </c>
      <c r="D187" s="113">
        <v>11791</v>
      </c>
      <c r="E187" s="113">
        <v>4405</v>
      </c>
      <c r="F187" s="113">
        <v>11132</v>
      </c>
      <c r="G187" s="113">
        <v>12012</v>
      </c>
      <c r="H187" s="114">
        <f>G187/F187-1</f>
        <v>7.9051383399209474E-2</v>
      </c>
      <c r="I187" s="114">
        <f>G187/C187-1</f>
        <v>-0.56187766714082499</v>
      </c>
      <c r="J187" s="113">
        <f>G187-F187</f>
        <v>880</v>
      </c>
      <c r="K187" s="113">
        <f>G187-C187</f>
        <v>-15405</v>
      </c>
      <c r="L187" s="114">
        <f>G187/G186</f>
        <v>0.84164798206278024</v>
      </c>
      <c r="M187" s="116">
        <v>2256</v>
      </c>
      <c r="N187" s="113">
        <v>464</v>
      </c>
      <c r="O187" s="113">
        <v>588</v>
      </c>
      <c r="P187" s="113">
        <v>1691</v>
      </c>
      <c r="Q187" s="113">
        <v>1256</v>
      </c>
      <c r="R187" s="114">
        <f>Q187/P187-1</f>
        <v>-0.25724423418095799</v>
      </c>
      <c r="S187" s="114">
        <f>Q187/M187-1</f>
        <v>-0.44326241134751776</v>
      </c>
      <c r="T187" s="113">
        <f>Q187-P187</f>
        <v>-435</v>
      </c>
      <c r="U187" s="113">
        <f>Q187-M187</f>
        <v>-1000</v>
      </c>
      <c r="V187" s="114">
        <f>Q187/Q186</f>
        <v>0.70364145658263311</v>
      </c>
    </row>
    <row r="188" spans="2:22" ht="16.5" thickBot="1" x14ac:dyDescent="0.3">
      <c r="B188" s="59" t="s">
        <v>138</v>
      </c>
      <c r="C188" s="113">
        <v>9888</v>
      </c>
      <c r="D188" s="113">
        <v>4266</v>
      </c>
      <c r="E188" s="113">
        <v>7621</v>
      </c>
      <c r="F188" s="113">
        <v>6562</v>
      </c>
      <c r="G188" s="113">
        <v>2261</v>
      </c>
      <c r="H188" s="114">
        <f>G188/F188-1</f>
        <v>-0.65544041450777202</v>
      </c>
      <c r="I188" s="114">
        <f>G188/C188-1</f>
        <v>-0.77133899676375406</v>
      </c>
      <c r="J188" s="113">
        <f>G188-F188</f>
        <v>-4301</v>
      </c>
      <c r="K188" s="113">
        <f>G188-C188</f>
        <v>-7627</v>
      </c>
      <c r="L188" s="114">
        <f>G188/G186</f>
        <v>0.15842208520179371</v>
      </c>
      <c r="M188" s="116">
        <v>2559</v>
      </c>
      <c r="N188" s="113">
        <v>1965</v>
      </c>
      <c r="O188" s="113">
        <v>2091</v>
      </c>
      <c r="P188" s="113">
        <v>856</v>
      </c>
      <c r="Q188" s="113">
        <v>529</v>
      </c>
      <c r="R188" s="114">
        <f>Q188/P188-1</f>
        <v>-0.3820093457943925</v>
      </c>
      <c r="S188" s="114">
        <f>Q188/M188-1</f>
        <v>-0.79327862446268071</v>
      </c>
      <c r="T188" s="113">
        <f>Q188-P188</f>
        <v>-327</v>
      </c>
      <c r="U188" s="113">
        <f>Q188-M188</f>
        <v>-2030</v>
      </c>
      <c r="V188" s="114">
        <f>Q188/Q186</f>
        <v>0.29635854341736695</v>
      </c>
    </row>
    <row r="189" spans="2:22" ht="16.5" thickBot="1" x14ac:dyDescent="0.3">
      <c r="B189" s="133" t="s">
        <v>154</v>
      </c>
      <c r="C189" s="135"/>
      <c r="D189" s="135"/>
      <c r="E189" s="135"/>
      <c r="F189" s="135"/>
      <c r="G189" s="135"/>
      <c r="H189" s="135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</row>
    <row r="190" spans="2:22" ht="15.75" x14ac:dyDescent="0.25">
      <c r="B190" s="59" t="s">
        <v>30</v>
      </c>
      <c r="C190" s="113">
        <v>40858</v>
      </c>
      <c r="D190" s="113">
        <v>23394</v>
      </c>
      <c r="E190" s="113">
        <v>18293</v>
      </c>
      <c r="F190" s="113">
        <v>37525</v>
      </c>
      <c r="G190" s="113">
        <v>31292</v>
      </c>
      <c r="H190" s="114">
        <f>G190/F190-1</f>
        <v>-0.16610259826782148</v>
      </c>
      <c r="I190" s="114">
        <f>G190/C190-1</f>
        <v>-0.23412795535757991</v>
      </c>
      <c r="J190" s="113">
        <f>G190-F190</f>
        <v>-6233</v>
      </c>
      <c r="K190" s="113">
        <f>G190-C190</f>
        <v>-9566</v>
      </c>
      <c r="L190" s="114">
        <f>G190/G190</f>
        <v>1</v>
      </c>
      <c r="M190" s="116">
        <v>191</v>
      </c>
      <c r="N190" s="113">
        <v>1</v>
      </c>
      <c r="O190" s="113">
        <v>0</v>
      </c>
      <c r="P190" s="113">
        <v>8</v>
      </c>
      <c r="Q190" s="113">
        <v>557</v>
      </c>
      <c r="R190" s="114">
        <f>Q190/P190-1</f>
        <v>68.625</v>
      </c>
      <c r="S190" s="114">
        <f>Q190/M190-1</f>
        <v>1.9162303664921465</v>
      </c>
      <c r="T190" s="113">
        <f>Q190-P190</f>
        <v>549</v>
      </c>
      <c r="U190" s="113">
        <f>Q190-M190</f>
        <v>366</v>
      </c>
      <c r="V190" s="114">
        <f>Q190/Q190</f>
        <v>1</v>
      </c>
    </row>
    <row r="191" spans="2:22" ht="15.75" x14ac:dyDescent="0.25">
      <c r="B191" s="59" t="s">
        <v>65</v>
      </c>
      <c r="C191" s="113">
        <v>40218</v>
      </c>
      <c r="D191" s="113">
        <v>23353</v>
      </c>
      <c r="E191" s="113">
        <v>18280</v>
      </c>
      <c r="F191" s="113">
        <v>37298</v>
      </c>
      <c r="G191" s="113">
        <v>31237</v>
      </c>
      <c r="H191" s="114">
        <f>G191/F191-1</f>
        <v>-0.16250201083168003</v>
      </c>
      <c r="I191" s="114">
        <f>G191/C191-1</f>
        <v>-0.22330797155502513</v>
      </c>
      <c r="J191" s="113">
        <f>G191-F191</f>
        <v>-6061</v>
      </c>
      <c r="K191" s="113">
        <f>G191-C191</f>
        <v>-8981</v>
      </c>
      <c r="L191" s="114">
        <f>G191/G190</f>
        <v>0.99824236226511565</v>
      </c>
      <c r="M191" s="116">
        <v>191</v>
      </c>
      <c r="N191" s="113">
        <v>1</v>
      </c>
      <c r="O191" s="113">
        <v>0</v>
      </c>
      <c r="P191" s="113">
        <v>8</v>
      </c>
      <c r="Q191" s="113">
        <v>557</v>
      </c>
      <c r="R191" s="114">
        <f>Q191/P191-1</f>
        <v>68.625</v>
      </c>
      <c r="S191" s="114">
        <f>Q191/M191-1</f>
        <v>1.9162303664921465</v>
      </c>
      <c r="T191" s="113">
        <f>Q191-P191</f>
        <v>549</v>
      </c>
      <c r="U191" s="113">
        <f>Q191-M191</f>
        <v>366</v>
      </c>
      <c r="V191" s="114">
        <f>Q191/Q190</f>
        <v>1</v>
      </c>
    </row>
    <row r="192" spans="2:22" ht="16.5" thickBot="1" x14ac:dyDescent="0.3">
      <c r="B192" s="59" t="s">
        <v>138</v>
      </c>
      <c r="C192" s="113">
        <v>639</v>
      </c>
      <c r="D192" s="113">
        <v>41</v>
      </c>
      <c r="E192" s="113">
        <v>13</v>
      </c>
      <c r="F192" s="113">
        <v>226</v>
      </c>
      <c r="G192" s="113">
        <v>55</v>
      </c>
      <c r="H192" s="114">
        <f>G192/F192-1</f>
        <v>-0.75663716814159288</v>
      </c>
      <c r="I192" s="114">
        <f>G192/C192-1</f>
        <v>-0.91392801251956179</v>
      </c>
      <c r="J192" s="113">
        <f>G192-F192</f>
        <v>-171</v>
      </c>
      <c r="K192" s="113">
        <f>G192-C192</f>
        <v>-584</v>
      </c>
      <c r="L192" s="114">
        <f>G192/G190</f>
        <v>1.7576377348843156E-3</v>
      </c>
      <c r="M192" s="116">
        <v>0</v>
      </c>
      <c r="N192" s="113">
        <v>0</v>
      </c>
      <c r="O192" s="113">
        <v>0</v>
      </c>
      <c r="P192" s="113">
        <v>0</v>
      </c>
      <c r="Q192" s="113">
        <v>0</v>
      </c>
      <c r="R192" s="114" t="e">
        <f>Q192/P192-1</f>
        <v>#DIV/0!</v>
      </c>
      <c r="S192" s="114" t="e">
        <f>Q192/M192-1</f>
        <v>#DIV/0!</v>
      </c>
      <c r="T192" s="113">
        <f>Q192-P192</f>
        <v>0</v>
      </c>
      <c r="U192" s="113">
        <f>Q192-M192</f>
        <v>0</v>
      </c>
      <c r="V192" s="114">
        <f>Q192/Q190</f>
        <v>0</v>
      </c>
    </row>
    <row r="193" spans="2:22" ht="16.5" thickBot="1" x14ac:dyDescent="0.3">
      <c r="B193" s="133" t="s">
        <v>155</v>
      </c>
      <c r="C193" s="135"/>
      <c r="D193" s="135"/>
      <c r="E193" s="135"/>
      <c r="F193" s="135"/>
      <c r="G193" s="135"/>
      <c r="H193" s="135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</row>
    <row r="194" spans="2:22" ht="15.75" x14ac:dyDescent="0.25">
      <c r="B194" s="59" t="s">
        <v>30</v>
      </c>
      <c r="C194" s="113">
        <v>8065</v>
      </c>
      <c r="D194" s="113">
        <v>2513</v>
      </c>
      <c r="E194" s="113">
        <v>2929</v>
      </c>
      <c r="F194" s="113">
        <v>4126</v>
      </c>
      <c r="G194" s="113">
        <v>4166</v>
      </c>
      <c r="H194" s="114">
        <f>G194/F194-1</f>
        <v>9.6946194861851076E-3</v>
      </c>
      <c r="I194" s="114">
        <f>G194/C194-1</f>
        <v>-0.48344699318040918</v>
      </c>
      <c r="J194" s="113">
        <f>G194-F194</f>
        <v>40</v>
      </c>
      <c r="K194" s="113">
        <f>G194-C194</f>
        <v>-3899</v>
      </c>
      <c r="L194" s="114">
        <f>G194/G194</f>
        <v>1</v>
      </c>
      <c r="M194" s="116">
        <v>894</v>
      </c>
      <c r="N194" s="113">
        <v>666</v>
      </c>
      <c r="O194" s="113">
        <v>615</v>
      </c>
      <c r="P194" s="113">
        <v>1228</v>
      </c>
      <c r="Q194" s="113">
        <v>556</v>
      </c>
      <c r="R194" s="114">
        <f>Q194/P194-1</f>
        <v>-0.54723127035830621</v>
      </c>
      <c r="S194" s="114">
        <f>Q194/M194-1</f>
        <v>-0.37807606263982108</v>
      </c>
      <c r="T194" s="113">
        <f>Q194-P194</f>
        <v>-672</v>
      </c>
      <c r="U194" s="113">
        <f>Q194-M194</f>
        <v>-338</v>
      </c>
      <c r="V194" s="114">
        <f>Q194/Q194</f>
        <v>1</v>
      </c>
    </row>
    <row r="195" spans="2:22" ht="15.75" x14ac:dyDescent="0.25">
      <c r="B195" s="59" t="s">
        <v>65</v>
      </c>
      <c r="C195" s="113">
        <v>6555</v>
      </c>
      <c r="D195" s="113">
        <v>1474</v>
      </c>
      <c r="E195" s="113">
        <v>2435</v>
      </c>
      <c r="F195" s="113">
        <v>2618</v>
      </c>
      <c r="G195" s="113">
        <v>3192</v>
      </c>
      <c r="H195" s="114">
        <f>G195/F195-1</f>
        <v>0.21925133689839571</v>
      </c>
      <c r="I195" s="114">
        <f>G195/C195-1</f>
        <v>-0.51304347826086949</v>
      </c>
      <c r="J195" s="113">
        <f>G195-F195</f>
        <v>574</v>
      </c>
      <c r="K195" s="113">
        <f>G195-C195</f>
        <v>-3363</v>
      </c>
      <c r="L195" s="114">
        <f>G195/G194</f>
        <v>0.76620259241478639</v>
      </c>
      <c r="M195" s="116">
        <v>607</v>
      </c>
      <c r="N195" s="113">
        <v>316</v>
      </c>
      <c r="O195" s="113">
        <v>423</v>
      </c>
      <c r="P195" s="113">
        <v>267</v>
      </c>
      <c r="Q195" s="113">
        <v>389</v>
      </c>
      <c r="R195" s="114">
        <f>Q195/P195-1</f>
        <v>0.45692883895131087</v>
      </c>
      <c r="S195" s="114">
        <f>Q195/M195-1</f>
        <v>-0.35914332784184511</v>
      </c>
      <c r="T195" s="113">
        <f>Q195-P195</f>
        <v>122</v>
      </c>
      <c r="U195" s="113">
        <f>Q195-M195</f>
        <v>-218</v>
      </c>
      <c r="V195" s="114">
        <f>Q195/Q194</f>
        <v>0.69964028776978415</v>
      </c>
    </row>
    <row r="196" spans="2:22" ht="16.5" thickBot="1" x14ac:dyDescent="0.3">
      <c r="B196" s="59" t="s">
        <v>138</v>
      </c>
      <c r="C196" s="113">
        <v>1509</v>
      </c>
      <c r="D196" s="113">
        <v>1040</v>
      </c>
      <c r="E196" s="113">
        <v>496</v>
      </c>
      <c r="F196" s="113">
        <v>1506</v>
      </c>
      <c r="G196" s="113">
        <v>972</v>
      </c>
      <c r="H196" s="114">
        <f>G196/F196-1</f>
        <v>-0.35458167330677293</v>
      </c>
      <c r="I196" s="114">
        <f>G196/C196-1</f>
        <v>-0.35586481113320079</v>
      </c>
      <c r="J196" s="113">
        <f>G196-F196</f>
        <v>-534</v>
      </c>
      <c r="K196" s="113">
        <f>G196-C196</f>
        <v>-537</v>
      </c>
      <c r="L196" s="114">
        <f>G196/G194</f>
        <v>0.23331733077292366</v>
      </c>
      <c r="M196" s="116">
        <v>287</v>
      </c>
      <c r="N196" s="113">
        <v>350</v>
      </c>
      <c r="O196" s="113">
        <v>192</v>
      </c>
      <c r="P196" s="113">
        <v>961</v>
      </c>
      <c r="Q196" s="113">
        <v>167</v>
      </c>
      <c r="R196" s="114">
        <f>Q196/P196-1</f>
        <v>-0.82622268470343396</v>
      </c>
      <c r="S196" s="114">
        <f>Q196/M196-1</f>
        <v>-0.41811846689895471</v>
      </c>
      <c r="T196" s="113">
        <f>Q196-P196</f>
        <v>-794</v>
      </c>
      <c r="U196" s="113">
        <f>Q196-M196</f>
        <v>-120</v>
      </c>
      <c r="V196" s="114">
        <f>Q196/Q194</f>
        <v>0.30035971223021585</v>
      </c>
    </row>
    <row r="197" spans="2:22" ht="16.5" thickBot="1" x14ac:dyDescent="0.3">
      <c r="B197" s="133" t="s">
        <v>156</v>
      </c>
      <c r="C197" s="135"/>
      <c r="D197" s="135"/>
      <c r="E197" s="135"/>
      <c r="F197" s="135"/>
      <c r="G197" s="135"/>
      <c r="H197" s="135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</row>
    <row r="198" spans="2:22" ht="15.75" x14ac:dyDescent="0.25">
      <c r="B198" s="59" t="s">
        <v>30</v>
      </c>
      <c r="C198" s="113">
        <v>13060</v>
      </c>
      <c r="D198" s="113">
        <v>6069</v>
      </c>
      <c r="E198" s="113">
        <v>10444</v>
      </c>
      <c r="F198" s="113">
        <v>16406</v>
      </c>
      <c r="G198" s="113">
        <v>17504</v>
      </c>
      <c r="H198" s="114">
        <f>G198/F198-1</f>
        <v>6.6926734121662834E-2</v>
      </c>
      <c r="I198" s="114">
        <f>G198/C198-1</f>
        <v>0.34027565084226641</v>
      </c>
      <c r="J198" s="113">
        <f>G198-F198</f>
        <v>1098</v>
      </c>
      <c r="K198" s="113">
        <f>G198-C198</f>
        <v>4444</v>
      </c>
      <c r="L198" s="114">
        <f>G198/G198</f>
        <v>1</v>
      </c>
      <c r="M198" s="116">
        <v>1870</v>
      </c>
      <c r="N198" s="113">
        <v>1937</v>
      </c>
      <c r="O198" s="113">
        <v>3566</v>
      </c>
      <c r="P198" s="113">
        <v>3639</v>
      </c>
      <c r="Q198" s="113">
        <v>4344</v>
      </c>
      <c r="R198" s="114">
        <f>Q198/P198-1</f>
        <v>0.19373454245671895</v>
      </c>
      <c r="S198" s="114">
        <f>Q198/M198-1</f>
        <v>1.3229946524064169</v>
      </c>
      <c r="T198" s="113">
        <f>Q198-P198</f>
        <v>705</v>
      </c>
      <c r="U198" s="113">
        <f>Q198-M198</f>
        <v>2474</v>
      </c>
      <c r="V198" s="114">
        <f>Q198/Q198</f>
        <v>1</v>
      </c>
    </row>
    <row r="199" spans="2:22" ht="15.75" x14ac:dyDescent="0.25">
      <c r="B199" s="59" t="s">
        <v>65</v>
      </c>
      <c r="C199" s="113">
        <v>8590</v>
      </c>
      <c r="D199" s="113">
        <v>2915</v>
      </c>
      <c r="E199" s="113">
        <v>5566</v>
      </c>
      <c r="F199" s="113">
        <v>7592</v>
      </c>
      <c r="G199" s="113">
        <v>8116</v>
      </c>
      <c r="H199" s="114">
        <f>G199/F199-1</f>
        <v>6.902002107481553E-2</v>
      </c>
      <c r="I199" s="114">
        <f>G199/C199-1</f>
        <v>-5.5180442374854533E-2</v>
      </c>
      <c r="J199" s="113">
        <f>G199-F199</f>
        <v>524</v>
      </c>
      <c r="K199" s="113">
        <f>G199-C199</f>
        <v>-474</v>
      </c>
      <c r="L199" s="114">
        <f>G199/G198</f>
        <v>0.46366544789762337</v>
      </c>
      <c r="M199" s="116">
        <v>868</v>
      </c>
      <c r="N199" s="113">
        <v>577</v>
      </c>
      <c r="O199" s="113">
        <v>1243</v>
      </c>
      <c r="P199" s="113">
        <v>1123</v>
      </c>
      <c r="Q199" s="113">
        <v>1345</v>
      </c>
      <c r="R199" s="114">
        <f>Q199/P199-1</f>
        <v>0.1976847729296527</v>
      </c>
      <c r="S199" s="114">
        <f>Q199/M199-1</f>
        <v>0.54953917050691237</v>
      </c>
      <c r="T199" s="113">
        <f>Q199-P199</f>
        <v>222</v>
      </c>
      <c r="U199" s="113">
        <f>Q199-M199</f>
        <v>477</v>
      </c>
      <c r="V199" s="114">
        <f>Q199/Q198</f>
        <v>0.30962246777163904</v>
      </c>
    </row>
    <row r="200" spans="2:22" ht="16.5" thickBot="1" x14ac:dyDescent="0.3">
      <c r="B200" s="59" t="s">
        <v>138</v>
      </c>
      <c r="C200" s="113">
        <v>4471</v>
      </c>
      <c r="D200" s="113">
        <v>3156</v>
      </c>
      <c r="E200" s="113">
        <v>4879</v>
      </c>
      <c r="F200" s="113">
        <v>8814</v>
      </c>
      <c r="G200" s="113">
        <v>9388</v>
      </c>
      <c r="H200" s="114">
        <f>G200/F200-1</f>
        <v>6.5123666893578402E-2</v>
      </c>
      <c r="I200" s="114">
        <f>G200/C200-1</f>
        <v>1.0997539700290764</v>
      </c>
      <c r="J200" s="113">
        <f>G200-F200</f>
        <v>574</v>
      </c>
      <c r="K200" s="113">
        <f>G200-C200</f>
        <v>4917</v>
      </c>
      <c r="L200" s="114">
        <f>G200/G198</f>
        <v>0.53633455210237657</v>
      </c>
      <c r="M200" s="116">
        <v>1003</v>
      </c>
      <c r="N200" s="113">
        <v>1361</v>
      </c>
      <c r="O200" s="113">
        <v>2323</v>
      </c>
      <c r="P200" s="113">
        <v>2516</v>
      </c>
      <c r="Q200" s="113">
        <v>2999</v>
      </c>
      <c r="R200" s="114">
        <f>Q200/P200-1</f>
        <v>0.19197138314785378</v>
      </c>
      <c r="S200" s="114">
        <f>Q200/M200-1</f>
        <v>1.9900299102691923</v>
      </c>
      <c r="T200" s="113">
        <f>Q200-P200</f>
        <v>483</v>
      </c>
      <c r="U200" s="113">
        <f>Q200-M200</f>
        <v>1996</v>
      </c>
      <c r="V200" s="114">
        <f>Q200/Q198</f>
        <v>0.69037753222836096</v>
      </c>
    </row>
    <row r="201" spans="2:22" ht="16.5" thickBot="1" x14ac:dyDescent="0.3">
      <c r="B201" s="133" t="s">
        <v>157</v>
      </c>
      <c r="C201" s="135"/>
      <c r="D201" s="135"/>
      <c r="E201" s="135"/>
      <c r="F201" s="135"/>
      <c r="G201" s="135"/>
      <c r="H201" s="135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</row>
    <row r="202" spans="2:22" ht="15.75" x14ac:dyDescent="0.25">
      <c r="B202" s="59" t="s">
        <v>30</v>
      </c>
      <c r="C202" s="113">
        <v>36142</v>
      </c>
      <c r="D202" s="113">
        <v>13295</v>
      </c>
      <c r="E202" s="113">
        <v>11489</v>
      </c>
      <c r="F202" s="113">
        <v>20020</v>
      </c>
      <c r="G202" s="113">
        <v>21343</v>
      </c>
      <c r="H202" s="114">
        <f>G202/F202-1</f>
        <v>6.6083916083916172E-2</v>
      </c>
      <c r="I202" s="114">
        <f>G202/C202-1</f>
        <v>-0.40946820873222289</v>
      </c>
      <c r="J202" s="113">
        <f>G202-F202</f>
        <v>1323</v>
      </c>
      <c r="K202" s="113">
        <f>G202-C202</f>
        <v>-14799</v>
      </c>
      <c r="L202" s="114">
        <f>G202/G202</f>
        <v>1</v>
      </c>
      <c r="M202" s="116">
        <v>3899</v>
      </c>
      <c r="N202" s="113">
        <v>1917</v>
      </c>
      <c r="O202" s="113">
        <v>4330</v>
      </c>
      <c r="P202" s="113">
        <v>3693</v>
      </c>
      <c r="Q202" s="113">
        <v>2351</v>
      </c>
      <c r="R202" s="114">
        <f>Q202/P202-1</f>
        <v>-0.36339019767127001</v>
      </c>
      <c r="S202" s="114">
        <f>Q202/M202-1</f>
        <v>-0.39702487817389076</v>
      </c>
      <c r="T202" s="113">
        <f>Q202-P202</f>
        <v>-1342</v>
      </c>
      <c r="U202" s="113">
        <f>Q202-M202</f>
        <v>-1548</v>
      </c>
      <c r="V202" s="114">
        <f>Q202/Q202</f>
        <v>1</v>
      </c>
    </row>
    <row r="203" spans="2:22" ht="15.75" x14ac:dyDescent="0.25">
      <c r="B203" s="59" t="s">
        <v>65</v>
      </c>
      <c r="C203" s="113">
        <v>31208</v>
      </c>
      <c r="D203" s="113">
        <v>10927</v>
      </c>
      <c r="E203" s="113">
        <v>6916</v>
      </c>
      <c r="F203" s="113">
        <v>11284</v>
      </c>
      <c r="G203" s="113">
        <v>15426</v>
      </c>
      <c r="H203" s="114">
        <f>G203/F203-1</f>
        <v>0.36706841545551216</v>
      </c>
      <c r="I203" s="114">
        <f>G203/C203-1</f>
        <v>-0.50570366572673675</v>
      </c>
      <c r="J203" s="113">
        <f>G203-F203</f>
        <v>4142</v>
      </c>
      <c r="K203" s="113">
        <f>G203-C203</f>
        <v>-15782</v>
      </c>
      <c r="L203" s="114">
        <f>G203/G202</f>
        <v>0.72276624654453447</v>
      </c>
      <c r="M203" s="116">
        <v>3001</v>
      </c>
      <c r="N203" s="113">
        <v>671</v>
      </c>
      <c r="O203" s="113">
        <v>2119</v>
      </c>
      <c r="P203" s="113">
        <v>1227</v>
      </c>
      <c r="Q203" s="113">
        <v>1490</v>
      </c>
      <c r="R203" s="114">
        <f>Q203/P203-1</f>
        <v>0.21434392828035853</v>
      </c>
      <c r="S203" s="114">
        <f>Q203/M203-1</f>
        <v>-0.5034988337220927</v>
      </c>
      <c r="T203" s="113">
        <f>Q203-P203</f>
        <v>263</v>
      </c>
      <c r="U203" s="113">
        <f>Q203-M203</f>
        <v>-1511</v>
      </c>
      <c r="V203" s="114">
        <f>Q203/Q202</f>
        <v>0.63377286261165466</v>
      </c>
    </row>
    <row r="204" spans="2:22" ht="15.75" x14ac:dyDescent="0.25">
      <c r="B204" s="59" t="s">
        <v>138</v>
      </c>
      <c r="C204" s="113">
        <v>4935</v>
      </c>
      <c r="D204" s="113">
        <v>2368</v>
      </c>
      <c r="E204" s="113">
        <v>4575</v>
      </c>
      <c r="F204" s="113">
        <v>8736</v>
      </c>
      <c r="G204" s="113">
        <v>5918</v>
      </c>
      <c r="H204" s="114">
        <f>G204/F204-1</f>
        <v>-0.32257326007326004</v>
      </c>
      <c r="I204" s="114">
        <f>G204/C204-1</f>
        <v>0.19918946301925033</v>
      </c>
      <c r="J204" s="113">
        <f>G204-F204</f>
        <v>-2818</v>
      </c>
      <c r="K204" s="113">
        <f>G204-C204</f>
        <v>983</v>
      </c>
      <c r="L204" s="114">
        <f>G204/G202</f>
        <v>0.27728060722485126</v>
      </c>
      <c r="M204" s="116">
        <v>898</v>
      </c>
      <c r="N204" s="113">
        <v>1246</v>
      </c>
      <c r="O204" s="113">
        <v>2211</v>
      </c>
      <c r="P204" s="113">
        <v>2466</v>
      </c>
      <c r="Q204" s="113">
        <v>862</v>
      </c>
      <c r="R204" s="114">
        <f>Q204/P204-1</f>
        <v>-0.65044606650446068</v>
      </c>
      <c r="S204" s="114">
        <f>Q204/M204-1</f>
        <v>-4.008908685968815E-2</v>
      </c>
      <c r="T204" s="113">
        <f>Q204-P204</f>
        <v>-1604</v>
      </c>
      <c r="U204" s="113">
        <f>Q204-M204</f>
        <v>-36</v>
      </c>
      <c r="V204" s="114">
        <f>Q204/Q202</f>
        <v>0.36665248830284985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05E60-7255-49BA-982F-D2A442F5E285}">
  <dimension ref="A1:AG73"/>
  <sheetViews>
    <sheetView showGridLines="0" workbookViewId="0">
      <pane xSplit="2" ySplit="7" topLeftCell="C8" activePane="bottomRight" state="frozen"/>
      <selection activeCell="G13" sqref="G13"/>
      <selection pane="topRight" activeCell="G13" sqref="G13"/>
      <selection pane="bottomLeft" activeCell="G13" sqref="G13"/>
      <selection pane="bottomRight" activeCell="G13" sqref="G13"/>
    </sheetView>
  </sheetViews>
  <sheetFormatPr baseColWidth="10" defaultColWidth="11.42578125" defaultRowHeight="15" x14ac:dyDescent="0.25"/>
  <cols>
    <col min="1" max="1" width="18.42578125" customWidth="1"/>
    <col min="2" max="2" width="47.140625" customWidth="1"/>
    <col min="3" max="3" width="11.140625" customWidth="1"/>
    <col min="4" max="5" width="11.42578125" customWidth="1"/>
    <col min="9" max="9" width="11.42578125" customWidth="1"/>
    <col min="11" max="11" width="11.42578125" style="42"/>
    <col min="13" max="13" width="15.42578125" customWidth="1"/>
    <col min="14" max="14" width="13.85546875" customWidth="1"/>
    <col min="15" max="15" width="11.42578125" customWidth="1"/>
    <col min="16" max="16" width="13.28515625" customWidth="1"/>
    <col min="20" max="20" width="11.42578125" customWidth="1"/>
    <col min="22" max="22" width="11.42578125" style="42"/>
  </cols>
  <sheetData>
    <row r="1" spans="1:33" ht="40.5" customHeight="1" x14ac:dyDescent="0.25">
      <c r="A1" s="44"/>
    </row>
    <row r="4" spans="1:33" ht="21.75" customHeight="1" thickBot="1" x14ac:dyDescent="0.3">
      <c r="B4" s="11" t="str">
        <f>CONCATENATE("Turistas entrados a Canarias según tipo de alojamiento y mercado")</f>
        <v>Turistas entrados a Canarias según tipo de alojamiento y mercado</v>
      </c>
      <c r="C4" s="82"/>
      <c r="D4" s="82"/>
      <c r="E4" s="82"/>
      <c r="F4" s="82"/>
      <c r="G4" s="82"/>
      <c r="H4" s="82"/>
      <c r="I4" s="82"/>
      <c r="J4" s="82"/>
      <c r="K4" s="83"/>
      <c r="L4" s="82"/>
      <c r="M4" s="82"/>
      <c r="N4" s="82"/>
      <c r="O4" s="82"/>
      <c r="P4" s="82"/>
      <c r="Q4" s="82"/>
      <c r="R4" s="82"/>
      <c r="S4" s="82"/>
      <c r="T4" s="82"/>
      <c r="U4" s="82"/>
      <c r="V4" s="83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</row>
    <row r="5" spans="1:33" ht="6" customHeight="1" thickBot="1" x14ac:dyDescent="0.3">
      <c r="C5" s="46"/>
      <c r="D5" s="46"/>
      <c r="E5" s="46"/>
      <c r="F5" s="46"/>
      <c r="G5" s="46"/>
      <c r="H5" s="46"/>
      <c r="I5" s="46"/>
      <c r="J5" s="46"/>
      <c r="K5" s="84"/>
      <c r="L5" s="46"/>
      <c r="M5" s="46"/>
      <c r="N5" s="46"/>
      <c r="O5" s="46"/>
      <c r="P5" s="46"/>
      <c r="Q5" s="46"/>
      <c r="R5" s="46"/>
      <c r="S5" s="46"/>
      <c r="T5" s="46"/>
      <c r="U5" s="46"/>
      <c r="V5" s="84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</row>
    <row r="6" spans="1:33" ht="30.75" thickBot="1" x14ac:dyDescent="0.3">
      <c r="B6" s="27"/>
      <c r="C6" s="47" t="s">
        <v>198</v>
      </c>
      <c r="D6" s="47" t="s">
        <v>199</v>
      </c>
      <c r="E6" s="47" t="s">
        <v>200</v>
      </c>
      <c r="F6" s="47" t="s">
        <v>201</v>
      </c>
      <c r="G6" s="32" t="str">
        <f>CONCATENATE("Variación ",RIGHT(F6,2),"/",RIGHT(E6,2))</f>
        <v>Variación 22/21</v>
      </c>
      <c r="H6" s="32" t="str">
        <f>CONCATENATE("Variación ",RIGHT(F6,2),"/",RIGHT(C6,2))</f>
        <v>Variación 22/19</v>
      </c>
      <c r="I6" s="32" t="str">
        <f>CONCATENATE("diferencia ",RIGHT(F6,2),"/",RIGHT(E6,2))</f>
        <v>diferencia 22/21</v>
      </c>
      <c r="J6" s="32" t="str">
        <f>CONCATENATE("diferencia ",RIGHT(F6,2),"/",RIGHT(C6,2))</f>
        <v>diferencia 22/19</v>
      </c>
      <c r="K6" s="85" t="s">
        <v>150</v>
      </c>
      <c r="L6" s="48" t="str">
        <f>CONCATENATE("Cuota ",RIGHT(F6,4))</f>
        <v>Cuota 2022</v>
      </c>
      <c r="M6" s="47" t="s">
        <v>186</v>
      </c>
      <c r="N6" s="47" t="s">
        <v>187</v>
      </c>
      <c r="O6" s="47" t="s">
        <v>188</v>
      </c>
      <c r="P6" s="47" t="s">
        <v>189</v>
      </c>
      <c r="Q6" s="47" t="s">
        <v>185</v>
      </c>
      <c r="R6" s="32" t="str">
        <f>CONCATENATE("Variación ",RIGHT(Q6,2),"/",RIGHT(P6,2))</f>
        <v>Variación 23/22</v>
      </c>
      <c r="S6" s="32" t="str">
        <f>CONCATENATE("Variación ",RIGHT(Q6,2),"/",RIGHT(M6,2))</f>
        <v>Variación 23/19</v>
      </c>
      <c r="T6" s="32" t="str">
        <f>CONCATENATE("diferencia ",RIGHT(Q6,2),"/",RIGHT(P6,2))</f>
        <v>diferencia 23/22</v>
      </c>
      <c r="U6" s="32" t="str">
        <f>CONCATENATE("diferencia ",RIGHT(Q6,2),"/",RIGHT(M6,2))</f>
        <v>diferencia 23/19</v>
      </c>
      <c r="V6" s="85" t="s">
        <v>150</v>
      </c>
      <c r="W6" s="48" t="str">
        <f>CONCATENATE("Cuota ",RIGHT(Q6,4))</f>
        <v>Cuota 2023</v>
      </c>
      <c r="X6" s="49" t="s">
        <v>190</v>
      </c>
      <c r="Y6" s="50" t="s">
        <v>191</v>
      </c>
      <c r="Z6" s="50" t="s">
        <v>192</v>
      </c>
      <c r="AA6" s="50" t="s">
        <v>193</v>
      </c>
      <c r="AB6" s="51" t="s">
        <v>194</v>
      </c>
      <c r="AC6" s="32" t="str">
        <f>CONCATENATE("Variación ",RIGHT(AB6,2),"/",RIGHT(AA6,2))</f>
        <v>Variación 23/22</v>
      </c>
      <c r="AD6" s="32" t="str">
        <f>CONCATENATE("Variación ",RIGHT(AB6,2),"/",RIGHT(X6,2))</f>
        <v>Variación 23/19</v>
      </c>
      <c r="AE6" s="32" t="str">
        <f>CONCATENATE("diferencia ",RIGHT(AB6,2),"/",RIGHT(AA6,2))</f>
        <v>diferencia 23/22</v>
      </c>
      <c r="AF6" s="32" t="str">
        <f>CONCATENATE("diferencia ",RIGHT(AB6,2),"/",RIGHT(X6,2))</f>
        <v>diferencia 23/19</v>
      </c>
      <c r="AG6" s="48" t="str">
        <f>CONCATENATE("Cuota ",RIGHT(AB6,4))</f>
        <v>Cuota 2023</v>
      </c>
    </row>
    <row r="7" spans="1:33" ht="21" x14ac:dyDescent="0.35">
      <c r="B7" s="86" t="s">
        <v>30</v>
      </c>
      <c r="C7" s="87"/>
      <c r="D7" s="87"/>
      <c r="E7" s="87"/>
      <c r="F7" s="87"/>
      <c r="G7" s="87"/>
      <c r="H7" s="87"/>
      <c r="I7" s="87"/>
      <c r="J7" s="87"/>
      <c r="K7" s="88"/>
      <c r="L7" s="87"/>
      <c r="M7" s="87"/>
      <c r="N7" s="87"/>
      <c r="O7" s="87"/>
      <c r="P7" s="87"/>
      <c r="Q7" s="87"/>
      <c r="R7" s="87"/>
      <c r="S7" s="87"/>
      <c r="T7" s="87"/>
      <c r="U7" s="87"/>
      <c r="V7" s="88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</row>
    <row r="8" spans="1:33" ht="15.75" x14ac:dyDescent="0.25">
      <c r="B8" s="89" t="s">
        <v>159</v>
      </c>
      <c r="C8" s="90">
        <v>15115709</v>
      </c>
      <c r="D8" s="90">
        <v>4631804</v>
      </c>
      <c r="E8" s="90">
        <v>6697165</v>
      </c>
      <c r="F8" s="90">
        <v>14617383</v>
      </c>
      <c r="G8" s="91">
        <f t="shared" ref="G8:G71" si="0">F8/E8-1</f>
        <v>1.1826224977285165</v>
      </c>
      <c r="H8" s="91">
        <f t="shared" ref="H8:H71" si="1">F8/C8-1</f>
        <v>-3.296742481613002E-2</v>
      </c>
      <c r="I8" s="90">
        <f t="shared" ref="I8:I71" si="2">F8-E8</f>
        <v>7920218</v>
      </c>
      <c r="J8" s="90">
        <f t="shared" ref="J8:J71" si="3">F8-C8</f>
        <v>-498326</v>
      </c>
      <c r="K8" s="92">
        <f>E8/E8</f>
        <v>1</v>
      </c>
      <c r="L8" s="91">
        <f>F8/F8</f>
        <v>1</v>
      </c>
      <c r="M8" s="90">
        <v>10080669</v>
      </c>
      <c r="N8" s="90">
        <v>3768423</v>
      </c>
      <c r="O8" s="90">
        <v>2587070</v>
      </c>
      <c r="P8" s="90">
        <v>9286289</v>
      </c>
      <c r="Q8" s="90">
        <v>10503968</v>
      </c>
      <c r="R8" s="92">
        <f t="shared" ref="R8:R71" si="4">Q8/P8-1</f>
        <v>0.13112654581394145</v>
      </c>
      <c r="S8" s="91">
        <f t="shared" ref="S8:S71" si="5">Q8/M8-1</f>
        <v>4.1991161499301377E-2</v>
      </c>
      <c r="T8" s="90">
        <f t="shared" ref="T8:T71" si="6">Q8-P8</f>
        <v>1217679</v>
      </c>
      <c r="U8" s="90">
        <f t="shared" ref="U8:U71" si="7">Q8-M8</f>
        <v>423299</v>
      </c>
      <c r="V8" s="91">
        <f>P8/P8</f>
        <v>1</v>
      </c>
      <c r="W8" s="91">
        <f>Q8/Q8</f>
        <v>1</v>
      </c>
      <c r="X8" s="90">
        <v>1289910</v>
      </c>
      <c r="Y8" s="90">
        <v>406679</v>
      </c>
      <c r="Z8" s="90">
        <v>838515</v>
      </c>
      <c r="AA8" s="90">
        <v>1334530</v>
      </c>
      <c r="AB8" s="90">
        <v>1331354</v>
      </c>
      <c r="AC8" s="91">
        <f>IFERROR(AB8/AA8-1,"-")</f>
        <v>-2.3798640719954189E-3</v>
      </c>
      <c r="AD8" s="92">
        <f t="shared" ref="AD8:AD20" si="8">IFERROR(AB8/X8-1,"-")</f>
        <v>3.2129373367134173E-2</v>
      </c>
      <c r="AE8" s="90">
        <f t="shared" ref="AE8:AE71" si="9">AB8-AA8</f>
        <v>-3176</v>
      </c>
      <c r="AF8" s="90">
        <f t="shared" ref="AF8:AF19" si="10">IFERROR(AB8-X8,"-")</f>
        <v>41444</v>
      </c>
      <c r="AG8" s="91">
        <f t="shared" ref="AG8:AG71" si="11">AB8/$Q$8</f>
        <v>0.12674772048048891</v>
      </c>
    </row>
    <row r="9" spans="1:33" ht="15.75" x14ac:dyDescent="0.25">
      <c r="B9" s="94" t="s">
        <v>151</v>
      </c>
      <c r="C9" s="95">
        <v>12691155</v>
      </c>
      <c r="D9" s="95">
        <v>3628762</v>
      </c>
      <c r="E9" s="95">
        <v>5169019</v>
      </c>
      <c r="F9" s="95">
        <v>12171634</v>
      </c>
      <c r="G9" s="96">
        <f t="shared" si="0"/>
        <v>1.3547280441414511</v>
      </c>
      <c r="H9" s="96">
        <f t="shared" si="1"/>
        <v>-4.093567527935793E-2</v>
      </c>
      <c r="I9" s="95">
        <f t="shared" si="2"/>
        <v>7002615</v>
      </c>
      <c r="J9" s="95">
        <f t="shared" si="3"/>
        <v>-519521</v>
      </c>
      <c r="K9" s="97">
        <f>E9/E8</f>
        <v>0.77182195749992721</v>
      </c>
      <c r="L9" s="96">
        <f>F9/F8</f>
        <v>0.83268215658028522</v>
      </c>
      <c r="M9" s="95">
        <v>8415287</v>
      </c>
      <c r="N9" s="95">
        <v>3014239</v>
      </c>
      <c r="O9" s="95">
        <v>1893923</v>
      </c>
      <c r="P9" s="95">
        <v>7727882</v>
      </c>
      <c r="Q9" s="95">
        <v>8914932</v>
      </c>
      <c r="R9" s="97">
        <f t="shared" si="4"/>
        <v>0.15360612390303063</v>
      </c>
      <c r="S9" s="96">
        <f t="shared" si="5"/>
        <v>5.9373494926554526E-2</v>
      </c>
      <c r="T9" s="95">
        <f t="shared" si="6"/>
        <v>1187050</v>
      </c>
      <c r="U9" s="95">
        <f t="shared" si="7"/>
        <v>499645</v>
      </c>
      <c r="V9" s="96">
        <f>P9/P8</f>
        <v>0.83218194049312921</v>
      </c>
      <c r="W9" s="96">
        <f>Q9/Q8</f>
        <v>0.8487204073736706</v>
      </c>
      <c r="X9" s="95">
        <v>8415287</v>
      </c>
      <c r="Y9" s="95">
        <v>3014239</v>
      </c>
      <c r="Z9" s="95">
        <v>1893923</v>
      </c>
      <c r="AA9" s="95">
        <v>7727882</v>
      </c>
      <c r="AB9" s="95">
        <v>8914932</v>
      </c>
      <c r="AC9" s="96">
        <f t="shared" ref="AC9:AC71" si="12">IFERROR(AB9/AA9-1,"-")</f>
        <v>0.15360612390303063</v>
      </c>
      <c r="AD9" s="97">
        <f t="shared" si="8"/>
        <v>5.9373494926554526E-2</v>
      </c>
      <c r="AE9" s="95">
        <f t="shared" si="9"/>
        <v>1187050</v>
      </c>
      <c r="AF9" s="95">
        <f t="shared" si="10"/>
        <v>499645</v>
      </c>
      <c r="AG9" s="96">
        <f t="shared" si="11"/>
        <v>0.8487204073736706</v>
      </c>
    </row>
    <row r="10" spans="1:33" ht="15.75" x14ac:dyDescent="0.25">
      <c r="B10" s="99" t="s">
        <v>152</v>
      </c>
      <c r="C10" s="95">
        <v>11414320</v>
      </c>
      <c r="D10" s="95">
        <v>3114728</v>
      </c>
      <c r="E10" s="95">
        <v>4560253</v>
      </c>
      <c r="F10" s="95">
        <v>10010959</v>
      </c>
      <c r="G10" s="96">
        <f t="shared" si="0"/>
        <v>1.1952639469783803</v>
      </c>
      <c r="H10" s="96">
        <f t="shared" si="1"/>
        <v>-0.12294740291143058</v>
      </c>
      <c r="I10" s="95">
        <f t="shared" si="2"/>
        <v>5450706</v>
      </c>
      <c r="J10" s="95">
        <f t="shared" si="3"/>
        <v>-1403361</v>
      </c>
      <c r="K10" s="97">
        <f>E10/E8</f>
        <v>0.68092289797250027</v>
      </c>
      <c r="L10" s="96">
        <f>F10/F8</f>
        <v>0.68486670972498975</v>
      </c>
      <c r="M10" s="95">
        <v>7585337</v>
      </c>
      <c r="N10" s="95">
        <v>2601968</v>
      </c>
      <c r="O10" s="95">
        <v>1606532</v>
      </c>
      <c r="P10" s="95">
        <v>6502476</v>
      </c>
      <c r="Q10" s="95">
        <v>7054181</v>
      </c>
      <c r="R10" s="97">
        <f t="shared" si="4"/>
        <v>8.4845372747242687E-2</v>
      </c>
      <c r="S10" s="96">
        <f t="shared" si="5"/>
        <v>-7.0024047712052839E-2</v>
      </c>
      <c r="T10" s="95">
        <f t="shared" si="6"/>
        <v>551705</v>
      </c>
      <c r="U10" s="95">
        <f t="shared" si="7"/>
        <v>-531156</v>
      </c>
      <c r="V10" s="96">
        <f>P10/P8</f>
        <v>0.70022330771743158</v>
      </c>
      <c r="W10" s="96">
        <f>Q10/Q8</f>
        <v>0.67157297128094828</v>
      </c>
      <c r="X10" s="95">
        <v>7585337</v>
      </c>
      <c r="Y10" s="95">
        <v>2601968</v>
      </c>
      <c r="Z10" s="95">
        <v>1606532</v>
      </c>
      <c r="AA10" s="95">
        <v>6502476</v>
      </c>
      <c r="AB10" s="95">
        <v>7054181</v>
      </c>
      <c r="AC10" s="96">
        <f t="shared" si="12"/>
        <v>8.4845372747242687E-2</v>
      </c>
      <c r="AD10" s="97">
        <f t="shared" si="8"/>
        <v>-7.0024047712052839E-2</v>
      </c>
      <c r="AE10" s="95">
        <f t="shared" si="9"/>
        <v>551705</v>
      </c>
      <c r="AF10" s="95">
        <f t="shared" si="10"/>
        <v>-531156</v>
      </c>
      <c r="AG10" s="96">
        <f t="shared" si="11"/>
        <v>0.67157297128094828</v>
      </c>
    </row>
    <row r="11" spans="1:33" ht="15.75" x14ac:dyDescent="0.25">
      <c r="B11" s="99" t="s">
        <v>153</v>
      </c>
      <c r="C11" s="95">
        <v>1276834</v>
      </c>
      <c r="D11" s="95">
        <v>514032</v>
      </c>
      <c r="E11" s="95">
        <v>608765</v>
      </c>
      <c r="F11" s="95">
        <v>2160674</v>
      </c>
      <c r="G11" s="96">
        <f t="shared" si="0"/>
        <v>2.5492743505293505</v>
      </c>
      <c r="H11" s="96">
        <f t="shared" si="1"/>
        <v>0.69221214347362303</v>
      </c>
      <c r="I11" s="95">
        <f t="shared" si="2"/>
        <v>1551909</v>
      </c>
      <c r="J11" s="95">
        <f t="shared" si="3"/>
        <v>883840</v>
      </c>
      <c r="K11" s="97">
        <f>E11/E8</f>
        <v>9.0898910210514453E-2</v>
      </c>
      <c r="L11" s="96">
        <f>F11/F8</f>
        <v>0.14781537844359691</v>
      </c>
      <c r="M11" s="95">
        <v>829949</v>
      </c>
      <c r="N11" s="95">
        <v>412269</v>
      </c>
      <c r="O11" s="95">
        <v>287390</v>
      </c>
      <c r="P11" s="95">
        <v>1225404</v>
      </c>
      <c r="Q11" s="95">
        <v>1860751</v>
      </c>
      <c r="R11" s="97">
        <f t="shared" si="4"/>
        <v>0.51847961978253698</v>
      </c>
      <c r="S11" s="96">
        <f t="shared" si="5"/>
        <v>1.2420064365400765</v>
      </c>
      <c r="T11" s="95">
        <f t="shared" si="6"/>
        <v>635347</v>
      </c>
      <c r="U11" s="95">
        <f t="shared" si="7"/>
        <v>1030802</v>
      </c>
      <c r="V11" s="96">
        <f>P11/P8</f>
        <v>0.13195841740441203</v>
      </c>
      <c r="W11" s="96">
        <f>Q11/Q8</f>
        <v>0.17714743609272229</v>
      </c>
      <c r="X11" s="95">
        <v>829949</v>
      </c>
      <c r="Y11" s="95">
        <v>412269</v>
      </c>
      <c r="Z11" s="95">
        <v>287390</v>
      </c>
      <c r="AA11" s="95">
        <v>1225404</v>
      </c>
      <c r="AB11" s="95">
        <v>1860751</v>
      </c>
      <c r="AC11" s="96">
        <f t="shared" si="12"/>
        <v>0.51847961978253698</v>
      </c>
      <c r="AD11" s="97">
        <f t="shared" si="8"/>
        <v>1.2420064365400765</v>
      </c>
      <c r="AE11" s="95">
        <f t="shared" si="9"/>
        <v>635347</v>
      </c>
      <c r="AF11" s="95">
        <f t="shared" si="10"/>
        <v>1030802</v>
      </c>
      <c r="AG11" s="96">
        <f t="shared" si="11"/>
        <v>0.17714743609272229</v>
      </c>
    </row>
    <row r="12" spans="1:33" ht="15.75" x14ac:dyDescent="0.25">
      <c r="B12" s="94" t="s">
        <v>154</v>
      </c>
      <c r="C12" s="95">
        <v>280590</v>
      </c>
      <c r="D12" s="95">
        <v>153010</v>
      </c>
      <c r="E12" s="95">
        <v>89362</v>
      </c>
      <c r="F12" s="95">
        <v>226372</v>
      </c>
      <c r="G12" s="96">
        <f t="shared" si="0"/>
        <v>1.5332020321837021</v>
      </c>
      <c r="H12" s="96">
        <f t="shared" si="1"/>
        <v>-0.19322855411810824</v>
      </c>
      <c r="I12" s="95">
        <f t="shared" si="2"/>
        <v>137010</v>
      </c>
      <c r="J12" s="95">
        <f t="shared" si="3"/>
        <v>-54218</v>
      </c>
      <c r="K12" s="97">
        <f>E12/E8</f>
        <v>1.3343257930781159E-2</v>
      </c>
      <c r="L12" s="96">
        <f>F12/F8</f>
        <v>1.5486493033670938E-2</v>
      </c>
      <c r="M12" s="95">
        <v>174539</v>
      </c>
      <c r="N12" s="95">
        <v>137165</v>
      </c>
      <c r="O12" s="95">
        <v>45275</v>
      </c>
      <c r="P12" s="95">
        <v>110740</v>
      </c>
      <c r="Q12" s="95">
        <v>178005</v>
      </c>
      <c r="R12" s="97">
        <f t="shared" si="4"/>
        <v>0.60741376196496288</v>
      </c>
      <c r="S12" s="96">
        <f t="shared" si="5"/>
        <v>1.9858025999919704E-2</v>
      </c>
      <c r="T12" s="95">
        <f t="shared" si="6"/>
        <v>67265</v>
      </c>
      <c r="U12" s="95">
        <f t="shared" si="7"/>
        <v>3466</v>
      </c>
      <c r="V12" s="96">
        <f>P12/P8</f>
        <v>1.1925108081387517E-2</v>
      </c>
      <c r="W12" s="96">
        <f>Q12/Q8</f>
        <v>1.6946452997571967E-2</v>
      </c>
      <c r="X12" s="95">
        <v>174539</v>
      </c>
      <c r="Y12" s="95">
        <v>137165</v>
      </c>
      <c r="Z12" s="95">
        <v>45275</v>
      </c>
      <c r="AA12" s="95">
        <v>110740</v>
      </c>
      <c r="AB12" s="95">
        <v>178005</v>
      </c>
      <c r="AC12" s="96">
        <f t="shared" si="12"/>
        <v>0.60741376196496288</v>
      </c>
      <c r="AD12" s="97">
        <f t="shared" si="8"/>
        <v>1.9858025999919704E-2</v>
      </c>
      <c r="AE12" s="95">
        <f t="shared" si="9"/>
        <v>67265</v>
      </c>
      <c r="AF12" s="95">
        <f t="shared" si="10"/>
        <v>3466</v>
      </c>
      <c r="AG12" s="96">
        <f t="shared" si="11"/>
        <v>1.6946452997571967E-2</v>
      </c>
    </row>
    <row r="13" spans="1:33" ht="15.75" x14ac:dyDescent="0.25">
      <c r="B13" s="94" t="s">
        <v>155</v>
      </c>
      <c r="C13" s="95">
        <v>405342</v>
      </c>
      <c r="D13" s="95">
        <v>185251</v>
      </c>
      <c r="E13" s="95">
        <v>302270</v>
      </c>
      <c r="F13" s="95">
        <v>415854</v>
      </c>
      <c r="G13" s="96">
        <f t="shared" si="0"/>
        <v>0.37577000694743101</v>
      </c>
      <c r="H13" s="96">
        <f t="shared" si="1"/>
        <v>2.5933656023802154E-2</v>
      </c>
      <c r="I13" s="95">
        <f t="shared" si="2"/>
        <v>113584</v>
      </c>
      <c r="J13" s="95">
        <f t="shared" si="3"/>
        <v>10512</v>
      </c>
      <c r="K13" s="97">
        <f>E13/E8</f>
        <v>4.5134023127696571E-2</v>
      </c>
      <c r="L13" s="96">
        <f>F13/F8</f>
        <v>2.8449278506282556E-2</v>
      </c>
      <c r="M13" s="95">
        <v>257138</v>
      </c>
      <c r="N13" s="95">
        <v>125450</v>
      </c>
      <c r="O13" s="95">
        <v>132660</v>
      </c>
      <c r="P13" s="95">
        <v>271473</v>
      </c>
      <c r="Q13" s="95">
        <v>279464</v>
      </c>
      <c r="R13" s="97">
        <f t="shared" si="4"/>
        <v>2.9435708155138851E-2</v>
      </c>
      <c r="S13" s="96">
        <f t="shared" si="5"/>
        <v>8.6824973360607904E-2</v>
      </c>
      <c r="T13" s="95">
        <f t="shared" si="6"/>
        <v>7991</v>
      </c>
      <c r="U13" s="95">
        <f t="shared" si="7"/>
        <v>22326</v>
      </c>
      <c r="V13" s="96">
        <f>P13/P8</f>
        <v>2.9233744502244113E-2</v>
      </c>
      <c r="W13" s="96">
        <f>Q13/Q8</f>
        <v>2.6605564678034054E-2</v>
      </c>
      <c r="X13" s="95">
        <v>257138</v>
      </c>
      <c r="Y13" s="95">
        <v>125450</v>
      </c>
      <c r="Z13" s="95">
        <v>132660</v>
      </c>
      <c r="AA13" s="95">
        <v>271473</v>
      </c>
      <c r="AB13" s="95">
        <v>279464</v>
      </c>
      <c r="AC13" s="96">
        <f t="shared" si="12"/>
        <v>2.9435708155138851E-2</v>
      </c>
      <c r="AD13" s="97">
        <f t="shared" si="8"/>
        <v>8.6824973360607904E-2</v>
      </c>
      <c r="AE13" s="95">
        <f t="shared" si="9"/>
        <v>7991</v>
      </c>
      <c r="AF13" s="95">
        <f t="shared" si="10"/>
        <v>22326</v>
      </c>
      <c r="AG13" s="96">
        <f t="shared" si="11"/>
        <v>2.6605564678034054E-2</v>
      </c>
    </row>
    <row r="14" spans="1:33" ht="15.75" x14ac:dyDescent="0.25">
      <c r="B14" s="94" t="s">
        <v>156</v>
      </c>
      <c r="C14" s="95">
        <v>894516</v>
      </c>
      <c r="D14" s="95">
        <v>371153</v>
      </c>
      <c r="E14" s="95">
        <v>561951</v>
      </c>
      <c r="F14" s="95">
        <v>871538</v>
      </c>
      <c r="G14" s="96">
        <f t="shared" si="0"/>
        <v>0.55091458152045281</v>
      </c>
      <c r="H14" s="96">
        <f t="shared" si="1"/>
        <v>-2.5687634430239359E-2</v>
      </c>
      <c r="I14" s="95">
        <f t="shared" si="2"/>
        <v>309587</v>
      </c>
      <c r="J14" s="95">
        <f t="shared" si="3"/>
        <v>-22978</v>
      </c>
      <c r="K14" s="97">
        <f>E14/E8</f>
        <v>8.390878827085789E-2</v>
      </c>
      <c r="L14" s="96">
        <f>F14/F8</f>
        <v>5.9623394967484943E-2</v>
      </c>
      <c r="M14" s="95">
        <v>648056</v>
      </c>
      <c r="N14" s="95">
        <v>261893</v>
      </c>
      <c r="O14" s="95">
        <v>275616</v>
      </c>
      <c r="P14" s="95">
        <v>564161</v>
      </c>
      <c r="Q14" s="95">
        <v>574962</v>
      </c>
      <c r="R14" s="97">
        <f t="shared" si="4"/>
        <v>1.9145243999496575E-2</v>
      </c>
      <c r="S14" s="96">
        <f t="shared" si="5"/>
        <v>-0.11278963546360188</v>
      </c>
      <c r="T14" s="95">
        <f t="shared" si="6"/>
        <v>10801</v>
      </c>
      <c r="U14" s="95">
        <f t="shared" si="7"/>
        <v>-73094</v>
      </c>
      <c r="V14" s="96">
        <f>P14/P8</f>
        <v>6.0752039916052582E-2</v>
      </c>
      <c r="W14" s="96">
        <f>Q14/Q8</f>
        <v>5.4737600114547189E-2</v>
      </c>
      <c r="X14" s="95">
        <v>648056</v>
      </c>
      <c r="Y14" s="95">
        <v>261893</v>
      </c>
      <c r="Z14" s="95">
        <v>275616</v>
      </c>
      <c r="AA14" s="95">
        <v>564161</v>
      </c>
      <c r="AB14" s="95">
        <v>574962</v>
      </c>
      <c r="AC14" s="96">
        <f t="shared" si="12"/>
        <v>1.9145243999496575E-2</v>
      </c>
      <c r="AD14" s="97">
        <f t="shared" si="8"/>
        <v>-0.11278963546360188</v>
      </c>
      <c r="AE14" s="95">
        <f t="shared" si="9"/>
        <v>10801</v>
      </c>
      <c r="AF14" s="95">
        <f t="shared" si="10"/>
        <v>-73094</v>
      </c>
      <c r="AG14" s="96">
        <f t="shared" si="11"/>
        <v>5.4737600114547189E-2</v>
      </c>
    </row>
    <row r="15" spans="1:33" ht="15.75" x14ac:dyDescent="0.25">
      <c r="B15" s="100" t="s">
        <v>157</v>
      </c>
      <c r="C15" s="101">
        <v>844109</v>
      </c>
      <c r="D15" s="101">
        <v>293631</v>
      </c>
      <c r="E15" s="101">
        <v>574569</v>
      </c>
      <c r="F15" s="101">
        <v>931989</v>
      </c>
      <c r="G15" s="102">
        <f t="shared" si="0"/>
        <v>0.62206627924583469</v>
      </c>
      <c r="H15" s="102">
        <f t="shared" si="1"/>
        <v>0.10410977729179516</v>
      </c>
      <c r="I15" s="101">
        <f t="shared" si="2"/>
        <v>357420</v>
      </c>
      <c r="J15" s="103">
        <f t="shared" si="3"/>
        <v>87880</v>
      </c>
      <c r="K15" s="104">
        <f>E15/E8</f>
        <v>8.5792869072211897E-2</v>
      </c>
      <c r="L15" s="105">
        <f>F15/F8</f>
        <v>6.375895055907066E-2</v>
      </c>
      <c r="M15" s="101">
        <v>585652</v>
      </c>
      <c r="N15" s="101">
        <v>229680</v>
      </c>
      <c r="O15" s="101">
        <v>239601</v>
      </c>
      <c r="P15" s="101">
        <v>612036</v>
      </c>
      <c r="Q15" s="101">
        <v>556605</v>
      </c>
      <c r="R15" s="136">
        <f t="shared" si="4"/>
        <v>-9.0568201870478204E-2</v>
      </c>
      <c r="S15" s="102">
        <f t="shared" si="5"/>
        <v>-4.9597713317806491E-2</v>
      </c>
      <c r="T15" s="101">
        <f t="shared" si="6"/>
        <v>-55431</v>
      </c>
      <c r="U15" s="103">
        <f t="shared" si="7"/>
        <v>-29047</v>
      </c>
      <c r="V15" s="105">
        <f>P15/P8</f>
        <v>6.5907490064114949E-2</v>
      </c>
      <c r="W15" s="105">
        <f>Q15/Q8</f>
        <v>5.2989974836176193E-2</v>
      </c>
      <c r="X15" s="101">
        <v>585652</v>
      </c>
      <c r="Y15" s="101">
        <v>229680</v>
      </c>
      <c r="Z15" s="101">
        <v>239601</v>
      </c>
      <c r="AA15" s="101">
        <v>612036</v>
      </c>
      <c r="AB15" s="101">
        <v>556605</v>
      </c>
      <c r="AC15" s="102">
        <f t="shared" si="12"/>
        <v>-9.0568201870478204E-2</v>
      </c>
      <c r="AD15" s="136">
        <f t="shared" si="8"/>
        <v>-4.9597713317806491E-2</v>
      </c>
      <c r="AE15" s="101">
        <f t="shared" si="9"/>
        <v>-55431</v>
      </c>
      <c r="AF15" s="101">
        <f t="shared" si="10"/>
        <v>-29047</v>
      </c>
      <c r="AG15" s="102">
        <f t="shared" si="11"/>
        <v>5.2989974836176193E-2</v>
      </c>
    </row>
    <row r="16" spans="1:33" ht="15.75" x14ac:dyDescent="0.25">
      <c r="B16" s="107" t="s">
        <v>60</v>
      </c>
      <c r="C16" s="108">
        <v>1968234</v>
      </c>
      <c r="D16" s="108">
        <v>812839</v>
      </c>
      <c r="E16" s="108">
        <v>1418435</v>
      </c>
      <c r="F16" s="108">
        <v>1923053</v>
      </c>
      <c r="G16" s="109">
        <f t="shared" si="0"/>
        <v>0.35575687289160229</v>
      </c>
      <c r="H16" s="109">
        <f t="shared" si="1"/>
        <v>-2.2955095786375002E-2</v>
      </c>
      <c r="I16" s="108">
        <f t="shared" si="2"/>
        <v>504618</v>
      </c>
      <c r="J16" s="108">
        <f t="shared" si="3"/>
        <v>-45181</v>
      </c>
      <c r="K16" s="110">
        <f>E16/E16</f>
        <v>1</v>
      </c>
      <c r="L16" s="109">
        <f>F16/F16</f>
        <v>1</v>
      </c>
      <c r="M16" s="108">
        <v>1378612</v>
      </c>
      <c r="N16" s="108">
        <v>545444</v>
      </c>
      <c r="O16" s="108">
        <v>809426</v>
      </c>
      <c r="P16" s="108">
        <v>1294491</v>
      </c>
      <c r="Q16" s="108">
        <v>1341270</v>
      </c>
      <c r="R16" s="110">
        <f t="shared" si="4"/>
        <v>3.6136983571148917E-2</v>
      </c>
      <c r="S16" s="109">
        <f t="shared" si="5"/>
        <v>-2.7086663977971992E-2</v>
      </c>
      <c r="T16" s="108">
        <f t="shared" si="6"/>
        <v>46779</v>
      </c>
      <c r="U16" s="108">
        <f t="shared" si="7"/>
        <v>-37342</v>
      </c>
      <c r="V16" s="108">
        <v>1294491</v>
      </c>
      <c r="W16" s="109">
        <f>Q16/Q16</f>
        <v>1</v>
      </c>
      <c r="X16" s="108">
        <v>254436</v>
      </c>
      <c r="Y16" s="108">
        <v>169125</v>
      </c>
      <c r="Z16" s="108">
        <v>271463</v>
      </c>
      <c r="AA16" s="108">
        <v>254029</v>
      </c>
      <c r="AB16" s="108">
        <v>234434</v>
      </c>
      <c r="AC16" s="109">
        <f t="shared" si="12"/>
        <v>-7.7136862326742217E-2</v>
      </c>
      <c r="AD16" s="110">
        <f t="shared" si="8"/>
        <v>-7.8613089342703057E-2</v>
      </c>
      <c r="AE16" s="108">
        <f t="shared" si="9"/>
        <v>-19595</v>
      </c>
      <c r="AF16" s="108">
        <f t="shared" si="10"/>
        <v>-20002</v>
      </c>
      <c r="AG16" s="109">
        <f t="shared" si="11"/>
        <v>2.2318613308799112E-2</v>
      </c>
    </row>
    <row r="17" spans="2:33" ht="15.75" x14ac:dyDescent="0.25">
      <c r="B17" s="112" t="s">
        <v>151</v>
      </c>
      <c r="C17" s="113">
        <v>1495577</v>
      </c>
      <c r="D17" s="113">
        <v>577229</v>
      </c>
      <c r="E17" s="113">
        <v>983512</v>
      </c>
      <c r="F17" s="113">
        <v>1338882</v>
      </c>
      <c r="G17" s="114">
        <f t="shared" si="0"/>
        <v>0.36132756895696239</v>
      </c>
      <c r="H17" s="114">
        <f t="shared" si="1"/>
        <v>-0.10477227183889559</v>
      </c>
      <c r="I17" s="113">
        <f t="shared" si="2"/>
        <v>355370</v>
      </c>
      <c r="J17" s="113">
        <f t="shared" si="3"/>
        <v>-156695</v>
      </c>
      <c r="K17" s="115">
        <f>E17/E16</f>
        <v>0.69337826548273274</v>
      </c>
      <c r="L17" s="114">
        <f>F17/F16</f>
        <v>0.69622730106762531</v>
      </c>
      <c r="M17" s="113">
        <v>1044603</v>
      </c>
      <c r="N17" s="113">
        <v>383278</v>
      </c>
      <c r="O17" s="113">
        <v>571118</v>
      </c>
      <c r="P17" s="113">
        <v>908585</v>
      </c>
      <c r="Q17" s="113">
        <v>932226</v>
      </c>
      <c r="R17" s="115">
        <f t="shared" si="4"/>
        <v>2.6019579896212175E-2</v>
      </c>
      <c r="S17" s="114">
        <f t="shared" si="5"/>
        <v>-0.10757866864253696</v>
      </c>
      <c r="T17" s="113">
        <f t="shared" si="6"/>
        <v>23641</v>
      </c>
      <c r="U17" s="113">
        <f t="shared" si="7"/>
        <v>-112377</v>
      </c>
      <c r="V17" s="113">
        <v>908585</v>
      </c>
      <c r="W17" s="114">
        <f>Q17/Q16</f>
        <v>0.69503232011451832</v>
      </c>
      <c r="X17" s="113">
        <v>207177</v>
      </c>
      <c r="Y17" s="113">
        <v>111827</v>
      </c>
      <c r="Z17" s="113">
        <v>182399</v>
      </c>
      <c r="AA17" s="113">
        <v>172420</v>
      </c>
      <c r="AB17" s="113">
        <v>159763</v>
      </c>
      <c r="AC17" s="114">
        <f t="shared" si="12"/>
        <v>-7.3407957313536665E-2</v>
      </c>
      <c r="AD17" s="115">
        <f t="shared" si="8"/>
        <v>-0.22885745039265937</v>
      </c>
      <c r="AE17" s="113">
        <f t="shared" si="9"/>
        <v>-12657</v>
      </c>
      <c r="AF17" s="113">
        <f t="shared" si="10"/>
        <v>-47414</v>
      </c>
      <c r="AG17" s="114">
        <f t="shared" si="11"/>
        <v>1.5209775962759978E-2</v>
      </c>
    </row>
    <row r="18" spans="2:33" ht="15.75" x14ac:dyDescent="0.25">
      <c r="B18" s="117" t="s">
        <v>152</v>
      </c>
      <c r="C18" s="113">
        <v>1322044</v>
      </c>
      <c r="D18" s="113">
        <v>462783</v>
      </c>
      <c r="E18" s="113">
        <v>778627</v>
      </c>
      <c r="F18" s="113">
        <v>1140372</v>
      </c>
      <c r="G18" s="114">
        <f t="shared" si="0"/>
        <v>0.4645934446146871</v>
      </c>
      <c r="H18" s="114">
        <f t="shared" si="1"/>
        <v>-0.13741751409181535</v>
      </c>
      <c r="I18" s="113">
        <f t="shared" si="2"/>
        <v>361745</v>
      </c>
      <c r="J18" s="113">
        <f t="shared" si="3"/>
        <v>-181672</v>
      </c>
      <c r="K18" s="115">
        <f>E18/E16</f>
        <v>0.54893386020508517</v>
      </c>
      <c r="L18" s="114">
        <f>F18/F16</f>
        <v>0.5930008169301626</v>
      </c>
      <c r="M18" s="113">
        <v>921986</v>
      </c>
      <c r="N18" s="113">
        <v>310627</v>
      </c>
      <c r="O18" s="113">
        <v>448187</v>
      </c>
      <c r="P18" s="113">
        <v>759306</v>
      </c>
      <c r="Q18" s="113">
        <v>803245</v>
      </c>
      <c r="R18" s="115">
        <f t="shared" si="4"/>
        <v>5.786731568037129E-2</v>
      </c>
      <c r="S18" s="114">
        <f t="shared" si="5"/>
        <v>-0.12878828962695743</v>
      </c>
      <c r="T18" s="113">
        <f t="shared" si="6"/>
        <v>43939</v>
      </c>
      <c r="U18" s="113">
        <f t="shared" si="7"/>
        <v>-118741</v>
      </c>
      <c r="V18" s="113">
        <v>759306</v>
      </c>
      <c r="W18" s="114">
        <f>Q18/Q16</f>
        <v>0.59886898238236896</v>
      </c>
      <c r="X18" s="113">
        <v>182108</v>
      </c>
      <c r="Y18" s="113">
        <v>83747</v>
      </c>
      <c r="Z18" s="113">
        <v>145493</v>
      </c>
      <c r="AA18" s="113">
        <v>146462</v>
      </c>
      <c r="AB18" s="113">
        <v>134225</v>
      </c>
      <c r="AC18" s="114">
        <f t="shared" si="12"/>
        <v>-8.3550682088186723E-2</v>
      </c>
      <c r="AD18" s="115">
        <f t="shared" si="8"/>
        <v>-0.26293737781975535</v>
      </c>
      <c r="AE18" s="113">
        <f t="shared" si="9"/>
        <v>-12237</v>
      </c>
      <c r="AF18" s="113">
        <f t="shared" si="10"/>
        <v>-47883</v>
      </c>
      <c r="AG18" s="114">
        <f t="shared" si="11"/>
        <v>1.277850427571752E-2</v>
      </c>
    </row>
    <row r="19" spans="2:33" ht="15.75" x14ac:dyDescent="0.25">
      <c r="B19" s="117" t="s">
        <v>153</v>
      </c>
      <c r="C19" s="113">
        <v>173539</v>
      </c>
      <c r="D19" s="113">
        <v>114445</v>
      </c>
      <c r="E19" s="113">
        <v>204886</v>
      </c>
      <c r="F19" s="113">
        <v>198509</v>
      </c>
      <c r="G19" s="114">
        <f t="shared" si="0"/>
        <v>-3.1124625401442785E-2</v>
      </c>
      <c r="H19" s="114">
        <f t="shared" si="1"/>
        <v>0.14388696488973651</v>
      </c>
      <c r="I19" s="113">
        <f t="shared" si="2"/>
        <v>-6377</v>
      </c>
      <c r="J19" s="113">
        <f t="shared" si="3"/>
        <v>24970</v>
      </c>
      <c r="K19" s="115">
        <f>E19/E16</f>
        <v>0.14444511027999168</v>
      </c>
      <c r="L19" s="114">
        <f>F19/F16</f>
        <v>0.10322596413099379</v>
      </c>
      <c r="M19" s="113">
        <v>122621</v>
      </c>
      <c r="N19" s="113">
        <v>72650</v>
      </c>
      <c r="O19" s="113">
        <v>122932</v>
      </c>
      <c r="P19" s="113">
        <v>149279</v>
      </c>
      <c r="Q19" s="113">
        <v>128982</v>
      </c>
      <c r="R19" s="115">
        <f t="shared" si="4"/>
        <v>-0.13596688080707942</v>
      </c>
      <c r="S19" s="114">
        <f t="shared" si="5"/>
        <v>5.187529052935469E-2</v>
      </c>
      <c r="T19" s="113">
        <f t="shared" si="6"/>
        <v>-20297</v>
      </c>
      <c r="U19" s="113">
        <f t="shared" si="7"/>
        <v>6361</v>
      </c>
      <c r="V19" s="113">
        <v>149279</v>
      </c>
      <c r="W19" s="114">
        <f>Q19/Q16</f>
        <v>9.6164083294191322E-2</v>
      </c>
      <c r="X19" s="113">
        <v>25068</v>
      </c>
      <c r="Y19" s="113">
        <v>28080</v>
      </c>
      <c r="Z19" s="113">
        <v>36905</v>
      </c>
      <c r="AA19" s="113">
        <v>25958</v>
      </c>
      <c r="AB19" s="113">
        <v>25539</v>
      </c>
      <c r="AC19" s="114">
        <f t="shared" si="12"/>
        <v>-1.6141459280376025E-2</v>
      </c>
      <c r="AD19" s="115">
        <f t="shared" si="8"/>
        <v>1.878889420775498E-2</v>
      </c>
      <c r="AE19" s="113">
        <f t="shared" si="9"/>
        <v>-419</v>
      </c>
      <c r="AF19" s="113">
        <f t="shared" si="10"/>
        <v>471</v>
      </c>
      <c r="AG19" s="114">
        <f t="shared" si="11"/>
        <v>2.4313668891603629E-3</v>
      </c>
    </row>
    <row r="20" spans="2:33" ht="15.75" x14ac:dyDescent="0.25">
      <c r="B20" s="112" t="s">
        <v>154</v>
      </c>
      <c r="C20" s="113">
        <v>8463</v>
      </c>
      <c r="D20" s="113">
        <v>1257</v>
      </c>
      <c r="E20" s="113">
        <v>316</v>
      </c>
      <c r="F20" s="113">
        <v>612</v>
      </c>
      <c r="G20" s="114">
        <f t="shared" si="0"/>
        <v>0.93670886075949378</v>
      </c>
      <c r="H20" s="114">
        <f t="shared" si="1"/>
        <v>-0.92768521800779868</v>
      </c>
      <c r="I20" s="113">
        <f t="shared" si="2"/>
        <v>296</v>
      </c>
      <c r="J20" s="113">
        <f t="shared" si="3"/>
        <v>-7851</v>
      </c>
      <c r="K20" s="115">
        <f>E20/E16</f>
        <v>2.2278074074596297E-4</v>
      </c>
      <c r="L20" s="114">
        <f>F20/F16</f>
        <v>3.182439589548494E-4</v>
      </c>
      <c r="M20" s="113">
        <v>3506</v>
      </c>
      <c r="N20" s="113">
        <v>973</v>
      </c>
      <c r="O20" s="113">
        <v>107</v>
      </c>
      <c r="P20" s="113">
        <v>388</v>
      </c>
      <c r="Q20" s="113">
        <v>413</v>
      </c>
      <c r="R20" s="115">
        <f t="shared" si="4"/>
        <v>6.4432989690721643E-2</v>
      </c>
      <c r="S20" s="114">
        <f t="shared" si="5"/>
        <v>-0.88220193953223047</v>
      </c>
      <c r="T20" s="113">
        <f t="shared" si="6"/>
        <v>25</v>
      </c>
      <c r="U20" s="113">
        <f t="shared" si="7"/>
        <v>-3093</v>
      </c>
      <c r="V20" s="115">
        <f>P20/P16</f>
        <v>2.9973170922007185E-4</v>
      </c>
      <c r="W20" s="114">
        <f>Q20/Q16</f>
        <v>3.0791712332341734E-4</v>
      </c>
      <c r="X20" s="113">
        <v>30</v>
      </c>
      <c r="Y20" s="113">
        <v>178</v>
      </c>
      <c r="Z20" s="113">
        <v>17</v>
      </c>
      <c r="AA20" s="113">
        <v>30</v>
      </c>
      <c r="AB20" s="113">
        <v>16</v>
      </c>
      <c r="AC20" s="114">
        <f t="shared" si="12"/>
        <v>-0.46666666666666667</v>
      </c>
      <c r="AD20" s="115">
        <f t="shared" si="8"/>
        <v>-0.46666666666666667</v>
      </c>
      <c r="AE20" s="113">
        <f t="shared" si="9"/>
        <v>-14</v>
      </c>
      <c r="AF20" s="113">
        <f>IFERROR(AB20-X20,"-")</f>
        <v>-14</v>
      </c>
      <c r="AG20" s="114">
        <f t="shared" si="11"/>
        <v>1.523233886470332E-6</v>
      </c>
    </row>
    <row r="21" spans="2:33" ht="15.75" x14ac:dyDescent="0.25">
      <c r="B21" s="112" t="s">
        <v>155</v>
      </c>
      <c r="C21" s="113">
        <v>37558</v>
      </c>
      <c r="D21" s="113">
        <v>16442</v>
      </c>
      <c r="E21" s="113">
        <v>25858</v>
      </c>
      <c r="F21" s="113">
        <v>31880</v>
      </c>
      <c r="G21" s="114">
        <f t="shared" si="0"/>
        <v>0.23288730760306287</v>
      </c>
      <c r="H21" s="114">
        <f t="shared" si="1"/>
        <v>-0.15117950902603972</v>
      </c>
      <c r="I21" s="113">
        <f t="shared" si="2"/>
        <v>6022</v>
      </c>
      <c r="J21" s="113">
        <f t="shared" si="3"/>
        <v>-5678</v>
      </c>
      <c r="K21" s="115">
        <f>E21/E16</f>
        <v>1.8229950614585794E-2</v>
      </c>
      <c r="L21" s="114">
        <f>F21/F16</f>
        <v>1.6577806227909476E-2</v>
      </c>
      <c r="M21" s="113">
        <v>27474</v>
      </c>
      <c r="N21" s="113">
        <v>10980</v>
      </c>
      <c r="O21" s="113">
        <v>12200</v>
      </c>
      <c r="P21" s="113">
        <v>17884</v>
      </c>
      <c r="Q21" s="113">
        <v>23727</v>
      </c>
      <c r="R21" s="114">
        <f t="shared" si="4"/>
        <v>0.32671661820621778</v>
      </c>
      <c r="S21" s="114">
        <f t="shared" si="5"/>
        <v>-0.13638348984494431</v>
      </c>
      <c r="T21" s="113">
        <f t="shared" si="6"/>
        <v>5843</v>
      </c>
      <c r="U21" s="113">
        <f t="shared" si="7"/>
        <v>-3747</v>
      </c>
      <c r="V21" s="115">
        <f>P21/P16</f>
        <v>1.3815468782710734E-2</v>
      </c>
      <c r="W21" s="114">
        <f>Q21/Q16</f>
        <v>1.7689950569236619E-2</v>
      </c>
      <c r="X21" s="113">
        <v>4253</v>
      </c>
      <c r="Y21" s="113">
        <v>4128</v>
      </c>
      <c r="Z21" s="113">
        <v>4514</v>
      </c>
      <c r="AA21" s="113">
        <v>3999</v>
      </c>
      <c r="AB21" s="113">
        <v>6036</v>
      </c>
      <c r="AC21" s="114">
        <f t="shared" si="12"/>
        <v>0.50937734433608406</v>
      </c>
      <c r="AD21" s="115">
        <f>IFERROR(AB21/X21-1,"-")</f>
        <v>0.41923348224782497</v>
      </c>
      <c r="AE21" s="113">
        <f t="shared" si="9"/>
        <v>2037</v>
      </c>
      <c r="AF21" s="113">
        <f t="shared" ref="AF21:AF71" si="13">IFERROR(AB21-X21,"-")</f>
        <v>1783</v>
      </c>
      <c r="AG21" s="114">
        <f t="shared" si="11"/>
        <v>5.7463998367093274E-4</v>
      </c>
    </row>
    <row r="22" spans="2:33" ht="15.75" x14ac:dyDescent="0.25">
      <c r="B22" s="112" t="s">
        <v>156</v>
      </c>
      <c r="C22" s="113">
        <v>314052</v>
      </c>
      <c r="D22" s="113">
        <v>161315</v>
      </c>
      <c r="E22" s="113">
        <v>272560</v>
      </c>
      <c r="F22" s="113">
        <v>350284</v>
      </c>
      <c r="G22" s="114">
        <f t="shared" si="0"/>
        <v>0.28516289991194599</v>
      </c>
      <c r="H22" s="114">
        <f t="shared" si="1"/>
        <v>0.11536942926649085</v>
      </c>
      <c r="I22" s="113">
        <f t="shared" si="2"/>
        <v>77724</v>
      </c>
      <c r="J22" s="113">
        <f t="shared" si="3"/>
        <v>36232</v>
      </c>
      <c r="K22" s="115">
        <f>E22/E16</f>
        <v>0.1921554389168344</v>
      </c>
      <c r="L22" s="114">
        <f>F22/F16</f>
        <v>0.18214994594532755</v>
      </c>
      <c r="M22" s="113">
        <v>226284</v>
      </c>
      <c r="N22" s="113">
        <v>109707</v>
      </c>
      <c r="O22" s="113">
        <v>146050</v>
      </c>
      <c r="P22" s="113">
        <v>235064</v>
      </c>
      <c r="Q22" s="113">
        <v>245760</v>
      </c>
      <c r="R22" s="114">
        <f t="shared" si="4"/>
        <v>4.5502501446414545E-2</v>
      </c>
      <c r="S22" s="114">
        <f t="shared" si="5"/>
        <v>8.6068833854801907E-2</v>
      </c>
      <c r="T22" s="113">
        <f t="shared" si="6"/>
        <v>10696</v>
      </c>
      <c r="U22" s="113">
        <f t="shared" si="7"/>
        <v>19476</v>
      </c>
      <c r="V22" s="115">
        <f>P22/P16</f>
        <v>0.18158797550543032</v>
      </c>
      <c r="W22" s="114">
        <f>Q22/Q16</f>
        <v>0.18322932742848197</v>
      </c>
      <c r="X22" s="113">
        <v>29704</v>
      </c>
      <c r="Y22" s="113">
        <v>39565</v>
      </c>
      <c r="Z22" s="113">
        <v>52907</v>
      </c>
      <c r="AA22" s="113">
        <v>42628</v>
      </c>
      <c r="AB22" s="113">
        <v>37445</v>
      </c>
      <c r="AC22" s="114">
        <f t="shared" si="12"/>
        <v>-0.1215867504926339</v>
      </c>
      <c r="AD22" s="115">
        <f t="shared" ref="AD22:AD71" si="14">IFERROR(AB22/X22-1,"-")</f>
        <v>0.26060463237274445</v>
      </c>
      <c r="AE22" s="113">
        <f t="shared" si="9"/>
        <v>-5183</v>
      </c>
      <c r="AF22" s="113">
        <f t="shared" si="13"/>
        <v>7741</v>
      </c>
      <c r="AG22" s="114">
        <f t="shared" si="11"/>
        <v>3.5648433049300988E-3</v>
      </c>
    </row>
    <row r="23" spans="2:33" ht="15.75" x14ac:dyDescent="0.25">
      <c r="B23" s="118" t="s">
        <v>157</v>
      </c>
      <c r="C23" s="119">
        <v>112588</v>
      </c>
      <c r="D23" s="119">
        <v>56596</v>
      </c>
      <c r="E23" s="119">
        <v>136192</v>
      </c>
      <c r="F23" s="119">
        <v>201398</v>
      </c>
      <c r="G23" s="120">
        <f t="shared" si="0"/>
        <v>0.47877995770676685</v>
      </c>
      <c r="H23" s="120">
        <f t="shared" si="1"/>
        <v>0.78880520126478837</v>
      </c>
      <c r="I23" s="119">
        <f t="shared" si="2"/>
        <v>65206</v>
      </c>
      <c r="J23" s="121">
        <f t="shared" si="3"/>
        <v>88810</v>
      </c>
      <c r="K23" s="115">
        <f>E23/E16</f>
        <v>9.6015679252133515E-2</v>
      </c>
      <c r="L23" s="122">
        <f>F23/F16</f>
        <v>0.10472826281958948</v>
      </c>
      <c r="M23" s="119">
        <v>76748</v>
      </c>
      <c r="N23" s="119">
        <v>40506</v>
      </c>
      <c r="O23" s="119">
        <v>79953</v>
      </c>
      <c r="P23" s="119">
        <v>132572</v>
      </c>
      <c r="Q23" s="119">
        <v>139144</v>
      </c>
      <c r="R23" s="120">
        <f t="shared" si="4"/>
        <v>4.9573062185076733E-2</v>
      </c>
      <c r="S23" s="120">
        <f t="shared" si="5"/>
        <v>0.81299838432271843</v>
      </c>
      <c r="T23" s="119">
        <f t="shared" si="6"/>
        <v>6572</v>
      </c>
      <c r="U23" s="121">
        <f t="shared" si="7"/>
        <v>62396</v>
      </c>
      <c r="V23" s="115">
        <f>P23/P16</f>
        <v>0.10241245400701897</v>
      </c>
      <c r="W23" s="122">
        <f>Q23/Q16</f>
        <v>0.10374048476443967</v>
      </c>
      <c r="X23" s="121">
        <v>13273</v>
      </c>
      <c r="Y23" s="121">
        <v>13428</v>
      </c>
      <c r="Z23" s="121">
        <v>31627</v>
      </c>
      <c r="AA23" s="121">
        <v>34953</v>
      </c>
      <c r="AB23" s="121">
        <v>31173</v>
      </c>
      <c r="AC23" s="120">
        <f t="shared" si="12"/>
        <v>-0.10814522358595824</v>
      </c>
      <c r="AD23" s="137">
        <f t="shared" si="14"/>
        <v>1.3486024259775484</v>
      </c>
      <c r="AE23" s="119">
        <f t="shared" si="9"/>
        <v>-3780</v>
      </c>
      <c r="AF23" s="119">
        <f t="shared" si="13"/>
        <v>17900</v>
      </c>
      <c r="AG23" s="120">
        <f t="shared" si="11"/>
        <v>2.9677356214337287E-3</v>
      </c>
    </row>
    <row r="24" spans="2:33" ht="15.75" x14ac:dyDescent="0.25">
      <c r="B24" s="107" t="s">
        <v>76</v>
      </c>
      <c r="C24" s="108">
        <v>2651378</v>
      </c>
      <c r="D24" s="108">
        <v>893652</v>
      </c>
      <c r="E24" s="108">
        <v>1297534</v>
      </c>
      <c r="F24" s="108">
        <v>2274763</v>
      </c>
      <c r="G24" s="109">
        <f t="shared" si="0"/>
        <v>0.75314327023415184</v>
      </c>
      <c r="H24" s="109">
        <f t="shared" si="1"/>
        <v>-0.14204500452217672</v>
      </c>
      <c r="I24" s="108">
        <f t="shared" si="2"/>
        <v>977229</v>
      </c>
      <c r="J24" s="108">
        <f t="shared" si="3"/>
        <v>-376615</v>
      </c>
      <c r="K24" s="110">
        <f>E24/E24</f>
        <v>1</v>
      </c>
      <c r="L24" s="109">
        <f>F24/F24</f>
        <v>1</v>
      </c>
      <c r="M24" s="108">
        <v>1711397</v>
      </c>
      <c r="N24" s="108">
        <v>745042</v>
      </c>
      <c r="O24" s="108">
        <v>479489</v>
      </c>
      <c r="P24" s="108">
        <v>1392846</v>
      </c>
      <c r="Q24" s="108">
        <v>1586211</v>
      </c>
      <c r="R24" s="109">
        <f t="shared" si="4"/>
        <v>0.13882726446426963</v>
      </c>
      <c r="S24" s="109">
        <f t="shared" si="5"/>
        <v>-7.3148427863318655E-2</v>
      </c>
      <c r="T24" s="108">
        <f t="shared" si="6"/>
        <v>193365</v>
      </c>
      <c r="U24" s="108">
        <f t="shared" si="7"/>
        <v>-125186</v>
      </c>
      <c r="V24" s="110">
        <f>P24/P24</f>
        <v>1</v>
      </c>
      <c r="W24" s="109">
        <f>Q24/Q24</f>
        <v>1</v>
      </c>
      <c r="X24" s="108">
        <v>177925</v>
      </c>
      <c r="Y24" s="108">
        <v>76083</v>
      </c>
      <c r="Z24" s="108">
        <v>115617</v>
      </c>
      <c r="AA24" s="108">
        <v>171017</v>
      </c>
      <c r="AB24" s="108">
        <v>159623</v>
      </c>
      <c r="AC24" s="109">
        <f t="shared" si="12"/>
        <v>-6.6624955413789322E-2</v>
      </c>
      <c r="AD24" s="110">
        <f t="shared" si="14"/>
        <v>-0.10286356610931569</v>
      </c>
      <c r="AE24" s="108">
        <f t="shared" si="9"/>
        <v>-11394</v>
      </c>
      <c r="AF24" s="108">
        <f t="shared" si="13"/>
        <v>-18302</v>
      </c>
      <c r="AG24" s="109">
        <f t="shared" si="11"/>
        <v>1.5196447666253363E-2</v>
      </c>
    </row>
    <row r="25" spans="2:33" ht="15.75" x14ac:dyDescent="0.25">
      <c r="B25" s="112" t="s">
        <v>151</v>
      </c>
      <c r="C25" s="113">
        <v>2156264</v>
      </c>
      <c r="D25" s="113">
        <v>633990</v>
      </c>
      <c r="E25" s="113">
        <v>993059</v>
      </c>
      <c r="F25" s="113">
        <v>1826780</v>
      </c>
      <c r="G25" s="114">
        <f t="shared" si="0"/>
        <v>0.8395483047835024</v>
      </c>
      <c r="H25" s="114">
        <f t="shared" si="1"/>
        <v>-0.15280318179963126</v>
      </c>
      <c r="I25" s="113">
        <f t="shared" si="2"/>
        <v>833721</v>
      </c>
      <c r="J25" s="113">
        <f t="shared" si="3"/>
        <v>-329484</v>
      </c>
      <c r="K25" s="115">
        <f>E25/E24</f>
        <v>0.76534333589717107</v>
      </c>
      <c r="L25" s="114">
        <f>F25/F24</f>
        <v>0.80306387962174519</v>
      </c>
      <c r="M25" s="113">
        <v>1385415</v>
      </c>
      <c r="N25" s="113">
        <v>537424</v>
      </c>
      <c r="O25" s="113">
        <v>333813</v>
      </c>
      <c r="P25" s="113">
        <v>1127178</v>
      </c>
      <c r="Q25" s="113">
        <v>1298783</v>
      </c>
      <c r="R25" s="114">
        <f t="shared" si="4"/>
        <v>0.15224303526151139</v>
      </c>
      <c r="S25" s="114">
        <f t="shared" si="5"/>
        <v>-6.2531443646849483E-2</v>
      </c>
      <c r="T25" s="113">
        <f t="shared" si="6"/>
        <v>171605</v>
      </c>
      <c r="U25" s="113">
        <f t="shared" si="7"/>
        <v>-86632</v>
      </c>
      <c r="V25" s="115">
        <f>P25/P24</f>
        <v>0.80926247409979279</v>
      </c>
      <c r="W25" s="114">
        <f>Q25/Q24</f>
        <v>0.81879586007157934</v>
      </c>
      <c r="X25" s="113">
        <v>160376</v>
      </c>
      <c r="Y25" s="113">
        <v>63160</v>
      </c>
      <c r="Z25" s="113">
        <v>91503</v>
      </c>
      <c r="AA25" s="113">
        <v>151956</v>
      </c>
      <c r="AB25" s="113">
        <v>139665</v>
      </c>
      <c r="AC25" s="114">
        <f t="shared" si="12"/>
        <v>-8.0885256258390603E-2</v>
      </c>
      <c r="AD25" s="115">
        <f t="shared" si="14"/>
        <v>-0.12914027036464304</v>
      </c>
      <c r="AE25" s="113">
        <f t="shared" si="9"/>
        <v>-12291</v>
      </c>
      <c r="AF25" s="113">
        <f t="shared" si="13"/>
        <v>-20711</v>
      </c>
      <c r="AG25" s="114">
        <f t="shared" si="11"/>
        <v>1.3296403797117433E-2</v>
      </c>
    </row>
    <row r="26" spans="2:33" ht="15.75" x14ac:dyDescent="0.25">
      <c r="B26" s="117" t="s">
        <v>152</v>
      </c>
      <c r="C26" s="113">
        <v>1976229</v>
      </c>
      <c r="D26" s="113">
        <v>557789</v>
      </c>
      <c r="E26" s="113">
        <v>901273</v>
      </c>
      <c r="F26" s="113">
        <v>1598189</v>
      </c>
      <c r="G26" s="114">
        <f t="shared" si="0"/>
        <v>0.77325738150371759</v>
      </c>
      <c r="H26" s="114">
        <f t="shared" si="1"/>
        <v>-0.19129362032436525</v>
      </c>
      <c r="I26" s="113">
        <f t="shared" si="2"/>
        <v>696916</v>
      </c>
      <c r="J26" s="113">
        <f t="shared" si="3"/>
        <v>-378040</v>
      </c>
      <c r="K26" s="115">
        <f>E26/E24</f>
        <v>0.69460453444765224</v>
      </c>
      <c r="L26" s="114">
        <f>F26/F24</f>
        <v>0.70257385055058486</v>
      </c>
      <c r="M26" s="113">
        <v>1277108</v>
      </c>
      <c r="N26" s="113">
        <v>474502</v>
      </c>
      <c r="O26" s="113">
        <v>292336</v>
      </c>
      <c r="P26" s="113">
        <v>997367</v>
      </c>
      <c r="Q26" s="113">
        <v>1125345</v>
      </c>
      <c r="R26" s="114">
        <f t="shared" si="4"/>
        <v>0.12831585564792092</v>
      </c>
      <c r="S26" s="114">
        <f t="shared" si="5"/>
        <v>-0.11883333281132058</v>
      </c>
      <c r="T26" s="113">
        <f t="shared" si="6"/>
        <v>127978</v>
      </c>
      <c r="U26" s="113">
        <f t="shared" si="7"/>
        <v>-151763</v>
      </c>
      <c r="V26" s="115">
        <f>P26/P24</f>
        <v>0.71606408748705885</v>
      </c>
      <c r="W26" s="114">
        <f>Q26/Q24</f>
        <v>0.70945479510607357</v>
      </c>
      <c r="X26" s="113">
        <v>152443</v>
      </c>
      <c r="Y26" s="113">
        <v>57124</v>
      </c>
      <c r="Z26" s="113">
        <v>85504</v>
      </c>
      <c r="AA26" s="113">
        <v>134412</v>
      </c>
      <c r="AB26" s="113">
        <v>120726</v>
      </c>
      <c r="AC26" s="114">
        <f t="shared" si="12"/>
        <v>-0.10182126595839658</v>
      </c>
      <c r="AD26" s="115">
        <f t="shared" si="14"/>
        <v>-0.20805809384491247</v>
      </c>
      <c r="AE26" s="113">
        <f t="shared" si="9"/>
        <v>-13686</v>
      </c>
      <c r="AF26" s="113">
        <f t="shared" si="13"/>
        <v>-31717</v>
      </c>
      <c r="AG26" s="114">
        <f t="shared" si="11"/>
        <v>1.1493370886126082E-2</v>
      </c>
    </row>
    <row r="27" spans="2:33" ht="15.75" x14ac:dyDescent="0.25">
      <c r="B27" s="117" t="s">
        <v>153</v>
      </c>
      <c r="C27" s="113">
        <v>180037</v>
      </c>
      <c r="D27" s="113">
        <v>76202</v>
      </c>
      <c r="E27" s="113">
        <v>91787</v>
      </c>
      <c r="F27" s="113">
        <v>228590</v>
      </c>
      <c r="G27" s="114">
        <f t="shared" si="0"/>
        <v>1.4904398226328346</v>
      </c>
      <c r="H27" s="114">
        <f t="shared" si="1"/>
        <v>0.26968345395668658</v>
      </c>
      <c r="I27" s="113">
        <f t="shared" si="2"/>
        <v>136803</v>
      </c>
      <c r="J27" s="113">
        <f t="shared" si="3"/>
        <v>48553</v>
      </c>
      <c r="K27" s="115">
        <f>E27/E24</f>
        <v>7.0739572142232879E-2</v>
      </c>
      <c r="L27" s="114">
        <f>F27/F24</f>
        <v>0.10048958946492448</v>
      </c>
      <c r="M27" s="113">
        <v>108308</v>
      </c>
      <c r="N27" s="113">
        <v>62924</v>
      </c>
      <c r="O27" s="113">
        <v>41477</v>
      </c>
      <c r="P27" s="113">
        <v>129811</v>
      </c>
      <c r="Q27" s="113">
        <v>173437</v>
      </c>
      <c r="R27" s="114">
        <f t="shared" si="4"/>
        <v>0.33607321413439539</v>
      </c>
      <c r="S27" s="114">
        <f t="shared" si="5"/>
        <v>0.60133138826310151</v>
      </c>
      <c r="T27" s="113">
        <f t="shared" si="6"/>
        <v>43626</v>
      </c>
      <c r="U27" s="113">
        <f t="shared" si="7"/>
        <v>65129</v>
      </c>
      <c r="V27" s="115">
        <f>P27/P24</f>
        <v>9.3198386612733927E-2</v>
      </c>
      <c r="W27" s="114">
        <f>Q27/Q24</f>
        <v>0.10934043453235415</v>
      </c>
      <c r="X27" s="113">
        <v>7934</v>
      </c>
      <c r="Y27" s="113">
        <v>6036</v>
      </c>
      <c r="Z27" s="113">
        <v>5999</v>
      </c>
      <c r="AA27" s="113">
        <v>17544</v>
      </c>
      <c r="AB27" s="113">
        <v>18939</v>
      </c>
      <c r="AC27" s="114">
        <f t="shared" si="12"/>
        <v>7.9514363885088812E-2</v>
      </c>
      <c r="AD27" s="115">
        <f t="shared" si="14"/>
        <v>1.3870683135870934</v>
      </c>
      <c r="AE27" s="113">
        <f t="shared" si="9"/>
        <v>1395</v>
      </c>
      <c r="AF27" s="113">
        <f t="shared" si="13"/>
        <v>11005</v>
      </c>
      <c r="AG27" s="114">
        <f t="shared" si="11"/>
        <v>1.8030329109913511E-3</v>
      </c>
    </row>
    <row r="28" spans="2:33" ht="15.75" x14ac:dyDescent="0.25">
      <c r="B28" s="112" t="s">
        <v>154</v>
      </c>
      <c r="C28" s="113">
        <v>215136</v>
      </c>
      <c r="D28" s="113">
        <v>130287</v>
      </c>
      <c r="E28" s="113">
        <v>83436</v>
      </c>
      <c r="F28" s="113">
        <v>151659</v>
      </c>
      <c r="G28" s="114">
        <f t="shared" si="0"/>
        <v>0.81766863224507413</v>
      </c>
      <c r="H28" s="114">
        <f t="shared" si="1"/>
        <v>-0.29505522088353409</v>
      </c>
      <c r="I28" s="113">
        <f t="shared" si="2"/>
        <v>68223</v>
      </c>
      <c r="J28" s="113">
        <f t="shared" si="3"/>
        <v>-63477</v>
      </c>
      <c r="K28" s="115">
        <f>E28/E24</f>
        <v>6.4303517287408268E-2</v>
      </c>
      <c r="L28" s="114">
        <f>F28/F24</f>
        <v>6.6670242130718677E-2</v>
      </c>
      <c r="M28" s="113">
        <v>136009</v>
      </c>
      <c r="N28" s="113">
        <v>115078</v>
      </c>
      <c r="O28" s="113">
        <v>43710</v>
      </c>
      <c r="P28" s="113">
        <v>78982</v>
      </c>
      <c r="Q28" s="113">
        <v>120153</v>
      </c>
      <c r="R28" s="114">
        <f t="shared" si="4"/>
        <v>0.52127066926641508</v>
      </c>
      <c r="S28" s="114">
        <f t="shared" si="5"/>
        <v>-0.11658052040673783</v>
      </c>
      <c r="T28" s="113">
        <f t="shared" si="6"/>
        <v>41171</v>
      </c>
      <c r="U28" s="113">
        <f t="shared" si="7"/>
        <v>-15856</v>
      </c>
      <c r="V28" s="115">
        <f>P28/P24</f>
        <v>5.6705479284859917E-2</v>
      </c>
      <c r="W28" s="114">
        <f>Q28/Q24</f>
        <v>7.5748434476876028E-2</v>
      </c>
      <c r="X28" s="113">
        <v>2</v>
      </c>
      <c r="Y28" s="113">
        <v>0</v>
      </c>
      <c r="Z28" s="113">
        <v>65</v>
      </c>
      <c r="AA28" s="113">
        <v>0</v>
      </c>
      <c r="AB28" s="113">
        <v>1960</v>
      </c>
      <c r="AC28" s="114" t="str">
        <f t="shared" si="12"/>
        <v>-</v>
      </c>
      <c r="AD28" s="115">
        <f t="shared" si="14"/>
        <v>979</v>
      </c>
      <c r="AE28" s="113">
        <f t="shared" si="9"/>
        <v>1960</v>
      </c>
      <c r="AF28" s="113">
        <f t="shared" si="13"/>
        <v>1958</v>
      </c>
      <c r="AG28" s="114">
        <f t="shared" si="11"/>
        <v>1.8659615109261566E-4</v>
      </c>
    </row>
    <row r="29" spans="2:33" ht="15.75" x14ac:dyDescent="0.25">
      <c r="B29" s="112" t="s">
        <v>155</v>
      </c>
      <c r="C29" s="113">
        <v>76390</v>
      </c>
      <c r="D29" s="113">
        <v>42536</v>
      </c>
      <c r="E29" s="113">
        <v>74164</v>
      </c>
      <c r="F29" s="113">
        <v>84575</v>
      </c>
      <c r="G29" s="114">
        <f t="shared" si="0"/>
        <v>0.14037808100965421</v>
      </c>
      <c r="H29" s="114">
        <f t="shared" si="1"/>
        <v>0.10714753239952879</v>
      </c>
      <c r="I29" s="113">
        <f t="shared" si="2"/>
        <v>10411</v>
      </c>
      <c r="J29" s="113">
        <f t="shared" si="3"/>
        <v>8185</v>
      </c>
      <c r="K29" s="115">
        <f>E29/E24</f>
        <v>5.715765444296643E-2</v>
      </c>
      <c r="L29" s="114">
        <f>F29/F24</f>
        <v>3.7179697401443577E-2</v>
      </c>
      <c r="M29" s="113">
        <v>45505</v>
      </c>
      <c r="N29" s="113">
        <v>28706</v>
      </c>
      <c r="O29" s="113">
        <v>39022</v>
      </c>
      <c r="P29" s="113">
        <v>53107</v>
      </c>
      <c r="Q29" s="113">
        <v>55515</v>
      </c>
      <c r="R29" s="114">
        <f t="shared" si="4"/>
        <v>4.5342421902950569E-2</v>
      </c>
      <c r="S29" s="114">
        <f t="shared" si="5"/>
        <v>0.21997582683221628</v>
      </c>
      <c r="T29" s="113">
        <f t="shared" si="6"/>
        <v>2408</v>
      </c>
      <c r="U29" s="113">
        <f t="shared" si="7"/>
        <v>10010</v>
      </c>
      <c r="V29" s="115">
        <f>P29/P24</f>
        <v>3.8128407591363295E-2</v>
      </c>
      <c r="W29" s="114">
        <f>Q29/Q24</f>
        <v>3.4998496416933179E-2</v>
      </c>
      <c r="X29" s="113">
        <v>5846</v>
      </c>
      <c r="Y29" s="113">
        <v>4469</v>
      </c>
      <c r="Z29" s="113">
        <v>8629</v>
      </c>
      <c r="AA29" s="113">
        <v>6238</v>
      </c>
      <c r="AB29" s="113">
        <v>6007</v>
      </c>
      <c r="AC29" s="114">
        <f t="shared" si="12"/>
        <v>-3.7031099711446025E-2</v>
      </c>
      <c r="AD29" s="115">
        <f t="shared" si="14"/>
        <v>2.754019842627442E-2</v>
      </c>
      <c r="AE29" s="113">
        <f t="shared" si="9"/>
        <v>-231</v>
      </c>
      <c r="AF29" s="113">
        <f t="shared" si="13"/>
        <v>161</v>
      </c>
      <c r="AG29" s="114">
        <f t="shared" si="11"/>
        <v>5.7187912225170525E-4</v>
      </c>
    </row>
    <row r="30" spans="2:33" ht="15.75" x14ac:dyDescent="0.25">
      <c r="B30" s="112" t="s">
        <v>156</v>
      </c>
      <c r="C30" s="113">
        <v>89513</v>
      </c>
      <c r="D30" s="113">
        <v>39440</v>
      </c>
      <c r="E30" s="113">
        <v>62816</v>
      </c>
      <c r="F30" s="113">
        <v>92181</v>
      </c>
      <c r="G30" s="114">
        <f t="shared" si="0"/>
        <v>0.46747643912379022</v>
      </c>
      <c r="H30" s="114">
        <f t="shared" si="1"/>
        <v>2.9805726542513344E-2</v>
      </c>
      <c r="I30" s="113">
        <f t="shared" si="2"/>
        <v>29365</v>
      </c>
      <c r="J30" s="113">
        <f t="shared" si="3"/>
        <v>2668</v>
      </c>
      <c r="K30" s="115">
        <f>E30/E24</f>
        <v>4.8411833524208227E-2</v>
      </c>
      <c r="L30" s="114">
        <f>F30/F24</f>
        <v>4.0523342431717062E-2</v>
      </c>
      <c r="M30" s="113">
        <v>67626</v>
      </c>
      <c r="N30" s="113">
        <v>27620</v>
      </c>
      <c r="O30" s="113">
        <v>30862</v>
      </c>
      <c r="P30" s="113">
        <v>54817</v>
      </c>
      <c r="Q30" s="113">
        <v>52960</v>
      </c>
      <c r="R30" s="114">
        <f t="shared" si="4"/>
        <v>-3.3876352226499096E-2</v>
      </c>
      <c r="S30" s="114">
        <f t="shared" si="5"/>
        <v>-0.21686925147132763</v>
      </c>
      <c r="T30" s="113">
        <f t="shared" si="6"/>
        <v>-1857</v>
      </c>
      <c r="U30" s="113">
        <f t="shared" si="7"/>
        <v>-14666</v>
      </c>
      <c r="V30" s="115">
        <f>P30/P24</f>
        <v>3.935610972067264E-2</v>
      </c>
      <c r="W30" s="114">
        <f>Q30/Q24</f>
        <v>3.3387739714325522E-2</v>
      </c>
      <c r="X30" s="113">
        <v>6284</v>
      </c>
      <c r="Y30" s="113">
        <v>6067</v>
      </c>
      <c r="Z30" s="113">
        <v>7833</v>
      </c>
      <c r="AA30" s="113">
        <v>6525</v>
      </c>
      <c r="AB30" s="113">
        <v>6753</v>
      </c>
      <c r="AC30" s="114">
        <f t="shared" si="12"/>
        <v>3.4942528735632195E-2</v>
      </c>
      <c r="AD30" s="115">
        <f t="shared" si="14"/>
        <v>7.4633991088478568E-2</v>
      </c>
      <c r="AE30" s="113">
        <f t="shared" si="9"/>
        <v>228</v>
      </c>
      <c r="AF30" s="113">
        <f t="shared" si="13"/>
        <v>469</v>
      </c>
      <c r="AG30" s="114">
        <f t="shared" si="11"/>
        <v>6.4289990220838444E-4</v>
      </c>
    </row>
    <row r="31" spans="2:33" ht="15.75" x14ac:dyDescent="0.25">
      <c r="B31" s="118" t="s">
        <v>157</v>
      </c>
      <c r="C31" s="119">
        <v>114082</v>
      </c>
      <c r="D31" s="119">
        <v>47402</v>
      </c>
      <c r="E31" s="119">
        <v>84063</v>
      </c>
      <c r="F31" s="119">
        <v>119572</v>
      </c>
      <c r="G31" s="120">
        <f t="shared" si="0"/>
        <v>0.42240938343861156</v>
      </c>
      <c r="H31" s="120">
        <f t="shared" si="1"/>
        <v>4.8123279746147496E-2</v>
      </c>
      <c r="I31" s="119">
        <f t="shared" si="2"/>
        <v>35509</v>
      </c>
      <c r="J31" s="121">
        <f t="shared" si="3"/>
        <v>5490</v>
      </c>
      <c r="K31" s="115">
        <f>E31/E24</f>
        <v>6.4786741619102084E-2</v>
      </c>
      <c r="L31" s="122">
        <f>F31/F24</f>
        <v>5.2564596839319085E-2</v>
      </c>
      <c r="M31" s="119">
        <v>76848</v>
      </c>
      <c r="N31" s="119">
        <v>36215</v>
      </c>
      <c r="O31" s="119">
        <v>32085</v>
      </c>
      <c r="P31" s="119">
        <v>78764</v>
      </c>
      <c r="Q31" s="119">
        <v>58801</v>
      </c>
      <c r="R31" s="120">
        <f t="shared" si="4"/>
        <v>-0.2534533543243106</v>
      </c>
      <c r="S31" s="120">
        <f t="shared" si="5"/>
        <v>-0.23484020403914219</v>
      </c>
      <c r="T31" s="119">
        <f t="shared" si="6"/>
        <v>-19963</v>
      </c>
      <c r="U31" s="121">
        <f t="shared" si="7"/>
        <v>-18047</v>
      </c>
      <c r="V31" s="115">
        <f>P31/P24</f>
        <v>5.6548965212234521E-2</v>
      </c>
      <c r="W31" s="122">
        <f>Q31/Q24</f>
        <v>3.7070099753437592E-2</v>
      </c>
      <c r="X31" s="121">
        <v>5417</v>
      </c>
      <c r="Y31" s="121">
        <v>2388</v>
      </c>
      <c r="Z31" s="121">
        <v>7587</v>
      </c>
      <c r="AA31" s="121">
        <v>6299</v>
      </c>
      <c r="AB31" s="121">
        <v>5237</v>
      </c>
      <c r="AC31" s="120">
        <f t="shared" si="12"/>
        <v>-0.16859819018891886</v>
      </c>
      <c r="AD31" s="137">
        <f t="shared" si="14"/>
        <v>-3.3228724386191621E-2</v>
      </c>
      <c r="AE31" s="119">
        <f t="shared" si="9"/>
        <v>-1062</v>
      </c>
      <c r="AF31" s="119">
        <f t="shared" si="13"/>
        <v>-180</v>
      </c>
      <c r="AG31" s="120">
        <f t="shared" si="11"/>
        <v>4.9857349146532057E-4</v>
      </c>
    </row>
    <row r="32" spans="2:33" ht="15.75" x14ac:dyDescent="0.25">
      <c r="B32" s="107" t="s">
        <v>73</v>
      </c>
      <c r="C32" s="108">
        <v>584856</v>
      </c>
      <c r="D32" s="108">
        <v>118458</v>
      </c>
      <c r="E32" s="108">
        <v>178730</v>
      </c>
      <c r="F32" s="108">
        <v>570510</v>
      </c>
      <c r="G32" s="109">
        <f t="shared" si="0"/>
        <v>2.1920214849213897</v>
      </c>
      <c r="H32" s="109">
        <f t="shared" si="1"/>
        <v>-2.4529114859042189E-2</v>
      </c>
      <c r="I32" s="108">
        <f t="shared" si="2"/>
        <v>391780</v>
      </c>
      <c r="J32" s="108">
        <f t="shared" si="3"/>
        <v>-14346</v>
      </c>
      <c r="K32" s="110">
        <f>E32/E32</f>
        <v>1</v>
      </c>
      <c r="L32" s="109">
        <f>F32/F32</f>
        <v>1</v>
      </c>
      <c r="M32" s="108">
        <v>404911</v>
      </c>
      <c r="N32" s="108">
        <v>100711</v>
      </c>
      <c r="O32" s="108">
        <v>51755</v>
      </c>
      <c r="P32" s="108">
        <v>369194</v>
      </c>
      <c r="Q32" s="108">
        <v>474458</v>
      </c>
      <c r="R32" s="109">
        <f t="shared" si="4"/>
        <v>0.28511839303997366</v>
      </c>
      <c r="S32" s="109">
        <f t="shared" si="5"/>
        <v>0.17175873216583404</v>
      </c>
      <c r="T32" s="108">
        <f t="shared" si="6"/>
        <v>105264</v>
      </c>
      <c r="U32" s="108">
        <f t="shared" si="7"/>
        <v>69547</v>
      </c>
      <c r="V32" s="110">
        <f>P32/P32</f>
        <v>1</v>
      </c>
      <c r="W32" s="109">
        <f>Q32/Q32</f>
        <v>1</v>
      </c>
      <c r="X32" s="111">
        <v>58350</v>
      </c>
      <c r="Y32" s="108">
        <v>6142</v>
      </c>
      <c r="Z32" s="108">
        <v>28771</v>
      </c>
      <c r="AA32" s="108">
        <v>54269</v>
      </c>
      <c r="AB32" s="108">
        <v>60364</v>
      </c>
      <c r="AC32" s="109">
        <f t="shared" si="12"/>
        <v>0.11231089572315689</v>
      </c>
      <c r="AD32" s="110">
        <f t="shared" si="14"/>
        <v>3.4515852613538955E-2</v>
      </c>
      <c r="AE32" s="108">
        <f t="shared" si="9"/>
        <v>6095</v>
      </c>
      <c r="AF32" s="108">
        <f t="shared" si="13"/>
        <v>2014</v>
      </c>
      <c r="AG32" s="109">
        <f t="shared" si="11"/>
        <v>5.7467806451809451E-3</v>
      </c>
    </row>
    <row r="33" spans="2:33" ht="15.75" x14ac:dyDescent="0.25">
      <c r="B33" s="112" t="s">
        <v>151</v>
      </c>
      <c r="C33" s="113">
        <v>506373</v>
      </c>
      <c r="D33" s="113">
        <v>97636</v>
      </c>
      <c r="E33" s="113">
        <v>144085</v>
      </c>
      <c r="F33" s="113">
        <v>498916</v>
      </c>
      <c r="G33" s="114">
        <f t="shared" si="0"/>
        <v>2.4626505187909915</v>
      </c>
      <c r="H33" s="114">
        <f t="shared" si="1"/>
        <v>-1.4726298598069065E-2</v>
      </c>
      <c r="I33" s="113">
        <f t="shared" si="2"/>
        <v>354831</v>
      </c>
      <c r="J33" s="113">
        <f t="shared" si="3"/>
        <v>-7457</v>
      </c>
      <c r="K33" s="115">
        <f>E33/E32</f>
        <v>0.80616012980473339</v>
      </c>
      <c r="L33" s="114">
        <f>F33/F32</f>
        <v>0.87450877285236017</v>
      </c>
      <c r="M33" s="113">
        <v>346486</v>
      </c>
      <c r="N33" s="113">
        <v>85208</v>
      </c>
      <c r="O33" s="113">
        <v>38137</v>
      </c>
      <c r="P33" s="113">
        <v>321054</v>
      </c>
      <c r="Q33" s="113">
        <v>431687</v>
      </c>
      <c r="R33" s="114">
        <f t="shared" si="4"/>
        <v>0.34459312140636777</v>
      </c>
      <c r="S33" s="114">
        <f t="shared" si="5"/>
        <v>0.24590026725466552</v>
      </c>
      <c r="T33" s="113">
        <f t="shared" si="6"/>
        <v>110633</v>
      </c>
      <c r="U33" s="113">
        <f t="shared" si="7"/>
        <v>85201</v>
      </c>
      <c r="V33" s="115">
        <f>P33/P32</f>
        <v>0.86960784844824135</v>
      </c>
      <c r="W33" s="114">
        <f>Q33/Q32</f>
        <v>0.90985292691871567</v>
      </c>
      <c r="X33" s="116">
        <v>52927</v>
      </c>
      <c r="Y33" s="113">
        <v>4364</v>
      </c>
      <c r="Z33" s="113">
        <v>21475</v>
      </c>
      <c r="AA33" s="113">
        <v>49174</v>
      </c>
      <c r="AB33" s="113">
        <v>56612</v>
      </c>
      <c r="AC33" s="114">
        <f t="shared" si="12"/>
        <v>0.15125879529832842</v>
      </c>
      <c r="AD33" s="115">
        <f t="shared" si="14"/>
        <v>6.9624199368942152E-2</v>
      </c>
      <c r="AE33" s="113">
        <f t="shared" si="9"/>
        <v>7438</v>
      </c>
      <c r="AF33" s="113">
        <f t="shared" si="13"/>
        <v>3685</v>
      </c>
      <c r="AG33" s="114">
        <f t="shared" si="11"/>
        <v>5.3895822988036524E-3</v>
      </c>
    </row>
    <row r="34" spans="2:33" ht="15.75" x14ac:dyDescent="0.25">
      <c r="B34" s="117" t="s">
        <v>152</v>
      </c>
      <c r="C34" s="113">
        <v>432115</v>
      </c>
      <c r="D34" s="113">
        <v>79403</v>
      </c>
      <c r="E34" s="113">
        <v>115034</v>
      </c>
      <c r="F34" s="113">
        <v>334455</v>
      </c>
      <c r="G34" s="114">
        <f t="shared" si="0"/>
        <v>1.9074447554636023</v>
      </c>
      <c r="H34" s="114">
        <f t="shared" si="1"/>
        <v>-0.22600465153952076</v>
      </c>
      <c r="I34" s="113">
        <f t="shared" si="2"/>
        <v>219421</v>
      </c>
      <c r="J34" s="113">
        <f t="shared" si="3"/>
        <v>-97660</v>
      </c>
      <c r="K34" s="115">
        <f>E34/E32</f>
        <v>0.64361886644659538</v>
      </c>
      <c r="L34" s="114">
        <f>F34/F32</f>
        <v>0.58623862859546716</v>
      </c>
      <c r="M34" s="113">
        <v>295383</v>
      </c>
      <c r="N34" s="113">
        <v>69298</v>
      </c>
      <c r="O34" s="113">
        <v>29036</v>
      </c>
      <c r="P34" s="113">
        <v>220586</v>
      </c>
      <c r="Q34" s="113">
        <v>276150</v>
      </c>
      <c r="R34" s="114">
        <f t="shared" si="4"/>
        <v>0.2518926858458832</v>
      </c>
      <c r="S34" s="114">
        <f t="shared" si="5"/>
        <v>-6.5112074831659261E-2</v>
      </c>
      <c r="T34" s="113">
        <f t="shared" si="6"/>
        <v>55564</v>
      </c>
      <c r="U34" s="113">
        <f t="shared" si="7"/>
        <v>-19233</v>
      </c>
      <c r="V34" s="115">
        <f>P34/P32</f>
        <v>0.59747991570827264</v>
      </c>
      <c r="W34" s="114">
        <f>Q34/Q32</f>
        <v>0.58203255082641669</v>
      </c>
      <c r="X34" s="116">
        <v>46662</v>
      </c>
      <c r="Y34" s="113">
        <v>2938</v>
      </c>
      <c r="Z34" s="113">
        <v>16791</v>
      </c>
      <c r="AA34" s="113">
        <v>29498</v>
      </c>
      <c r="AB34" s="113">
        <v>33192</v>
      </c>
      <c r="AC34" s="114">
        <f t="shared" si="12"/>
        <v>0.12522882907315758</v>
      </c>
      <c r="AD34" s="115">
        <f t="shared" si="14"/>
        <v>-0.28867172431528865</v>
      </c>
      <c r="AE34" s="113">
        <f t="shared" si="9"/>
        <v>3694</v>
      </c>
      <c r="AF34" s="113">
        <f t="shared" si="13"/>
        <v>-13470</v>
      </c>
      <c r="AG34" s="114">
        <f t="shared" si="11"/>
        <v>3.1599486974827036E-3</v>
      </c>
    </row>
    <row r="35" spans="2:33" ht="15.75" x14ac:dyDescent="0.25">
      <c r="B35" s="117" t="s">
        <v>153</v>
      </c>
      <c r="C35" s="113">
        <v>74260</v>
      </c>
      <c r="D35" s="113">
        <v>18233</v>
      </c>
      <c r="E35" s="113">
        <v>29051</v>
      </c>
      <c r="F35" s="113">
        <v>164461</v>
      </c>
      <c r="G35" s="114">
        <f t="shared" si="0"/>
        <v>4.6611132146914045</v>
      </c>
      <c r="H35" s="114">
        <f t="shared" si="1"/>
        <v>1.2146646916240238</v>
      </c>
      <c r="I35" s="113">
        <f t="shared" si="2"/>
        <v>135410</v>
      </c>
      <c r="J35" s="113">
        <f t="shared" si="3"/>
        <v>90201</v>
      </c>
      <c r="K35" s="115">
        <f>E35/E32</f>
        <v>0.16254126335813798</v>
      </c>
      <c r="L35" s="114">
        <f>F35/F32</f>
        <v>0.28827014425689296</v>
      </c>
      <c r="M35" s="113">
        <v>51104</v>
      </c>
      <c r="N35" s="113">
        <v>15909</v>
      </c>
      <c r="O35" s="113">
        <v>9101</v>
      </c>
      <c r="P35" s="113">
        <v>100468</v>
      </c>
      <c r="Q35" s="113">
        <v>155538</v>
      </c>
      <c r="R35" s="114">
        <f t="shared" si="4"/>
        <v>0.54813472946609876</v>
      </c>
      <c r="S35" s="114">
        <f t="shared" si="5"/>
        <v>2.0435582341891045</v>
      </c>
      <c r="T35" s="113">
        <f t="shared" si="6"/>
        <v>55070</v>
      </c>
      <c r="U35" s="113">
        <f t="shared" si="7"/>
        <v>104434</v>
      </c>
      <c r="V35" s="115">
        <f>P35/P32</f>
        <v>0.27212793273996871</v>
      </c>
      <c r="W35" s="114">
        <f>Q35/Q32</f>
        <v>0.32782248376041717</v>
      </c>
      <c r="X35" s="116">
        <v>6265</v>
      </c>
      <c r="Y35" s="113">
        <v>1425</v>
      </c>
      <c r="Z35" s="113">
        <v>4684</v>
      </c>
      <c r="AA35" s="113">
        <v>19676</v>
      </c>
      <c r="AB35" s="113">
        <v>23420</v>
      </c>
      <c r="AC35" s="114">
        <f t="shared" si="12"/>
        <v>0.19028257775970725</v>
      </c>
      <c r="AD35" s="115">
        <f t="shared" si="14"/>
        <v>2.7382282521947325</v>
      </c>
      <c r="AE35" s="113">
        <f t="shared" si="9"/>
        <v>3744</v>
      </c>
      <c r="AF35" s="113">
        <f t="shared" si="13"/>
        <v>17155</v>
      </c>
      <c r="AG35" s="114">
        <f t="shared" si="11"/>
        <v>2.2296336013209483E-3</v>
      </c>
    </row>
    <row r="36" spans="2:33" ht="15.75" x14ac:dyDescent="0.25">
      <c r="B36" s="112" t="s">
        <v>154</v>
      </c>
      <c r="C36" s="113">
        <v>1606</v>
      </c>
      <c r="D36" s="113">
        <v>556</v>
      </c>
      <c r="E36" s="113">
        <v>147</v>
      </c>
      <c r="F36" s="113">
        <v>566</v>
      </c>
      <c r="G36" s="114">
        <f t="shared" si="0"/>
        <v>2.8503401360544216</v>
      </c>
      <c r="H36" s="114">
        <f t="shared" si="1"/>
        <v>-0.64757160647571599</v>
      </c>
      <c r="I36" s="113">
        <f t="shared" si="2"/>
        <v>419</v>
      </c>
      <c r="J36" s="113">
        <f t="shared" si="3"/>
        <v>-1040</v>
      </c>
      <c r="K36" s="115">
        <f>E36/E32</f>
        <v>8.2246964695350524E-4</v>
      </c>
      <c r="L36" s="114">
        <f>F36/F32</f>
        <v>9.9209479237874878E-4</v>
      </c>
      <c r="M36" s="113">
        <v>1606</v>
      </c>
      <c r="N36" s="113">
        <v>556</v>
      </c>
      <c r="O36" s="113">
        <v>81</v>
      </c>
      <c r="P36" s="113">
        <v>482</v>
      </c>
      <c r="Q36" s="113">
        <v>1853</v>
      </c>
      <c r="R36" s="114">
        <f t="shared" si="4"/>
        <v>2.8443983402489628</v>
      </c>
      <c r="S36" s="114">
        <f t="shared" si="5"/>
        <v>0.15379825653798251</v>
      </c>
      <c r="T36" s="113">
        <f t="shared" si="6"/>
        <v>1371</v>
      </c>
      <c r="U36" s="113">
        <f t="shared" si="7"/>
        <v>247</v>
      </c>
      <c r="V36" s="115">
        <f>P36/P32</f>
        <v>1.3055466773566201E-3</v>
      </c>
      <c r="W36" s="114">
        <f>Q36/Q32</f>
        <v>3.9055090229272137E-3</v>
      </c>
      <c r="X36" s="116">
        <v>185</v>
      </c>
      <c r="Y36" s="113">
        <v>2</v>
      </c>
      <c r="Z36" s="113">
        <v>75</v>
      </c>
      <c r="AA36" s="113">
        <v>18</v>
      </c>
      <c r="AB36" s="113">
        <v>146</v>
      </c>
      <c r="AC36" s="114">
        <f t="shared" si="12"/>
        <v>7.1111111111111107</v>
      </c>
      <c r="AD36" s="115">
        <f t="shared" si="14"/>
        <v>-0.21081081081081077</v>
      </c>
      <c r="AE36" s="113">
        <f t="shared" si="9"/>
        <v>128</v>
      </c>
      <c r="AF36" s="113">
        <f t="shared" si="13"/>
        <v>-39</v>
      </c>
      <c r="AG36" s="114">
        <f t="shared" si="11"/>
        <v>1.3899509214041779E-5</v>
      </c>
    </row>
    <row r="37" spans="2:33" ht="15.75" x14ac:dyDescent="0.25">
      <c r="B37" s="112" t="s">
        <v>155</v>
      </c>
      <c r="C37" s="113">
        <v>13756</v>
      </c>
      <c r="D37" s="113">
        <v>5168</v>
      </c>
      <c r="E37" s="113">
        <v>7695</v>
      </c>
      <c r="F37" s="113">
        <v>17800</v>
      </c>
      <c r="G37" s="114">
        <f t="shared" si="0"/>
        <v>1.3131903833658218</v>
      </c>
      <c r="H37" s="114">
        <f t="shared" si="1"/>
        <v>0.29398080837452745</v>
      </c>
      <c r="I37" s="113">
        <f t="shared" si="2"/>
        <v>10105</v>
      </c>
      <c r="J37" s="113">
        <f t="shared" si="3"/>
        <v>4044</v>
      </c>
      <c r="K37" s="115">
        <f>E37/E32</f>
        <v>4.3053768253790634E-2</v>
      </c>
      <c r="L37" s="114">
        <f>F37/F32</f>
        <v>3.1200154247953586E-2</v>
      </c>
      <c r="M37" s="113">
        <v>9274</v>
      </c>
      <c r="N37" s="113">
        <v>3736</v>
      </c>
      <c r="O37" s="113">
        <v>3078</v>
      </c>
      <c r="P37" s="113">
        <v>13237</v>
      </c>
      <c r="Q37" s="113">
        <v>10983</v>
      </c>
      <c r="R37" s="114">
        <f t="shared" si="4"/>
        <v>-0.17028027498677945</v>
      </c>
      <c r="S37" s="114">
        <f t="shared" si="5"/>
        <v>0.18427862842354981</v>
      </c>
      <c r="T37" s="113">
        <f t="shared" si="6"/>
        <v>-2254</v>
      </c>
      <c r="U37" s="113">
        <f t="shared" si="7"/>
        <v>1709</v>
      </c>
      <c r="V37" s="115">
        <f>P37/P32</f>
        <v>3.5853778772136059E-2</v>
      </c>
      <c r="W37" s="114">
        <f>Q37/Q32</f>
        <v>2.3148518941613377E-2</v>
      </c>
      <c r="X37" s="116">
        <v>1127</v>
      </c>
      <c r="Y37" s="113">
        <v>452</v>
      </c>
      <c r="Z37" s="113">
        <v>1313</v>
      </c>
      <c r="AA37" s="113">
        <v>1320</v>
      </c>
      <c r="AB37" s="113">
        <v>643</v>
      </c>
      <c r="AC37" s="114">
        <f t="shared" si="12"/>
        <v>-0.51287878787878793</v>
      </c>
      <c r="AD37" s="115">
        <f t="shared" si="14"/>
        <v>-0.4294587400177462</v>
      </c>
      <c r="AE37" s="113">
        <f t="shared" si="9"/>
        <v>-677</v>
      </c>
      <c r="AF37" s="113">
        <f t="shared" si="13"/>
        <v>-484</v>
      </c>
      <c r="AG37" s="114">
        <f t="shared" si="11"/>
        <v>6.1214961812526461E-5</v>
      </c>
    </row>
    <row r="38" spans="2:33" ht="15.75" x14ac:dyDescent="0.25">
      <c r="B38" s="112" t="s">
        <v>156</v>
      </c>
      <c r="C38" s="113">
        <v>20947</v>
      </c>
      <c r="D38" s="113">
        <v>7217</v>
      </c>
      <c r="E38" s="113">
        <v>8804</v>
      </c>
      <c r="F38" s="113">
        <v>18617</v>
      </c>
      <c r="G38" s="114">
        <f t="shared" si="0"/>
        <v>1.1146069968196275</v>
      </c>
      <c r="H38" s="114">
        <f t="shared" si="1"/>
        <v>-0.11123311214016329</v>
      </c>
      <c r="I38" s="113">
        <f t="shared" si="2"/>
        <v>9813</v>
      </c>
      <c r="J38" s="113">
        <f t="shared" si="3"/>
        <v>-2330</v>
      </c>
      <c r="K38" s="115">
        <f>E38/E32</f>
        <v>4.9258658311419456E-2</v>
      </c>
      <c r="L38" s="114">
        <f>F38/F32</f>
        <v>3.2632206271581567E-2</v>
      </c>
      <c r="M38" s="113">
        <v>15753</v>
      </c>
      <c r="N38" s="113">
        <v>5221</v>
      </c>
      <c r="O38" s="113">
        <v>3359</v>
      </c>
      <c r="P38" s="113">
        <v>13271</v>
      </c>
      <c r="Q38" s="113">
        <v>13017</v>
      </c>
      <c r="R38" s="114">
        <f t="shared" si="4"/>
        <v>-1.9139477055233223E-2</v>
      </c>
      <c r="S38" s="114">
        <f t="shared" si="5"/>
        <v>-0.17368120358027039</v>
      </c>
      <c r="T38" s="113">
        <f t="shared" si="6"/>
        <v>-254</v>
      </c>
      <c r="U38" s="113">
        <f t="shared" si="7"/>
        <v>-2736</v>
      </c>
      <c r="V38" s="115">
        <f>P38/P32</f>
        <v>3.5945871276347935E-2</v>
      </c>
      <c r="W38" s="114">
        <f>Q38/Q32</f>
        <v>2.7435515893925278E-2</v>
      </c>
      <c r="X38" s="116">
        <v>2086</v>
      </c>
      <c r="Y38" s="113">
        <v>853</v>
      </c>
      <c r="Z38" s="113">
        <v>1142</v>
      </c>
      <c r="AA38" s="113">
        <v>1052</v>
      </c>
      <c r="AB38" s="113">
        <v>1616</v>
      </c>
      <c r="AC38" s="114">
        <f t="shared" si="12"/>
        <v>0.53612167300380231</v>
      </c>
      <c r="AD38" s="115">
        <f t="shared" si="14"/>
        <v>-0.22531160115052729</v>
      </c>
      <c r="AE38" s="113">
        <f t="shared" si="9"/>
        <v>564</v>
      </c>
      <c r="AF38" s="113">
        <f t="shared" si="13"/>
        <v>-470</v>
      </c>
      <c r="AG38" s="114">
        <f t="shared" si="11"/>
        <v>1.5384662253350352E-4</v>
      </c>
    </row>
    <row r="39" spans="2:33" ht="15.75" x14ac:dyDescent="0.25">
      <c r="B39" s="118" t="s">
        <v>157</v>
      </c>
      <c r="C39" s="119">
        <v>42183</v>
      </c>
      <c r="D39" s="119">
        <v>7885</v>
      </c>
      <c r="E39" s="119">
        <v>17999</v>
      </c>
      <c r="F39" s="119">
        <v>34611</v>
      </c>
      <c r="G39" s="120">
        <f t="shared" si="0"/>
        <v>0.92294016334240792</v>
      </c>
      <c r="H39" s="120">
        <f t="shared" si="1"/>
        <v>-0.17950359149420381</v>
      </c>
      <c r="I39" s="119">
        <f t="shared" si="2"/>
        <v>16612</v>
      </c>
      <c r="J39" s="121">
        <f t="shared" si="3"/>
        <v>-7572</v>
      </c>
      <c r="K39" s="115">
        <f>E39/E32</f>
        <v>0.100704973983103</v>
      </c>
      <c r="L39" s="122">
        <f>F39/F32</f>
        <v>6.0666771835725927E-2</v>
      </c>
      <c r="M39" s="119">
        <v>31799</v>
      </c>
      <c r="N39" s="119">
        <v>5993</v>
      </c>
      <c r="O39" s="119">
        <v>7099</v>
      </c>
      <c r="P39" s="119">
        <v>21150</v>
      </c>
      <c r="Q39" s="119">
        <v>16916</v>
      </c>
      <c r="R39" s="120">
        <f t="shared" si="4"/>
        <v>-0.20018912529550825</v>
      </c>
      <c r="S39" s="120">
        <f t="shared" si="5"/>
        <v>-0.46803358596182265</v>
      </c>
      <c r="T39" s="119">
        <f t="shared" si="6"/>
        <v>-4234</v>
      </c>
      <c r="U39" s="121">
        <f t="shared" si="7"/>
        <v>-14883</v>
      </c>
      <c r="V39" s="115">
        <f>P39/P32</f>
        <v>5.7286954825918078E-2</v>
      </c>
      <c r="W39" s="122">
        <f>Q39/Q32</f>
        <v>3.5653313886582161E-2</v>
      </c>
      <c r="X39" s="123">
        <v>2026</v>
      </c>
      <c r="Y39" s="121">
        <v>472</v>
      </c>
      <c r="Z39" s="121">
        <v>4765</v>
      </c>
      <c r="AA39" s="119">
        <v>2704</v>
      </c>
      <c r="AB39" s="119">
        <v>1348</v>
      </c>
      <c r="AC39" s="120">
        <f t="shared" si="12"/>
        <v>-0.50147928994082847</v>
      </c>
      <c r="AD39" s="137">
        <f t="shared" si="14"/>
        <v>-0.33464955577492594</v>
      </c>
      <c r="AE39" s="119">
        <f t="shared" si="9"/>
        <v>-1356</v>
      </c>
      <c r="AF39" s="119">
        <f t="shared" si="13"/>
        <v>-678</v>
      </c>
      <c r="AG39" s="120">
        <f t="shared" si="11"/>
        <v>1.2833245493512548E-4</v>
      </c>
    </row>
    <row r="40" spans="2:33" ht="15.75" x14ac:dyDescent="0.25">
      <c r="B40" s="107" t="s">
        <v>89</v>
      </c>
      <c r="C40" s="108">
        <v>583955</v>
      </c>
      <c r="D40" s="108">
        <v>174557</v>
      </c>
      <c r="E40" s="108">
        <v>314758</v>
      </c>
      <c r="F40" s="108">
        <v>656285</v>
      </c>
      <c r="G40" s="109">
        <f t="shared" si="0"/>
        <v>1.0850462895303692</v>
      </c>
      <c r="H40" s="109">
        <f t="shared" si="1"/>
        <v>0.12386228390886278</v>
      </c>
      <c r="I40" s="108">
        <f t="shared" si="2"/>
        <v>341527</v>
      </c>
      <c r="J40" s="108">
        <f t="shared" si="3"/>
        <v>72330</v>
      </c>
      <c r="K40" s="110">
        <f>E40/E40</f>
        <v>1</v>
      </c>
      <c r="L40" s="109">
        <f>F40/F40</f>
        <v>1</v>
      </c>
      <c r="M40" s="108">
        <v>385517</v>
      </c>
      <c r="N40" s="108">
        <v>159769</v>
      </c>
      <c r="O40" s="108">
        <v>101987</v>
      </c>
      <c r="P40" s="108">
        <v>430264</v>
      </c>
      <c r="Q40" s="108">
        <v>418064</v>
      </c>
      <c r="R40" s="109">
        <f t="shared" si="4"/>
        <v>-2.8354684565754962E-2</v>
      </c>
      <c r="S40" s="109">
        <f t="shared" si="5"/>
        <v>8.4424292573349602E-2</v>
      </c>
      <c r="T40" s="108">
        <f t="shared" si="6"/>
        <v>-12200</v>
      </c>
      <c r="U40" s="108">
        <f t="shared" si="7"/>
        <v>32547</v>
      </c>
      <c r="V40" s="110">
        <f>P40/P40</f>
        <v>1</v>
      </c>
      <c r="W40" s="109">
        <f>Q40/Q40</f>
        <v>1</v>
      </c>
      <c r="X40" s="111">
        <v>55613</v>
      </c>
      <c r="Y40" s="108">
        <v>22048</v>
      </c>
      <c r="Z40" s="108">
        <v>43180</v>
      </c>
      <c r="AA40" s="108">
        <v>65225</v>
      </c>
      <c r="AB40" s="108">
        <v>67557</v>
      </c>
      <c r="AC40" s="109">
        <f t="shared" si="12"/>
        <v>3.5753162131084704E-2</v>
      </c>
      <c r="AD40" s="110">
        <f t="shared" si="14"/>
        <v>0.21476992789455696</v>
      </c>
      <c r="AE40" s="108">
        <f t="shared" si="9"/>
        <v>2332</v>
      </c>
      <c r="AF40" s="108">
        <f t="shared" si="13"/>
        <v>11944</v>
      </c>
      <c r="AG40" s="109">
        <f t="shared" si="11"/>
        <v>6.4315694792672637E-3</v>
      </c>
    </row>
    <row r="41" spans="2:33" ht="15.75" x14ac:dyDescent="0.25">
      <c r="B41" s="112" t="s">
        <v>151</v>
      </c>
      <c r="C41" s="113">
        <v>525579</v>
      </c>
      <c r="D41" s="113">
        <v>146916</v>
      </c>
      <c r="E41" s="113">
        <v>278463</v>
      </c>
      <c r="F41" s="113">
        <v>602668</v>
      </c>
      <c r="G41" s="114">
        <f t="shared" si="0"/>
        <v>1.1642659886591757</v>
      </c>
      <c r="H41" s="114">
        <f t="shared" si="1"/>
        <v>0.14667442953390442</v>
      </c>
      <c r="I41" s="113">
        <f t="shared" si="2"/>
        <v>324205</v>
      </c>
      <c r="J41" s="113">
        <f t="shared" si="3"/>
        <v>77089</v>
      </c>
      <c r="K41" s="115">
        <f>E41/E40</f>
        <v>0.88468918979025157</v>
      </c>
      <c r="L41" s="114">
        <f>F41/F40</f>
        <v>0.91830226197459941</v>
      </c>
      <c r="M41" s="113">
        <v>346524</v>
      </c>
      <c r="N41" s="113">
        <v>136385</v>
      </c>
      <c r="O41" s="113">
        <v>86526</v>
      </c>
      <c r="P41" s="113">
        <v>397637</v>
      </c>
      <c r="Q41" s="113">
        <v>385190</v>
      </c>
      <c r="R41" s="114">
        <f t="shared" si="4"/>
        <v>-3.1302419040481699E-2</v>
      </c>
      <c r="S41" s="114">
        <f t="shared" si="5"/>
        <v>0.11158245893502317</v>
      </c>
      <c r="T41" s="113">
        <f t="shared" si="6"/>
        <v>-12447</v>
      </c>
      <c r="U41" s="113">
        <f t="shared" si="7"/>
        <v>38666</v>
      </c>
      <c r="V41" s="115">
        <f>P41/P40</f>
        <v>0.92416981202238624</v>
      </c>
      <c r="W41" s="114">
        <f>Q41/Q40</f>
        <v>0.92136610662482299</v>
      </c>
      <c r="X41" s="116">
        <v>50618</v>
      </c>
      <c r="Y41" s="113">
        <v>17934</v>
      </c>
      <c r="Z41" s="113">
        <v>37796</v>
      </c>
      <c r="AA41" s="113">
        <v>62031</v>
      </c>
      <c r="AB41" s="113">
        <v>62367</v>
      </c>
      <c r="AC41" s="114">
        <f t="shared" si="12"/>
        <v>5.4166465154519283E-3</v>
      </c>
      <c r="AD41" s="115">
        <f t="shared" si="14"/>
        <v>0.23211110672092938</v>
      </c>
      <c r="AE41" s="113">
        <f t="shared" si="9"/>
        <v>336</v>
      </c>
      <c r="AF41" s="113">
        <f t="shared" si="13"/>
        <v>11749</v>
      </c>
      <c r="AG41" s="114">
        <f t="shared" si="11"/>
        <v>5.9374704873434497E-3</v>
      </c>
    </row>
    <row r="42" spans="2:33" ht="15.75" x14ac:dyDescent="0.25">
      <c r="B42" s="117" t="s">
        <v>152</v>
      </c>
      <c r="C42" s="113">
        <v>458602</v>
      </c>
      <c r="D42" s="113">
        <v>120305</v>
      </c>
      <c r="E42" s="113">
        <v>257466</v>
      </c>
      <c r="F42" s="113">
        <v>472352</v>
      </c>
      <c r="G42" s="114">
        <f t="shared" si="0"/>
        <v>0.83461893997654069</v>
      </c>
      <c r="H42" s="114">
        <f t="shared" si="1"/>
        <v>2.9982424847689204E-2</v>
      </c>
      <c r="I42" s="113">
        <f t="shared" si="2"/>
        <v>214886</v>
      </c>
      <c r="J42" s="113">
        <f t="shared" si="3"/>
        <v>13750</v>
      </c>
      <c r="K42" s="115">
        <f>E42/E40</f>
        <v>0.81798079794635881</v>
      </c>
      <c r="L42" s="114">
        <f>F42/F40</f>
        <v>0.71973609026566199</v>
      </c>
      <c r="M42" s="113">
        <v>304860</v>
      </c>
      <c r="N42" s="113">
        <v>110726</v>
      </c>
      <c r="O42" s="113">
        <v>79223</v>
      </c>
      <c r="P42" s="113">
        <v>321373</v>
      </c>
      <c r="Q42" s="113">
        <v>279763</v>
      </c>
      <c r="R42" s="114">
        <f t="shared" si="4"/>
        <v>-0.12947571824639903</v>
      </c>
      <c r="S42" s="114">
        <f t="shared" si="5"/>
        <v>-8.232303352358461E-2</v>
      </c>
      <c r="T42" s="113">
        <f t="shared" si="6"/>
        <v>-41610</v>
      </c>
      <c r="U42" s="113">
        <f t="shared" si="7"/>
        <v>-25097</v>
      </c>
      <c r="V42" s="115">
        <f>P42/P40</f>
        <v>0.74692049532380123</v>
      </c>
      <c r="W42" s="114">
        <f>Q42/Q40</f>
        <v>0.66918701442841289</v>
      </c>
      <c r="X42" s="116">
        <v>43959</v>
      </c>
      <c r="Y42" s="113">
        <v>16481</v>
      </c>
      <c r="Z42" s="113">
        <v>34978</v>
      </c>
      <c r="AA42" s="113">
        <v>46785</v>
      </c>
      <c r="AB42" s="113">
        <v>44528</v>
      </c>
      <c r="AC42" s="114">
        <f t="shared" si="12"/>
        <v>-4.8241957892486864E-2</v>
      </c>
      <c r="AD42" s="115">
        <f t="shared" si="14"/>
        <v>1.294387952410192E-2</v>
      </c>
      <c r="AE42" s="113">
        <f t="shared" si="9"/>
        <v>-2257</v>
      </c>
      <c r="AF42" s="113">
        <f t="shared" si="13"/>
        <v>569</v>
      </c>
      <c r="AG42" s="114">
        <f t="shared" si="11"/>
        <v>4.2391599060469338E-3</v>
      </c>
    </row>
    <row r="43" spans="2:33" ht="15.75" x14ac:dyDescent="0.25">
      <c r="B43" s="117" t="s">
        <v>153</v>
      </c>
      <c r="C43" s="113">
        <v>66976</v>
      </c>
      <c r="D43" s="113">
        <v>26611</v>
      </c>
      <c r="E43" s="113">
        <v>20999</v>
      </c>
      <c r="F43" s="113">
        <v>130317</v>
      </c>
      <c r="G43" s="114">
        <f t="shared" si="0"/>
        <v>5.2058669460450497</v>
      </c>
      <c r="H43" s="114">
        <f t="shared" si="1"/>
        <v>0.94572682752030568</v>
      </c>
      <c r="I43" s="113">
        <f t="shared" si="2"/>
        <v>109318</v>
      </c>
      <c r="J43" s="113">
        <f t="shared" si="3"/>
        <v>63341</v>
      </c>
      <c r="K43" s="115">
        <f>E43/E40</f>
        <v>6.6714745931795216E-2</v>
      </c>
      <c r="L43" s="114">
        <f>F43/F40</f>
        <v>0.19856769543719574</v>
      </c>
      <c r="M43" s="113">
        <v>41662</v>
      </c>
      <c r="N43" s="113">
        <v>25659</v>
      </c>
      <c r="O43" s="113">
        <v>7304</v>
      </c>
      <c r="P43" s="113">
        <v>76265</v>
      </c>
      <c r="Q43" s="113">
        <v>105428</v>
      </c>
      <c r="R43" s="114">
        <f t="shared" si="4"/>
        <v>0.38239034943945449</v>
      </c>
      <c r="S43" s="114">
        <f t="shared" si="5"/>
        <v>1.530555422207287</v>
      </c>
      <c r="T43" s="113">
        <f t="shared" si="6"/>
        <v>29163</v>
      </c>
      <c r="U43" s="113">
        <f t="shared" si="7"/>
        <v>63766</v>
      </c>
      <c r="V43" s="115">
        <f>P43/P40</f>
        <v>0.17725164085305767</v>
      </c>
      <c r="W43" s="114">
        <f>Q43/Q40</f>
        <v>0.25218148417467184</v>
      </c>
      <c r="X43" s="116">
        <v>6659</v>
      </c>
      <c r="Y43" s="113">
        <v>1453</v>
      </c>
      <c r="Z43" s="113">
        <v>2818</v>
      </c>
      <c r="AA43" s="113">
        <v>15246</v>
      </c>
      <c r="AB43" s="113">
        <v>17840</v>
      </c>
      <c r="AC43" s="114">
        <f t="shared" si="12"/>
        <v>0.17014298832480645</v>
      </c>
      <c r="AD43" s="115">
        <f t="shared" si="14"/>
        <v>1.6790809430845473</v>
      </c>
      <c r="AE43" s="113">
        <f t="shared" si="9"/>
        <v>2594</v>
      </c>
      <c r="AF43" s="113">
        <f t="shared" si="13"/>
        <v>11181</v>
      </c>
      <c r="AG43" s="114">
        <f t="shared" si="11"/>
        <v>1.6984057834144202E-3</v>
      </c>
    </row>
    <row r="44" spans="2:33" ht="15.75" x14ac:dyDescent="0.25">
      <c r="B44" s="112" t="s">
        <v>154</v>
      </c>
      <c r="C44" s="113">
        <v>8055</v>
      </c>
      <c r="D44" s="113">
        <v>2130</v>
      </c>
      <c r="E44" s="113">
        <v>106</v>
      </c>
      <c r="F44" s="113">
        <v>731</v>
      </c>
      <c r="G44" s="114">
        <f t="shared" si="0"/>
        <v>5.8962264150943398</v>
      </c>
      <c r="H44" s="114">
        <f t="shared" si="1"/>
        <v>-0.9092489137181875</v>
      </c>
      <c r="I44" s="113">
        <f t="shared" si="2"/>
        <v>625</v>
      </c>
      <c r="J44" s="113">
        <f t="shared" si="3"/>
        <v>-7324</v>
      </c>
      <c r="K44" s="115">
        <f>E44/E40</f>
        <v>3.3676665882995826E-4</v>
      </c>
      <c r="L44" s="114">
        <f>F44/F40</f>
        <v>1.113845356819065E-3</v>
      </c>
      <c r="M44" s="113">
        <v>2721</v>
      </c>
      <c r="N44" s="113">
        <v>2120</v>
      </c>
      <c r="O44" s="113">
        <v>49</v>
      </c>
      <c r="P44" s="113">
        <v>545</v>
      </c>
      <c r="Q44" s="113">
        <v>1066</v>
      </c>
      <c r="R44" s="114">
        <f t="shared" si="4"/>
        <v>0.95596330275229358</v>
      </c>
      <c r="S44" s="114">
        <f t="shared" si="5"/>
        <v>-0.6082322675486953</v>
      </c>
      <c r="T44" s="113">
        <f t="shared" si="6"/>
        <v>521</v>
      </c>
      <c r="U44" s="113">
        <f t="shared" si="7"/>
        <v>-1655</v>
      </c>
      <c r="V44" s="115">
        <f>P44/P40</f>
        <v>1.2666641875685625E-3</v>
      </c>
      <c r="W44" s="114">
        <f>Q44/Q40</f>
        <v>2.5498488269738604E-3</v>
      </c>
      <c r="X44" s="116">
        <v>0</v>
      </c>
      <c r="Y44" s="113">
        <v>45</v>
      </c>
      <c r="Z44" s="113">
        <v>0</v>
      </c>
      <c r="AA44" s="113">
        <v>241</v>
      </c>
      <c r="AB44" s="113">
        <v>0</v>
      </c>
      <c r="AC44" s="114">
        <f t="shared" si="12"/>
        <v>-1</v>
      </c>
      <c r="AD44" s="115" t="str">
        <f t="shared" si="14"/>
        <v>-</v>
      </c>
      <c r="AE44" s="113">
        <f t="shared" si="9"/>
        <v>-241</v>
      </c>
      <c r="AF44" s="113">
        <f t="shared" si="13"/>
        <v>0</v>
      </c>
      <c r="AG44" s="114">
        <f t="shared" si="11"/>
        <v>0</v>
      </c>
    </row>
    <row r="45" spans="2:33" ht="15.75" x14ac:dyDescent="0.25">
      <c r="B45" s="112" t="s">
        <v>155</v>
      </c>
      <c r="C45" s="113">
        <v>8681</v>
      </c>
      <c r="D45" s="113">
        <v>4384</v>
      </c>
      <c r="E45" s="113">
        <v>9271</v>
      </c>
      <c r="F45" s="113">
        <v>11145</v>
      </c>
      <c r="G45" s="114">
        <f t="shared" si="0"/>
        <v>0.20213569194261671</v>
      </c>
      <c r="H45" s="114">
        <f t="shared" si="1"/>
        <v>0.28383826748070495</v>
      </c>
      <c r="I45" s="113">
        <f t="shared" si="2"/>
        <v>1874</v>
      </c>
      <c r="J45" s="113">
        <f t="shared" si="3"/>
        <v>2464</v>
      </c>
      <c r="K45" s="115">
        <f>E45/E40</f>
        <v>2.9454374471816442E-2</v>
      </c>
      <c r="L45" s="114">
        <f>F45/F40</f>
        <v>1.6981951438780406E-2</v>
      </c>
      <c r="M45" s="113">
        <v>6427</v>
      </c>
      <c r="N45" s="113">
        <v>3332</v>
      </c>
      <c r="O45" s="113">
        <v>4195</v>
      </c>
      <c r="P45" s="113">
        <v>7573</v>
      </c>
      <c r="Q45" s="113">
        <v>5999</v>
      </c>
      <c r="R45" s="114">
        <f t="shared" si="4"/>
        <v>-0.20784365509045288</v>
      </c>
      <c r="S45" s="114">
        <f t="shared" si="5"/>
        <v>-6.6594056324879469E-2</v>
      </c>
      <c r="T45" s="113">
        <f t="shared" si="6"/>
        <v>-1574</v>
      </c>
      <c r="U45" s="113">
        <f t="shared" si="7"/>
        <v>-428</v>
      </c>
      <c r="V45" s="115">
        <f>P45/P40</f>
        <v>1.7600821821021514E-2</v>
      </c>
      <c r="W45" s="114">
        <f>Q45/Q40</f>
        <v>1.4349477591947645E-2</v>
      </c>
      <c r="X45" s="116">
        <v>503</v>
      </c>
      <c r="Y45" s="113">
        <v>1211</v>
      </c>
      <c r="Z45" s="113">
        <v>1450</v>
      </c>
      <c r="AA45" s="113">
        <v>812</v>
      </c>
      <c r="AB45" s="113">
        <v>1079</v>
      </c>
      <c r="AC45" s="114">
        <f t="shared" si="12"/>
        <v>0.32881773399014769</v>
      </c>
      <c r="AD45" s="115">
        <f t="shared" si="14"/>
        <v>1.1451292246520874</v>
      </c>
      <c r="AE45" s="113">
        <f t="shared" si="9"/>
        <v>267</v>
      </c>
      <c r="AF45" s="113">
        <f t="shared" si="13"/>
        <v>576</v>
      </c>
      <c r="AG45" s="114">
        <f t="shared" si="11"/>
        <v>1.0272308521884301E-4</v>
      </c>
    </row>
    <row r="46" spans="2:33" ht="15.75" x14ac:dyDescent="0.25">
      <c r="B46" s="112" t="s">
        <v>156</v>
      </c>
      <c r="C46" s="113">
        <v>16203</v>
      </c>
      <c r="D46" s="113">
        <v>7335</v>
      </c>
      <c r="E46" s="113">
        <v>11505</v>
      </c>
      <c r="F46" s="113">
        <v>15974</v>
      </c>
      <c r="G46" s="114">
        <f t="shared" si="0"/>
        <v>0.38843980877879192</v>
      </c>
      <c r="H46" s="114">
        <f t="shared" si="1"/>
        <v>-1.4133185212614974E-2</v>
      </c>
      <c r="I46" s="113">
        <f t="shared" si="2"/>
        <v>4469</v>
      </c>
      <c r="J46" s="113">
        <f t="shared" si="3"/>
        <v>-229</v>
      </c>
      <c r="K46" s="115">
        <f>E46/E40</f>
        <v>3.6551890658855377E-2</v>
      </c>
      <c r="L46" s="114">
        <f>F46/F40</f>
        <v>2.4340035198122768E-2</v>
      </c>
      <c r="M46" s="113">
        <v>11458</v>
      </c>
      <c r="N46" s="113">
        <v>5800</v>
      </c>
      <c r="O46" s="113">
        <v>5816</v>
      </c>
      <c r="P46" s="113">
        <v>9383</v>
      </c>
      <c r="Q46" s="113">
        <v>11922</v>
      </c>
      <c r="R46" s="114">
        <f t="shared" si="4"/>
        <v>0.27059575828626237</v>
      </c>
      <c r="S46" s="114">
        <f t="shared" si="5"/>
        <v>4.0495723511956738E-2</v>
      </c>
      <c r="T46" s="113">
        <f t="shared" si="6"/>
        <v>2539</v>
      </c>
      <c r="U46" s="113">
        <f t="shared" si="7"/>
        <v>464</v>
      </c>
      <c r="V46" s="115">
        <f>P46/P40</f>
        <v>2.1807541416432701E-2</v>
      </c>
      <c r="W46" s="114">
        <f>Q46/Q40</f>
        <v>2.851716483600597E-2</v>
      </c>
      <c r="X46" s="116">
        <v>1514</v>
      </c>
      <c r="Y46" s="113">
        <v>967</v>
      </c>
      <c r="Z46" s="113">
        <v>2061</v>
      </c>
      <c r="AA46" s="113">
        <v>781</v>
      </c>
      <c r="AB46" s="113">
        <v>904</v>
      </c>
      <c r="AC46" s="114">
        <f t="shared" si="12"/>
        <v>0.15749039692701672</v>
      </c>
      <c r="AD46" s="115">
        <f t="shared" si="14"/>
        <v>-0.40290620871862615</v>
      </c>
      <c r="AE46" s="113">
        <f t="shared" si="9"/>
        <v>123</v>
      </c>
      <c r="AF46" s="113">
        <f t="shared" si="13"/>
        <v>-610</v>
      </c>
      <c r="AG46" s="114">
        <f t="shared" si="11"/>
        <v>8.6062714585573755E-5</v>
      </c>
    </row>
    <row r="47" spans="2:33" ht="15.75" x14ac:dyDescent="0.25">
      <c r="B47" s="118" t="s">
        <v>157</v>
      </c>
      <c r="C47" s="119">
        <v>25437</v>
      </c>
      <c r="D47" s="119">
        <v>13798</v>
      </c>
      <c r="E47" s="119">
        <v>15414</v>
      </c>
      <c r="F47" s="119">
        <v>25767</v>
      </c>
      <c r="G47" s="120">
        <f t="shared" si="0"/>
        <v>0.67166212534059944</v>
      </c>
      <c r="H47" s="120">
        <f t="shared" si="1"/>
        <v>1.2973227974997004E-2</v>
      </c>
      <c r="I47" s="119">
        <f t="shared" si="2"/>
        <v>10353</v>
      </c>
      <c r="J47" s="121">
        <f t="shared" si="3"/>
        <v>330</v>
      </c>
      <c r="K47" s="115">
        <f>E47/E40</f>
        <v>4.8970955464197892E-2</v>
      </c>
      <c r="L47" s="122">
        <f>F47/F40</f>
        <v>3.9261906031678312E-2</v>
      </c>
      <c r="M47" s="119">
        <v>18388</v>
      </c>
      <c r="N47" s="119">
        <v>12136</v>
      </c>
      <c r="O47" s="119">
        <v>5400</v>
      </c>
      <c r="P47" s="119">
        <v>15126</v>
      </c>
      <c r="Q47" s="119">
        <v>13890</v>
      </c>
      <c r="R47" s="120">
        <f t="shared" si="4"/>
        <v>-8.1713605712019022E-2</v>
      </c>
      <c r="S47" s="120">
        <f t="shared" si="5"/>
        <v>-0.24461605394822705</v>
      </c>
      <c r="T47" s="119">
        <f t="shared" si="6"/>
        <v>-1236</v>
      </c>
      <c r="U47" s="121">
        <f t="shared" si="7"/>
        <v>-4498</v>
      </c>
      <c r="V47" s="115">
        <f>P47/P40</f>
        <v>3.5155160552590971E-2</v>
      </c>
      <c r="W47" s="122">
        <f>Q47/Q40</f>
        <v>3.3224578055034634E-2</v>
      </c>
      <c r="X47" s="123">
        <v>2978</v>
      </c>
      <c r="Y47" s="121">
        <v>1892</v>
      </c>
      <c r="Z47" s="121">
        <v>1873</v>
      </c>
      <c r="AA47" s="119">
        <v>1360</v>
      </c>
      <c r="AB47" s="119">
        <v>3207</v>
      </c>
      <c r="AC47" s="120">
        <f t="shared" si="12"/>
        <v>1.3580882352941175</v>
      </c>
      <c r="AD47" s="137">
        <f t="shared" si="14"/>
        <v>7.6897246474143754E-2</v>
      </c>
      <c r="AE47" s="119">
        <f t="shared" si="9"/>
        <v>1847</v>
      </c>
      <c r="AF47" s="119">
        <f t="shared" si="13"/>
        <v>229</v>
      </c>
      <c r="AG47" s="120">
        <f t="shared" si="11"/>
        <v>3.0531319211939714E-4</v>
      </c>
    </row>
    <row r="48" spans="2:33" ht="15.75" x14ac:dyDescent="0.25">
      <c r="B48" s="107" t="s">
        <v>93</v>
      </c>
      <c r="C48" s="108">
        <v>1536381</v>
      </c>
      <c r="D48" s="108">
        <v>539691</v>
      </c>
      <c r="E48" s="108">
        <v>449249</v>
      </c>
      <c r="F48" s="108">
        <v>1176278</v>
      </c>
      <c r="G48" s="109">
        <f t="shared" si="0"/>
        <v>1.6183207975977689</v>
      </c>
      <c r="H48" s="109">
        <f t="shared" si="1"/>
        <v>-0.23438391909298539</v>
      </c>
      <c r="I48" s="108">
        <f t="shared" si="2"/>
        <v>727029</v>
      </c>
      <c r="J48" s="108">
        <f t="shared" si="3"/>
        <v>-360103</v>
      </c>
      <c r="K48" s="110">
        <f>E48/E48</f>
        <v>1</v>
      </c>
      <c r="L48" s="109">
        <f>F48/F48</f>
        <v>1</v>
      </c>
      <c r="M48" s="108">
        <v>926508</v>
      </c>
      <c r="N48" s="108">
        <v>518616</v>
      </c>
      <c r="O48" s="108">
        <v>64796</v>
      </c>
      <c r="P48" s="108">
        <v>640228</v>
      </c>
      <c r="Q48" s="108">
        <v>760815</v>
      </c>
      <c r="R48" s="109">
        <f t="shared" si="4"/>
        <v>0.18835008778122786</v>
      </c>
      <c r="S48" s="109">
        <f t="shared" si="5"/>
        <v>-0.17883601652657077</v>
      </c>
      <c r="T48" s="108">
        <f t="shared" si="6"/>
        <v>120587</v>
      </c>
      <c r="U48" s="108">
        <f t="shared" si="7"/>
        <v>-165693</v>
      </c>
      <c r="V48" s="110">
        <f>P48/P48</f>
        <v>1</v>
      </c>
      <c r="W48" s="109">
        <f>Q48/Q48</f>
        <v>1</v>
      </c>
      <c r="X48" s="111">
        <v>31094</v>
      </c>
      <c r="Y48" s="108">
        <v>1272</v>
      </c>
      <c r="Z48" s="108">
        <v>13035</v>
      </c>
      <c r="AA48" s="108">
        <v>31785</v>
      </c>
      <c r="AB48" s="108">
        <v>33161</v>
      </c>
      <c r="AC48" s="109">
        <f t="shared" si="12"/>
        <v>4.3290860468774506E-2</v>
      </c>
      <c r="AD48" s="110">
        <f t="shared" si="14"/>
        <v>6.6475847430372381E-2</v>
      </c>
      <c r="AE48" s="108">
        <f t="shared" si="9"/>
        <v>1376</v>
      </c>
      <c r="AF48" s="108">
        <f t="shared" si="13"/>
        <v>2067</v>
      </c>
      <c r="AG48" s="109">
        <f t="shared" si="11"/>
        <v>3.1569974318276673E-3</v>
      </c>
    </row>
    <row r="49" spans="1:33" ht="15.75" x14ac:dyDescent="0.25">
      <c r="B49" s="112" t="s">
        <v>151</v>
      </c>
      <c r="C49" s="113">
        <v>1397963</v>
      </c>
      <c r="D49" s="113">
        <v>501518</v>
      </c>
      <c r="E49" s="113">
        <v>403615</v>
      </c>
      <c r="F49" s="113">
        <v>1079809</v>
      </c>
      <c r="G49" s="114">
        <f t="shared" si="0"/>
        <v>1.6753440778960149</v>
      </c>
      <c r="H49" s="114">
        <f t="shared" si="1"/>
        <v>-0.22758399185100031</v>
      </c>
      <c r="I49" s="113">
        <f t="shared" si="2"/>
        <v>676194</v>
      </c>
      <c r="J49" s="113">
        <f t="shared" si="3"/>
        <v>-318154</v>
      </c>
      <c r="K49" s="115">
        <f>E49/E48</f>
        <v>0.89842158802802008</v>
      </c>
      <c r="L49" s="114">
        <f>F49/F48</f>
        <v>0.91798792462326084</v>
      </c>
      <c r="M49" s="113">
        <v>837987</v>
      </c>
      <c r="N49" s="113">
        <v>484771</v>
      </c>
      <c r="O49" s="113">
        <v>54387</v>
      </c>
      <c r="P49" s="113">
        <v>578089</v>
      </c>
      <c r="Q49" s="113">
        <v>702758</v>
      </c>
      <c r="R49" s="114">
        <f t="shared" si="4"/>
        <v>0.21565710470187116</v>
      </c>
      <c r="S49" s="114">
        <f t="shared" si="5"/>
        <v>-0.16137362512783615</v>
      </c>
      <c r="T49" s="113">
        <f t="shared" si="6"/>
        <v>124669</v>
      </c>
      <c r="U49" s="113">
        <f t="shared" si="7"/>
        <v>-135229</v>
      </c>
      <c r="V49" s="115">
        <f>P49/P48</f>
        <v>0.9029423892738212</v>
      </c>
      <c r="W49" s="114">
        <f>Q49/Q48</f>
        <v>0.92369104184328643</v>
      </c>
      <c r="X49" s="116">
        <v>23573</v>
      </c>
      <c r="Y49" s="113">
        <v>605</v>
      </c>
      <c r="Z49" s="113">
        <v>11142</v>
      </c>
      <c r="AA49" s="113">
        <v>26577</v>
      </c>
      <c r="AB49" s="113">
        <v>26617</v>
      </c>
      <c r="AC49" s="114">
        <f t="shared" si="12"/>
        <v>1.5050607668285476E-3</v>
      </c>
      <c r="AD49" s="115">
        <f t="shared" si="14"/>
        <v>0.12913078522037935</v>
      </c>
      <c r="AE49" s="113">
        <f t="shared" si="9"/>
        <v>40</v>
      </c>
      <c r="AF49" s="113">
        <f t="shared" si="13"/>
        <v>3044</v>
      </c>
      <c r="AG49" s="114">
        <f t="shared" si="11"/>
        <v>2.5339947722613017E-3</v>
      </c>
    </row>
    <row r="50" spans="1:33" ht="15.75" x14ac:dyDescent="0.25">
      <c r="B50" s="117" t="s">
        <v>152</v>
      </c>
      <c r="C50" s="113">
        <v>1311456</v>
      </c>
      <c r="D50" s="113">
        <v>461326</v>
      </c>
      <c r="E50" s="113">
        <v>387755</v>
      </c>
      <c r="F50" s="113">
        <v>895550</v>
      </c>
      <c r="G50" s="114">
        <f t="shared" si="0"/>
        <v>1.3095769235728745</v>
      </c>
      <c r="H50" s="114">
        <f t="shared" si="1"/>
        <v>-0.31713301856867482</v>
      </c>
      <c r="I50" s="113">
        <f t="shared" si="2"/>
        <v>507795</v>
      </c>
      <c r="J50" s="113">
        <f t="shared" si="3"/>
        <v>-415906</v>
      </c>
      <c r="K50" s="115">
        <f>E50/E48</f>
        <v>0.86311822619527256</v>
      </c>
      <c r="L50" s="114">
        <f>F50/F48</f>
        <v>0.76134213170696041</v>
      </c>
      <c r="M50" s="113">
        <v>786449</v>
      </c>
      <c r="N50" s="113">
        <v>445650</v>
      </c>
      <c r="O50" s="113">
        <v>50168</v>
      </c>
      <c r="P50" s="113">
        <v>538687</v>
      </c>
      <c r="Q50" s="113">
        <v>501658</v>
      </c>
      <c r="R50" s="114">
        <f t="shared" si="4"/>
        <v>-6.8739360704824892E-2</v>
      </c>
      <c r="S50" s="114">
        <f t="shared" si="5"/>
        <v>-0.36212265512448993</v>
      </c>
      <c r="T50" s="113">
        <f t="shared" si="6"/>
        <v>-37029</v>
      </c>
      <c r="U50" s="113">
        <f t="shared" si="7"/>
        <v>-284791</v>
      </c>
      <c r="V50" s="115">
        <f>P50/P48</f>
        <v>0.84139868921696648</v>
      </c>
      <c r="W50" s="114">
        <f>Q50/Q48</f>
        <v>0.65936922905042616</v>
      </c>
      <c r="X50" s="116">
        <v>22109</v>
      </c>
      <c r="Y50" s="113">
        <v>496</v>
      </c>
      <c r="Z50" s="113">
        <v>10470</v>
      </c>
      <c r="AA50" s="113">
        <v>19272</v>
      </c>
      <c r="AB50" s="113">
        <v>19035</v>
      </c>
      <c r="AC50" s="114">
        <f t="shared" si="12"/>
        <v>-1.2297633872976332E-2</v>
      </c>
      <c r="AD50" s="115">
        <f t="shared" si="14"/>
        <v>-0.13903840065131845</v>
      </c>
      <c r="AE50" s="113">
        <f t="shared" si="9"/>
        <v>-237</v>
      </c>
      <c r="AF50" s="113">
        <f t="shared" si="13"/>
        <v>-3074</v>
      </c>
      <c r="AG50" s="114">
        <f t="shared" si="11"/>
        <v>1.8121723143101731E-3</v>
      </c>
    </row>
    <row r="51" spans="1:33" ht="15.75" x14ac:dyDescent="0.25">
      <c r="B51" s="117" t="s">
        <v>153</v>
      </c>
      <c r="C51" s="113">
        <v>86511</v>
      </c>
      <c r="D51" s="113">
        <v>40191</v>
      </c>
      <c r="E51" s="113">
        <v>15862</v>
      </c>
      <c r="F51" s="113">
        <v>184262</v>
      </c>
      <c r="G51" s="114">
        <f t="shared" si="0"/>
        <v>10.616567898121296</v>
      </c>
      <c r="H51" s="114">
        <f t="shared" si="1"/>
        <v>1.1299256741917212</v>
      </c>
      <c r="I51" s="113">
        <f t="shared" si="2"/>
        <v>168400</v>
      </c>
      <c r="J51" s="113">
        <f t="shared" si="3"/>
        <v>97751</v>
      </c>
      <c r="K51" s="115">
        <f>E51/E48</f>
        <v>3.5307813706875253E-2</v>
      </c>
      <c r="L51" s="114">
        <f>F51/F48</f>
        <v>0.15664834333380373</v>
      </c>
      <c r="M51" s="113">
        <v>51540</v>
      </c>
      <c r="N51" s="113">
        <v>39120</v>
      </c>
      <c r="O51" s="113">
        <v>4221</v>
      </c>
      <c r="P51" s="113">
        <v>39403</v>
      </c>
      <c r="Q51" s="113">
        <v>201097</v>
      </c>
      <c r="R51" s="114">
        <f t="shared" si="4"/>
        <v>4.1035961728802377</v>
      </c>
      <c r="S51" s="114">
        <f t="shared" si="5"/>
        <v>2.9017656189367482</v>
      </c>
      <c r="T51" s="113">
        <f t="shared" si="6"/>
        <v>161694</v>
      </c>
      <c r="U51" s="113">
        <f t="shared" si="7"/>
        <v>149557</v>
      </c>
      <c r="V51" s="115">
        <f>P51/P48</f>
        <v>6.1545262000412354E-2</v>
      </c>
      <c r="W51" s="114">
        <f>Q51/Q48</f>
        <v>0.26431786965293796</v>
      </c>
      <c r="X51" s="116">
        <v>1465</v>
      </c>
      <c r="Y51" s="113">
        <v>109</v>
      </c>
      <c r="Z51" s="113">
        <v>672</v>
      </c>
      <c r="AA51" s="113">
        <v>7305</v>
      </c>
      <c r="AB51" s="113">
        <v>7582</v>
      </c>
      <c r="AC51" s="114">
        <f t="shared" si="12"/>
        <v>3.7919233401779495E-2</v>
      </c>
      <c r="AD51" s="115">
        <f t="shared" si="14"/>
        <v>4.1754266211604092</v>
      </c>
      <c r="AE51" s="113">
        <f t="shared" si="9"/>
        <v>277</v>
      </c>
      <c r="AF51" s="113">
        <f t="shared" si="13"/>
        <v>6117</v>
      </c>
      <c r="AG51" s="114">
        <f t="shared" si="11"/>
        <v>7.2182245795112852E-4</v>
      </c>
    </row>
    <row r="52" spans="1:33" ht="15.75" x14ac:dyDescent="0.25">
      <c r="B52" s="112" t="s">
        <v>154</v>
      </c>
      <c r="C52" s="113">
        <v>496</v>
      </c>
      <c r="D52" s="113">
        <v>32</v>
      </c>
      <c r="E52" s="113">
        <v>96</v>
      </c>
      <c r="F52" s="113">
        <v>3205</v>
      </c>
      <c r="G52" s="114">
        <f t="shared" si="0"/>
        <v>32.385416666666664</v>
      </c>
      <c r="H52" s="114">
        <f t="shared" si="1"/>
        <v>5.461693548387097</v>
      </c>
      <c r="I52" s="113">
        <f t="shared" si="2"/>
        <v>3109</v>
      </c>
      <c r="J52" s="113">
        <f t="shared" si="3"/>
        <v>2709</v>
      </c>
      <c r="K52" s="115">
        <f>E52/E48</f>
        <v>2.1368995813012383E-4</v>
      </c>
      <c r="L52" s="114">
        <f>F52/F48</f>
        <v>2.7246960327405598E-3</v>
      </c>
      <c r="M52" s="113">
        <v>416</v>
      </c>
      <c r="N52" s="113">
        <v>32</v>
      </c>
      <c r="O52" s="113">
        <v>21</v>
      </c>
      <c r="P52" s="113">
        <v>853</v>
      </c>
      <c r="Q52" s="113">
        <v>507</v>
      </c>
      <c r="R52" s="114">
        <f t="shared" si="4"/>
        <v>-0.40562719812426729</v>
      </c>
      <c r="S52" s="114">
        <f t="shared" si="5"/>
        <v>0.21875</v>
      </c>
      <c r="T52" s="113">
        <f t="shared" si="6"/>
        <v>-346</v>
      </c>
      <c r="U52" s="113">
        <f t="shared" si="7"/>
        <v>91</v>
      </c>
      <c r="V52" s="115">
        <f>P52/P48</f>
        <v>1.3323378546392848E-3</v>
      </c>
      <c r="W52" s="114">
        <f>Q52/Q48</f>
        <v>6.6639064687210427E-4</v>
      </c>
      <c r="X52" s="116">
        <v>23</v>
      </c>
      <c r="Y52" s="113">
        <v>0</v>
      </c>
      <c r="Z52" s="113">
        <v>0</v>
      </c>
      <c r="AA52" s="113">
        <v>0</v>
      </c>
      <c r="AB52" s="113">
        <v>0</v>
      </c>
      <c r="AC52" s="114" t="str">
        <f t="shared" si="12"/>
        <v>-</v>
      </c>
      <c r="AD52" s="115">
        <f t="shared" si="14"/>
        <v>-1</v>
      </c>
      <c r="AE52" s="113">
        <f t="shared" si="9"/>
        <v>0</v>
      </c>
      <c r="AF52" s="113">
        <f t="shared" si="13"/>
        <v>-23</v>
      </c>
      <c r="AG52" s="114">
        <f t="shared" si="11"/>
        <v>0</v>
      </c>
    </row>
    <row r="53" spans="1:33" ht="15.75" x14ac:dyDescent="0.25">
      <c r="B53" s="112" t="s">
        <v>155</v>
      </c>
      <c r="C53" s="113">
        <v>46227</v>
      </c>
      <c r="D53" s="113">
        <v>12719</v>
      </c>
      <c r="E53" s="113">
        <v>17917</v>
      </c>
      <c r="F53" s="113">
        <v>36346</v>
      </c>
      <c r="G53" s="114">
        <f t="shared" si="0"/>
        <v>1.0285762125355808</v>
      </c>
      <c r="H53" s="114">
        <f t="shared" si="1"/>
        <v>-0.21374954031193893</v>
      </c>
      <c r="I53" s="113">
        <f t="shared" si="2"/>
        <v>18429</v>
      </c>
      <c r="J53" s="113">
        <f t="shared" si="3"/>
        <v>-9881</v>
      </c>
      <c r="K53" s="115">
        <f>E53/E48</f>
        <v>3.9882114373098215E-2</v>
      </c>
      <c r="L53" s="114">
        <f>F53/F48</f>
        <v>3.0899158192196064E-2</v>
      </c>
      <c r="M53" s="113">
        <v>28321</v>
      </c>
      <c r="N53" s="113">
        <v>11084</v>
      </c>
      <c r="O53" s="113">
        <v>4339</v>
      </c>
      <c r="P53" s="113">
        <v>24069</v>
      </c>
      <c r="Q53" s="113">
        <v>20647</v>
      </c>
      <c r="R53" s="114">
        <f t="shared" si="4"/>
        <v>-0.14217458141177453</v>
      </c>
      <c r="S53" s="114">
        <f t="shared" si="5"/>
        <v>-0.27096500829772963</v>
      </c>
      <c r="T53" s="113">
        <f t="shared" si="6"/>
        <v>-3422</v>
      </c>
      <c r="U53" s="113">
        <f t="shared" si="7"/>
        <v>-7674</v>
      </c>
      <c r="V53" s="115">
        <f>P53/P48</f>
        <v>3.7594419488057376E-2</v>
      </c>
      <c r="W53" s="114">
        <f>Q53/Q48</f>
        <v>2.7138003325381334E-2</v>
      </c>
      <c r="X53" s="116">
        <v>3173</v>
      </c>
      <c r="Y53" s="113">
        <v>134</v>
      </c>
      <c r="Z53" s="113">
        <v>632</v>
      </c>
      <c r="AA53" s="113">
        <v>2339</v>
      </c>
      <c r="AB53" s="113">
        <v>2833</v>
      </c>
      <c r="AC53" s="114">
        <f t="shared" si="12"/>
        <v>0.2112013681060283</v>
      </c>
      <c r="AD53" s="115">
        <f t="shared" si="14"/>
        <v>-0.10715411282697762</v>
      </c>
      <c r="AE53" s="113">
        <f t="shared" si="9"/>
        <v>494</v>
      </c>
      <c r="AF53" s="113">
        <f t="shared" si="13"/>
        <v>-340</v>
      </c>
      <c r="AG53" s="114">
        <f t="shared" si="11"/>
        <v>2.6970760002315318E-4</v>
      </c>
    </row>
    <row r="54" spans="1:33" ht="15.75" x14ac:dyDescent="0.25">
      <c r="B54" s="112" t="s">
        <v>156</v>
      </c>
      <c r="C54" s="113">
        <v>49207</v>
      </c>
      <c r="D54" s="113">
        <v>14795</v>
      </c>
      <c r="E54" s="113">
        <v>16569</v>
      </c>
      <c r="F54" s="113">
        <v>29717</v>
      </c>
      <c r="G54" s="114">
        <f t="shared" si="0"/>
        <v>0.79353008630575173</v>
      </c>
      <c r="H54" s="114">
        <f t="shared" si="1"/>
        <v>-0.396081858272197</v>
      </c>
      <c r="I54" s="113">
        <f t="shared" si="2"/>
        <v>13148</v>
      </c>
      <c r="J54" s="113">
        <f t="shared" si="3"/>
        <v>-19490</v>
      </c>
      <c r="K54" s="115">
        <f>E54/E48</f>
        <v>3.688155121102106E-2</v>
      </c>
      <c r="L54" s="114">
        <f>F54/F48</f>
        <v>2.5263585648970736E-2</v>
      </c>
      <c r="M54" s="113">
        <v>32495</v>
      </c>
      <c r="N54" s="113">
        <v>13061</v>
      </c>
      <c r="O54" s="113">
        <v>4227</v>
      </c>
      <c r="P54" s="113">
        <v>19642</v>
      </c>
      <c r="Q54" s="113">
        <v>19745</v>
      </c>
      <c r="R54" s="114">
        <f t="shared" si="4"/>
        <v>5.2438651868444985E-3</v>
      </c>
      <c r="S54" s="114">
        <f t="shared" si="5"/>
        <v>-0.39236805662409602</v>
      </c>
      <c r="T54" s="113">
        <f t="shared" si="6"/>
        <v>103</v>
      </c>
      <c r="U54" s="113">
        <f t="shared" si="7"/>
        <v>-12750</v>
      </c>
      <c r="V54" s="115">
        <f>P54/P48</f>
        <v>3.0679695358528523E-2</v>
      </c>
      <c r="W54" s="114">
        <f>Q54/Q48</f>
        <v>2.5952432588737077E-2</v>
      </c>
      <c r="X54" s="116">
        <v>2587</v>
      </c>
      <c r="Y54" s="113">
        <v>311</v>
      </c>
      <c r="Z54" s="113">
        <v>1045</v>
      </c>
      <c r="AA54" s="113">
        <v>2550</v>
      </c>
      <c r="AB54" s="113">
        <v>2817</v>
      </c>
      <c r="AC54" s="114">
        <f t="shared" si="12"/>
        <v>0.1047058823529412</v>
      </c>
      <c r="AD54" s="115">
        <f t="shared" si="14"/>
        <v>8.8906068805566285E-2</v>
      </c>
      <c r="AE54" s="113">
        <f t="shared" si="9"/>
        <v>267</v>
      </c>
      <c r="AF54" s="113">
        <f t="shared" si="13"/>
        <v>230</v>
      </c>
      <c r="AG54" s="114">
        <f t="shared" si="11"/>
        <v>2.681843661366828E-4</v>
      </c>
    </row>
    <row r="55" spans="1:33" ht="15.75" x14ac:dyDescent="0.25">
      <c r="B55" s="118" t="s">
        <v>157</v>
      </c>
      <c r="C55" s="119">
        <v>42489</v>
      </c>
      <c r="D55" s="119">
        <v>10629</v>
      </c>
      <c r="E55" s="119">
        <v>11054</v>
      </c>
      <c r="F55" s="119">
        <v>27205</v>
      </c>
      <c r="G55" s="120">
        <f t="shared" si="0"/>
        <v>1.4611000542789938</v>
      </c>
      <c r="H55" s="120">
        <f t="shared" si="1"/>
        <v>-0.35971663254018682</v>
      </c>
      <c r="I55" s="119">
        <f t="shared" si="2"/>
        <v>16151</v>
      </c>
      <c r="J55" s="121">
        <f t="shared" si="3"/>
        <v>-15284</v>
      </c>
      <c r="K55" s="115">
        <f>E55/E48</f>
        <v>2.4605508303858218E-2</v>
      </c>
      <c r="L55" s="122">
        <f>F55/F48</f>
        <v>2.3128036059502942E-2</v>
      </c>
      <c r="M55" s="119">
        <v>27290</v>
      </c>
      <c r="N55" s="119">
        <v>9670</v>
      </c>
      <c r="O55" s="119">
        <v>1822</v>
      </c>
      <c r="P55" s="119">
        <v>17578</v>
      </c>
      <c r="Q55" s="119">
        <v>17158</v>
      </c>
      <c r="R55" s="120">
        <f t="shared" si="4"/>
        <v>-2.3893503242689684E-2</v>
      </c>
      <c r="S55" s="120">
        <f t="shared" si="5"/>
        <v>-0.37127152803224628</v>
      </c>
      <c r="T55" s="119">
        <f t="shared" si="6"/>
        <v>-420</v>
      </c>
      <c r="U55" s="121">
        <f t="shared" si="7"/>
        <v>-10132</v>
      </c>
      <c r="V55" s="115">
        <f>P55/P48</f>
        <v>2.7455843855626431E-2</v>
      </c>
      <c r="W55" s="122">
        <f>Q55/Q48</f>
        <v>2.2552131595723009E-2</v>
      </c>
      <c r="X55" s="123">
        <v>1737</v>
      </c>
      <c r="Y55" s="121">
        <v>222</v>
      </c>
      <c r="Z55" s="121">
        <v>216</v>
      </c>
      <c r="AA55" s="119">
        <v>319</v>
      </c>
      <c r="AB55" s="119">
        <v>894</v>
      </c>
      <c r="AC55" s="120">
        <f t="shared" si="12"/>
        <v>1.8025078369905958</v>
      </c>
      <c r="AD55" s="137">
        <f t="shared" si="14"/>
        <v>-0.48531951640759929</v>
      </c>
      <c r="AE55" s="119">
        <f t="shared" si="9"/>
        <v>575</v>
      </c>
      <c r="AF55" s="119">
        <f t="shared" si="13"/>
        <v>-843</v>
      </c>
      <c r="AG55" s="120">
        <f t="shared" si="11"/>
        <v>8.5110693406529803E-5</v>
      </c>
    </row>
    <row r="56" spans="1:33" ht="15.75" x14ac:dyDescent="0.25">
      <c r="B56" s="107" t="s">
        <v>69</v>
      </c>
      <c r="C56" s="108">
        <v>4939404</v>
      </c>
      <c r="D56" s="108">
        <v>1174639</v>
      </c>
      <c r="E56" s="108">
        <v>1288931</v>
      </c>
      <c r="F56" s="108">
        <v>4955440</v>
      </c>
      <c r="G56" s="109">
        <f t="shared" si="0"/>
        <v>2.8446123182699461</v>
      </c>
      <c r="H56" s="109">
        <f t="shared" si="1"/>
        <v>3.2465455346435412E-3</v>
      </c>
      <c r="I56" s="108">
        <f t="shared" si="2"/>
        <v>3666509</v>
      </c>
      <c r="J56" s="108">
        <f t="shared" si="3"/>
        <v>16036</v>
      </c>
      <c r="K56" s="110">
        <f>E56/E56</f>
        <v>1</v>
      </c>
      <c r="L56" s="109">
        <f>F56/F56</f>
        <v>1</v>
      </c>
      <c r="M56" s="108">
        <v>3342012</v>
      </c>
      <c r="N56" s="108">
        <v>988736</v>
      </c>
      <c r="O56" s="108">
        <v>240130</v>
      </c>
      <c r="P56" s="108">
        <v>3159641</v>
      </c>
      <c r="Q56" s="108">
        <v>3655958</v>
      </c>
      <c r="R56" s="109">
        <f t="shared" si="4"/>
        <v>0.15708018727444029</v>
      </c>
      <c r="S56" s="109">
        <f t="shared" si="5"/>
        <v>9.3939219847205768E-2</v>
      </c>
      <c r="T56" s="108">
        <f t="shared" si="6"/>
        <v>496317</v>
      </c>
      <c r="U56" s="108">
        <f t="shared" si="7"/>
        <v>313946</v>
      </c>
      <c r="V56" s="110">
        <f>P56/P56</f>
        <v>1</v>
      </c>
      <c r="W56" s="109">
        <f>Q56/Q56</f>
        <v>1</v>
      </c>
      <c r="X56" s="111">
        <v>447865</v>
      </c>
      <c r="Y56" s="108">
        <v>39285</v>
      </c>
      <c r="Z56" s="108">
        <v>153166</v>
      </c>
      <c r="AA56" s="108">
        <v>476249</v>
      </c>
      <c r="AB56" s="108">
        <v>491012</v>
      </c>
      <c r="AC56" s="109">
        <f t="shared" si="12"/>
        <v>3.09984902855438E-2</v>
      </c>
      <c r="AD56" s="110">
        <f t="shared" si="14"/>
        <v>9.6339298672591056E-2</v>
      </c>
      <c r="AE56" s="108">
        <f t="shared" si="9"/>
        <v>14763</v>
      </c>
      <c r="AF56" s="108">
        <f t="shared" si="13"/>
        <v>43147</v>
      </c>
      <c r="AG56" s="109">
        <f t="shared" si="11"/>
        <v>4.6745382316473162E-2</v>
      </c>
    </row>
    <row r="57" spans="1:33" ht="15.75" x14ac:dyDescent="0.25">
      <c r="B57" s="112" t="s">
        <v>151</v>
      </c>
      <c r="C57" s="113">
        <v>4276709</v>
      </c>
      <c r="D57" s="113">
        <v>971249</v>
      </c>
      <c r="E57" s="113">
        <v>1056636</v>
      </c>
      <c r="F57" s="113">
        <v>4404670</v>
      </c>
      <c r="G57" s="114">
        <f t="shared" si="0"/>
        <v>3.1685783940732666</v>
      </c>
      <c r="H57" s="114">
        <f t="shared" si="1"/>
        <v>2.9920436485157076E-2</v>
      </c>
      <c r="I57" s="113">
        <f t="shared" si="2"/>
        <v>3348034</v>
      </c>
      <c r="J57" s="113">
        <f t="shared" si="3"/>
        <v>127961</v>
      </c>
      <c r="K57" s="115">
        <f>E57/E56</f>
        <v>0.81977700900979189</v>
      </c>
      <c r="L57" s="114">
        <f>F57/F56</f>
        <v>0.88885548003809955</v>
      </c>
      <c r="M57" s="113">
        <v>2873327</v>
      </c>
      <c r="N57" s="113">
        <v>835214</v>
      </c>
      <c r="O57" s="113">
        <v>184520</v>
      </c>
      <c r="P57" s="113">
        <v>2813445</v>
      </c>
      <c r="Q57" s="113">
        <v>3317840</v>
      </c>
      <c r="R57" s="114">
        <f t="shared" si="4"/>
        <v>0.17928020629512931</v>
      </c>
      <c r="S57" s="114">
        <f t="shared" si="5"/>
        <v>0.15470324122524159</v>
      </c>
      <c r="T57" s="113">
        <f t="shared" si="6"/>
        <v>504395</v>
      </c>
      <c r="U57" s="113">
        <f t="shared" si="7"/>
        <v>444513</v>
      </c>
      <c r="V57" s="115">
        <f>P57/P56</f>
        <v>0.89043185602414954</v>
      </c>
      <c r="W57" s="114">
        <f>Q57/Q56</f>
        <v>0.90751589597035853</v>
      </c>
      <c r="X57" s="116">
        <v>384078</v>
      </c>
      <c r="Y57" s="113">
        <v>27507</v>
      </c>
      <c r="Z57" s="113">
        <v>124305</v>
      </c>
      <c r="AA57" s="113">
        <v>433961</v>
      </c>
      <c r="AB57" s="113">
        <v>460328</v>
      </c>
      <c r="AC57" s="114">
        <f t="shared" si="12"/>
        <v>6.0758916123799134E-2</v>
      </c>
      <c r="AD57" s="115">
        <f t="shared" si="14"/>
        <v>0.19852738245877144</v>
      </c>
      <c r="AE57" s="113">
        <f t="shared" si="9"/>
        <v>26367</v>
      </c>
      <c r="AF57" s="113">
        <f t="shared" si="13"/>
        <v>76250</v>
      </c>
      <c r="AG57" s="114">
        <f t="shared" si="11"/>
        <v>4.3824200530694683E-2</v>
      </c>
    </row>
    <row r="58" spans="1:33" ht="15.75" x14ac:dyDescent="0.25">
      <c r="B58" s="117" t="s">
        <v>152</v>
      </c>
      <c r="C58" s="113">
        <v>3876874</v>
      </c>
      <c r="D58" s="113">
        <v>841046</v>
      </c>
      <c r="E58" s="113">
        <v>968024</v>
      </c>
      <c r="F58" s="113">
        <v>3512480</v>
      </c>
      <c r="G58" s="114">
        <f t="shared" si="0"/>
        <v>2.6285050783864863</v>
      </c>
      <c r="H58" s="114">
        <f t="shared" si="1"/>
        <v>-9.3991705688655336E-2</v>
      </c>
      <c r="I58" s="113">
        <f t="shared" si="2"/>
        <v>2544456</v>
      </c>
      <c r="J58" s="113">
        <f t="shared" si="3"/>
        <v>-364394</v>
      </c>
      <c r="K58" s="115">
        <f>E58/E56</f>
        <v>0.75102856553221231</v>
      </c>
      <c r="L58" s="114">
        <f>F58/F56</f>
        <v>0.70881294092956426</v>
      </c>
      <c r="M58" s="113">
        <v>2608402</v>
      </c>
      <c r="N58" s="113">
        <v>724851</v>
      </c>
      <c r="O58" s="113">
        <v>165624</v>
      </c>
      <c r="P58" s="113">
        <v>2317199</v>
      </c>
      <c r="Q58" s="113">
        <v>2505004</v>
      </c>
      <c r="R58" s="114">
        <f t="shared" si="4"/>
        <v>8.1048282862197008E-2</v>
      </c>
      <c r="S58" s="114">
        <f t="shared" si="5"/>
        <v>-3.9640362183436473E-2</v>
      </c>
      <c r="T58" s="113">
        <f t="shared" si="6"/>
        <v>187805</v>
      </c>
      <c r="U58" s="113">
        <f t="shared" si="7"/>
        <v>-103398</v>
      </c>
      <c r="V58" s="115">
        <f>P58/P56</f>
        <v>0.73337413965700537</v>
      </c>
      <c r="W58" s="114">
        <f>Q58/Q56</f>
        <v>0.68518402016653368</v>
      </c>
      <c r="X58" s="116">
        <v>351500</v>
      </c>
      <c r="Y58" s="113">
        <v>19970</v>
      </c>
      <c r="Z58" s="113">
        <v>113585</v>
      </c>
      <c r="AA58" s="113">
        <v>333498</v>
      </c>
      <c r="AB58" s="113">
        <v>345863</v>
      </c>
      <c r="AC58" s="114">
        <f t="shared" si="12"/>
        <v>3.7076684118045655E-2</v>
      </c>
      <c r="AD58" s="115">
        <f t="shared" si="14"/>
        <v>-1.6036984352773787E-2</v>
      </c>
      <c r="AE58" s="113">
        <f t="shared" si="9"/>
        <v>12365</v>
      </c>
      <c r="AF58" s="113">
        <f t="shared" si="13"/>
        <v>-5637</v>
      </c>
      <c r="AG58" s="114">
        <f t="shared" si="11"/>
        <v>3.2926890104768028E-2</v>
      </c>
    </row>
    <row r="59" spans="1:33" ht="15.75" x14ac:dyDescent="0.25">
      <c r="B59" s="117" t="s">
        <v>153</v>
      </c>
      <c r="C59" s="113">
        <v>399837</v>
      </c>
      <c r="D59" s="113">
        <v>130202</v>
      </c>
      <c r="E59" s="113">
        <v>88613</v>
      </c>
      <c r="F59" s="113">
        <v>892191</v>
      </c>
      <c r="G59" s="114">
        <f t="shared" si="0"/>
        <v>9.0683985419746538</v>
      </c>
      <c r="H59" s="114">
        <f t="shared" si="1"/>
        <v>1.2313867901169728</v>
      </c>
      <c r="I59" s="113">
        <f t="shared" si="2"/>
        <v>803578</v>
      </c>
      <c r="J59" s="113">
        <f t="shared" si="3"/>
        <v>492354</v>
      </c>
      <c r="K59" s="115">
        <f>E59/E56</f>
        <v>6.8749219314299989E-2</v>
      </c>
      <c r="L59" s="114">
        <f>F59/F56</f>
        <v>0.18004274090696284</v>
      </c>
      <c r="M59" s="113">
        <v>264926</v>
      </c>
      <c r="N59" s="113">
        <v>110362</v>
      </c>
      <c r="O59" s="113">
        <v>18897</v>
      </c>
      <c r="P59" s="113">
        <v>496247</v>
      </c>
      <c r="Q59" s="113">
        <v>812837</v>
      </c>
      <c r="R59" s="114">
        <f t="shared" si="4"/>
        <v>0.63796859225345437</v>
      </c>
      <c r="S59" s="114">
        <f t="shared" si="5"/>
        <v>2.0681662049025009</v>
      </c>
      <c r="T59" s="113">
        <f t="shared" si="6"/>
        <v>316590</v>
      </c>
      <c r="U59" s="113">
        <f t="shared" si="7"/>
        <v>547911</v>
      </c>
      <c r="V59" s="115">
        <f>P59/P56</f>
        <v>0.1570580328587963</v>
      </c>
      <c r="W59" s="114">
        <f>Q59/Q56</f>
        <v>0.22233214932994308</v>
      </c>
      <c r="X59" s="116">
        <v>32579</v>
      </c>
      <c r="Y59" s="113">
        <v>7537</v>
      </c>
      <c r="Z59" s="113">
        <v>10720</v>
      </c>
      <c r="AA59" s="113">
        <v>100463</v>
      </c>
      <c r="AB59" s="113">
        <v>114465</v>
      </c>
      <c r="AC59" s="114">
        <f t="shared" si="12"/>
        <v>0.13937469516140277</v>
      </c>
      <c r="AD59" s="115">
        <f t="shared" si="14"/>
        <v>2.5134595905337793</v>
      </c>
      <c r="AE59" s="113">
        <f t="shared" si="9"/>
        <v>14002</v>
      </c>
      <c r="AF59" s="113">
        <f t="shared" si="13"/>
        <v>81886</v>
      </c>
      <c r="AG59" s="114">
        <f t="shared" si="11"/>
        <v>1.0897310425926659E-2</v>
      </c>
    </row>
    <row r="60" spans="1:33" ht="15.75" x14ac:dyDescent="0.25">
      <c r="B60" s="112" t="s">
        <v>154</v>
      </c>
      <c r="C60" s="113">
        <v>27514</v>
      </c>
      <c r="D60" s="113">
        <v>13498</v>
      </c>
      <c r="E60" s="113">
        <v>954</v>
      </c>
      <c r="F60" s="113">
        <v>61231</v>
      </c>
      <c r="G60" s="114">
        <f t="shared" si="0"/>
        <v>63.183438155136272</v>
      </c>
      <c r="H60" s="114">
        <f t="shared" si="1"/>
        <v>1.2254488623973252</v>
      </c>
      <c r="I60" s="113">
        <f t="shared" si="2"/>
        <v>60277</v>
      </c>
      <c r="J60" s="113">
        <f t="shared" si="3"/>
        <v>33717</v>
      </c>
      <c r="K60" s="115">
        <f>E60/E56</f>
        <v>7.4014823136382007E-4</v>
      </c>
      <c r="L60" s="114">
        <f>F60/F56</f>
        <v>1.2356319519558304E-2</v>
      </c>
      <c r="M60" s="113">
        <v>18541</v>
      </c>
      <c r="N60" s="113">
        <v>13419</v>
      </c>
      <c r="O60" s="113">
        <v>198</v>
      </c>
      <c r="P60" s="113">
        <v>24220</v>
      </c>
      <c r="Q60" s="113">
        <v>45851</v>
      </c>
      <c r="R60" s="114">
        <f t="shared" si="4"/>
        <v>0.89310487200660615</v>
      </c>
      <c r="S60" s="114">
        <f t="shared" si="5"/>
        <v>1.472951836470525</v>
      </c>
      <c r="T60" s="113">
        <f t="shared" si="6"/>
        <v>21631</v>
      </c>
      <c r="U60" s="113">
        <f t="shared" si="7"/>
        <v>27310</v>
      </c>
      <c r="V60" s="115">
        <f>P60/P56</f>
        <v>7.6654278128432942E-3</v>
      </c>
      <c r="W60" s="114">
        <f>Q60/Q56</f>
        <v>1.2541446045058505E-2</v>
      </c>
      <c r="X60" s="116">
        <v>77</v>
      </c>
      <c r="Y60" s="113">
        <v>0</v>
      </c>
      <c r="Z60" s="113">
        <v>72</v>
      </c>
      <c r="AA60" s="113">
        <v>470</v>
      </c>
      <c r="AB60" s="113">
        <v>0</v>
      </c>
      <c r="AC60" s="114">
        <f t="shared" si="12"/>
        <v>-1</v>
      </c>
      <c r="AD60" s="115">
        <f t="shared" si="14"/>
        <v>-1</v>
      </c>
      <c r="AE60" s="113">
        <f t="shared" si="9"/>
        <v>-470</v>
      </c>
      <c r="AF60" s="113">
        <f t="shared" si="13"/>
        <v>-77</v>
      </c>
      <c r="AG60" s="114">
        <f t="shared" si="11"/>
        <v>0</v>
      </c>
    </row>
    <row r="61" spans="1:33" ht="15.75" x14ac:dyDescent="0.25">
      <c r="B61" s="112" t="s">
        <v>155</v>
      </c>
      <c r="C61" s="113">
        <v>129617</v>
      </c>
      <c r="D61" s="113">
        <v>52617</v>
      </c>
      <c r="E61" s="113">
        <v>71374</v>
      </c>
      <c r="F61" s="113">
        <v>122496</v>
      </c>
      <c r="G61" s="114">
        <f t="shared" si="0"/>
        <v>0.71625521898730637</v>
      </c>
      <c r="H61" s="114">
        <f t="shared" si="1"/>
        <v>-5.4938781178394791E-2</v>
      </c>
      <c r="I61" s="113">
        <f t="shared" si="2"/>
        <v>51122</v>
      </c>
      <c r="J61" s="113">
        <f t="shared" si="3"/>
        <v>-7121</v>
      </c>
      <c r="K61" s="115">
        <f>E61/E56</f>
        <v>5.537457008947725E-2</v>
      </c>
      <c r="L61" s="114">
        <f>F61/F56</f>
        <v>2.4719500185654553E-2</v>
      </c>
      <c r="M61" s="113">
        <v>84260</v>
      </c>
      <c r="N61" s="113">
        <v>35688</v>
      </c>
      <c r="O61" s="113">
        <v>20714</v>
      </c>
      <c r="P61" s="113">
        <v>81555</v>
      </c>
      <c r="Q61" s="113">
        <v>80138</v>
      </c>
      <c r="R61" s="114">
        <f t="shared" si="4"/>
        <v>-1.7374777757341642E-2</v>
      </c>
      <c r="S61" s="114">
        <f t="shared" si="5"/>
        <v>-4.892000949442199E-2</v>
      </c>
      <c r="T61" s="113">
        <f t="shared" si="6"/>
        <v>-1417</v>
      </c>
      <c r="U61" s="113">
        <f t="shared" si="7"/>
        <v>-4122</v>
      </c>
      <c r="V61" s="115">
        <f>P61/P56</f>
        <v>2.5811476683585254E-2</v>
      </c>
      <c r="W61" s="114">
        <f>Q61/Q56</f>
        <v>2.1919836059385803E-2</v>
      </c>
      <c r="X61" s="116">
        <v>10575</v>
      </c>
      <c r="Y61" s="113">
        <v>3675</v>
      </c>
      <c r="Z61" s="113">
        <v>10057</v>
      </c>
      <c r="AA61" s="113">
        <v>9898</v>
      </c>
      <c r="AB61" s="113">
        <v>7713</v>
      </c>
      <c r="AC61" s="114">
        <f t="shared" si="12"/>
        <v>-0.22075166700343507</v>
      </c>
      <c r="AD61" s="115">
        <f t="shared" si="14"/>
        <v>-0.27063829787234039</v>
      </c>
      <c r="AE61" s="113">
        <f t="shared" si="9"/>
        <v>-2185</v>
      </c>
      <c r="AF61" s="113">
        <f t="shared" si="13"/>
        <v>-2862</v>
      </c>
      <c r="AG61" s="114">
        <f t="shared" si="11"/>
        <v>7.3429393539660437E-4</v>
      </c>
    </row>
    <row r="62" spans="1:33" ht="15.75" x14ac:dyDescent="0.25">
      <c r="B62" s="112" t="s">
        <v>156</v>
      </c>
      <c r="C62" s="113">
        <v>183039</v>
      </c>
      <c r="D62" s="113">
        <v>57601</v>
      </c>
      <c r="E62" s="113">
        <v>58196</v>
      </c>
      <c r="F62" s="113">
        <v>141732</v>
      </c>
      <c r="G62" s="114">
        <f t="shared" si="0"/>
        <v>1.4354251151281874</v>
      </c>
      <c r="H62" s="114">
        <f t="shared" si="1"/>
        <v>-0.2256732171832232</v>
      </c>
      <c r="I62" s="113">
        <f t="shared" si="2"/>
        <v>83536</v>
      </c>
      <c r="J62" s="113">
        <f t="shared" si="3"/>
        <v>-41307</v>
      </c>
      <c r="K62" s="115">
        <f>E62/E56</f>
        <v>4.5150593786634038E-2</v>
      </c>
      <c r="L62" s="114">
        <f>F62/F56</f>
        <v>2.8601294738711397E-2</v>
      </c>
      <c r="M62" s="113">
        <v>137287</v>
      </c>
      <c r="N62" s="113">
        <v>39657</v>
      </c>
      <c r="O62" s="113">
        <v>18653</v>
      </c>
      <c r="P62" s="113">
        <v>90089</v>
      </c>
      <c r="Q62" s="113">
        <v>87933</v>
      </c>
      <c r="R62" s="114">
        <f t="shared" si="4"/>
        <v>-2.3931889575863896E-2</v>
      </c>
      <c r="S62" s="114">
        <f t="shared" si="5"/>
        <v>-0.35949507236664802</v>
      </c>
      <c r="T62" s="113">
        <f t="shared" si="6"/>
        <v>-2156</v>
      </c>
      <c r="U62" s="113">
        <f t="shared" si="7"/>
        <v>-49354</v>
      </c>
      <c r="V62" s="115">
        <f>P62/P56</f>
        <v>2.8512416442247709E-2</v>
      </c>
      <c r="W62" s="114">
        <f>Q62/Q56</f>
        <v>2.4051972150664749E-2</v>
      </c>
      <c r="X62" s="116">
        <v>17020</v>
      </c>
      <c r="Y62" s="113">
        <v>4287</v>
      </c>
      <c r="Z62" s="113">
        <v>9283</v>
      </c>
      <c r="AA62" s="113">
        <v>12384</v>
      </c>
      <c r="AB62" s="113">
        <v>10787</v>
      </c>
      <c r="AC62" s="114">
        <f t="shared" si="12"/>
        <v>-0.12895671834625322</v>
      </c>
      <c r="AD62" s="115">
        <f t="shared" si="14"/>
        <v>-0.36621621621621625</v>
      </c>
      <c r="AE62" s="113">
        <f t="shared" si="9"/>
        <v>-1597</v>
      </c>
      <c r="AF62" s="113">
        <f t="shared" si="13"/>
        <v>-6233</v>
      </c>
      <c r="AG62" s="114">
        <f t="shared" si="11"/>
        <v>1.026945245834717E-3</v>
      </c>
    </row>
    <row r="63" spans="1:33" ht="15.75" x14ac:dyDescent="0.25">
      <c r="B63" s="118" t="s">
        <v>157</v>
      </c>
      <c r="C63" s="119">
        <v>322529</v>
      </c>
      <c r="D63" s="119">
        <v>79677</v>
      </c>
      <c r="E63" s="119">
        <v>101774</v>
      </c>
      <c r="F63" s="119">
        <v>225316</v>
      </c>
      <c r="G63" s="120">
        <f t="shared" si="0"/>
        <v>1.2138856682453278</v>
      </c>
      <c r="H63" s="120">
        <f t="shared" si="1"/>
        <v>-0.30140855550973711</v>
      </c>
      <c r="I63" s="119">
        <f t="shared" si="2"/>
        <v>123542</v>
      </c>
      <c r="J63" s="121">
        <f t="shared" si="3"/>
        <v>-97213</v>
      </c>
      <c r="K63" s="115">
        <f>E63/E56</f>
        <v>7.8960006392894577E-2</v>
      </c>
      <c r="L63" s="122">
        <f>F63/F56</f>
        <v>4.5468414510114137E-2</v>
      </c>
      <c r="M63" s="119">
        <v>228599</v>
      </c>
      <c r="N63" s="119">
        <v>64762</v>
      </c>
      <c r="O63" s="119">
        <v>16047</v>
      </c>
      <c r="P63" s="119">
        <v>150335</v>
      </c>
      <c r="Q63" s="119">
        <v>124193</v>
      </c>
      <c r="R63" s="120">
        <f t="shared" si="4"/>
        <v>-0.17389164199953433</v>
      </c>
      <c r="S63" s="120">
        <f t="shared" si="5"/>
        <v>-0.45672115801031499</v>
      </c>
      <c r="T63" s="119">
        <f t="shared" si="6"/>
        <v>-26142</v>
      </c>
      <c r="U63" s="121">
        <f t="shared" si="7"/>
        <v>-104406</v>
      </c>
      <c r="V63" s="115">
        <f>P63/P56</f>
        <v>4.7579772512130331E-2</v>
      </c>
      <c r="W63" s="122">
        <f>Q63/Q56</f>
        <v>3.3970029196177857E-2</v>
      </c>
      <c r="X63" s="123">
        <v>36115</v>
      </c>
      <c r="Y63" s="121">
        <v>3817</v>
      </c>
      <c r="Z63" s="121">
        <v>9450</v>
      </c>
      <c r="AA63" s="119">
        <v>19537</v>
      </c>
      <c r="AB63" s="119">
        <v>12184</v>
      </c>
      <c r="AC63" s="120">
        <f t="shared" si="12"/>
        <v>-0.3763627987920356</v>
      </c>
      <c r="AD63" s="137">
        <f t="shared" si="14"/>
        <v>-0.66263325488024361</v>
      </c>
      <c r="AE63" s="119">
        <f t="shared" si="9"/>
        <v>-7353</v>
      </c>
      <c r="AF63" s="119">
        <f t="shared" si="13"/>
        <v>-23931</v>
      </c>
      <c r="AG63" s="120">
        <f t="shared" si="11"/>
        <v>1.1599426045471577E-3</v>
      </c>
    </row>
    <row r="64" spans="1:33" ht="15.75" x14ac:dyDescent="0.25">
      <c r="A64" s="107"/>
      <c r="B64" s="107" t="s">
        <v>143</v>
      </c>
      <c r="C64" s="108">
        <v>263508</v>
      </c>
      <c r="D64" s="108">
        <v>68106</v>
      </c>
      <c r="E64" s="108">
        <v>100404</v>
      </c>
      <c r="F64" s="108">
        <v>154656</v>
      </c>
      <c r="G64" s="109">
        <f t="shared" si="0"/>
        <v>0.54033703836500546</v>
      </c>
      <c r="H64" s="109">
        <f t="shared" si="1"/>
        <v>-0.41308802768796393</v>
      </c>
      <c r="I64" s="108">
        <f t="shared" si="2"/>
        <v>54252</v>
      </c>
      <c r="J64" s="108">
        <f t="shared" si="3"/>
        <v>-108852</v>
      </c>
      <c r="K64" s="110">
        <f>E64/E64</f>
        <v>1</v>
      </c>
      <c r="L64" s="109">
        <f>F64/F64</f>
        <v>1</v>
      </c>
      <c r="M64" s="108">
        <v>162094</v>
      </c>
      <c r="N64" s="108">
        <v>56874</v>
      </c>
      <c r="O64" s="108">
        <v>47159</v>
      </c>
      <c r="P64" s="108">
        <v>91539</v>
      </c>
      <c r="Q64" s="108">
        <v>117483</v>
      </c>
      <c r="R64" s="109">
        <f t="shared" si="4"/>
        <v>0.28342018156195725</v>
      </c>
      <c r="S64" s="109">
        <f t="shared" si="5"/>
        <v>-0.27521684948239911</v>
      </c>
      <c r="T64" s="108">
        <f t="shared" si="6"/>
        <v>25944</v>
      </c>
      <c r="U64" s="108">
        <f t="shared" si="7"/>
        <v>-44611</v>
      </c>
      <c r="V64" s="110">
        <f>P64/P64</f>
        <v>1</v>
      </c>
      <c r="W64" s="109">
        <f>Q64/Q64</f>
        <v>1</v>
      </c>
      <c r="X64" s="111">
        <v>16478</v>
      </c>
      <c r="Y64" s="108">
        <v>4540</v>
      </c>
      <c r="Z64" s="108">
        <v>9814</v>
      </c>
      <c r="AA64" s="108">
        <v>13536</v>
      </c>
      <c r="AB64" s="108">
        <v>13349</v>
      </c>
      <c r="AC64" s="109">
        <f t="shared" si="12"/>
        <v>-1.3815011820330958E-2</v>
      </c>
      <c r="AD64" s="110">
        <f t="shared" si="14"/>
        <v>-0.18988954970263383</v>
      </c>
      <c r="AE64" s="108">
        <f t="shared" si="9"/>
        <v>-187</v>
      </c>
      <c r="AF64" s="108">
        <f t="shared" si="13"/>
        <v>-3129</v>
      </c>
      <c r="AG64" s="109">
        <f t="shared" si="11"/>
        <v>1.2708530719057788E-3</v>
      </c>
    </row>
    <row r="65" spans="2:33" ht="15.75" x14ac:dyDescent="0.25">
      <c r="B65" s="112" t="s">
        <v>151</v>
      </c>
      <c r="C65" s="113">
        <v>224551</v>
      </c>
      <c r="D65" s="113">
        <v>56553</v>
      </c>
      <c r="E65" s="113">
        <v>78487</v>
      </c>
      <c r="F65" s="113">
        <v>131647</v>
      </c>
      <c r="G65" s="114">
        <f t="shared" si="0"/>
        <v>0.67730961815332469</v>
      </c>
      <c r="H65" s="114">
        <f t="shared" si="1"/>
        <v>-0.41373229244136078</v>
      </c>
      <c r="I65" s="113">
        <f t="shared" si="2"/>
        <v>53160</v>
      </c>
      <c r="J65" s="113">
        <f t="shared" si="3"/>
        <v>-92904</v>
      </c>
      <c r="K65" s="115">
        <f>E65/E64</f>
        <v>0.78171188398868574</v>
      </c>
      <c r="L65" s="114">
        <f>F65/F64</f>
        <v>0.85122465342437414</v>
      </c>
      <c r="M65" s="113">
        <v>138185</v>
      </c>
      <c r="N65" s="113">
        <v>48128</v>
      </c>
      <c r="O65" s="113">
        <v>36975</v>
      </c>
      <c r="P65" s="113">
        <v>76521</v>
      </c>
      <c r="Q65" s="113">
        <v>100298</v>
      </c>
      <c r="R65" s="114">
        <f t="shared" si="4"/>
        <v>0.3107251604134813</v>
      </c>
      <c r="S65" s="114">
        <f t="shared" si="5"/>
        <v>-0.27417592358070697</v>
      </c>
      <c r="T65" s="113">
        <f t="shared" si="6"/>
        <v>23777</v>
      </c>
      <c r="U65" s="113">
        <f t="shared" si="7"/>
        <v>-37887</v>
      </c>
      <c r="V65" s="115">
        <f>P65/P64</f>
        <v>0.83593878019204926</v>
      </c>
      <c r="W65" s="114">
        <f>Q65/Q64</f>
        <v>0.85372351744507713</v>
      </c>
      <c r="X65" s="116">
        <v>13775</v>
      </c>
      <c r="Y65" s="113">
        <v>3544</v>
      </c>
      <c r="Z65" s="113">
        <v>7899</v>
      </c>
      <c r="AA65" s="113">
        <v>11470</v>
      </c>
      <c r="AB65" s="113">
        <v>11257</v>
      </c>
      <c r="AC65" s="114">
        <f t="shared" si="12"/>
        <v>-1.8570183086312086E-2</v>
      </c>
      <c r="AD65" s="115">
        <f t="shared" si="14"/>
        <v>-0.18279491833030848</v>
      </c>
      <c r="AE65" s="113">
        <f t="shared" si="9"/>
        <v>-213</v>
      </c>
      <c r="AF65" s="113">
        <f t="shared" si="13"/>
        <v>-2518</v>
      </c>
      <c r="AG65" s="114">
        <f t="shared" si="11"/>
        <v>1.0716902412497829E-3</v>
      </c>
    </row>
    <row r="66" spans="2:33" ht="15.75" x14ac:dyDescent="0.25">
      <c r="B66" s="117" t="s">
        <v>152</v>
      </c>
      <c r="C66" s="113">
        <v>199944</v>
      </c>
      <c r="D66" s="113">
        <v>49033</v>
      </c>
      <c r="E66" s="113">
        <v>68541</v>
      </c>
      <c r="F66" s="113">
        <v>115089</v>
      </c>
      <c r="G66" s="114">
        <f t="shared" si="0"/>
        <v>0.67912636232328105</v>
      </c>
      <c r="H66" s="114">
        <f t="shared" si="1"/>
        <v>-0.42439383027247635</v>
      </c>
      <c r="I66" s="113">
        <f t="shared" si="2"/>
        <v>46548</v>
      </c>
      <c r="J66" s="113">
        <f t="shared" si="3"/>
        <v>-84855</v>
      </c>
      <c r="K66" s="115">
        <f>E66/E64</f>
        <v>0.68265208557427992</v>
      </c>
      <c r="L66" s="114">
        <f>F66/F64</f>
        <v>0.74416123525760403</v>
      </c>
      <c r="M66" s="113">
        <v>122758</v>
      </c>
      <c r="N66" s="113">
        <v>42416</v>
      </c>
      <c r="O66" s="113">
        <v>31672</v>
      </c>
      <c r="P66" s="113">
        <v>67222</v>
      </c>
      <c r="Q66" s="113">
        <v>88728</v>
      </c>
      <c r="R66" s="114">
        <f t="shared" si="4"/>
        <v>0.31992502454553562</v>
      </c>
      <c r="S66" s="114">
        <f t="shared" si="5"/>
        <v>-0.2772120757913944</v>
      </c>
      <c r="T66" s="113">
        <f t="shared" si="6"/>
        <v>21506</v>
      </c>
      <c r="U66" s="113">
        <f t="shared" si="7"/>
        <v>-34030</v>
      </c>
      <c r="V66" s="115">
        <f>P66/P64</f>
        <v>0.73435366346584519</v>
      </c>
      <c r="W66" s="114">
        <f>Q66/Q64</f>
        <v>0.75524118383085215</v>
      </c>
      <c r="X66" s="116">
        <v>12975</v>
      </c>
      <c r="Y66" s="113">
        <v>3288</v>
      </c>
      <c r="Z66" s="113">
        <v>6907</v>
      </c>
      <c r="AA66" s="113">
        <v>10588</v>
      </c>
      <c r="AB66" s="113">
        <v>10654</v>
      </c>
      <c r="AC66" s="114">
        <f t="shared" si="12"/>
        <v>6.2334718549301726E-3</v>
      </c>
      <c r="AD66" s="115">
        <f t="shared" si="14"/>
        <v>-0.17888246628131022</v>
      </c>
      <c r="AE66" s="113">
        <f t="shared" si="9"/>
        <v>66</v>
      </c>
      <c r="AF66" s="113">
        <f t="shared" si="13"/>
        <v>-2321</v>
      </c>
      <c r="AG66" s="114">
        <f t="shared" si="11"/>
        <v>1.0142833641534324E-3</v>
      </c>
    </row>
    <row r="67" spans="2:33" ht="15.75" x14ac:dyDescent="0.25">
      <c r="B67" s="117" t="s">
        <v>153</v>
      </c>
      <c r="C67" s="113">
        <v>24606</v>
      </c>
      <c r="D67" s="113">
        <v>7519</v>
      </c>
      <c r="E67" s="113">
        <v>9945</v>
      </c>
      <c r="F67" s="113">
        <v>16559</v>
      </c>
      <c r="G67" s="114">
        <f t="shared" si="0"/>
        <v>0.66505781799899455</v>
      </c>
      <c r="H67" s="114">
        <f t="shared" si="1"/>
        <v>-0.32703405673412989</v>
      </c>
      <c r="I67" s="113">
        <f t="shared" si="2"/>
        <v>6614</v>
      </c>
      <c r="J67" s="113">
        <f t="shared" si="3"/>
        <v>-8047</v>
      </c>
      <c r="K67" s="115">
        <f>E67/E64</f>
        <v>9.9049838651846536E-2</v>
      </c>
      <c r="L67" s="114">
        <f>F67/F64</f>
        <v>0.10706988412993999</v>
      </c>
      <c r="M67" s="113">
        <v>15427</v>
      </c>
      <c r="N67" s="113">
        <v>5711</v>
      </c>
      <c r="O67" s="113">
        <v>5300</v>
      </c>
      <c r="P67" s="113">
        <v>9300</v>
      </c>
      <c r="Q67" s="113">
        <v>11569</v>
      </c>
      <c r="R67" s="114">
        <f t="shared" si="4"/>
        <v>0.24397849462365584</v>
      </c>
      <c r="S67" s="114">
        <f t="shared" si="5"/>
        <v>-0.25008102677124522</v>
      </c>
      <c r="T67" s="113">
        <f t="shared" si="6"/>
        <v>2269</v>
      </c>
      <c r="U67" s="113">
        <f t="shared" si="7"/>
        <v>-3858</v>
      </c>
      <c r="V67" s="115">
        <f>P67/P64</f>
        <v>0.10159604103169141</v>
      </c>
      <c r="W67" s="114">
        <f>Q67/Q64</f>
        <v>9.8473821744422596E-2</v>
      </c>
      <c r="X67" s="116">
        <v>800</v>
      </c>
      <c r="Y67" s="113">
        <v>256</v>
      </c>
      <c r="Z67" s="113">
        <v>992</v>
      </c>
      <c r="AA67" s="113">
        <v>882</v>
      </c>
      <c r="AB67" s="113">
        <v>603</v>
      </c>
      <c r="AC67" s="114">
        <f t="shared" si="12"/>
        <v>-0.31632653061224492</v>
      </c>
      <c r="AD67" s="115">
        <f t="shared" si="14"/>
        <v>-0.24624999999999997</v>
      </c>
      <c r="AE67" s="113">
        <f t="shared" si="9"/>
        <v>-279</v>
      </c>
      <c r="AF67" s="113">
        <f t="shared" si="13"/>
        <v>-197</v>
      </c>
      <c r="AG67" s="114">
        <f t="shared" si="11"/>
        <v>5.7406877096350639E-5</v>
      </c>
    </row>
    <row r="68" spans="2:33" ht="15.75" x14ac:dyDescent="0.25">
      <c r="B68" s="112" t="s">
        <v>154</v>
      </c>
      <c r="C68" s="113">
        <v>3211</v>
      </c>
      <c r="D68" s="113">
        <v>911</v>
      </c>
      <c r="E68" s="113">
        <v>1457</v>
      </c>
      <c r="F68" s="113">
        <v>302</v>
      </c>
      <c r="G68" s="114">
        <f t="shared" si="0"/>
        <v>-0.79272477693891563</v>
      </c>
      <c r="H68" s="114">
        <f t="shared" si="1"/>
        <v>-0.90594830270943627</v>
      </c>
      <c r="I68" s="113">
        <f t="shared" si="2"/>
        <v>-1155</v>
      </c>
      <c r="J68" s="113">
        <f t="shared" si="3"/>
        <v>-2909</v>
      </c>
      <c r="K68" s="115">
        <f>E68/E64</f>
        <v>1.4511374048842675E-2</v>
      </c>
      <c r="L68" s="114">
        <f>F68/F64</f>
        <v>1.9527208773018829E-3</v>
      </c>
      <c r="M68" s="113">
        <v>1585</v>
      </c>
      <c r="N68" s="113">
        <v>806</v>
      </c>
      <c r="O68" s="113">
        <v>135</v>
      </c>
      <c r="P68" s="113">
        <v>251</v>
      </c>
      <c r="Q68" s="113">
        <v>588</v>
      </c>
      <c r="R68" s="114">
        <f t="shared" si="4"/>
        <v>1.3426294820717133</v>
      </c>
      <c r="S68" s="114">
        <f t="shared" si="5"/>
        <v>-0.6290220820189274</v>
      </c>
      <c r="T68" s="113">
        <f t="shared" si="6"/>
        <v>337</v>
      </c>
      <c r="U68" s="113">
        <f t="shared" si="7"/>
        <v>-997</v>
      </c>
      <c r="V68" s="115">
        <f>P68/P64</f>
        <v>2.7420006773069402E-3</v>
      </c>
      <c r="W68" s="114">
        <f>Q68/Q64</f>
        <v>5.0049794438344272E-3</v>
      </c>
      <c r="X68" s="116">
        <v>0</v>
      </c>
      <c r="Y68" s="113">
        <v>0</v>
      </c>
      <c r="Z68" s="113">
        <v>0</v>
      </c>
      <c r="AA68" s="113">
        <v>17</v>
      </c>
      <c r="AB68" s="113">
        <v>0</v>
      </c>
      <c r="AC68" s="114">
        <f t="shared" si="12"/>
        <v>-1</v>
      </c>
      <c r="AD68" s="115" t="str">
        <f t="shared" si="14"/>
        <v>-</v>
      </c>
      <c r="AE68" s="113">
        <f t="shared" si="9"/>
        <v>-17</v>
      </c>
      <c r="AF68" s="113">
        <f t="shared" si="13"/>
        <v>0</v>
      </c>
      <c r="AG68" s="114">
        <f t="shared" si="11"/>
        <v>0</v>
      </c>
    </row>
    <row r="69" spans="2:33" ht="15.75" x14ac:dyDescent="0.25">
      <c r="B69" s="112" t="s">
        <v>155</v>
      </c>
      <c r="C69" s="113">
        <v>10672</v>
      </c>
      <c r="D69" s="113">
        <v>3034</v>
      </c>
      <c r="E69" s="113">
        <v>5604</v>
      </c>
      <c r="F69" s="113">
        <v>5872</v>
      </c>
      <c r="G69" s="114">
        <f t="shared" si="0"/>
        <v>4.7822983583154954E-2</v>
      </c>
      <c r="H69" s="114">
        <f t="shared" si="1"/>
        <v>-0.4497751124437781</v>
      </c>
      <c r="I69" s="113">
        <f t="shared" si="2"/>
        <v>268</v>
      </c>
      <c r="J69" s="113">
        <f t="shared" si="3"/>
        <v>-4800</v>
      </c>
      <c r="K69" s="115">
        <f>E69/E64</f>
        <v>5.5814509382096332E-2</v>
      </c>
      <c r="L69" s="114">
        <f>F69/F64</f>
        <v>3.7968135733498859E-2</v>
      </c>
      <c r="M69" s="113">
        <v>6261</v>
      </c>
      <c r="N69" s="113">
        <v>2113</v>
      </c>
      <c r="O69" s="113">
        <v>2830</v>
      </c>
      <c r="P69" s="113">
        <v>4004</v>
      </c>
      <c r="Q69" s="113">
        <v>4036</v>
      </c>
      <c r="R69" s="114">
        <f t="shared" si="4"/>
        <v>7.9920079920079434E-3</v>
      </c>
      <c r="S69" s="114">
        <f t="shared" si="5"/>
        <v>-0.35537454080817765</v>
      </c>
      <c r="T69" s="113">
        <f t="shared" si="6"/>
        <v>32</v>
      </c>
      <c r="U69" s="113">
        <f t="shared" si="7"/>
        <v>-2225</v>
      </c>
      <c r="V69" s="115">
        <f>P69/P64</f>
        <v>4.3740919171063701E-2</v>
      </c>
      <c r="W69" s="114">
        <f>Q69/Q64</f>
        <v>3.4353906522645833E-2</v>
      </c>
      <c r="X69" s="116">
        <v>453</v>
      </c>
      <c r="Y69" s="113">
        <v>209</v>
      </c>
      <c r="Z69" s="113">
        <v>613</v>
      </c>
      <c r="AA69" s="113">
        <v>346</v>
      </c>
      <c r="AB69" s="113">
        <v>539</v>
      </c>
      <c r="AC69" s="114">
        <f t="shared" si="12"/>
        <v>0.55780346820809257</v>
      </c>
      <c r="AD69" s="115">
        <f t="shared" si="14"/>
        <v>0.18984547461368662</v>
      </c>
      <c r="AE69" s="113">
        <f t="shared" si="9"/>
        <v>193</v>
      </c>
      <c r="AF69" s="113">
        <f t="shared" si="13"/>
        <v>86</v>
      </c>
      <c r="AG69" s="114">
        <f t="shared" si="11"/>
        <v>5.1313941550469306E-5</v>
      </c>
    </row>
    <row r="70" spans="2:33" ht="15.75" x14ac:dyDescent="0.25">
      <c r="B70" s="112" t="s">
        <v>156</v>
      </c>
      <c r="C70" s="113">
        <v>11582</v>
      </c>
      <c r="D70" s="113">
        <v>4133</v>
      </c>
      <c r="E70" s="113">
        <v>5942</v>
      </c>
      <c r="F70" s="113">
        <v>8244</v>
      </c>
      <c r="G70" s="114">
        <f t="shared" si="0"/>
        <v>0.38741164591046795</v>
      </c>
      <c r="H70" s="114">
        <f t="shared" si="1"/>
        <v>-0.28820583664306687</v>
      </c>
      <c r="I70" s="113">
        <f t="shared" si="2"/>
        <v>2302</v>
      </c>
      <c r="J70" s="113">
        <f t="shared" si="3"/>
        <v>-3338</v>
      </c>
      <c r="K70" s="115">
        <f>E70/E64</f>
        <v>5.918090912712641E-2</v>
      </c>
      <c r="L70" s="114">
        <f>F70/F64</f>
        <v>5.3305400372439478E-2</v>
      </c>
      <c r="M70" s="113">
        <v>7786</v>
      </c>
      <c r="N70" s="113">
        <v>3310</v>
      </c>
      <c r="O70" s="113">
        <v>3357</v>
      </c>
      <c r="P70" s="113">
        <v>5303</v>
      </c>
      <c r="Q70" s="113">
        <v>5074</v>
      </c>
      <c r="R70" s="114">
        <f t="shared" si="4"/>
        <v>-4.3183103903450926E-2</v>
      </c>
      <c r="S70" s="114">
        <f t="shared" si="5"/>
        <v>-0.34831749293603909</v>
      </c>
      <c r="T70" s="113">
        <f t="shared" si="6"/>
        <v>-229</v>
      </c>
      <c r="U70" s="113">
        <f t="shared" si="7"/>
        <v>-2712</v>
      </c>
      <c r="V70" s="115">
        <f>P70/P64</f>
        <v>5.7931591999038662E-2</v>
      </c>
      <c r="W70" s="114">
        <f>Q70/Q64</f>
        <v>4.3189227377578035E-2</v>
      </c>
      <c r="X70" s="116">
        <v>1106</v>
      </c>
      <c r="Y70" s="113">
        <v>451</v>
      </c>
      <c r="Z70" s="113">
        <v>501</v>
      </c>
      <c r="AA70" s="113">
        <v>1117</v>
      </c>
      <c r="AB70" s="113">
        <v>449</v>
      </c>
      <c r="AC70" s="114">
        <f t="shared" si="12"/>
        <v>-0.59803043867502237</v>
      </c>
      <c r="AD70" s="115">
        <f t="shared" si="14"/>
        <v>-0.59403254972875219</v>
      </c>
      <c r="AE70" s="113">
        <f t="shared" si="9"/>
        <v>-668</v>
      </c>
      <c r="AF70" s="113">
        <f t="shared" si="13"/>
        <v>-657</v>
      </c>
      <c r="AG70" s="114">
        <f t="shared" si="11"/>
        <v>4.2745750939073692E-5</v>
      </c>
    </row>
    <row r="71" spans="2:33" ht="15.75" x14ac:dyDescent="0.25">
      <c r="B71" s="118" t="s">
        <v>157</v>
      </c>
      <c r="C71" s="119">
        <v>13495</v>
      </c>
      <c r="D71" s="119">
        <v>3478</v>
      </c>
      <c r="E71" s="119">
        <v>8921</v>
      </c>
      <c r="F71" s="119">
        <v>8592</v>
      </c>
      <c r="G71" s="120">
        <f t="shared" si="0"/>
        <v>-3.6879273624033204E-2</v>
      </c>
      <c r="H71" s="120">
        <f t="shared" si="1"/>
        <v>-0.36331974805483513</v>
      </c>
      <c r="I71" s="119">
        <f t="shared" si="2"/>
        <v>-329</v>
      </c>
      <c r="J71" s="121">
        <f t="shared" si="3"/>
        <v>-4903</v>
      </c>
      <c r="K71" s="115">
        <f>E71/E64</f>
        <v>8.8851041791163696E-2</v>
      </c>
      <c r="L71" s="122">
        <f>F71/F64</f>
        <v>5.5555555555555552E-2</v>
      </c>
      <c r="M71" s="119">
        <v>8279</v>
      </c>
      <c r="N71" s="119">
        <v>2520</v>
      </c>
      <c r="O71" s="119">
        <v>3868</v>
      </c>
      <c r="P71" s="119">
        <v>5461</v>
      </c>
      <c r="Q71" s="119">
        <v>7487</v>
      </c>
      <c r="R71" s="120">
        <f t="shared" si="4"/>
        <v>0.37099432338399563</v>
      </c>
      <c r="S71" s="120">
        <f t="shared" si="5"/>
        <v>-9.5663727503321638E-2</v>
      </c>
      <c r="T71" s="119">
        <f t="shared" si="6"/>
        <v>2026</v>
      </c>
      <c r="U71" s="121">
        <f t="shared" si="7"/>
        <v>-792</v>
      </c>
      <c r="V71" s="115">
        <f>P71/P64</f>
        <v>5.9657632266028687E-2</v>
      </c>
      <c r="W71" s="122">
        <f>Q71/Q64</f>
        <v>6.3728369210864555E-2</v>
      </c>
      <c r="X71" s="123">
        <v>1145</v>
      </c>
      <c r="Y71" s="121">
        <v>337</v>
      </c>
      <c r="Z71" s="121">
        <v>801</v>
      </c>
      <c r="AA71" s="119">
        <v>586</v>
      </c>
      <c r="AB71" s="119">
        <v>1104</v>
      </c>
      <c r="AC71" s="120">
        <f t="shared" si="12"/>
        <v>0.88395904436860073</v>
      </c>
      <c r="AD71" s="137">
        <f t="shared" si="14"/>
        <v>-3.5807860262008773E-2</v>
      </c>
      <c r="AE71" s="119">
        <f t="shared" si="9"/>
        <v>518</v>
      </c>
      <c r="AF71" s="119">
        <f t="shared" si="13"/>
        <v>-41</v>
      </c>
      <c r="AG71" s="120">
        <f t="shared" si="11"/>
        <v>1.051031381664529E-4</v>
      </c>
    </row>
    <row r="72" spans="2:33" ht="6" customHeight="1" x14ac:dyDescent="0.25">
      <c r="B72" s="129"/>
      <c r="C72" s="130"/>
      <c r="D72" s="131"/>
      <c r="E72" s="131"/>
      <c r="F72" s="130"/>
      <c r="G72" s="130"/>
      <c r="H72" s="131"/>
      <c r="I72" s="131"/>
      <c r="M72" s="130"/>
      <c r="N72" s="130"/>
      <c r="O72" s="131"/>
      <c r="P72" s="131"/>
      <c r="Q72" s="130"/>
      <c r="R72" s="130"/>
      <c r="S72" s="131"/>
      <c r="T72" s="131"/>
    </row>
    <row r="73" spans="2:33" x14ac:dyDescent="0.25">
      <c r="B73" s="40" t="s">
        <v>57</v>
      </c>
      <c r="C73" s="40"/>
      <c r="D73" s="40"/>
      <c r="E73" s="40"/>
      <c r="F73" s="40"/>
      <c r="G73" s="40"/>
      <c r="H73" s="40"/>
      <c r="I73" s="40"/>
      <c r="M73" s="40"/>
      <c r="N73" s="40"/>
      <c r="O73" s="40"/>
      <c r="P73" s="40"/>
      <c r="Q73" s="40"/>
      <c r="R73" s="40"/>
      <c r="S73" s="40"/>
      <c r="T73" s="40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A9C45-64A4-49CF-BDC7-B038BB2440AE}">
  <dimension ref="A1:V65"/>
  <sheetViews>
    <sheetView showGridLines="0" workbookViewId="0">
      <pane xSplit="2" ySplit="7" topLeftCell="C8" activePane="bottomRight" state="frozen"/>
      <selection activeCell="G13" sqref="G13"/>
      <selection pane="topRight" activeCell="G13" sqref="G13"/>
      <selection pane="bottomLeft" activeCell="G13" sqref="G13"/>
      <selection pane="bottomRight" activeCell="G13" sqref="G13"/>
    </sheetView>
  </sheetViews>
  <sheetFormatPr baseColWidth="10" defaultColWidth="11.42578125" defaultRowHeight="15" x14ac:dyDescent="0.25"/>
  <cols>
    <col min="1" max="1" width="18.42578125" customWidth="1"/>
    <col min="2" max="2" width="42.85546875" customWidth="1"/>
    <col min="16" max="16" width="15.85546875" customWidth="1"/>
  </cols>
  <sheetData>
    <row r="1" spans="1:22" ht="40.5" customHeight="1" x14ac:dyDescent="0.25">
      <c r="A1" s="44"/>
    </row>
    <row r="4" spans="1:22" ht="21.75" thickBot="1" x14ac:dyDescent="0.3">
      <c r="B4" s="11" t="str">
        <f>CONCATENATE("Turistas entrados según forma de contratación")</f>
        <v>Turistas entrados según forma de contratación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2" ht="6" customHeight="1" thickBot="1" x14ac:dyDescent="0.3"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</row>
    <row r="6" spans="1:22" ht="47.25" customHeight="1" thickBot="1" x14ac:dyDescent="0.3">
      <c r="B6" s="27"/>
      <c r="C6" s="47" t="s">
        <v>186</v>
      </c>
      <c r="D6" s="47" t="s">
        <v>187</v>
      </c>
      <c r="E6" s="47" t="s">
        <v>188</v>
      </c>
      <c r="F6" s="47" t="s">
        <v>189</v>
      </c>
      <c r="G6" s="47" t="s">
        <v>185</v>
      </c>
      <c r="H6" s="32" t="str">
        <f>CONCATENATE("Variación ",RIGHT(G6,2),"/",RIGHT(F6,2))</f>
        <v>Variación 23/22</v>
      </c>
      <c r="I6" s="32" t="str">
        <f>CONCATENATE("Variación ",RIGHT(G6,2),"/",RIGHT(C6,2))</f>
        <v>Variación 23/19</v>
      </c>
      <c r="J6" s="32" t="str">
        <f>CONCATENATE("diferencia ",RIGHT(G6,2),"/",RIGHT(F6,2))</f>
        <v>diferencia 23/22</v>
      </c>
      <c r="K6" s="32" t="str">
        <f>CONCATENATE("diferencia ",RIGHT(G6,2),"/",RIGHT(C6,2))</f>
        <v>diferencia 23/19</v>
      </c>
      <c r="L6" s="48" t="str">
        <f>CONCATENATE("Cuota ",RIGHT(G6,4))</f>
        <v>Cuota 2023</v>
      </c>
      <c r="M6" s="49" t="s">
        <v>190</v>
      </c>
      <c r="N6" s="50" t="s">
        <v>191</v>
      </c>
      <c r="O6" s="50" t="s">
        <v>192</v>
      </c>
      <c r="P6" s="50" t="s">
        <v>193</v>
      </c>
      <c r="Q6" s="51" t="s">
        <v>194</v>
      </c>
      <c r="R6" s="32" t="str">
        <f>CONCATENATE("Variación ",RIGHT(Q6,2),"/",RIGHT(P6,2))</f>
        <v>Variación 23/22</v>
      </c>
      <c r="S6" s="32" t="str">
        <f>CONCATENATE("Variación ",RIGHT(Q6,2),"/",RIGHT(M6,2))</f>
        <v>Variación 23/19</v>
      </c>
      <c r="T6" s="32" t="str">
        <f>CONCATENATE("diferencia ",RIGHT(Q6,2),"/",RIGHT(P6,2))</f>
        <v>diferencia 23/22</v>
      </c>
      <c r="U6" s="32" t="str">
        <f>CONCATENATE("diferencia ",RIGHT(Q6,2),"/",RIGHT(M6,2))</f>
        <v>diferencia 23/19</v>
      </c>
      <c r="V6" s="48" t="str">
        <f>CONCATENATE("Cuota ",RIGHT(Q6,4))</f>
        <v>Cuota 2023</v>
      </c>
    </row>
    <row r="7" spans="1:22" ht="16.5" thickBot="1" x14ac:dyDescent="0.3">
      <c r="B7" s="138" t="s">
        <v>30</v>
      </c>
      <c r="C7" s="139"/>
      <c r="D7" s="139"/>
      <c r="E7" s="139"/>
      <c r="F7" s="139"/>
      <c r="G7" s="139"/>
      <c r="H7" s="139"/>
      <c r="I7" s="139"/>
      <c r="J7" s="139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</row>
    <row r="8" spans="1:22" ht="15.75" x14ac:dyDescent="0.25">
      <c r="B8" s="141" t="s">
        <v>132</v>
      </c>
      <c r="C8" s="90">
        <v>10080669</v>
      </c>
      <c r="D8" s="90">
        <v>3768423</v>
      </c>
      <c r="E8" s="90">
        <v>2587070</v>
      </c>
      <c r="F8" s="90">
        <v>9286289</v>
      </c>
      <c r="G8" s="90">
        <v>10503968</v>
      </c>
      <c r="H8" s="91">
        <f t="shared" ref="H8:H25" si="0">G8/F8-1</f>
        <v>0.13112654581394145</v>
      </c>
      <c r="I8" s="91">
        <f t="shared" ref="I8:I25" si="1">G8/C8-1</f>
        <v>4.1991161499301377E-2</v>
      </c>
      <c r="J8" s="90">
        <f t="shared" ref="J8:J25" si="2">G8-F8</f>
        <v>1217679</v>
      </c>
      <c r="K8" s="90">
        <f t="shared" ref="K8:K25" si="3">G8-C8</f>
        <v>423299</v>
      </c>
      <c r="L8" s="91">
        <f>G8/G8</f>
        <v>1</v>
      </c>
      <c r="M8" s="93">
        <v>1289910</v>
      </c>
      <c r="N8" s="90">
        <v>406679</v>
      </c>
      <c r="O8" s="90">
        <v>838515</v>
      </c>
      <c r="P8" s="90">
        <v>1334530</v>
      </c>
      <c r="Q8" s="90">
        <v>1331354</v>
      </c>
      <c r="R8" s="92">
        <f t="shared" ref="R8:R25" si="4">Q8/P8-1</f>
        <v>-2.3798640719954189E-3</v>
      </c>
      <c r="S8" s="91">
        <f t="shared" ref="S8:S25" si="5">Q8/M8-1</f>
        <v>3.2129373367134173E-2</v>
      </c>
      <c r="T8" s="90">
        <f t="shared" ref="T8:T25" si="6">Q8-P8</f>
        <v>-3176</v>
      </c>
      <c r="U8" s="90">
        <f t="shared" ref="U8:U25" si="7">Q8-M8</f>
        <v>41444</v>
      </c>
      <c r="V8" s="92">
        <f t="shared" ref="V8" si="8">Q8/Q8</f>
        <v>1</v>
      </c>
    </row>
    <row r="9" spans="1:22" ht="15.75" x14ac:dyDescent="0.25">
      <c r="B9" s="142" t="s">
        <v>160</v>
      </c>
      <c r="C9" s="90">
        <v>5622916</v>
      </c>
      <c r="D9" s="90">
        <v>1974523</v>
      </c>
      <c r="E9" s="90">
        <v>899413</v>
      </c>
      <c r="F9" s="90">
        <v>4497636</v>
      </c>
      <c r="G9" s="90">
        <v>5008295</v>
      </c>
      <c r="H9" s="91">
        <f t="shared" si="0"/>
        <v>0.11353942382175886</v>
      </c>
      <c r="I9" s="91">
        <f t="shared" si="1"/>
        <v>-0.10930645238164682</v>
      </c>
      <c r="J9" s="90">
        <f t="shared" si="2"/>
        <v>510659</v>
      </c>
      <c r="K9" s="90">
        <f t="shared" si="3"/>
        <v>-614621</v>
      </c>
      <c r="L9" s="91">
        <f>G9/G8</f>
        <v>0.47680029108999572</v>
      </c>
      <c r="M9" s="93">
        <v>750447</v>
      </c>
      <c r="N9" s="90">
        <v>143132</v>
      </c>
      <c r="O9" s="90">
        <v>338054</v>
      </c>
      <c r="P9" s="90">
        <v>657084</v>
      </c>
      <c r="Q9" s="90">
        <v>648502</v>
      </c>
      <c r="R9" s="92">
        <f t="shared" si="4"/>
        <v>-1.3060735004961299E-2</v>
      </c>
      <c r="S9" s="91">
        <f t="shared" si="5"/>
        <v>-0.13584570262790041</v>
      </c>
      <c r="T9" s="90">
        <f t="shared" si="6"/>
        <v>-8582</v>
      </c>
      <c r="U9" s="90">
        <f t="shared" si="7"/>
        <v>-101945</v>
      </c>
      <c r="V9" s="92">
        <f t="shared" ref="V9" si="9">Q9/Q8</f>
        <v>0.48709959935524288</v>
      </c>
    </row>
    <row r="10" spans="1:22" ht="15.75" x14ac:dyDescent="0.25">
      <c r="B10" s="142" t="s">
        <v>161</v>
      </c>
      <c r="C10" s="143">
        <v>4457756</v>
      </c>
      <c r="D10" s="143">
        <v>1793900</v>
      </c>
      <c r="E10" s="143">
        <v>1687657</v>
      </c>
      <c r="F10" s="143">
        <v>4788653</v>
      </c>
      <c r="G10" s="143">
        <v>5495673</v>
      </c>
      <c r="H10" s="144">
        <f t="shared" si="0"/>
        <v>0.1476448596296287</v>
      </c>
      <c r="I10" s="144">
        <f t="shared" si="1"/>
        <v>0.23283396399444034</v>
      </c>
      <c r="J10" s="143">
        <f t="shared" si="2"/>
        <v>707020</v>
      </c>
      <c r="K10" s="143">
        <f t="shared" si="3"/>
        <v>1037917</v>
      </c>
      <c r="L10" s="144">
        <f>G10/G8</f>
        <v>0.52319970891000434</v>
      </c>
      <c r="M10" s="145">
        <v>539463</v>
      </c>
      <c r="N10" s="143">
        <v>263547</v>
      </c>
      <c r="O10" s="143">
        <v>500460</v>
      </c>
      <c r="P10" s="143">
        <v>677446</v>
      </c>
      <c r="Q10" s="143">
        <v>682852</v>
      </c>
      <c r="R10" s="146">
        <f t="shared" si="4"/>
        <v>7.9799718353934512E-3</v>
      </c>
      <c r="S10" s="144">
        <f t="shared" si="5"/>
        <v>0.26579950802928098</v>
      </c>
      <c r="T10" s="143">
        <f t="shared" si="6"/>
        <v>5406</v>
      </c>
      <c r="U10" s="143">
        <f t="shared" si="7"/>
        <v>143389</v>
      </c>
      <c r="V10" s="146">
        <f t="shared" ref="V10" si="10">Q10/Q8</f>
        <v>0.51290040064475717</v>
      </c>
    </row>
    <row r="11" spans="1:22" x14ac:dyDescent="0.25">
      <c r="B11" s="147" t="s">
        <v>133</v>
      </c>
      <c r="C11" s="148">
        <v>3958474</v>
      </c>
      <c r="D11" s="148">
        <v>1534550</v>
      </c>
      <c r="E11" s="148">
        <v>1088841</v>
      </c>
      <c r="F11" s="148">
        <v>3810962</v>
      </c>
      <c r="G11" s="148">
        <v>4270879</v>
      </c>
      <c r="H11" s="149">
        <f t="shared" si="0"/>
        <v>0.12068265178188597</v>
      </c>
      <c r="I11" s="149">
        <f t="shared" si="1"/>
        <v>7.892056383343693E-2</v>
      </c>
      <c r="J11" s="148">
        <f t="shared" si="2"/>
        <v>459917</v>
      </c>
      <c r="K11" s="148">
        <f t="shared" si="3"/>
        <v>312405</v>
      </c>
      <c r="L11" s="149">
        <f>G11/G11</f>
        <v>1</v>
      </c>
      <c r="M11" s="150">
        <v>501712</v>
      </c>
      <c r="N11" s="148">
        <v>158567</v>
      </c>
      <c r="O11" s="148">
        <v>326667</v>
      </c>
      <c r="P11" s="148">
        <v>515419</v>
      </c>
      <c r="Q11" s="148">
        <v>535822</v>
      </c>
      <c r="R11" s="151">
        <f t="shared" si="4"/>
        <v>3.9585269460380879E-2</v>
      </c>
      <c r="S11" s="149">
        <f t="shared" si="5"/>
        <v>6.7987211786841861E-2</v>
      </c>
      <c r="T11" s="148">
        <f t="shared" si="6"/>
        <v>20403</v>
      </c>
      <c r="U11" s="148">
        <f t="shared" si="7"/>
        <v>34110</v>
      </c>
      <c r="V11" s="151">
        <f t="shared" ref="V11" si="11">Q11/Q11</f>
        <v>1</v>
      </c>
    </row>
    <row r="12" spans="1:22" x14ac:dyDescent="0.25">
      <c r="B12" s="152" t="s">
        <v>160</v>
      </c>
      <c r="C12" s="153">
        <v>2082487</v>
      </c>
      <c r="D12" s="153">
        <v>722489</v>
      </c>
      <c r="E12" s="153">
        <v>324417</v>
      </c>
      <c r="F12" s="153">
        <v>1581012</v>
      </c>
      <c r="G12" s="153">
        <v>1682489</v>
      </c>
      <c r="H12" s="154">
        <f t="shared" si="0"/>
        <v>6.418483857175028E-2</v>
      </c>
      <c r="I12" s="154">
        <f t="shared" si="1"/>
        <v>-0.19207706938866842</v>
      </c>
      <c r="J12" s="153">
        <f t="shared" si="2"/>
        <v>101477</v>
      </c>
      <c r="K12" s="153">
        <f t="shared" si="3"/>
        <v>-399998</v>
      </c>
      <c r="L12" s="154">
        <f>G12/G11</f>
        <v>0.39394443157954134</v>
      </c>
      <c r="M12" s="155">
        <v>283947</v>
      </c>
      <c r="N12" s="153">
        <v>38800</v>
      </c>
      <c r="O12" s="153">
        <v>115802</v>
      </c>
      <c r="P12" s="153">
        <v>198057</v>
      </c>
      <c r="Q12" s="153">
        <v>210142</v>
      </c>
      <c r="R12" s="156">
        <f t="shared" si="4"/>
        <v>6.1017787808560264E-2</v>
      </c>
      <c r="S12" s="154">
        <f t="shared" si="5"/>
        <v>-0.25992526774362823</v>
      </c>
      <c r="T12" s="153">
        <f t="shared" si="6"/>
        <v>12085</v>
      </c>
      <c r="U12" s="153">
        <f t="shared" si="7"/>
        <v>-73805</v>
      </c>
      <c r="V12" s="156">
        <f t="shared" ref="V12" si="12">Q12/Q11</f>
        <v>0.39218621109248969</v>
      </c>
    </row>
    <row r="13" spans="1:22" x14ac:dyDescent="0.25">
      <c r="B13" s="152" t="s">
        <v>161</v>
      </c>
      <c r="C13" s="153">
        <v>1875987</v>
      </c>
      <c r="D13" s="153">
        <v>812063</v>
      </c>
      <c r="E13" s="153">
        <v>764425</v>
      </c>
      <c r="F13" s="153">
        <v>2229951</v>
      </c>
      <c r="G13" s="153">
        <v>2588390</v>
      </c>
      <c r="H13" s="154">
        <f t="shared" si="0"/>
        <v>0.16073850950088131</v>
      </c>
      <c r="I13" s="154">
        <f t="shared" si="1"/>
        <v>0.37974836712621141</v>
      </c>
      <c r="J13" s="153">
        <f t="shared" si="2"/>
        <v>358439</v>
      </c>
      <c r="K13" s="153">
        <f t="shared" si="3"/>
        <v>712403</v>
      </c>
      <c r="L13" s="154">
        <f>G13/G11</f>
        <v>0.6060555684204586</v>
      </c>
      <c r="M13" s="155">
        <v>217765</v>
      </c>
      <c r="N13" s="153">
        <v>119768</v>
      </c>
      <c r="O13" s="153">
        <v>210865</v>
      </c>
      <c r="P13" s="153">
        <v>317363</v>
      </c>
      <c r="Q13" s="153">
        <v>325680</v>
      </c>
      <c r="R13" s="156">
        <f t="shared" si="4"/>
        <v>2.6206583628211266E-2</v>
      </c>
      <c r="S13" s="154">
        <f t="shared" si="5"/>
        <v>0.49555713728101392</v>
      </c>
      <c r="T13" s="153">
        <f t="shared" si="6"/>
        <v>8317</v>
      </c>
      <c r="U13" s="153">
        <f t="shared" si="7"/>
        <v>107915</v>
      </c>
      <c r="V13" s="156">
        <f t="shared" ref="V13" si="13">Q13/Q11</f>
        <v>0.60781378890751037</v>
      </c>
    </row>
    <row r="14" spans="1:22" x14ac:dyDescent="0.25">
      <c r="B14" s="147" t="s">
        <v>134</v>
      </c>
      <c r="C14" s="148">
        <v>2803604</v>
      </c>
      <c r="D14" s="148">
        <v>1112486</v>
      </c>
      <c r="E14" s="148">
        <v>680384</v>
      </c>
      <c r="F14" s="148">
        <v>2406559</v>
      </c>
      <c r="G14" s="148">
        <v>2758590</v>
      </c>
      <c r="H14" s="149">
        <f t="shared" si="0"/>
        <v>0.14627981279494917</v>
      </c>
      <c r="I14" s="149">
        <f t="shared" si="1"/>
        <v>-1.6055762511396066E-2</v>
      </c>
      <c r="J14" s="148">
        <f t="shared" si="2"/>
        <v>352031</v>
      </c>
      <c r="K14" s="148">
        <f t="shared" si="3"/>
        <v>-45014</v>
      </c>
      <c r="L14" s="149">
        <f>G14/G14</f>
        <v>1</v>
      </c>
      <c r="M14" s="150">
        <v>328921</v>
      </c>
      <c r="N14" s="148">
        <v>101836</v>
      </c>
      <c r="O14" s="148">
        <v>193905</v>
      </c>
      <c r="P14" s="148">
        <v>332139</v>
      </c>
      <c r="Q14" s="148">
        <v>326111</v>
      </c>
      <c r="R14" s="151">
        <f t="shared" si="4"/>
        <v>-1.8149027967206521E-2</v>
      </c>
      <c r="S14" s="149">
        <f t="shared" si="5"/>
        <v>-8.5430848136787141E-3</v>
      </c>
      <c r="T14" s="148">
        <f t="shared" si="6"/>
        <v>-6028</v>
      </c>
      <c r="U14" s="148">
        <f t="shared" si="7"/>
        <v>-2810</v>
      </c>
      <c r="V14" s="151">
        <f t="shared" ref="V14" si="14">Q14/Q14</f>
        <v>1</v>
      </c>
    </row>
    <row r="15" spans="1:22" x14ac:dyDescent="0.25">
      <c r="B15" s="152" t="s">
        <v>160</v>
      </c>
      <c r="C15" s="153">
        <v>1595929</v>
      </c>
      <c r="D15" s="153">
        <v>638441</v>
      </c>
      <c r="E15" s="153">
        <v>267702</v>
      </c>
      <c r="F15" s="153">
        <v>1299822</v>
      </c>
      <c r="G15" s="153">
        <v>1454511</v>
      </c>
      <c r="H15" s="154">
        <f t="shared" si="0"/>
        <v>0.11900783338026288</v>
      </c>
      <c r="I15" s="154">
        <f t="shared" si="1"/>
        <v>-8.8611711423252526E-2</v>
      </c>
      <c r="J15" s="153">
        <f t="shared" si="2"/>
        <v>154689</v>
      </c>
      <c r="K15" s="153">
        <f t="shared" si="3"/>
        <v>-141418</v>
      </c>
      <c r="L15" s="154">
        <f>G15/G14</f>
        <v>0.52726610333539958</v>
      </c>
      <c r="M15" s="155">
        <v>191011</v>
      </c>
      <c r="N15" s="153">
        <v>37578</v>
      </c>
      <c r="O15" s="153">
        <v>81378</v>
      </c>
      <c r="P15" s="153">
        <v>174218</v>
      </c>
      <c r="Q15" s="153">
        <v>177946</v>
      </c>
      <c r="R15" s="156">
        <f t="shared" si="4"/>
        <v>2.1398477769231761E-2</v>
      </c>
      <c r="S15" s="154">
        <f t="shared" si="5"/>
        <v>-6.8399202140190907E-2</v>
      </c>
      <c r="T15" s="153">
        <f t="shared" si="6"/>
        <v>3728</v>
      </c>
      <c r="U15" s="153">
        <f t="shared" si="7"/>
        <v>-13065</v>
      </c>
      <c r="V15" s="156">
        <f t="shared" ref="V15" si="15">Q15/Q14</f>
        <v>0.54566083327455994</v>
      </c>
    </row>
    <row r="16" spans="1:22" x14ac:dyDescent="0.25">
      <c r="B16" s="152" t="s">
        <v>161</v>
      </c>
      <c r="C16" s="153">
        <v>1207675</v>
      </c>
      <c r="D16" s="153">
        <v>474044</v>
      </c>
      <c r="E16" s="153">
        <v>412682</v>
      </c>
      <c r="F16" s="153">
        <v>1106738</v>
      </c>
      <c r="G16" s="153">
        <v>1304080</v>
      </c>
      <c r="H16" s="154">
        <f t="shared" si="0"/>
        <v>0.17830959088781628</v>
      </c>
      <c r="I16" s="154">
        <f t="shared" si="1"/>
        <v>7.9826940195002694E-2</v>
      </c>
      <c r="J16" s="153">
        <f t="shared" si="2"/>
        <v>197342</v>
      </c>
      <c r="K16" s="153">
        <f t="shared" si="3"/>
        <v>96405</v>
      </c>
      <c r="L16" s="154">
        <f>G16/G14</f>
        <v>0.47273425916863326</v>
      </c>
      <c r="M16" s="155">
        <v>137910</v>
      </c>
      <c r="N16" s="153">
        <v>64259</v>
      </c>
      <c r="O16" s="153">
        <v>112527</v>
      </c>
      <c r="P16" s="153">
        <v>157921</v>
      </c>
      <c r="Q16" s="153">
        <v>148165</v>
      </c>
      <c r="R16" s="156">
        <f t="shared" si="4"/>
        <v>-6.1777724305190573E-2</v>
      </c>
      <c r="S16" s="154">
        <f t="shared" si="5"/>
        <v>7.4360089913711791E-2</v>
      </c>
      <c r="T16" s="153">
        <f t="shared" si="6"/>
        <v>-9756</v>
      </c>
      <c r="U16" s="153">
        <f t="shared" si="7"/>
        <v>10255</v>
      </c>
      <c r="V16" s="156">
        <f t="shared" ref="V16" si="16">Q16/Q14</f>
        <v>0.45433916672544011</v>
      </c>
    </row>
    <row r="17" spans="2:22" x14ac:dyDescent="0.25">
      <c r="B17" s="147" t="s">
        <v>135</v>
      </c>
      <c r="C17" s="148">
        <v>2082591</v>
      </c>
      <c r="D17" s="148">
        <v>651608</v>
      </c>
      <c r="E17" s="148">
        <v>446322</v>
      </c>
      <c r="F17" s="148">
        <v>1810318</v>
      </c>
      <c r="G17" s="148">
        <v>2077695</v>
      </c>
      <c r="H17" s="149">
        <f t="shared" si="0"/>
        <v>0.14769615062105101</v>
      </c>
      <c r="I17" s="149">
        <f t="shared" si="1"/>
        <v>-2.3509176789874298E-3</v>
      </c>
      <c r="J17" s="148">
        <f t="shared" si="2"/>
        <v>267377</v>
      </c>
      <c r="K17" s="148">
        <f t="shared" si="3"/>
        <v>-4896</v>
      </c>
      <c r="L17" s="149">
        <f>G17/G17</f>
        <v>1</v>
      </c>
      <c r="M17" s="150">
        <v>273783</v>
      </c>
      <c r="N17" s="148">
        <v>69133</v>
      </c>
      <c r="O17" s="148">
        <v>173983</v>
      </c>
      <c r="P17" s="148">
        <v>278200</v>
      </c>
      <c r="Q17" s="148">
        <v>275252</v>
      </c>
      <c r="R17" s="151">
        <f t="shared" si="4"/>
        <v>-1.0596693026599602E-2</v>
      </c>
      <c r="S17" s="149">
        <f t="shared" si="5"/>
        <v>5.3655632380389395E-3</v>
      </c>
      <c r="T17" s="148">
        <f t="shared" si="6"/>
        <v>-2948</v>
      </c>
      <c r="U17" s="148">
        <f t="shared" si="7"/>
        <v>1469</v>
      </c>
      <c r="V17" s="151">
        <f t="shared" ref="V17" si="17">Q17/Q17</f>
        <v>1</v>
      </c>
    </row>
    <row r="18" spans="2:22" x14ac:dyDescent="0.25">
      <c r="B18" s="152" t="s">
        <v>160</v>
      </c>
      <c r="C18" s="153">
        <v>1213294</v>
      </c>
      <c r="D18" s="153">
        <v>354552</v>
      </c>
      <c r="E18" s="153">
        <v>161638</v>
      </c>
      <c r="F18" s="153">
        <v>882971</v>
      </c>
      <c r="G18" s="153">
        <v>992780</v>
      </c>
      <c r="H18" s="154">
        <f t="shared" si="0"/>
        <v>0.12436308780243066</v>
      </c>
      <c r="I18" s="154">
        <f t="shared" si="1"/>
        <v>-0.18174819952954524</v>
      </c>
      <c r="J18" s="153">
        <f t="shared" si="2"/>
        <v>109809</v>
      </c>
      <c r="K18" s="153">
        <f t="shared" si="3"/>
        <v>-220514</v>
      </c>
      <c r="L18" s="154">
        <f>G18/G17</f>
        <v>0.47782759259660346</v>
      </c>
      <c r="M18" s="155">
        <v>153728</v>
      </c>
      <c r="N18" s="153">
        <v>26538</v>
      </c>
      <c r="O18" s="153">
        <v>70463</v>
      </c>
      <c r="P18" s="153">
        <v>147912</v>
      </c>
      <c r="Q18" s="153">
        <v>131701</v>
      </c>
      <c r="R18" s="156">
        <f t="shared" si="4"/>
        <v>-0.10959895072745962</v>
      </c>
      <c r="S18" s="154">
        <f t="shared" si="5"/>
        <v>-0.14328554329725229</v>
      </c>
      <c r="T18" s="153">
        <f t="shared" si="6"/>
        <v>-16211</v>
      </c>
      <c r="U18" s="153">
        <f t="shared" si="7"/>
        <v>-22027</v>
      </c>
      <c r="V18" s="156">
        <f t="shared" ref="V18" si="18">Q18/Q17</f>
        <v>0.47847427084998473</v>
      </c>
    </row>
    <row r="19" spans="2:22" x14ac:dyDescent="0.25">
      <c r="B19" s="152" t="s">
        <v>161</v>
      </c>
      <c r="C19" s="153">
        <v>869297</v>
      </c>
      <c r="D19" s="153">
        <v>297058</v>
      </c>
      <c r="E19" s="153">
        <v>284686</v>
      </c>
      <c r="F19" s="153">
        <v>927347</v>
      </c>
      <c r="G19" s="153">
        <v>1084916</v>
      </c>
      <c r="H19" s="154">
        <f t="shared" si="0"/>
        <v>0.1699137431835116</v>
      </c>
      <c r="I19" s="154">
        <f t="shared" si="1"/>
        <v>0.24803835743134961</v>
      </c>
      <c r="J19" s="153">
        <f t="shared" si="2"/>
        <v>157569</v>
      </c>
      <c r="K19" s="153">
        <f t="shared" si="3"/>
        <v>215619</v>
      </c>
      <c r="L19" s="154">
        <f>G19/G17</f>
        <v>0.52217288870599388</v>
      </c>
      <c r="M19" s="155">
        <v>120055</v>
      </c>
      <c r="N19" s="153">
        <v>42595</v>
      </c>
      <c r="O19" s="153">
        <v>103521</v>
      </c>
      <c r="P19" s="153">
        <v>130288</v>
      </c>
      <c r="Q19" s="153">
        <v>143552</v>
      </c>
      <c r="R19" s="156">
        <f t="shared" si="4"/>
        <v>0.10180523148716691</v>
      </c>
      <c r="S19" s="154">
        <f t="shared" si="5"/>
        <v>0.19571862896172587</v>
      </c>
      <c r="T19" s="153">
        <f t="shared" si="6"/>
        <v>13264</v>
      </c>
      <c r="U19" s="153">
        <f t="shared" si="7"/>
        <v>23497</v>
      </c>
      <c r="V19" s="156">
        <f t="shared" ref="V19" si="19">Q19/Q17</f>
        <v>0.52152936218447099</v>
      </c>
    </row>
    <row r="20" spans="2:22" x14ac:dyDescent="0.25">
      <c r="B20" s="147" t="s">
        <v>136</v>
      </c>
      <c r="C20" s="148">
        <v>1365599</v>
      </c>
      <c r="D20" s="148">
        <v>526339</v>
      </c>
      <c r="E20" s="148">
        <v>435570</v>
      </c>
      <c r="F20" s="148">
        <v>1344110</v>
      </c>
      <c r="G20" s="148">
        <v>1539222</v>
      </c>
      <c r="H20" s="149">
        <f t="shared" si="0"/>
        <v>0.14516073833242804</v>
      </c>
      <c r="I20" s="149">
        <f t="shared" si="1"/>
        <v>0.12714054418610443</v>
      </c>
      <c r="J20" s="148">
        <f t="shared" si="2"/>
        <v>195112</v>
      </c>
      <c r="K20" s="148">
        <f t="shared" si="3"/>
        <v>173623</v>
      </c>
      <c r="L20" s="149">
        <f>G20/G20</f>
        <v>1</v>
      </c>
      <c r="M20" s="150">
        <v>175153</v>
      </c>
      <c r="N20" s="148">
        <v>75686</v>
      </c>
      <c r="O20" s="148">
        <v>141027</v>
      </c>
      <c r="P20" s="148">
        <v>207169</v>
      </c>
      <c r="Q20" s="148">
        <v>197593</v>
      </c>
      <c r="R20" s="151">
        <f t="shared" si="4"/>
        <v>-4.6223131839222997E-2</v>
      </c>
      <c r="S20" s="149">
        <f t="shared" si="5"/>
        <v>0.1281165609495698</v>
      </c>
      <c r="T20" s="148">
        <f t="shared" si="6"/>
        <v>-9576</v>
      </c>
      <c r="U20" s="148">
        <f t="shared" si="7"/>
        <v>22440</v>
      </c>
      <c r="V20" s="149">
        <f>Q20/Q20</f>
        <v>1</v>
      </c>
    </row>
    <row r="21" spans="2:22" x14ac:dyDescent="0.25">
      <c r="B21" s="152" t="s">
        <v>160</v>
      </c>
      <c r="C21" s="153">
        <v>923111</v>
      </c>
      <c r="D21" s="153">
        <v>340699</v>
      </c>
      <c r="E21" s="153">
        <v>210844</v>
      </c>
      <c r="F21" s="153">
        <v>841748</v>
      </c>
      <c r="G21" s="153">
        <v>1009033</v>
      </c>
      <c r="H21" s="154">
        <f t="shared" si="0"/>
        <v>0.19873525093020716</v>
      </c>
      <c r="I21" s="154">
        <f t="shared" si="1"/>
        <v>9.3078730510198771E-2</v>
      </c>
      <c r="J21" s="153">
        <f t="shared" si="2"/>
        <v>167285</v>
      </c>
      <c r="K21" s="153">
        <f t="shared" si="3"/>
        <v>85922</v>
      </c>
      <c r="L21" s="154">
        <f>G21/G20</f>
        <v>0.6555474129137967</v>
      </c>
      <c r="M21" s="155">
        <v>116227</v>
      </c>
      <c r="N21" s="153">
        <v>40054</v>
      </c>
      <c r="O21" s="153">
        <v>66576</v>
      </c>
      <c r="P21" s="153">
        <v>134584</v>
      </c>
      <c r="Q21" s="153">
        <v>129109</v>
      </c>
      <c r="R21" s="156">
        <f t="shared" si="4"/>
        <v>-4.0680913035724853E-2</v>
      </c>
      <c r="S21" s="154">
        <f t="shared" si="5"/>
        <v>0.11083483183769682</v>
      </c>
      <c r="T21" s="153">
        <f t="shared" si="6"/>
        <v>-5475</v>
      </c>
      <c r="U21" s="153">
        <f t="shared" si="7"/>
        <v>12882</v>
      </c>
      <c r="V21" s="154">
        <f>Q21/Q20</f>
        <v>0.65340877460233915</v>
      </c>
    </row>
    <row r="22" spans="2:22" x14ac:dyDescent="0.25">
      <c r="B22" s="152" t="s">
        <v>161</v>
      </c>
      <c r="C22" s="153">
        <v>442491</v>
      </c>
      <c r="D22" s="153">
        <v>185641</v>
      </c>
      <c r="E22" s="153">
        <v>224724</v>
      </c>
      <c r="F22" s="153">
        <v>502362</v>
      </c>
      <c r="G22" s="153">
        <v>530189</v>
      </c>
      <c r="H22" s="154">
        <f t="shared" si="0"/>
        <v>5.5392326648910473E-2</v>
      </c>
      <c r="I22" s="154">
        <f t="shared" si="1"/>
        <v>0.19819160163709548</v>
      </c>
      <c r="J22" s="153">
        <f t="shared" si="2"/>
        <v>27827</v>
      </c>
      <c r="K22" s="153">
        <f t="shared" si="3"/>
        <v>87698</v>
      </c>
      <c r="L22" s="154">
        <f>G22/G20</f>
        <v>0.3444525870862033</v>
      </c>
      <c r="M22" s="155">
        <v>58926</v>
      </c>
      <c r="N22" s="153">
        <v>35632</v>
      </c>
      <c r="O22" s="153">
        <v>74451</v>
      </c>
      <c r="P22" s="153">
        <v>72585</v>
      </c>
      <c r="Q22" s="153">
        <v>68484</v>
      </c>
      <c r="R22" s="154">
        <f t="shared" si="4"/>
        <v>-5.649927671006405E-2</v>
      </c>
      <c r="S22" s="154">
        <f t="shared" si="5"/>
        <v>0.16220344160472466</v>
      </c>
      <c r="T22" s="153">
        <f t="shared" si="6"/>
        <v>-4101</v>
      </c>
      <c r="U22" s="153">
        <f t="shared" si="7"/>
        <v>9558</v>
      </c>
      <c r="V22" s="154">
        <f>Q22/Q20</f>
        <v>0.34659122539766085</v>
      </c>
    </row>
    <row r="23" spans="2:22" x14ac:dyDescent="0.25">
      <c r="B23" s="147" t="s">
        <v>137</v>
      </c>
      <c r="C23" s="148">
        <v>232939</v>
      </c>
      <c r="D23" s="148">
        <v>95403</v>
      </c>
      <c r="E23" s="148">
        <v>87966</v>
      </c>
      <c r="F23" s="148">
        <v>143840</v>
      </c>
      <c r="G23" s="148">
        <v>137117</v>
      </c>
      <c r="H23" s="149">
        <f t="shared" si="0"/>
        <v>-4.6739432703003292E-2</v>
      </c>
      <c r="I23" s="149">
        <f t="shared" si="1"/>
        <v>-0.41136091423076426</v>
      </c>
      <c r="J23" s="148">
        <f t="shared" si="2"/>
        <v>-6723</v>
      </c>
      <c r="K23" s="148">
        <f t="shared" si="3"/>
        <v>-95822</v>
      </c>
      <c r="L23" s="149">
        <f>G23/G23</f>
        <v>1</v>
      </c>
      <c r="M23" s="150">
        <v>26465</v>
      </c>
      <c r="N23" s="148">
        <v>10749</v>
      </c>
      <c r="O23" s="148">
        <v>22839</v>
      </c>
      <c r="P23" s="148">
        <v>19732</v>
      </c>
      <c r="Q23" s="148">
        <v>15189</v>
      </c>
      <c r="R23" s="149">
        <f t="shared" si="4"/>
        <v>-0.23023515102371783</v>
      </c>
      <c r="S23" s="149">
        <f t="shared" si="5"/>
        <v>-0.42607217079161153</v>
      </c>
      <c r="T23" s="148">
        <f t="shared" si="6"/>
        <v>-4543</v>
      </c>
      <c r="U23" s="148">
        <f t="shared" si="7"/>
        <v>-11276</v>
      </c>
      <c r="V23" s="149">
        <f>Q23/Q23</f>
        <v>1</v>
      </c>
    </row>
    <row r="24" spans="2:22" x14ac:dyDescent="0.25">
      <c r="B24" s="152" t="s">
        <v>160</v>
      </c>
      <c r="C24" s="153">
        <v>108210</v>
      </c>
      <c r="D24" s="153">
        <v>47904</v>
      </c>
      <c r="E24" s="153">
        <v>29438</v>
      </c>
      <c r="F24" s="153">
        <v>56683</v>
      </c>
      <c r="G24" s="153">
        <v>58056</v>
      </c>
      <c r="H24" s="154">
        <f t="shared" si="0"/>
        <v>2.4222430005468976E-2</v>
      </c>
      <c r="I24" s="154">
        <f t="shared" si="1"/>
        <v>-0.46348766287773768</v>
      </c>
      <c r="J24" s="153">
        <f t="shared" si="2"/>
        <v>1373</v>
      </c>
      <c r="K24" s="153">
        <f t="shared" si="3"/>
        <v>-50154</v>
      </c>
      <c r="L24" s="154">
        <f>G24/G23</f>
        <v>0.42340482945221963</v>
      </c>
      <c r="M24" s="155">
        <v>9386</v>
      </c>
      <c r="N24" s="153">
        <v>1041</v>
      </c>
      <c r="O24" s="153">
        <v>4852</v>
      </c>
      <c r="P24" s="153">
        <v>4318</v>
      </c>
      <c r="Q24" s="153">
        <v>4276</v>
      </c>
      <c r="R24" s="154">
        <f t="shared" si="4"/>
        <v>-9.7267253358036543E-3</v>
      </c>
      <c r="S24" s="154">
        <f t="shared" si="5"/>
        <v>-0.54442787129767733</v>
      </c>
      <c r="T24" s="153">
        <f t="shared" si="6"/>
        <v>-42</v>
      </c>
      <c r="U24" s="153">
        <f t="shared" si="7"/>
        <v>-5110</v>
      </c>
      <c r="V24" s="154">
        <f>Q24/Q23</f>
        <v>0.28151952070577391</v>
      </c>
    </row>
    <row r="25" spans="2:22" ht="15.75" thickBot="1" x14ac:dyDescent="0.3">
      <c r="B25" s="152" t="s">
        <v>161</v>
      </c>
      <c r="C25" s="153">
        <v>124729</v>
      </c>
      <c r="D25" s="153">
        <v>47500</v>
      </c>
      <c r="E25" s="153">
        <v>58529</v>
      </c>
      <c r="F25" s="153">
        <v>87159</v>
      </c>
      <c r="G25" s="153">
        <v>79059</v>
      </c>
      <c r="H25" s="154">
        <f t="shared" si="0"/>
        <v>-9.2933604102846568E-2</v>
      </c>
      <c r="I25" s="154">
        <f t="shared" si="1"/>
        <v>-0.36615382148497944</v>
      </c>
      <c r="J25" s="153">
        <f t="shared" si="2"/>
        <v>-8100</v>
      </c>
      <c r="K25" s="153">
        <f t="shared" si="3"/>
        <v>-45670</v>
      </c>
      <c r="L25" s="154">
        <f>G25/G23</f>
        <v>0.57658058446436256</v>
      </c>
      <c r="M25" s="155">
        <v>17079</v>
      </c>
      <c r="N25" s="153">
        <v>9708</v>
      </c>
      <c r="O25" s="153">
        <v>17987</v>
      </c>
      <c r="P25" s="153">
        <v>15413</v>
      </c>
      <c r="Q25" s="153">
        <v>10913</v>
      </c>
      <c r="R25" s="154">
        <f t="shared" si="4"/>
        <v>-0.29196133134367097</v>
      </c>
      <c r="S25" s="154">
        <f t="shared" si="5"/>
        <v>-0.36102816324140763</v>
      </c>
      <c r="T25" s="153">
        <f t="shared" si="6"/>
        <v>-4500</v>
      </c>
      <c r="U25" s="153">
        <f t="shared" si="7"/>
        <v>-6166</v>
      </c>
      <c r="V25" s="154">
        <f>Q25/Q23</f>
        <v>0.71848047929422609</v>
      </c>
    </row>
    <row r="26" spans="2:22" ht="16.5" thickBot="1" x14ac:dyDescent="0.3">
      <c r="B26" s="138" t="s">
        <v>65</v>
      </c>
      <c r="C26" s="139"/>
      <c r="D26" s="139"/>
      <c r="E26" s="139"/>
      <c r="F26" s="139"/>
      <c r="G26" s="139"/>
      <c r="H26" s="139"/>
      <c r="I26" s="139"/>
      <c r="J26" s="139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</row>
    <row r="27" spans="2:22" ht="15.75" x14ac:dyDescent="0.25">
      <c r="B27" s="141" t="s">
        <v>132</v>
      </c>
      <c r="C27" s="90">
        <v>8702056</v>
      </c>
      <c r="D27" s="90">
        <v>3222980</v>
      </c>
      <c r="E27" s="90">
        <v>1777644</v>
      </c>
      <c r="F27" s="90">
        <v>7991797</v>
      </c>
      <c r="G27" s="90">
        <v>9162697</v>
      </c>
      <c r="H27" s="91">
        <f t="shared" ref="H27:H44" si="20">G27/F27-1</f>
        <v>0.1465127304910272</v>
      </c>
      <c r="I27" s="91">
        <f t="shared" ref="I27:I44" si="21">G27/C27-1</f>
        <v>5.2934731746152819E-2</v>
      </c>
      <c r="J27" s="90">
        <f t="shared" ref="J27:J44" si="22">G27-F27</f>
        <v>1170900</v>
      </c>
      <c r="K27" s="90">
        <f t="shared" ref="K27:K44" si="23">G27-C27</f>
        <v>460641</v>
      </c>
      <c r="L27" s="91">
        <f>G27/G27</f>
        <v>1</v>
      </c>
      <c r="M27" s="93">
        <v>1035474</v>
      </c>
      <c r="N27" s="90">
        <v>237554</v>
      </c>
      <c r="O27" s="90">
        <v>567052</v>
      </c>
      <c r="P27" s="90">
        <v>1080501</v>
      </c>
      <c r="Q27" s="90">
        <v>1096920</v>
      </c>
      <c r="R27" s="91">
        <f t="shared" ref="R27:R44" si="24">Q27/P27-1</f>
        <v>1.519572864809926E-2</v>
      </c>
      <c r="S27" s="91">
        <f t="shared" ref="S27:S44" si="25">Q27/M27-1</f>
        <v>5.9340939511759894E-2</v>
      </c>
      <c r="T27" s="90">
        <f t="shared" ref="T27:T44" si="26">Q27-P27</f>
        <v>16419</v>
      </c>
      <c r="U27" s="90">
        <f t="shared" ref="U27:U44" si="27">Q27-M27</f>
        <v>61446</v>
      </c>
      <c r="V27" s="91">
        <f>Q27/Q27</f>
        <v>1</v>
      </c>
    </row>
    <row r="28" spans="2:22" ht="15.75" x14ac:dyDescent="0.25">
      <c r="B28" s="142" t="s">
        <v>160</v>
      </c>
      <c r="C28" s="90">
        <v>5202785</v>
      </c>
      <c r="D28" s="90">
        <v>1860079</v>
      </c>
      <c r="E28" s="90">
        <v>780331</v>
      </c>
      <c r="F28" s="90">
        <v>4274762</v>
      </c>
      <c r="G28" s="90">
        <v>4782104</v>
      </c>
      <c r="H28" s="91">
        <f t="shared" si="20"/>
        <v>0.11868309861461301</v>
      </c>
      <c r="I28" s="91">
        <f t="shared" si="21"/>
        <v>-8.0856887224822871E-2</v>
      </c>
      <c r="J28" s="90">
        <f t="shared" si="22"/>
        <v>507342</v>
      </c>
      <c r="K28" s="90">
        <f t="shared" si="23"/>
        <v>-420681</v>
      </c>
      <c r="L28" s="91">
        <f>G28/G27</f>
        <v>0.52191008826331375</v>
      </c>
      <c r="M28" s="93">
        <v>650217</v>
      </c>
      <c r="N28" s="90">
        <v>116560</v>
      </c>
      <c r="O28" s="90">
        <v>291900</v>
      </c>
      <c r="P28" s="90">
        <v>601800</v>
      </c>
      <c r="Q28" s="90">
        <v>609674</v>
      </c>
      <c r="R28" s="91">
        <f t="shared" si="24"/>
        <v>1.3084081090063204E-2</v>
      </c>
      <c r="S28" s="91">
        <f t="shared" si="25"/>
        <v>-6.2353029834655183E-2</v>
      </c>
      <c r="T28" s="90">
        <f t="shared" si="26"/>
        <v>7874</v>
      </c>
      <c r="U28" s="90">
        <f t="shared" si="27"/>
        <v>-40543</v>
      </c>
      <c r="V28" s="91">
        <f>Q28/Q27</f>
        <v>0.55580534587754804</v>
      </c>
    </row>
    <row r="29" spans="2:22" ht="15.75" x14ac:dyDescent="0.25">
      <c r="B29" s="142" t="s">
        <v>161</v>
      </c>
      <c r="C29" s="143">
        <v>3499273</v>
      </c>
      <c r="D29" s="143">
        <v>1362901</v>
      </c>
      <c r="E29" s="143">
        <v>997314</v>
      </c>
      <c r="F29" s="143">
        <v>3717034</v>
      </c>
      <c r="G29" s="143">
        <v>4380595</v>
      </c>
      <c r="H29" s="144">
        <f t="shared" si="20"/>
        <v>0.17851894817211789</v>
      </c>
      <c r="I29" s="144">
        <f t="shared" si="21"/>
        <v>0.251858600343557</v>
      </c>
      <c r="J29" s="143">
        <f t="shared" si="22"/>
        <v>663561</v>
      </c>
      <c r="K29" s="143">
        <f t="shared" si="23"/>
        <v>881322</v>
      </c>
      <c r="L29" s="144">
        <f>G29/G27</f>
        <v>0.47809013001303002</v>
      </c>
      <c r="M29" s="145">
        <v>385257</v>
      </c>
      <c r="N29" s="143">
        <v>120994</v>
      </c>
      <c r="O29" s="143">
        <v>275152</v>
      </c>
      <c r="P29" s="143">
        <v>478702</v>
      </c>
      <c r="Q29" s="143">
        <v>487246</v>
      </c>
      <c r="R29" s="144">
        <f t="shared" si="24"/>
        <v>1.7848264682412074E-2</v>
      </c>
      <c r="S29" s="144">
        <f t="shared" si="25"/>
        <v>0.26472977778469953</v>
      </c>
      <c r="T29" s="143">
        <f t="shared" si="26"/>
        <v>8544</v>
      </c>
      <c r="U29" s="143">
        <f t="shared" si="27"/>
        <v>101989</v>
      </c>
      <c r="V29" s="144">
        <f>Q29/Q27</f>
        <v>0.44419465412245196</v>
      </c>
    </row>
    <row r="30" spans="2:22" x14ac:dyDescent="0.25">
      <c r="B30" s="147" t="s">
        <v>133</v>
      </c>
      <c r="C30" s="148">
        <v>3372860</v>
      </c>
      <c r="D30" s="148">
        <v>1302400</v>
      </c>
      <c r="E30" s="148">
        <v>753964</v>
      </c>
      <c r="F30" s="148">
        <v>3253126</v>
      </c>
      <c r="G30" s="148">
        <v>3649841</v>
      </c>
      <c r="H30" s="149">
        <f t="shared" si="20"/>
        <v>0.12194885780630682</v>
      </c>
      <c r="I30" s="149">
        <f t="shared" si="21"/>
        <v>8.2120514933913702E-2</v>
      </c>
      <c r="J30" s="148">
        <f t="shared" si="22"/>
        <v>396715</v>
      </c>
      <c r="K30" s="148">
        <f t="shared" si="23"/>
        <v>276981</v>
      </c>
      <c r="L30" s="149">
        <f>G30/G30</f>
        <v>1</v>
      </c>
      <c r="M30" s="150">
        <v>400366</v>
      </c>
      <c r="N30" s="148">
        <v>89188</v>
      </c>
      <c r="O30" s="148">
        <v>222133</v>
      </c>
      <c r="P30" s="148">
        <v>412194</v>
      </c>
      <c r="Q30" s="148">
        <v>427951</v>
      </c>
      <c r="R30" s="149">
        <f t="shared" si="24"/>
        <v>3.8227145470336676E-2</v>
      </c>
      <c r="S30" s="149">
        <f t="shared" si="25"/>
        <v>6.8899456996847963E-2</v>
      </c>
      <c r="T30" s="148">
        <f t="shared" si="26"/>
        <v>15757</v>
      </c>
      <c r="U30" s="148">
        <f t="shared" si="27"/>
        <v>27585</v>
      </c>
      <c r="V30" s="149">
        <f>Q30/Q30</f>
        <v>1</v>
      </c>
    </row>
    <row r="31" spans="2:22" x14ac:dyDescent="0.25">
      <c r="B31" s="152" t="s">
        <v>160</v>
      </c>
      <c r="C31" s="153">
        <v>1868320</v>
      </c>
      <c r="D31" s="153">
        <v>673849</v>
      </c>
      <c r="E31" s="153">
        <v>263817</v>
      </c>
      <c r="F31" s="153">
        <v>1468894</v>
      </c>
      <c r="G31" s="153">
        <v>1564492</v>
      </c>
      <c r="H31" s="154">
        <f t="shared" si="20"/>
        <v>6.5081619231884602E-2</v>
      </c>
      <c r="I31" s="154">
        <f t="shared" si="21"/>
        <v>-0.16262096428877282</v>
      </c>
      <c r="J31" s="153">
        <f t="shared" si="22"/>
        <v>95598</v>
      </c>
      <c r="K31" s="153">
        <f t="shared" si="23"/>
        <v>-303828</v>
      </c>
      <c r="L31" s="154">
        <f>G31/G30</f>
        <v>0.42864661775677354</v>
      </c>
      <c r="M31" s="155">
        <v>237882</v>
      </c>
      <c r="N31" s="153">
        <v>30115</v>
      </c>
      <c r="O31" s="153">
        <v>94993</v>
      </c>
      <c r="P31" s="153">
        <v>178593</v>
      </c>
      <c r="Q31" s="153">
        <v>195299</v>
      </c>
      <c r="R31" s="154">
        <f t="shared" si="24"/>
        <v>9.3542300090149189E-2</v>
      </c>
      <c r="S31" s="154">
        <f t="shared" si="25"/>
        <v>-0.17900892038910043</v>
      </c>
      <c r="T31" s="153">
        <f t="shared" si="26"/>
        <v>16706</v>
      </c>
      <c r="U31" s="153">
        <f t="shared" si="27"/>
        <v>-42583</v>
      </c>
      <c r="V31" s="154">
        <f>Q31/Q30</f>
        <v>0.45635832139660848</v>
      </c>
    </row>
    <row r="32" spans="2:22" x14ac:dyDescent="0.25">
      <c r="B32" s="152" t="s">
        <v>161</v>
      </c>
      <c r="C32" s="153">
        <v>1504544</v>
      </c>
      <c r="D32" s="153">
        <v>628553</v>
      </c>
      <c r="E32" s="153">
        <v>490148</v>
      </c>
      <c r="F32" s="153">
        <v>1784233</v>
      </c>
      <c r="G32" s="153">
        <v>2085350</v>
      </c>
      <c r="H32" s="154">
        <f t="shared" si="20"/>
        <v>0.16876551436947973</v>
      </c>
      <c r="I32" s="154">
        <f t="shared" si="21"/>
        <v>0.38603457260139939</v>
      </c>
      <c r="J32" s="153">
        <f t="shared" si="22"/>
        <v>301117</v>
      </c>
      <c r="K32" s="153">
        <f t="shared" si="23"/>
        <v>580806</v>
      </c>
      <c r="L32" s="154">
        <f>G32/G30</f>
        <v>0.57135365622776446</v>
      </c>
      <c r="M32" s="155">
        <v>162484</v>
      </c>
      <c r="N32" s="153">
        <v>59073</v>
      </c>
      <c r="O32" s="153">
        <v>127140</v>
      </c>
      <c r="P32" s="153">
        <v>233601</v>
      </c>
      <c r="Q32" s="153">
        <v>232653</v>
      </c>
      <c r="R32" s="154">
        <f t="shared" si="24"/>
        <v>-4.0582018056429803E-3</v>
      </c>
      <c r="S32" s="154">
        <f t="shared" si="25"/>
        <v>0.43185175155707634</v>
      </c>
      <c r="T32" s="153">
        <f t="shared" si="26"/>
        <v>-948</v>
      </c>
      <c r="U32" s="153">
        <f t="shared" si="27"/>
        <v>70169</v>
      </c>
      <c r="V32" s="154">
        <f>Q32/Q30</f>
        <v>0.5436440153195109</v>
      </c>
    </row>
    <row r="33" spans="2:22" x14ac:dyDescent="0.25">
      <c r="B33" s="147" t="s">
        <v>134</v>
      </c>
      <c r="C33" s="148">
        <v>2345689</v>
      </c>
      <c r="D33" s="148">
        <v>941908</v>
      </c>
      <c r="E33" s="148">
        <v>463787</v>
      </c>
      <c r="F33" s="148">
        <v>2034555</v>
      </c>
      <c r="G33" s="148">
        <v>2395048</v>
      </c>
      <c r="H33" s="149">
        <f t="shared" si="20"/>
        <v>0.1771851830007054</v>
      </c>
      <c r="I33" s="149">
        <f t="shared" si="21"/>
        <v>2.104243145617346E-2</v>
      </c>
      <c r="J33" s="148">
        <f t="shared" si="22"/>
        <v>360493</v>
      </c>
      <c r="K33" s="148">
        <f t="shared" si="23"/>
        <v>49359</v>
      </c>
      <c r="L33" s="149">
        <f>G33/G33</f>
        <v>1</v>
      </c>
      <c r="M33" s="150">
        <v>247045</v>
      </c>
      <c r="N33" s="148">
        <v>56340</v>
      </c>
      <c r="O33" s="148">
        <v>125539</v>
      </c>
      <c r="P33" s="148">
        <v>261265</v>
      </c>
      <c r="Q33" s="148">
        <v>266071</v>
      </c>
      <c r="R33" s="149">
        <f t="shared" si="24"/>
        <v>1.8395116069890749E-2</v>
      </c>
      <c r="S33" s="149">
        <f t="shared" si="25"/>
        <v>7.7014309133963454E-2</v>
      </c>
      <c r="T33" s="148">
        <f t="shared" si="26"/>
        <v>4806</v>
      </c>
      <c r="U33" s="148">
        <f t="shared" si="27"/>
        <v>19026</v>
      </c>
      <c r="V33" s="149">
        <f>Q33/Q33</f>
        <v>1</v>
      </c>
    </row>
    <row r="34" spans="2:22" x14ac:dyDescent="0.25">
      <c r="B34" s="152" t="s">
        <v>160</v>
      </c>
      <c r="C34" s="153">
        <v>1505460</v>
      </c>
      <c r="D34" s="153">
        <v>614375</v>
      </c>
      <c r="E34" s="153">
        <v>249238</v>
      </c>
      <c r="F34" s="153">
        <v>1251580</v>
      </c>
      <c r="G34" s="153">
        <v>1409340</v>
      </c>
      <c r="H34" s="154">
        <f t="shared" si="20"/>
        <v>0.12604867447546297</v>
      </c>
      <c r="I34" s="154">
        <f t="shared" si="21"/>
        <v>-6.3847594755091497E-2</v>
      </c>
      <c r="J34" s="153">
        <f t="shared" si="22"/>
        <v>157760</v>
      </c>
      <c r="K34" s="153">
        <f t="shared" si="23"/>
        <v>-96120</v>
      </c>
      <c r="L34" s="154">
        <f>G34/G33</f>
        <v>0.5884391461047962</v>
      </c>
      <c r="M34" s="155">
        <v>161475</v>
      </c>
      <c r="N34" s="153">
        <v>31775</v>
      </c>
      <c r="O34" s="153">
        <v>72949</v>
      </c>
      <c r="P34" s="153">
        <v>156901</v>
      </c>
      <c r="Q34" s="153">
        <v>168077</v>
      </c>
      <c r="R34" s="154">
        <f t="shared" si="24"/>
        <v>7.1229628874258211E-2</v>
      </c>
      <c r="S34" s="154">
        <f t="shared" si="25"/>
        <v>4.0885586004025365E-2</v>
      </c>
      <c r="T34" s="153">
        <f t="shared" si="26"/>
        <v>11176</v>
      </c>
      <c r="U34" s="153">
        <f t="shared" si="27"/>
        <v>6602</v>
      </c>
      <c r="V34" s="154">
        <f>Q34/Q33</f>
        <v>0.63169980944935755</v>
      </c>
    </row>
    <row r="35" spans="2:22" x14ac:dyDescent="0.25">
      <c r="B35" s="152" t="s">
        <v>161</v>
      </c>
      <c r="C35" s="153">
        <v>840229</v>
      </c>
      <c r="D35" s="153">
        <v>327533</v>
      </c>
      <c r="E35" s="153">
        <v>214550</v>
      </c>
      <c r="F35" s="153">
        <v>782975</v>
      </c>
      <c r="G35" s="153">
        <v>985710</v>
      </c>
      <c r="H35" s="154">
        <f t="shared" si="20"/>
        <v>0.25892908458124464</v>
      </c>
      <c r="I35" s="154">
        <f t="shared" si="21"/>
        <v>0.17314446418773932</v>
      </c>
      <c r="J35" s="153">
        <f t="shared" si="22"/>
        <v>202735</v>
      </c>
      <c r="K35" s="153">
        <f t="shared" si="23"/>
        <v>145481</v>
      </c>
      <c r="L35" s="154">
        <f>G35/G33</f>
        <v>0.41156168895153666</v>
      </c>
      <c r="M35" s="155">
        <v>85570</v>
      </c>
      <c r="N35" s="153">
        <v>24566</v>
      </c>
      <c r="O35" s="153">
        <v>52590</v>
      </c>
      <c r="P35" s="153">
        <v>104364</v>
      </c>
      <c r="Q35" s="153">
        <v>97994</v>
      </c>
      <c r="R35" s="154">
        <f t="shared" si="24"/>
        <v>-6.1036372695565499E-2</v>
      </c>
      <c r="S35" s="154">
        <f t="shared" si="25"/>
        <v>0.14519107163725598</v>
      </c>
      <c r="T35" s="153">
        <f t="shared" si="26"/>
        <v>-6370</v>
      </c>
      <c r="U35" s="153">
        <f t="shared" si="27"/>
        <v>12424</v>
      </c>
      <c r="V35" s="154">
        <f>Q35/Q33</f>
        <v>0.3683001905506425</v>
      </c>
    </row>
    <row r="36" spans="2:22" x14ac:dyDescent="0.25">
      <c r="B36" s="147" t="s">
        <v>135</v>
      </c>
      <c r="C36" s="148">
        <v>1866730</v>
      </c>
      <c r="D36" s="148">
        <v>564918</v>
      </c>
      <c r="E36" s="148">
        <v>281778</v>
      </c>
      <c r="F36" s="148">
        <v>1572090</v>
      </c>
      <c r="G36" s="148">
        <v>1852876</v>
      </c>
      <c r="H36" s="149">
        <f t="shared" si="20"/>
        <v>0.17860682276460005</v>
      </c>
      <c r="I36" s="149">
        <f t="shared" si="21"/>
        <v>-7.4215339122423174E-3</v>
      </c>
      <c r="J36" s="148">
        <f t="shared" si="22"/>
        <v>280786</v>
      </c>
      <c r="K36" s="148">
        <f t="shared" si="23"/>
        <v>-13854</v>
      </c>
      <c r="L36" s="149">
        <f>G36/G36</f>
        <v>1</v>
      </c>
      <c r="M36" s="150">
        <v>231383</v>
      </c>
      <c r="N36" s="148">
        <v>37493</v>
      </c>
      <c r="O36" s="148">
        <v>110918</v>
      </c>
      <c r="P36" s="148">
        <v>225041</v>
      </c>
      <c r="Q36" s="148">
        <v>232526</v>
      </c>
      <c r="R36" s="149">
        <f t="shared" si="24"/>
        <v>3.3260605845156999E-2</v>
      </c>
      <c r="S36" s="149">
        <f t="shared" si="25"/>
        <v>4.9398616147253716E-3</v>
      </c>
      <c r="T36" s="148">
        <f t="shared" si="26"/>
        <v>7485</v>
      </c>
      <c r="U36" s="148">
        <f t="shared" si="27"/>
        <v>1143</v>
      </c>
      <c r="V36" s="149">
        <f>Q36/Q36</f>
        <v>1</v>
      </c>
    </row>
    <row r="37" spans="2:22" x14ac:dyDescent="0.25">
      <c r="B37" s="152" t="s">
        <v>160</v>
      </c>
      <c r="C37" s="153">
        <v>1130820</v>
      </c>
      <c r="D37" s="153">
        <v>325868</v>
      </c>
      <c r="E37" s="153">
        <v>133697</v>
      </c>
      <c r="F37" s="153">
        <v>838894</v>
      </c>
      <c r="G37" s="153">
        <v>955802</v>
      </c>
      <c r="H37" s="154">
        <f t="shared" si="20"/>
        <v>0.13935968072247507</v>
      </c>
      <c r="I37" s="154">
        <f t="shared" si="21"/>
        <v>-0.15477087423285762</v>
      </c>
      <c r="J37" s="153">
        <f t="shared" si="22"/>
        <v>116908</v>
      </c>
      <c r="K37" s="153">
        <f t="shared" si="23"/>
        <v>-175018</v>
      </c>
      <c r="L37" s="154">
        <f>G37/G36</f>
        <v>0.51584779553515725</v>
      </c>
      <c r="M37" s="155">
        <v>136499</v>
      </c>
      <c r="N37" s="153">
        <v>18345</v>
      </c>
      <c r="O37" s="153">
        <v>58002</v>
      </c>
      <c r="P37" s="153">
        <v>134236</v>
      </c>
      <c r="Q37" s="153">
        <v>123335</v>
      </c>
      <c r="R37" s="154">
        <f t="shared" si="24"/>
        <v>-8.1207723710480018E-2</v>
      </c>
      <c r="S37" s="154">
        <f t="shared" si="25"/>
        <v>-9.6440266961662746E-2</v>
      </c>
      <c r="T37" s="153">
        <f t="shared" si="26"/>
        <v>-10901</v>
      </c>
      <c r="U37" s="153">
        <f t="shared" si="27"/>
        <v>-13164</v>
      </c>
      <c r="V37" s="154">
        <f>Q37/Q36</f>
        <v>0.53041380318760056</v>
      </c>
    </row>
    <row r="38" spans="2:22" x14ac:dyDescent="0.25">
      <c r="B38" s="152" t="s">
        <v>161</v>
      </c>
      <c r="C38" s="153">
        <v>735910</v>
      </c>
      <c r="D38" s="153">
        <v>239049</v>
      </c>
      <c r="E38" s="153">
        <v>148080</v>
      </c>
      <c r="F38" s="153">
        <v>733197</v>
      </c>
      <c r="G38" s="153">
        <v>897073</v>
      </c>
      <c r="H38" s="154">
        <f t="shared" si="20"/>
        <v>0.22350882504974789</v>
      </c>
      <c r="I38" s="154">
        <f t="shared" si="21"/>
        <v>0.21899824706825566</v>
      </c>
      <c r="J38" s="153">
        <f t="shared" si="22"/>
        <v>163876</v>
      </c>
      <c r="K38" s="153">
        <f t="shared" si="23"/>
        <v>161163</v>
      </c>
      <c r="L38" s="154">
        <f>G38/G36</f>
        <v>0.48415166476331928</v>
      </c>
      <c r="M38" s="155">
        <v>94884</v>
      </c>
      <c r="N38" s="153">
        <v>19147</v>
      </c>
      <c r="O38" s="153">
        <v>52915</v>
      </c>
      <c r="P38" s="153">
        <v>90805</v>
      </c>
      <c r="Q38" s="153">
        <v>109192</v>
      </c>
      <c r="R38" s="154">
        <f t="shared" si="24"/>
        <v>0.20248884973294423</v>
      </c>
      <c r="S38" s="154">
        <f t="shared" si="25"/>
        <v>0.15079465452552587</v>
      </c>
      <c r="T38" s="153">
        <f t="shared" si="26"/>
        <v>18387</v>
      </c>
      <c r="U38" s="153">
        <f t="shared" si="27"/>
        <v>14308</v>
      </c>
      <c r="V38" s="154">
        <f>Q38/Q36</f>
        <v>0.46959049740674164</v>
      </c>
    </row>
    <row r="39" spans="2:22" x14ac:dyDescent="0.25">
      <c r="B39" s="147" t="s">
        <v>136</v>
      </c>
      <c r="C39" s="148">
        <v>1244245</v>
      </c>
      <c r="D39" s="148">
        <v>469545</v>
      </c>
      <c r="E39" s="148">
        <v>345610</v>
      </c>
      <c r="F39" s="148">
        <v>1229765</v>
      </c>
      <c r="G39" s="148">
        <v>1416955</v>
      </c>
      <c r="H39" s="149">
        <f t="shared" si="20"/>
        <v>0.15221607380271851</v>
      </c>
      <c r="I39" s="149">
        <f t="shared" si="21"/>
        <v>0.13880706773987428</v>
      </c>
      <c r="J39" s="148">
        <f t="shared" si="22"/>
        <v>187190</v>
      </c>
      <c r="K39" s="148">
        <f t="shared" si="23"/>
        <v>172710</v>
      </c>
      <c r="L39" s="149">
        <f>G39/G39</f>
        <v>1</v>
      </c>
      <c r="M39" s="150">
        <v>148895</v>
      </c>
      <c r="N39" s="148">
        <v>54233</v>
      </c>
      <c r="O39" s="148">
        <v>105753</v>
      </c>
      <c r="P39" s="148">
        <v>181786</v>
      </c>
      <c r="Q39" s="148">
        <v>174230</v>
      </c>
      <c r="R39" s="149">
        <f t="shared" si="24"/>
        <v>-4.1565357068201081E-2</v>
      </c>
      <c r="S39" s="149">
        <f t="shared" si="25"/>
        <v>0.17015346385036434</v>
      </c>
      <c r="T39" s="148">
        <f t="shared" si="26"/>
        <v>-7556</v>
      </c>
      <c r="U39" s="148">
        <f t="shared" si="27"/>
        <v>25335</v>
      </c>
      <c r="V39" s="149">
        <f>Q39/Q39</f>
        <v>1</v>
      </c>
    </row>
    <row r="40" spans="2:22" x14ac:dyDescent="0.25">
      <c r="B40" s="152" t="s">
        <v>160</v>
      </c>
      <c r="C40" s="153">
        <v>888118</v>
      </c>
      <c r="D40" s="153">
        <v>326974</v>
      </c>
      <c r="E40" s="153">
        <v>201188</v>
      </c>
      <c r="F40" s="153">
        <v>822985</v>
      </c>
      <c r="G40" s="153">
        <v>984919</v>
      </c>
      <c r="H40" s="154">
        <f t="shared" si="20"/>
        <v>0.19676421805986744</v>
      </c>
      <c r="I40" s="154">
        <f t="shared" si="21"/>
        <v>0.1089956514787449</v>
      </c>
      <c r="J40" s="153">
        <f t="shared" si="22"/>
        <v>161934</v>
      </c>
      <c r="K40" s="153">
        <f t="shared" si="23"/>
        <v>96801</v>
      </c>
      <c r="L40" s="154">
        <f>G40/G39</f>
        <v>0.6950954688045845</v>
      </c>
      <c r="M40" s="155">
        <v>109758</v>
      </c>
      <c r="N40" s="153">
        <v>36069</v>
      </c>
      <c r="O40" s="153">
        <v>62835</v>
      </c>
      <c r="P40" s="153">
        <v>129939</v>
      </c>
      <c r="Q40" s="153">
        <v>123560</v>
      </c>
      <c r="R40" s="154">
        <f t="shared" si="24"/>
        <v>-4.9092266371143389E-2</v>
      </c>
      <c r="S40" s="154">
        <f t="shared" si="25"/>
        <v>0.12574937589970658</v>
      </c>
      <c r="T40" s="153">
        <f t="shared" si="26"/>
        <v>-6379</v>
      </c>
      <c r="U40" s="153">
        <f t="shared" si="27"/>
        <v>13802</v>
      </c>
      <c r="V40" s="154">
        <f>Q40/Q39</f>
        <v>0.70917752396257816</v>
      </c>
    </row>
    <row r="41" spans="2:22" x14ac:dyDescent="0.25">
      <c r="B41" s="152" t="s">
        <v>161</v>
      </c>
      <c r="C41" s="153">
        <v>356130</v>
      </c>
      <c r="D41" s="153">
        <v>142574</v>
      </c>
      <c r="E41" s="153">
        <v>144423</v>
      </c>
      <c r="F41" s="153">
        <v>406781</v>
      </c>
      <c r="G41" s="153">
        <v>432038</v>
      </c>
      <c r="H41" s="154">
        <f t="shared" si="20"/>
        <v>6.2089920620677974E-2</v>
      </c>
      <c r="I41" s="154">
        <f t="shared" si="21"/>
        <v>0.21314688456462538</v>
      </c>
      <c r="J41" s="153">
        <f t="shared" si="22"/>
        <v>25257</v>
      </c>
      <c r="K41" s="153">
        <f t="shared" si="23"/>
        <v>75908</v>
      </c>
      <c r="L41" s="154">
        <f>G41/G39</f>
        <v>0.30490594267284421</v>
      </c>
      <c r="M41" s="155">
        <v>39138</v>
      </c>
      <c r="N41" s="153">
        <v>18164</v>
      </c>
      <c r="O41" s="153">
        <v>42918</v>
      </c>
      <c r="P41" s="153">
        <v>51847</v>
      </c>
      <c r="Q41" s="153">
        <v>50671</v>
      </c>
      <c r="R41" s="154">
        <f t="shared" si="24"/>
        <v>-2.2682122398595905E-2</v>
      </c>
      <c r="S41" s="154">
        <f t="shared" si="25"/>
        <v>0.29467525167356534</v>
      </c>
      <c r="T41" s="153">
        <f t="shared" si="26"/>
        <v>-1176</v>
      </c>
      <c r="U41" s="153">
        <f t="shared" si="27"/>
        <v>11533</v>
      </c>
      <c r="V41" s="154">
        <f>Q41/Q39</f>
        <v>0.29082821557711069</v>
      </c>
    </row>
    <row r="42" spans="2:22" x14ac:dyDescent="0.25">
      <c r="B42" s="147" t="s">
        <v>137</v>
      </c>
      <c r="C42" s="148">
        <v>189514</v>
      </c>
      <c r="D42" s="148">
        <v>77273</v>
      </c>
      <c r="E42" s="148">
        <v>47932</v>
      </c>
      <c r="F42" s="148">
        <v>95691</v>
      </c>
      <c r="G42" s="148">
        <v>102533</v>
      </c>
      <c r="H42" s="149">
        <f t="shared" si="20"/>
        <v>7.1500977103384766E-2</v>
      </c>
      <c r="I42" s="149">
        <f t="shared" si="21"/>
        <v>-0.45896873054233456</v>
      </c>
      <c r="J42" s="148">
        <f t="shared" si="22"/>
        <v>6842</v>
      </c>
      <c r="K42" s="148">
        <f t="shared" si="23"/>
        <v>-86981</v>
      </c>
      <c r="L42" s="149">
        <f>G42/G42</f>
        <v>1</v>
      </c>
      <c r="M42" s="150">
        <v>15026</v>
      </c>
      <c r="N42" s="148">
        <v>2530</v>
      </c>
      <c r="O42" s="148">
        <v>7985</v>
      </c>
      <c r="P42" s="148">
        <v>9042</v>
      </c>
      <c r="Q42" s="148">
        <v>8863</v>
      </c>
      <c r="R42" s="149">
        <f t="shared" si="24"/>
        <v>-1.9796505197965053E-2</v>
      </c>
      <c r="S42" s="149">
        <f t="shared" si="25"/>
        <v>-0.41015573006788231</v>
      </c>
      <c r="T42" s="148">
        <f t="shared" si="26"/>
        <v>-179</v>
      </c>
      <c r="U42" s="148">
        <f t="shared" si="27"/>
        <v>-6163</v>
      </c>
      <c r="V42" s="149">
        <f>Q42/Q42</f>
        <v>1</v>
      </c>
    </row>
    <row r="43" spans="2:22" x14ac:dyDescent="0.25">
      <c r="B43" s="152" t="s">
        <v>160</v>
      </c>
      <c r="C43" s="153">
        <v>100150</v>
      </c>
      <c r="D43" s="153">
        <v>45769</v>
      </c>
      <c r="E43" s="153">
        <v>23560</v>
      </c>
      <c r="F43" s="153">
        <v>52229</v>
      </c>
      <c r="G43" s="153">
        <v>53875</v>
      </c>
      <c r="H43" s="154">
        <f t="shared" si="20"/>
        <v>3.1515058683873054E-2</v>
      </c>
      <c r="I43" s="154">
        <f t="shared" si="21"/>
        <v>-0.46205691462805787</v>
      </c>
      <c r="J43" s="153">
        <f t="shared" si="22"/>
        <v>1646</v>
      </c>
      <c r="K43" s="153">
        <f t="shared" si="23"/>
        <v>-46275</v>
      </c>
      <c r="L43" s="154">
        <f>G43/G42</f>
        <v>0.52544058985887465</v>
      </c>
      <c r="M43" s="155">
        <v>7044</v>
      </c>
      <c r="N43" s="153">
        <v>297</v>
      </c>
      <c r="O43" s="153">
        <v>2574</v>
      </c>
      <c r="P43" s="153">
        <v>3205</v>
      </c>
      <c r="Q43" s="153">
        <v>3402</v>
      </c>
      <c r="R43" s="154">
        <f t="shared" si="24"/>
        <v>6.1466458658346435E-2</v>
      </c>
      <c r="S43" s="154">
        <f t="shared" si="25"/>
        <v>-0.51703577512776833</v>
      </c>
      <c r="T43" s="153">
        <f t="shared" si="26"/>
        <v>197</v>
      </c>
      <c r="U43" s="153">
        <f t="shared" si="27"/>
        <v>-3642</v>
      </c>
      <c r="V43" s="154">
        <f>Q43/Q42</f>
        <v>0.38384294257023582</v>
      </c>
    </row>
    <row r="44" spans="2:22" ht="15.75" thickBot="1" x14ac:dyDescent="0.3">
      <c r="B44" s="152" t="s">
        <v>161</v>
      </c>
      <c r="C44" s="153">
        <v>89365</v>
      </c>
      <c r="D44" s="153">
        <v>31503</v>
      </c>
      <c r="E44" s="153">
        <v>24374</v>
      </c>
      <c r="F44" s="153">
        <v>43464</v>
      </c>
      <c r="G44" s="153">
        <v>48657</v>
      </c>
      <c r="H44" s="154">
        <f t="shared" si="20"/>
        <v>0.11947818884594152</v>
      </c>
      <c r="I44" s="154">
        <f t="shared" si="21"/>
        <v>-0.45552509371677952</v>
      </c>
      <c r="J44" s="153">
        <f t="shared" si="22"/>
        <v>5193</v>
      </c>
      <c r="K44" s="153">
        <f t="shared" si="23"/>
        <v>-40708</v>
      </c>
      <c r="L44" s="154">
        <f>G44/G42</f>
        <v>0.47454965718354092</v>
      </c>
      <c r="M44" s="155">
        <v>7983</v>
      </c>
      <c r="N44" s="153">
        <v>2233</v>
      </c>
      <c r="O44" s="153">
        <v>5411</v>
      </c>
      <c r="P44" s="153">
        <v>5838</v>
      </c>
      <c r="Q44" s="153">
        <v>5461</v>
      </c>
      <c r="R44" s="154">
        <f t="shared" si="24"/>
        <v>-6.4576909900650903E-2</v>
      </c>
      <c r="S44" s="154">
        <f t="shared" si="25"/>
        <v>-0.31592133283226853</v>
      </c>
      <c r="T44" s="153">
        <f t="shared" si="26"/>
        <v>-377</v>
      </c>
      <c r="U44" s="153">
        <f t="shared" si="27"/>
        <v>-2522</v>
      </c>
      <c r="V44" s="154">
        <f>Q44/Q42</f>
        <v>0.61615705742976423</v>
      </c>
    </row>
    <row r="45" spans="2:22" ht="16.5" thickBot="1" x14ac:dyDescent="0.3">
      <c r="B45" s="138" t="s">
        <v>138</v>
      </c>
      <c r="C45" s="139"/>
      <c r="D45" s="139"/>
      <c r="E45" s="139"/>
      <c r="F45" s="139"/>
      <c r="G45" s="139"/>
      <c r="H45" s="139"/>
      <c r="I45" s="139"/>
      <c r="J45" s="139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</row>
    <row r="46" spans="2:22" ht="15.75" x14ac:dyDescent="0.25">
      <c r="B46" s="141" t="s">
        <v>132</v>
      </c>
      <c r="C46" s="90">
        <v>1378612</v>
      </c>
      <c r="D46" s="90">
        <v>545444</v>
      </c>
      <c r="E46" s="90">
        <v>809426</v>
      </c>
      <c r="F46" s="90">
        <v>1294491</v>
      </c>
      <c r="G46" s="90">
        <v>1341270</v>
      </c>
      <c r="H46" s="91">
        <f t="shared" ref="H46:H63" si="28">G46/F46-1</f>
        <v>3.6136983571148917E-2</v>
      </c>
      <c r="I46" s="91">
        <f t="shared" ref="I46:I63" si="29">G46/C46-1</f>
        <v>-2.7086663977971992E-2</v>
      </c>
      <c r="J46" s="90">
        <f t="shared" ref="J46:J63" si="30">G46-F46</f>
        <v>46779</v>
      </c>
      <c r="K46" s="90">
        <f t="shared" ref="K46:K63" si="31">G46-C46</f>
        <v>-37342</v>
      </c>
      <c r="L46" s="91">
        <f>G46/G46</f>
        <v>1</v>
      </c>
      <c r="M46" s="93">
        <v>254436</v>
      </c>
      <c r="N46" s="90">
        <v>169125</v>
      </c>
      <c r="O46" s="90">
        <v>271463</v>
      </c>
      <c r="P46" s="90">
        <v>254029</v>
      </c>
      <c r="Q46" s="90">
        <v>234434</v>
      </c>
      <c r="R46" s="91">
        <f t="shared" ref="R46:R63" si="32">Q46/P46-1</f>
        <v>-7.7136862326742217E-2</v>
      </c>
      <c r="S46" s="91">
        <f t="shared" ref="S46:S63" si="33">Q46/M46-1</f>
        <v>-7.8613089342703057E-2</v>
      </c>
      <c r="T46" s="90">
        <f t="shared" ref="T46:T63" si="34">Q46-P46</f>
        <v>-19595</v>
      </c>
      <c r="U46" s="90">
        <f t="shared" ref="U46:U63" si="35">Q46-M46</f>
        <v>-20002</v>
      </c>
      <c r="V46" s="91">
        <f>Q46/Q46</f>
        <v>1</v>
      </c>
    </row>
    <row r="47" spans="2:22" ht="15.75" x14ac:dyDescent="0.25">
      <c r="B47" s="142" t="s">
        <v>160</v>
      </c>
      <c r="C47" s="90">
        <v>420131</v>
      </c>
      <c r="D47" s="90">
        <v>114444</v>
      </c>
      <c r="E47" s="90">
        <v>119082</v>
      </c>
      <c r="F47" s="90">
        <v>222872</v>
      </c>
      <c r="G47" s="90">
        <v>226193</v>
      </c>
      <c r="H47" s="91">
        <f t="shared" si="28"/>
        <v>1.4900929681610942E-2</v>
      </c>
      <c r="I47" s="91">
        <f t="shared" si="29"/>
        <v>-0.46161316351328519</v>
      </c>
      <c r="J47" s="90">
        <f t="shared" si="30"/>
        <v>3321</v>
      </c>
      <c r="K47" s="90">
        <f t="shared" si="31"/>
        <v>-193938</v>
      </c>
      <c r="L47" s="91">
        <f>G47/G46</f>
        <v>0.16864091495373787</v>
      </c>
      <c r="M47" s="93">
        <v>100230</v>
      </c>
      <c r="N47" s="90">
        <v>26573</v>
      </c>
      <c r="O47" s="90">
        <v>46154</v>
      </c>
      <c r="P47" s="90">
        <v>55284</v>
      </c>
      <c r="Q47" s="90">
        <v>38828</v>
      </c>
      <c r="R47" s="91">
        <f t="shared" si="32"/>
        <v>-0.29766297662976626</v>
      </c>
      <c r="S47" s="91">
        <f t="shared" si="33"/>
        <v>-0.61261099471216207</v>
      </c>
      <c r="T47" s="90">
        <f t="shared" si="34"/>
        <v>-16456</v>
      </c>
      <c r="U47" s="90">
        <f t="shared" si="35"/>
        <v>-61402</v>
      </c>
      <c r="V47" s="91">
        <f>Q47/Q46</f>
        <v>0.16562444014093519</v>
      </c>
    </row>
    <row r="48" spans="2:22" ht="15.75" x14ac:dyDescent="0.25">
      <c r="B48" s="142" t="s">
        <v>161</v>
      </c>
      <c r="C48" s="143">
        <v>958483</v>
      </c>
      <c r="D48" s="143">
        <v>430999</v>
      </c>
      <c r="E48" s="143">
        <v>690344</v>
      </c>
      <c r="F48" s="143">
        <v>1071619</v>
      </c>
      <c r="G48" s="143">
        <v>1115078</v>
      </c>
      <c r="H48" s="144">
        <f t="shared" si="28"/>
        <v>4.0554525442344724E-2</v>
      </c>
      <c r="I48" s="144">
        <f t="shared" si="29"/>
        <v>0.16337796288510065</v>
      </c>
      <c r="J48" s="143">
        <f t="shared" si="30"/>
        <v>43459</v>
      </c>
      <c r="K48" s="143">
        <f t="shared" si="31"/>
        <v>156595</v>
      </c>
      <c r="L48" s="144">
        <f>G48/G46</f>
        <v>0.8313598306083041</v>
      </c>
      <c r="M48" s="145">
        <v>154206</v>
      </c>
      <c r="N48" s="143">
        <v>142552</v>
      </c>
      <c r="O48" s="143">
        <v>225309</v>
      </c>
      <c r="P48" s="143">
        <v>198745</v>
      </c>
      <c r="Q48" s="143">
        <v>195606</v>
      </c>
      <c r="R48" s="144">
        <f t="shared" si="32"/>
        <v>-1.5794108027874953E-2</v>
      </c>
      <c r="S48" s="144">
        <f t="shared" si="33"/>
        <v>0.26847204388934287</v>
      </c>
      <c r="T48" s="143">
        <f t="shared" si="34"/>
        <v>-3139</v>
      </c>
      <c r="U48" s="143">
        <f t="shared" si="35"/>
        <v>41400</v>
      </c>
      <c r="V48" s="144">
        <f>Q48/Q46</f>
        <v>0.83437555985906486</v>
      </c>
    </row>
    <row r="49" spans="2:22" x14ac:dyDescent="0.25">
      <c r="B49" s="147" t="s">
        <v>133</v>
      </c>
      <c r="C49" s="148">
        <v>585614</v>
      </c>
      <c r="D49" s="148">
        <v>232151</v>
      </c>
      <c r="E49" s="148">
        <v>334878</v>
      </c>
      <c r="F49" s="148">
        <v>557836</v>
      </c>
      <c r="G49" s="148">
        <v>621038</v>
      </c>
      <c r="H49" s="149">
        <f t="shared" si="28"/>
        <v>0.11329853218508656</v>
      </c>
      <c r="I49" s="149">
        <f t="shared" si="29"/>
        <v>6.0490357129440175E-2</v>
      </c>
      <c r="J49" s="148">
        <f t="shared" si="30"/>
        <v>63202</v>
      </c>
      <c r="K49" s="148">
        <f t="shared" si="31"/>
        <v>35424</v>
      </c>
      <c r="L49" s="149">
        <f>G49/G49</f>
        <v>1</v>
      </c>
      <c r="M49" s="150">
        <v>101346</v>
      </c>
      <c r="N49" s="148">
        <v>69379</v>
      </c>
      <c r="O49" s="148">
        <v>104534</v>
      </c>
      <c r="P49" s="148">
        <v>103226</v>
      </c>
      <c r="Q49" s="148">
        <v>107871</v>
      </c>
      <c r="R49" s="149">
        <f t="shared" si="32"/>
        <v>4.4998353128087976E-2</v>
      </c>
      <c r="S49" s="149">
        <f t="shared" si="33"/>
        <v>6.4383399443490585E-2</v>
      </c>
      <c r="T49" s="148">
        <f t="shared" si="34"/>
        <v>4645</v>
      </c>
      <c r="U49" s="148">
        <f t="shared" si="35"/>
        <v>6525</v>
      </c>
      <c r="V49" s="149">
        <f>Q49/Q49</f>
        <v>1</v>
      </c>
    </row>
    <row r="50" spans="2:22" x14ac:dyDescent="0.25">
      <c r="B50" s="152" t="s">
        <v>160</v>
      </c>
      <c r="C50" s="153">
        <v>214170</v>
      </c>
      <c r="D50" s="153">
        <v>48641</v>
      </c>
      <c r="E50" s="153">
        <v>60600</v>
      </c>
      <c r="F50" s="153">
        <v>112118</v>
      </c>
      <c r="G50" s="153">
        <v>117996</v>
      </c>
      <c r="H50" s="154">
        <f t="shared" si="28"/>
        <v>5.242690736545419E-2</v>
      </c>
      <c r="I50" s="154">
        <f t="shared" si="29"/>
        <v>-0.44905448942428916</v>
      </c>
      <c r="J50" s="153">
        <f t="shared" si="30"/>
        <v>5878</v>
      </c>
      <c r="K50" s="153">
        <f t="shared" si="31"/>
        <v>-96174</v>
      </c>
      <c r="L50" s="154">
        <f>G50/G49</f>
        <v>0.18999803554693917</v>
      </c>
      <c r="M50" s="155">
        <v>46065</v>
      </c>
      <c r="N50" s="153">
        <v>8685</v>
      </c>
      <c r="O50" s="153">
        <v>20810</v>
      </c>
      <c r="P50" s="153">
        <v>19463</v>
      </c>
      <c r="Q50" s="153">
        <v>14843</v>
      </c>
      <c r="R50" s="154">
        <f t="shared" si="32"/>
        <v>-0.23737347788110774</v>
      </c>
      <c r="S50" s="154">
        <f t="shared" si="33"/>
        <v>-0.67778139585368502</v>
      </c>
      <c r="T50" s="153">
        <f t="shared" si="34"/>
        <v>-4620</v>
      </c>
      <c r="U50" s="153">
        <f t="shared" si="35"/>
        <v>-31222</v>
      </c>
      <c r="V50" s="154">
        <f>Q50/Q49</f>
        <v>0.13759954019152507</v>
      </c>
    </row>
    <row r="51" spans="2:22" x14ac:dyDescent="0.25">
      <c r="B51" s="152" t="s">
        <v>161</v>
      </c>
      <c r="C51" s="153">
        <v>371444</v>
      </c>
      <c r="D51" s="153">
        <v>183510</v>
      </c>
      <c r="E51" s="153">
        <v>274278</v>
      </c>
      <c r="F51" s="153">
        <v>445717</v>
      </c>
      <c r="G51" s="153">
        <v>503042</v>
      </c>
      <c r="H51" s="154">
        <f t="shared" si="28"/>
        <v>0.12861299883109689</v>
      </c>
      <c r="I51" s="154">
        <f t="shared" si="29"/>
        <v>0.35428759113082986</v>
      </c>
      <c r="J51" s="153">
        <f t="shared" si="30"/>
        <v>57325</v>
      </c>
      <c r="K51" s="153">
        <f t="shared" si="31"/>
        <v>131598</v>
      </c>
      <c r="L51" s="154">
        <f>G51/G49</f>
        <v>0.81000196445306083</v>
      </c>
      <c r="M51" s="155">
        <v>55281</v>
      </c>
      <c r="N51" s="153">
        <v>60694</v>
      </c>
      <c r="O51" s="153">
        <v>83725</v>
      </c>
      <c r="P51" s="153">
        <v>83762</v>
      </c>
      <c r="Q51" s="153">
        <v>93028</v>
      </c>
      <c r="R51" s="154">
        <f t="shared" si="32"/>
        <v>0.11062295551682144</v>
      </c>
      <c r="S51" s="154">
        <f t="shared" si="33"/>
        <v>0.68282049890559149</v>
      </c>
      <c r="T51" s="153">
        <f t="shared" si="34"/>
        <v>9266</v>
      </c>
      <c r="U51" s="153">
        <f t="shared" si="35"/>
        <v>37747</v>
      </c>
      <c r="V51" s="154">
        <f>Q51/Q49</f>
        <v>0.86240045980847491</v>
      </c>
    </row>
    <row r="52" spans="2:22" x14ac:dyDescent="0.25">
      <c r="B52" s="147" t="s">
        <v>134</v>
      </c>
      <c r="C52" s="148">
        <v>457914</v>
      </c>
      <c r="D52" s="148">
        <v>170577</v>
      </c>
      <c r="E52" s="148">
        <v>216599</v>
      </c>
      <c r="F52" s="148">
        <v>372005</v>
      </c>
      <c r="G52" s="148">
        <v>363542</v>
      </c>
      <c r="H52" s="149">
        <f t="shared" si="28"/>
        <v>-2.2749694224539985E-2</v>
      </c>
      <c r="I52" s="149">
        <f t="shared" si="29"/>
        <v>-0.20609110007556009</v>
      </c>
      <c r="J52" s="148">
        <f t="shared" si="30"/>
        <v>-8463</v>
      </c>
      <c r="K52" s="148">
        <f t="shared" si="31"/>
        <v>-94372</v>
      </c>
      <c r="L52" s="149">
        <f>G52/G52</f>
        <v>1</v>
      </c>
      <c r="M52" s="150">
        <v>81876</v>
      </c>
      <c r="N52" s="148">
        <v>45496</v>
      </c>
      <c r="O52" s="148">
        <v>68367</v>
      </c>
      <c r="P52" s="148">
        <v>70874</v>
      </c>
      <c r="Q52" s="148">
        <v>60040</v>
      </c>
      <c r="R52" s="149">
        <f t="shared" si="32"/>
        <v>-0.15286282698874054</v>
      </c>
      <c r="S52" s="149">
        <f t="shared" si="33"/>
        <v>-0.26669597928574917</v>
      </c>
      <c r="T52" s="148">
        <f t="shared" si="34"/>
        <v>-10834</v>
      </c>
      <c r="U52" s="148">
        <f t="shared" si="35"/>
        <v>-21836</v>
      </c>
      <c r="V52" s="149">
        <f>Q52/Q52</f>
        <v>1</v>
      </c>
    </row>
    <row r="53" spans="2:22" x14ac:dyDescent="0.25">
      <c r="B53" s="152" t="s">
        <v>160</v>
      </c>
      <c r="C53" s="153">
        <v>90469</v>
      </c>
      <c r="D53" s="153">
        <v>24066</v>
      </c>
      <c r="E53" s="153">
        <v>18466</v>
      </c>
      <c r="F53" s="153">
        <v>48243</v>
      </c>
      <c r="G53" s="153">
        <v>45170</v>
      </c>
      <c r="H53" s="154">
        <f t="shared" si="28"/>
        <v>-6.3698360383889874E-2</v>
      </c>
      <c r="I53" s="154">
        <f t="shared" si="29"/>
        <v>-0.50071295139771632</v>
      </c>
      <c r="J53" s="153">
        <f t="shared" si="30"/>
        <v>-3073</v>
      </c>
      <c r="K53" s="153">
        <f t="shared" si="31"/>
        <v>-45299</v>
      </c>
      <c r="L53" s="154">
        <f>G53/G52</f>
        <v>0.12424974280825875</v>
      </c>
      <c r="M53" s="155">
        <v>29536</v>
      </c>
      <c r="N53" s="153">
        <v>5803</v>
      </c>
      <c r="O53" s="153">
        <v>8429</v>
      </c>
      <c r="P53" s="153">
        <v>17317</v>
      </c>
      <c r="Q53" s="153">
        <v>9869</v>
      </c>
      <c r="R53" s="154">
        <f t="shared" si="32"/>
        <v>-0.4300975919616562</v>
      </c>
      <c r="S53" s="154">
        <f t="shared" si="33"/>
        <v>-0.66586538461538458</v>
      </c>
      <c r="T53" s="153">
        <f t="shared" si="34"/>
        <v>-7448</v>
      </c>
      <c r="U53" s="153">
        <f t="shared" si="35"/>
        <v>-19667</v>
      </c>
      <c r="V53" s="154">
        <f>Q53/Q52</f>
        <v>0.16437375083277814</v>
      </c>
    </row>
    <row r="54" spans="2:22" x14ac:dyDescent="0.25">
      <c r="B54" s="152" t="s">
        <v>161</v>
      </c>
      <c r="C54" s="153">
        <v>367447</v>
      </c>
      <c r="D54" s="153">
        <v>146511</v>
      </c>
      <c r="E54" s="153">
        <v>198133</v>
      </c>
      <c r="F54" s="153">
        <v>323762</v>
      </c>
      <c r="G54" s="153">
        <v>318370</v>
      </c>
      <c r="H54" s="154">
        <f t="shared" si="28"/>
        <v>-1.665420895596148E-2</v>
      </c>
      <c r="I54" s="154">
        <f t="shared" si="29"/>
        <v>-0.13356211916276362</v>
      </c>
      <c r="J54" s="153">
        <f t="shared" si="30"/>
        <v>-5392</v>
      </c>
      <c r="K54" s="153">
        <f t="shared" si="31"/>
        <v>-49077</v>
      </c>
      <c r="L54" s="154">
        <f>G54/G52</f>
        <v>0.87574475576412081</v>
      </c>
      <c r="M54" s="155">
        <v>52340</v>
      </c>
      <c r="N54" s="153">
        <v>39693</v>
      </c>
      <c r="O54" s="153">
        <v>59937</v>
      </c>
      <c r="P54" s="153">
        <v>53556</v>
      </c>
      <c r="Q54" s="153">
        <v>50171</v>
      </c>
      <c r="R54" s="154">
        <f t="shared" si="32"/>
        <v>-6.3204869669131414E-2</v>
      </c>
      <c r="S54" s="154">
        <f t="shared" si="33"/>
        <v>-4.1440580817730277E-2</v>
      </c>
      <c r="T54" s="153">
        <f t="shared" si="34"/>
        <v>-3385</v>
      </c>
      <c r="U54" s="153">
        <f t="shared" si="35"/>
        <v>-2169</v>
      </c>
      <c r="V54" s="154">
        <f>Q54/Q52</f>
        <v>0.83562624916722184</v>
      </c>
    </row>
    <row r="55" spans="2:22" x14ac:dyDescent="0.25">
      <c r="B55" s="147" t="s">
        <v>135</v>
      </c>
      <c r="C55" s="148">
        <v>215862</v>
      </c>
      <c r="D55" s="148">
        <v>86692</v>
      </c>
      <c r="E55" s="148">
        <v>164545</v>
      </c>
      <c r="F55" s="148">
        <v>238226</v>
      </c>
      <c r="G55" s="148">
        <v>224821</v>
      </c>
      <c r="H55" s="149">
        <f t="shared" si="28"/>
        <v>-5.6270096463022501E-2</v>
      </c>
      <c r="I55" s="149">
        <f t="shared" si="29"/>
        <v>4.1503367892449905E-2</v>
      </c>
      <c r="J55" s="148">
        <f t="shared" si="30"/>
        <v>-13405</v>
      </c>
      <c r="K55" s="148">
        <f t="shared" si="31"/>
        <v>8959</v>
      </c>
      <c r="L55" s="149">
        <f>G55/G55</f>
        <v>1</v>
      </c>
      <c r="M55" s="150">
        <v>42400</v>
      </c>
      <c r="N55" s="148">
        <v>31640</v>
      </c>
      <c r="O55" s="148">
        <v>63066</v>
      </c>
      <c r="P55" s="148">
        <v>53159</v>
      </c>
      <c r="Q55" s="148">
        <v>42726</v>
      </c>
      <c r="R55" s="149">
        <f t="shared" si="32"/>
        <v>-0.19626027577644423</v>
      </c>
      <c r="S55" s="149">
        <f t="shared" si="33"/>
        <v>7.6886792452830477E-3</v>
      </c>
      <c r="T55" s="148">
        <f t="shared" si="34"/>
        <v>-10433</v>
      </c>
      <c r="U55" s="148">
        <f t="shared" si="35"/>
        <v>326</v>
      </c>
      <c r="V55" s="149">
        <f>Q55/Q55</f>
        <v>1</v>
      </c>
    </row>
    <row r="56" spans="2:22" x14ac:dyDescent="0.25">
      <c r="B56" s="152" t="s">
        <v>160</v>
      </c>
      <c r="C56" s="153">
        <v>82474</v>
      </c>
      <c r="D56" s="153">
        <v>28681</v>
      </c>
      <c r="E56" s="153">
        <v>27940</v>
      </c>
      <c r="F56" s="153">
        <v>44080</v>
      </c>
      <c r="G56" s="153">
        <v>36978</v>
      </c>
      <c r="H56" s="154">
        <f t="shared" si="28"/>
        <v>-0.1611161524500907</v>
      </c>
      <c r="I56" s="154">
        <f t="shared" si="29"/>
        <v>-0.5516405170114218</v>
      </c>
      <c r="J56" s="153">
        <f t="shared" si="30"/>
        <v>-7102</v>
      </c>
      <c r="K56" s="153">
        <f t="shared" si="31"/>
        <v>-45496</v>
      </c>
      <c r="L56" s="154">
        <f>G56/G55</f>
        <v>0.16447751766961272</v>
      </c>
      <c r="M56" s="155">
        <v>17229</v>
      </c>
      <c r="N56" s="153">
        <v>8192</v>
      </c>
      <c r="O56" s="153">
        <v>12460</v>
      </c>
      <c r="P56" s="153">
        <v>13677</v>
      </c>
      <c r="Q56" s="153">
        <v>8366</v>
      </c>
      <c r="R56" s="154">
        <f t="shared" si="32"/>
        <v>-0.38831615120274909</v>
      </c>
      <c r="S56" s="154">
        <f t="shared" si="33"/>
        <v>-0.5144233559695861</v>
      </c>
      <c r="T56" s="153">
        <f t="shared" si="34"/>
        <v>-5311</v>
      </c>
      <c r="U56" s="153">
        <f t="shared" si="35"/>
        <v>-8863</v>
      </c>
      <c r="V56" s="154">
        <f>Q56/Q55</f>
        <v>0.19580583251416001</v>
      </c>
    </row>
    <row r="57" spans="2:22" x14ac:dyDescent="0.25">
      <c r="B57" s="152" t="s">
        <v>161</v>
      </c>
      <c r="C57" s="153">
        <v>133390</v>
      </c>
      <c r="D57" s="153">
        <v>58009</v>
      </c>
      <c r="E57" s="153">
        <v>136606</v>
      </c>
      <c r="F57" s="153">
        <v>194147</v>
      </c>
      <c r="G57" s="153">
        <v>187844</v>
      </c>
      <c r="H57" s="154">
        <f t="shared" si="28"/>
        <v>-3.2465090884741921E-2</v>
      </c>
      <c r="I57" s="154">
        <f t="shared" si="29"/>
        <v>0.40823150161181498</v>
      </c>
      <c r="J57" s="153">
        <f t="shared" si="30"/>
        <v>-6303</v>
      </c>
      <c r="K57" s="153">
        <f t="shared" si="31"/>
        <v>54454</v>
      </c>
      <c r="L57" s="154">
        <f>G57/G55</f>
        <v>0.83552693031344938</v>
      </c>
      <c r="M57" s="155">
        <v>25171</v>
      </c>
      <c r="N57" s="153">
        <v>23448</v>
      </c>
      <c r="O57" s="153">
        <v>50605</v>
      </c>
      <c r="P57" s="153">
        <v>39483</v>
      </c>
      <c r="Q57" s="153">
        <v>34360</v>
      </c>
      <c r="R57" s="154">
        <f t="shared" si="32"/>
        <v>-0.1297520451840033</v>
      </c>
      <c r="S57" s="154">
        <f t="shared" si="33"/>
        <v>0.36506296929005599</v>
      </c>
      <c r="T57" s="153">
        <f t="shared" si="34"/>
        <v>-5123</v>
      </c>
      <c r="U57" s="153">
        <f t="shared" si="35"/>
        <v>9189</v>
      </c>
      <c r="V57" s="154">
        <f>Q57/Q55</f>
        <v>0.80419416748584005</v>
      </c>
    </row>
    <row r="58" spans="2:22" x14ac:dyDescent="0.25">
      <c r="B58" s="147" t="s">
        <v>136</v>
      </c>
      <c r="C58" s="148">
        <v>121354</v>
      </c>
      <c r="D58" s="148">
        <v>56792</v>
      </c>
      <c r="E58" s="148">
        <v>89960</v>
      </c>
      <c r="F58" s="148">
        <v>114346</v>
      </c>
      <c r="G58" s="148">
        <v>122266</v>
      </c>
      <c r="H58" s="149">
        <f t="shared" si="28"/>
        <v>6.926346352299162E-2</v>
      </c>
      <c r="I58" s="149">
        <f t="shared" si="29"/>
        <v>7.5152034543566337E-3</v>
      </c>
      <c r="J58" s="148">
        <f t="shared" si="30"/>
        <v>7920</v>
      </c>
      <c r="K58" s="148">
        <f t="shared" si="31"/>
        <v>912</v>
      </c>
      <c r="L58" s="149">
        <f>G58/G58</f>
        <v>1</v>
      </c>
      <c r="M58" s="150">
        <v>26258</v>
      </c>
      <c r="N58" s="148">
        <v>21453</v>
      </c>
      <c r="O58" s="148">
        <v>35274</v>
      </c>
      <c r="P58" s="148">
        <v>25384</v>
      </c>
      <c r="Q58" s="148">
        <v>23362</v>
      </c>
      <c r="R58" s="149">
        <f t="shared" si="32"/>
        <v>-7.9656476520642894E-2</v>
      </c>
      <c r="S58" s="149">
        <f t="shared" si="33"/>
        <v>-0.11029019727321199</v>
      </c>
      <c r="T58" s="148">
        <f t="shared" si="34"/>
        <v>-2022</v>
      </c>
      <c r="U58" s="148">
        <f t="shared" si="35"/>
        <v>-2896</v>
      </c>
      <c r="V58" s="149">
        <f>Q58/Q58</f>
        <v>1</v>
      </c>
    </row>
    <row r="59" spans="2:22" x14ac:dyDescent="0.25">
      <c r="B59" s="152" t="s">
        <v>160</v>
      </c>
      <c r="C59" s="153">
        <v>34994</v>
      </c>
      <c r="D59" s="153">
        <v>13725</v>
      </c>
      <c r="E59" s="153">
        <v>9660</v>
      </c>
      <c r="F59" s="153">
        <v>18765</v>
      </c>
      <c r="G59" s="153">
        <v>24114</v>
      </c>
      <c r="H59" s="154">
        <f t="shared" si="28"/>
        <v>0.28505195843325337</v>
      </c>
      <c r="I59" s="154">
        <f t="shared" si="29"/>
        <v>-0.31091044179002114</v>
      </c>
      <c r="J59" s="153">
        <f t="shared" si="30"/>
        <v>5349</v>
      </c>
      <c r="K59" s="153">
        <f t="shared" si="31"/>
        <v>-10880</v>
      </c>
      <c r="L59" s="154">
        <f>G59/G58</f>
        <v>0.19722572096903473</v>
      </c>
      <c r="M59" s="155">
        <v>6470</v>
      </c>
      <c r="N59" s="153">
        <v>3985</v>
      </c>
      <c r="O59" s="153">
        <v>3742</v>
      </c>
      <c r="P59" s="153">
        <v>4646</v>
      </c>
      <c r="Q59" s="153">
        <v>5549</v>
      </c>
      <c r="R59" s="154">
        <f t="shared" si="32"/>
        <v>0.19436074042186835</v>
      </c>
      <c r="S59" s="154">
        <f t="shared" si="33"/>
        <v>-0.1423493044822256</v>
      </c>
      <c r="T59" s="153">
        <f t="shared" si="34"/>
        <v>903</v>
      </c>
      <c r="U59" s="153">
        <f t="shared" si="35"/>
        <v>-921</v>
      </c>
      <c r="V59" s="154">
        <f>Q59/Q58</f>
        <v>0.23752247239106242</v>
      </c>
    </row>
    <row r="60" spans="2:22" x14ac:dyDescent="0.25">
      <c r="B60" s="152" t="s">
        <v>161</v>
      </c>
      <c r="C60" s="153">
        <v>86361</v>
      </c>
      <c r="D60" s="153">
        <v>43068</v>
      </c>
      <c r="E60" s="153">
        <v>80302</v>
      </c>
      <c r="F60" s="153">
        <v>95582</v>
      </c>
      <c r="G60" s="153">
        <v>98152</v>
      </c>
      <c r="H60" s="154">
        <f t="shared" si="28"/>
        <v>2.6887907765060337E-2</v>
      </c>
      <c r="I60" s="154">
        <f t="shared" si="29"/>
        <v>0.13653153622584258</v>
      </c>
      <c r="J60" s="153">
        <f t="shared" si="30"/>
        <v>2570</v>
      </c>
      <c r="K60" s="153">
        <f t="shared" si="31"/>
        <v>11791</v>
      </c>
      <c r="L60" s="154">
        <f>G60/G58</f>
        <v>0.80277427903096532</v>
      </c>
      <c r="M60" s="155">
        <v>19788</v>
      </c>
      <c r="N60" s="153">
        <v>17468</v>
      </c>
      <c r="O60" s="153">
        <v>31533</v>
      </c>
      <c r="P60" s="153">
        <v>20738</v>
      </c>
      <c r="Q60" s="153">
        <v>17813</v>
      </c>
      <c r="R60" s="154">
        <f t="shared" si="32"/>
        <v>-0.14104542385958141</v>
      </c>
      <c r="S60" s="154">
        <f t="shared" si="33"/>
        <v>-9.9807964422882534E-2</v>
      </c>
      <c r="T60" s="153">
        <f t="shared" si="34"/>
        <v>-2925</v>
      </c>
      <c r="U60" s="153">
        <f t="shared" si="35"/>
        <v>-1975</v>
      </c>
      <c r="V60" s="154">
        <f>Q60/Q58</f>
        <v>0.76247752760893761</v>
      </c>
    </row>
    <row r="61" spans="2:22" x14ac:dyDescent="0.25">
      <c r="B61" s="147" t="s">
        <v>137</v>
      </c>
      <c r="C61" s="148">
        <v>43424</v>
      </c>
      <c r="D61" s="148">
        <v>18130</v>
      </c>
      <c r="E61" s="148">
        <v>40033</v>
      </c>
      <c r="F61" s="148">
        <v>48151</v>
      </c>
      <c r="G61" s="148">
        <v>34585</v>
      </c>
      <c r="H61" s="149">
        <f t="shared" si="28"/>
        <v>-0.28173869701563825</v>
      </c>
      <c r="I61" s="149">
        <f t="shared" si="29"/>
        <v>-0.20355103168754607</v>
      </c>
      <c r="J61" s="148">
        <f t="shared" si="30"/>
        <v>-13566</v>
      </c>
      <c r="K61" s="148">
        <f t="shared" si="31"/>
        <v>-8839</v>
      </c>
      <c r="L61" s="149">
        <f>G61/G61</f>
        <v>1</v>
      </c>
      <c r="M61" s="150">
        <v>11438</v>
      </c>
      <c r="N61" s="148">
        <v>8219</v>
      </c>
      <c r="O61" s="148">
        <v>14854</v>
      </c>
      <c r="P61" s="148">
        <v>10689</v>
      </c>
      <c r="Q61" s="148">
        <v>6326</v>
      </c>
      <c r="R61" s="149">
        <f t="shared" si="32"/>
        <v>-0.4081766301805595</v>
      </c>
      <c r="S61" s="149">
        <f t="shared" si="33"/>
        <v>-0.44693128169260365</v>
      </c>
      <c r="T61" s="148">
        <f t="shared" si="34"/>
        <v>-4363</v>
      </c>
      <c r="U61" s="148">
        <f t="shared" si="35"/>
        <v>-5112</v>
      </c>
      <c r="V61" s="149">
        <f>Q61/Q61</f>
        <v>1</v>
      </c>
    </row>
    <row r="62" spans="2:22" x14ac:dyDescent="0.25">
      <c r="B62" s="152" t="s">
        <v>160</v>
      </c>
      <c r="C62" s="153">
        <v>8062</v>
      </c>
      <c r="D62" s="153">
        <v>2134</v>
      </c>
      <c r="E62" s="153">
        <v>5877</v>
      </c>
      <c r="F62" s="153">
        <v>4455</v>
      </c>
      <c r="G62" s="153">
        <v>4182</v>
      </c>
      <c r="H62" s="154">
        <f t="shared" si="28"/>
        <v>-6.1279461279461267E-2</v>
      </c>
      <c r="I62" s="154">
        <f t="shared" si="29"/>
        <v>-0.48127015628876213</v>
      </c>
      <c r="J62" s="153">
        <f t="shared" si="30"/>
        <v>-273</v>
      </c>
      <c r="K62" s="153">
        <f t="shared" si="31"/>
        <v>-3880</v>
      </c>
      <c r="L62" s="154">
        <f>G62/G61</f>
        <v>0.12091947376030071</v>
      </c>
      <c r="M62" s="155">
        <v>2343</v>
      </c>
      <c r="N62" s="153">
        <v>744</v>
      </c>
      <c r="O62" s="153">
        <v>2278</v>
      </c>
      <c r="P62" s="153">
        <v>1114</v>
      </c>
      <c r="Q62" s="153">
        <v>875</v>
      </c>
      <c r="R62" s="154">
        <f t="shared" si="32"/>
        <v>-0.21454219030520649</v>
      </c>
      <c r="S62" s="154">
        <f t="shared" si="33"/>
        <v>-0.62654716175842928</v>
      </c>
      <c r="T62" s="153">
        <f t="shared" si="34"/>
        <v>-239</v>
      </c>
      <c r="U62" s="153">
        <f t="shared" si="35"/>
        <v>-1468</v>
      </c>
      <c r="V62" s="154">
        <f>Q62/Q61</f>
        <v>0.13831805248182105</v>
      </c>
    </row>
    <row r="63" spans="2:22" x14ac:dyDescent="0.25">
      <c r="B63" s="152" t="s">
        <v>161</v>
      </c>
      <c r="C63" s="153">
        <v>35364</v>
      </c>
      <c r="D63" s="153">
        <v>15998</v>
      </c>
      <c r="E63" s="153">
        <v>34156</v>
      </c>
      <c r="F63" s="153">
        <v>43694</v>
      </c>
      <c r="G63" s="153">
        <v>30404</v>
      </c>
      <c r="H63" s="154">
        <f t="shared" si="28"/>
        <v>-0.30416075433697987</v>
      </c>
      <c r="I63" s="154">
        <f t="shared" si="29"/>
        <v>-0.1402556271914942</v>
      </c>
      <c r="J63" s="153">
        <f t="shared" si="30"/>
        <v>-13290</v>
      </c>
      <c r="K63" s="153">
        <f t="shared" si="31"/>
        <v>-4960</v>
      </c>
      <c r="L63" s="154">
        <f>G63/G61</f>
        <v>0.87910944050889117</v>
      </c>
      <c r="M63" s="155">
        <v>9096</v>
      </c>
      <c r="N63" s="153">
        <v>7475</v>
      </c>
      <c r="O63" s="153">
        <v>12576</v>
      </c>
      <c r="P63" s="153">
        <v>9576</v>
      </c>
      <c r="Q63" s="153">
        <v>5452</v>
      </c>
      <c r="R63" s="154">
        <f t="shared" si="32"/>
        <v>-0.43065998329156219</v>
      </c>
      <c r="S63" s="154">
        <f t="shared" si="33"/>
        <v>-0.40061565523306952</v>
      </c>
      <c r="T63" s="153">
        <f t="shared" si="34"/>
        <v>-4124</v>
      </c>
      <c r="U63" s="153">
        <f t="shared" si="35"/>
        <v>-3644</v>
      </c>
      <c r="V63" s="154">
        <f>Q63/Q61</f>
        <v>0.86184002529244386</v>
      </c>
    </row>
    <row r="64" spans="2:22" ht="6" customHeight="1" x14ac:dyDescent="0.25">
      <c r="B64" s="129"/>
      <c r="C64" s="130"/>
      <c r="D64" s="130"/>
      <c r="E64" s="131"/>
      <c r="F64" s="131"/>
      <c r="G64" s="130"/>
      <c r="H64" s="130"/>
      <c r="I64" s="131"/>
      <c r="J64" s="131"/>
    </row>
    <row r="65" spans="2:10" x14ac:dyDescent="0.25">
      <c r="B65" s="40" t="s">
        <v>57</v>
      </c>
      <c r="C65" s="40"/>
      <c r="D65" s="40"/>
      <c r="E65" s="40"/>
      <c r="F65" s="40"/>
      <c r="G65" s="40"/>
      <c r="H65" s="40"/>
      <c r="I65" s="40"/>
      <c r="J65" s="40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BF118-8E49-47C5-9B6A-994D9BC3E565}">
  <dimension ref="A1:V86"/>
  <sheetViews>
    <sheetView showGridLines="0" workbookViewId="0">
      <selection activeCell="G13" sqref="G13"/>
    </sheetView>
  </sheetViews>
  <sheetFormatPr baseColWidth="10" defaultColWidth="11.42578125" defaultRowHeight="15" x14ac:dyDescent="0.25"/>
  <cols>
    <col min="1" max="1" width="18.42578125" customWidth="1"/>
    <col min="2" max="2" width="32.42578125" customWidth="1"/>
    <col min="16" max="16" width="15.85546875" customWidth="1"/>
  </cols>
  <sheetData>
    <row r="1" spans="1:22" ht="40.5" customHeight="1" x14ac:dyDescent="0.25">
      <c r="A1" s="44"/>
    </row>
    <row r="4" spans="1:22" ht="21.75" customHeight="1" thickBot="1" x14ac:dyDescent="0.3">
      <c r="B4" s="11" t="str">
        <f>CONCATENATE("Turistas entrados según forma de contratación")</f>
        <v>Turistas entrados según forma de contratación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2" ht="6" customHeight="1" thickBot="1" x14ac:dyDescent="0.3"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</row>
    <row r="6" spans="1:22" ht="30.75" thickBot="1" x14ac:dyDescent="0.3">
      <c r="B6" s="27"/>
      <c r="C6" s="47" t="s">
        <v>186</v>
      </c>
      <c r="D6" s="47" t="s">
        <v>187</v>
      </c>
      <c r="E6" s="47" t="s">
        <v>188</v>
      </c>
      <c r="F6" s="47" t="s">
        <v>189</v>
      </c>
      <c r="G6" s="47" t="s">
        <v>185</v>
      </c>
      <c r="H6" s="32" t="str">
        <f>CONCATENATE("Variación ",RIGHT(G6,2),"/",RIGHT(F6,2))</f>
        <v>Variación 23/22</v>
      </c>
      <c r="I6" s="32" t="str">
        <f>CONCATENATE("Variación ",RIGHT(G6,2),"/",RIGHT(C6,2))</f>
        <v>Variación 23/19</v>
      </c>
      <c r="J6" s="32" t="str">
        <f>CONCATENATE("diferencia ",RIGHT(G6,2),"/",RIGHT(F6,2))</f>
        <v>diferencia 23/22</v>
      </c>
      <c r="K6" s="32" t="str">
        <f>CONCATENATE("diferencia ",RIGHT(G6,2),"/",RIGHT(C6,2))</f>
        <v>diferencia 23/19</v>
      </c>
      <c r="L6" s="48" t="str">
        <f>CONCATENATE("Cuota ",RIGHT(G6,4))</f>
        <v>Cuota 2023</v>
      </c>
      <c r="M6" s="49" t="s">
        <v>190</v>
      </c>
      <c r="N6" s="50" t="s">
        <v>191</v>
      </c>
      <c r="O6" s="50" t="s">
        <v>192</v>
      </c>
      <c r="P6" s="50" t="s">
        <v>193</v>
      </c>
      <c r="Q6" s="51" t="s">
        <v>194</v>
      </c>
      <c r="R6" s="32" t="str">
        <f>CONCATENATE("Variación ",RIGHT(Q6,2),"/",RIGHT(P6,2))</f>
        <v>Variación 23/22</v>
      </c>
      <c r="S6" s="32" t="str">
        <f>CONCATENATE("Variación ",RIGHT(Q6,2),"/",RIGHT(M6,2))</f>
        <v>Variación 23/19</v>
      </c>
      <c r="T6" s="32" t="str">
        <f>CONCATENATE("diferencia ",RIGHT(Q6,2),"/",RIGHT(P6,2))</f>
        <v>diferencia 23/22</v>
      </c>
      <c r="U6" s="32" t="str">
        <f>CONCATENATE("diferencia ",RIGHT(Q6,2),"/",RIGHT(M6,2))</f>
        <v>diferencia 23/19</v>
      </c>
      <c r="V6" s="48" t="str">
        <f>CONCATENATE("Cuota ",RIGHT(Q6,4))</f>
        <v>Cuota 2023</v>
      </c>
    </row>
    <row r="7" spans="1:22" ht="16.5" thickBot="1" x14ac:dyDescent="0.3">
      <c r="B7" s="138" t="s">
        <v>132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</row>
    <row r="8" spans="1:22" ht="16.5" thickBot="1" x14ac:dyDescent="0.3">
      <c r="B8" s="157" t="s">
        <v>162</v>
      </c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</row>
    <row r="9" spans="1:22" ht="15.75" x14ac:dyDescent="0.25">
      <c r="B9" s="59" t="s">
        <v>30</v>
      </c>
      <c r="C9" s="95">
        <v>10080669</v>
      </c>
      <c r="D9" s="95">
        <v>3768423</v>
      </c>
      <c r="E9" s="95">
        <v>2587070</v>
      </c>
      <c r="F9" s="95">
        <v>9286289</v>
      </c>
      <c r="G9" s="95">
        <v>10503968</v>
      </c>
      <c r="H9" s="96">
        <f>G9/F9-1</f>
        <v>0.13112654581394145</v>
      </c>
      <c r="I9" s="96">
        <f>G9/C9-1</f>
        <v>4.1991161499301377E-2</v>
      </c>
      <c r="J9" s="95">
        <f>G9-F9</f>
        <v>1217679</v>
      </c>
      <c r="K9" s="95">
        <f>G9-C9</f>
        <v>423299</v>
      </c>
      <c r="L9" s="96">
        <f>G9/G9</f>
        <v>1</v>
      </c>
      <c r="M9" s="98">
        <v>1289910</v>
      </c>
      <c r="N9" s="95">
        <v>406679</v>
      </c>
      <c r="O9" s="95">
        <v>838515</v>
      </c>
      <c r="P9" s="95">
        <v>1334530</v>
      </c>
      <c r="Q9" s="95">
        <v>1331354</v>
      </c>
      <c r="R9" s="97">
        <f t="shared" ref="R9:R11" si="0">Q9/P9-1</f>
        <v>-2.3798640719954189E-3</v>
      </c>
      <c r="S9" s="96">
        <f>Q9/M9-1</f>
        <v>3.2129373367134173E-2</v>
      </c>
      <c r="T9" s="95">
        <f t="shared" ref="T9:T11" si="1">Q9-P9</f>
        <v>-3176</v>
      </c>
      <c r="U9" s="95">
        <f>Q9-M9</f>
        <v>41444</v>
      </c>
      <c r="V9" s="95">
        <v>1331354</v>
      </c>
    </row>
    <row r="10" spans="1:22" ht="15.75" x14ac:dyDescent="0.25">
      <c r="B10" s="59" t="s">
        <v>65</v>
      </c>
      <c r="C10" s="95">
        <v>8702056</v>
      </c>
      <c r="D10" s="95">
        <v>3222980</v>
      </c>
      <c r="E10" s="95">
        <v>1777644</v>
      </c>
      <c r="F10" s="95">
        <v>7991797</v>
      </c>
      <c r="G10" s="95">
        <v>9162697</v>
      </c>
      <c r="H10" s="96">
        <f>G10/F10-1</f>
        <v>0.1465127304910272</v>
      </c>
      <c r="I10" s="96">
        <f>G10/C10-1</f>
        <v>5.2934731746152819E-2</v>
      </c>
      <c r="J10" s="95">
        <f>G10-F10</f>
        <v>1170900</v>
      </c>
      <c r="K10" s="95">
        <f>G10-C10</f>
        <v>460641</v>
      </c>
      <c r="L10" s="96">
        <f>G10/G9</f>
        <v>0.87230816011625323</v>
      </c>
      <c r="M10" s="98">
        <v>1035474</v>
      </c>
      <c r="N10" s="95">
        <v>237554</v>
      </c>
      <c r="O10" s="95">
        <v>567052</v>
      </c>
      <c r="P10" s="95">
        <v>1080501</v>
      </c>
      <c r="Q10" s="95">
        <v>1096920</v>
      </c>
      <c r="R10" s="97">
        <f t="shared" si="0"/>
        <v>1.519572864809926E-2</v>
      </c>
      <c r="S10" s="96">
        <f>Q10/M10-1</f>
        <v>5.9340939511759894E-2</v>
      </c>
      <c r="T10" s="95">
        <f t="shared" si="1"/>
        <v>16419</v>
      </c>
      <c r="U10" s="95">
        <f>Q10-M10</f>
        <v>61446</v>
      </c>
      <c r="V10" s="95">
        <v>1096920</v>
      </c>
    </row>
    <row r="11" spans="1:22" ht="16.5" thickBot="1" x14ac:dyDescent="0.3">
      <c r="B11" s="59" t="s">
        <v>138</v>
      </c>
      <c r="C11" s="95">
        <v>1378612</v>
      </c>
      <c r="D11" s="95">
        <v>545444</v>
      </c>
      <c r="E11" s="95">
        <v>809426</v>
      </c>
      <c r="F11" s="95">
        <v>1294491</v>
      </c>
      <c r="G11" s="95">
        <v>1341270</v>
      </c>
      <c r="H11" s="96">
        <f>G11/F11-1</f>
        <v>3.6136983571148917E-2</v>
      </c>
      <c r="I11" s="96">
        <f>G11/C11-1</f>
        <v>-2.7086663977971992E-2</v>
      </c>
      <c r="J11" s="95">
        <f>G11-F11</f>
        <v>46779</v>
      </c>
      <c r="K11" s="95">
        <f>G11-C11</f>
        <v>-37342</v>
      </c>
      <c r="L11" s="96">
        <f>G11/G9</f>
        <v>0.12769174468162889</v>
      </c>
      <c r="M11" s="98">
        <v>254436</v>
      </c>
      <c r="N11" s="95">
        <v>169125</v>
      </c>
      <c r="O11" s="95">
        <v>271463</v>
      </c>
      <c r="P11" s="95">
        <v>254029</v>
      </c>
      <c r="Q11" s="95">
        <v>234434</v>
      </c>
      <c r="R11" s="97">
        <f t="shared" si="0"/>
        <v>-7.7136862326742217E-2</v>
      </c>
      <c r="S11" s="96">
        <f>Q11/M11-1</f>
        <v>-7.8613089342703057E-2</v>
      </c>
      <c r="T11" s="95">
        <f t="shared" si="1"/>
        <v>-19595</v>
      </c>
      <c r="U11" s="95">
        <f>Q11-M11</f>
        <v>-20002</v>
      </c>
      <c r="V11" s="95">
        <v>234434</v>
      </c>
    </row>
    <row r="12" spans="1:22" ht="16.5" thickBot="1" x14ac:dyDescent="0.3">
      <c r="B12" s="157" t="s">
        <v>160</v>
      </c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9"/>
      <c r="S12" s="158"/>
      <c r="T12" s="158"/>
      <c r="U12" s="158"/>
      <c r="V12" s="158"/>
    </row>
    <row r="13" spans="1:22" ht="15.75" x14ac:dyDescent="0.25">
      <c r="B13" s="59" t="s">
        <v>30</v>
      </c>
      <c r="C13" s="95">
        <v>5622916</v>
      </c>
      <c r="D13" s="95">
        <v>1974523</v>
      </c>
      <c r="E13" s="95">
        <v>899413</v>
      </c>
      <c r="F13" s="95">
        <v>4497636</v>
      </c>
      <c r="G13" s="95">
        <v>5008295</v>
      </c>
      <c r="H13" s="96">
        <f>G13/F13-1</f>
        <v>0.11353942382175886</v>
      </c>
      <c r="I13" s="96">
        <f>G13/C13-1</f>
        <v>-0.10930645238164682</v>
      </c>
      <c r="J13" s="95">
        <f>G13-F13</f>
        <v>510659</v>
      </c>
      <c r="K13" s="95">
        <f>G13-C13</f>
        <v>-614621</v>
      </c>
      <c r="L13" s="96">
        <f>G13/G13</f>
        <v>1</v>
      </c>
      <c r="M13" s="98">
        <v>750447</v>
      </c>
      <c r="N13" s="95">
        <v>143132</v>
      </c>
      <c r="O13" s="95">
        <v>338054</v>
      </c>
      <c r="P13" s="95">
        <v>657084</v>
      </c>
      <c r="Q13" s="95">
        <v>648502</v>
      </c>
      <c r="R13" s="97">
        <f t="shared" ref="R13:R15" si="2">Q13/P13-1</f>
        <v>-1.3060735004961299E-2</v>
      </c>
      <c r="S13" s="96">
        <f>Q13/M13-1</f>
        <v>-0.13584570262790041</v>
      </c>
      <c r="T13" s="95">
        <f t="shared" ref="T13:T15" si="3">Q13-P13</f>
        <v>-8582</v>
      </c>
      <c r="U13" s="95">
        <f>Q13-M13</f>
        <v>-101945</v>
      </c>
      <c r="V13" s="95">
        <v>648502</v>
      </c>
    </row>
    <row r="14" spans="1:22" ht="15.75" x14ac:dyDescent="0.25">
      <c r="B14" s="59" t="s">
        <v>65</v>
      </c>
      <c r="C14" s="95">
        <v>5202785</v>
      </c>
      <c r="D14" s="95">
        <v>1860079</v>
      </c>
      <c r="E14" s="95">
        <v>780331</v>
      </c>
      <c r="F14" s="95">
        <v>4274762</v>
      </c>
      <c r="G14" s="95">
        <v>4782104</v>
      </c>
      <c r="H14" s="96">
        <f>G14/F14-1</f>
        <v>0.11868309861461301</v>
      </c>
      <c r="I14" s="96">
        <f>G14/C14-1</f>
        <v>-8.0856887224822871E-2</v>
      </c>
      <c r="J14" s="95">
        <f>G14-F14</f>
        <v>507342</v>
      </c>
      <c r="K14" s="95">
        <f>G14-C14</f>
        <v>-420681</v>
      </c>
      <c r="L14" s="96">
        <f>G14/G13</f>
        <v>0.9548367258717787</v>
      </c>
      <c r="M14" s="98">
        <v>650217</v>
      </c>
      <c r="N14" s="95">
        <v>116560</v>
      </c>
      <c r="O14" s="95">
        <v>291900</v>
      </c>
      <c r="P14" s="95">
        <v>601800</v>
      </c>
      <c r="Q14" s="95">
        <v>609674</v>
      </c>
      <c r="R14" s="97">
        <f t="shared" si="2"/>
        <v>1.3084081090063204E-2</v>
      </c>
      <c r="S14" s="96">
        <f>Q14/M14-1</f>
        <v>-6.2353029834655183E-2</v>
      </c>
      <c r="T14" s="95">
        <f t="shared" si="3"/>
        <v>7874</v>
      </c>
      <c r="U14" s="95">
        <f>Q14-M14</f>
        <v>-40543</v>
      </c>
      <c r="V14" s="95">
        <v>609674</v>
      </c>
    </row>
    <row r="15" spans="1:22" ht="16.5" thickBot="1" x14ac:dyDescent="0.3">
      <c r="B15" s="59" t="s">
        <v>138</v>
      </c>
      <c r="C15" s="95">
        <v>420131</v>
      </c>
      <c r="D15" s="95">
        <v>114444</v>
      </c>
      <c r="E15" s="95">
        <v>119082</v>
      </c>
      <c r="F15" s="95">
        <v>222872</v>
      </c>
      <c r="G15" s="95">
        <v>226193</v>
      </c>
      <c r="H15" s="96">
        <f>G15/F15-1</f>
        <v>1.4900929681610942E-2</v>
      </c>
      <c r="I15" s="96">
        <f>G15/C15-1</f>
        <v>-0.46161316351328519</v>
      </c>
      <c r="J15" s="95">
        <f>G15-F15</f>
        <v>3321</v>
      </c>
      <c r="K15" s="95">
        <f>G15-C15</f>
        <v>-193938</v>
      </c>
      <c r="L15" s="96">
        <f>G15/G13</f>
        <v>4.5163673465720366E-2</v>
      </c>
      <c r="M15" s="98">
        <v>100230</v>
      </c>
      <c r="N15" s="95">
        <v>26573</v>
      </c>
      <c r="O15" s="95">
        <v>46154</v>
      </c>
      <c r="P15" s="95">
        <v>55284</v>
      </c>
      <c r="Q15" s="95">
        <v>38828</v>
      </c>
      <c r="R15" s="97">
        <f t="shared" si="2"/>
        <v>-0.29766297662976626</v>
      </c>
      <c r="S15" s="96">
        <f>Q15/M15-1</f>
        <v>-0.61261099471216207</v>
      </c>
      <c r="T15" s="95">
        <f t="shared" si="3"/>
        <v>-16456</v>
      </c>
      <c r="U15" s="95">
        <f>Q15-M15</f>
        <v>-61402</v>
      </c>
      <c r="V15" s="95">
        <v>38828</v>
      </c>
    </row>
    <row r="16" spans="1:22" ht="16.5" thickBot="1" x14ac:dyDescent="0.3">
      <c r="B16" s="157" t="s">
        <v>161</v>
      </c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9"/>
      <c r="S16" s="158"/>
      <c r="T16" s="158"/>
      <c r="U16" s="158"/>
      <c r="V16" s="158"/>
    </row>
    <row r="17" spans="2:22" ht="15.75" x14ac:dyDescent="0.25">
      <c r="B17" s="59" t="s">
        <v>30</v>
      </c>
      <c r="C17" s="95">
        <v>4457756</v>
      </c>
      <c r="D17" s="95">
        <v>1793900</v>
      </c>
      <c r="E17" s="95">
        <v>1687657</v>
      </c>
      <c r="F17" s="95">
        <v>4788653</v>
      </c>
      <c r="G17" s="95">
        <v>5495673</v>
      </c>
      <c r="H17" s="96">
        <f>G17/F17-1</f>
        <v>0.1476448596296287</v>
      </c>
      <c r="I17" s="96">
        <f>G17/C17-1</f>
        <v>0.23283396399444034</v>
      </c>
      <c r="J17" s="95">
        <f>G17-F17</f>
        <v>707020</v>
      </c>
      <c r="K17" s="95">
        <f>G17-C17</f>
        <v>1037917</v>
      </c>
      <c r="L17" s="96">
        <f>G17/G17</f>
        <v>1</v>
      </c>
      <c r="M17" s="98">
        <v>539463</v>
      </c>
      <c r="N17" s="95">
        <v>263547</v>
      </c>
      <c r="O17" s="95">
        <v>500460</v>
      </c>
      <c r="P17" s="95">
        <v>677446</v>
      </c>
      <c r="Q17" s="95">
        <v>682852</v>
      </c>
      <c r="R17" s="97">
        <f t="shared" ref="R17:R19" si="4">Q17/P17-1</f>
        <v>7.9799718353934512E-3</v>
      </c>
      <c r="S17" s="96">
        <f>Q17/M17-1</f>
        <v>0.26579950802928098</v>
      </c>
      <c r="T17" s="95">
        <f t="shared" ref="T17:T19" si="5">Q17-P17</f>
        <v>5406</v>
      </c>
      <c r="U17" s="95">
        <f>Q17-M17</f>
        <v>143389</v>
      </c>
      <c r="V17" s="95">
        <v>682852</v>
      </c>
    </row>
    <row r="18" spans="2:22" ht="15.75" x14ac:dyDescent="0.25">
      <c r="B18" s="59" t="s">
        <v>65</v>
      </c>
      <c r="C18" s="95">
        <v>3499273</v>
      </c>
      <c r="D18" s="95">
        <v>1362901</v>
      </c>
      <c r="E18" s="95">
        <v>997314</v>
      </c>
      <c r="F18" s="95">
        <v>3717034</v>
      </c>
      <c r="G18" s="95">
        <v>4380595</v>
      </c>
      <c r="H18" s="96">
        <f>G18/F18-1</f>
        <v>0.17851894817211789</v>
      </c>
      <c r="I18" s="96">
        <f>G18/C18-1</f>
        <v>0.251858600343557</v>
      </c>
      <c r="J18" s="95">
        <f>G18-F18</f>
        <v>663561</v>
      </c>
      <c r="K18" s="95">
        <f>G18-C18</f>
        <v>881322</v>
      </c>
      <c r="L18" s="96">
        <f>G18/G17</f>
        <v>0.79709891763938645</v>
      </c>
      <c r="M18" s="98">
        <v>385257</v>
      </c>
      <c r="N18" s="95">
        <v>120994</v>
      </c>
      <c r="O18" s="95">
        <v>275152</v>
      </c>
      <c r="P18" s="95">
        <v>478702</v>
      </c>
      <c r="Q18" s="95">
        <v>487246</v>
      </c>
      <c r="R18" s="97">
        <f t="shared" si="4"/>
        <v>1.7848264682412074E-2</v>
      </c>
      <c r="S18" s="96">
        <f>Q18/M18-1</f>
        <v>0.26472977778469953</v>
      </c>
      <c r="T18" s="95">
        <f t="shared" si="5"/>
        <v>8544</v>
      </c>
      <c r="U18" s="95">
        <f>Q18-M18</f>
        <v>101989</v>
      </c>
      <c r="V18" s="95">
        <v>487246</v>
      </c>
    </row>
    <row r="19" spans="2:22" ht="16.5" thickBot="1" x14ac:dyDescent="0.3">
      <c r="B19" s="59" t="s">
        <v>138</v>
      </c>
      <c r="C19" s="95">
        <v>958483</v>
      </c>
      <c r="D19" s="95">
        <v>430999</v>
      </c>
      <c r="E19" s="95">
        <v>690344</v>
      </c>
      <c r="F19" s="95">
        <v>1071619</v>
      </c>
      <c r="G19" s="95">
        <v>1115078</v>
      </c>
      <c r="H19" s="96">
        <f>G19/F19-1</f>
        <v>4.0554525442344724E-2</v>
      </c>
      <c r="I19" s="96">
        <f>G19/C19-1</f>
        <v>0.16337796288510065</v>
      </c>
      <c r="J19" s="95">
        <f>G19-F19</f>
        <v>43459</v>
      </c>
      <c r="K19" s="95">
        <f>G19-C19</f>
        <v>156595</v>
      </c>
      <c r="L19" s="96">
        <f>G19/G17</f>
        <v>0.20290108236061352</v>
      </c>
      <c r="M19" s="98">
        <v>154206</v>
      </c>
      <c r="N19" s="95">
        <v>142552</v>
      </c>
      <c r="O19" s="95">
        <v>225309</v>
      </c>
      <c r="P19" s="95">
        <v>198745</v>
      </c>
      <c r="Q19" s="95">
        <v>195606</v>
      </c>
      <c r="R19" s="97">
        <f t="shared" si="4"/>
        <v>-1.5794108027874953E-2</v>
      </c>
      <c r="S19" s="96">
        <f>Q19/M19-1</f>
        <v>0.26847204388934287</v>
      </c>
      <c r="T19" s="95">
        <f t="shared" si="5"/>
        <v>-3139</v>
      </c>
      <c r="U19" s="95">
        <f>Q19-M19</f>
        <v>41400</v>
      </c>
      <c r="V19" s="95">
        <v>195606</v>
      </c>
    </row>
    <row r="20" spans="2:22" ht="16.5" thickBot="1" x14ac:dyDescent="0.3">
      <c r="B20" s="138" t="s">
        <v>133</v>
      </c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</row>
    <row r="21" spans="2:22" ht="16.5" thickBot="1" x14ac:dyDescent="0.3">
      <c r="B21" s="157" t="s">
        <v>162</v>
      </c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</row>
    <row r="22" spans="2:22" x14ac:dyDescent="0.25">
      <c r="B22" s="59" t="s">
        <v>30</v>
      </c>
      <c r="C22" s="153">
        <v>3958474</v>
      </c>
      <c r="D22" s="153">
        <v>1534550</v>
      </c>
      <c r="E22" s="153">
        <v>1088841</v>
      </c>
      <c r="F22" s="153">
        <v>3810962</v>
      </c>
      <c r="G22" s="153">
        <v>4270879</v>
      </c>
      <c r="H22" s="154">
        <f>G22/F22-1</f>
        <v>0.12068265178188597</v>
      </c>
      <c r="I22" s="154">
        <f>G22/C22-1</f>
        <v>7.892056383343693E-2</v>
      </c>
      <c r="J22" s="153">
        <f>G22-F22</f>
        <v>459917</v>
      </c>
      <c r="K22" s="153">
        <f>G22-C22</f>
        <v>312405</v>
      </c>
      <c r="L22" s="154">
        <f>G22/G22</f>
        <v>1</v>
      </c>
      <c r="M22" s="155">
        <v>501712</v>
      </c>
      <c r="N22" s="153">
        <v>158567</v>
      </c>
      <c r="O22" s="153">
        <v>326667</v>
      </c>
      <c r="P22" s="153">
        <v>515419</v>
      </c>
      <c r="Q22" s="153">
        <v>535822</v>
      </c>
      <c r="R22" s="154">
        <f>Q22/P22-1</f>
        <v>3.9585269460380879E-2</v>
      </c>
      <c r="S22" s="154">
        <f>Q22/M22-1</f>
        <v>6.7987211786841861E-2</v>
      </c>
      <c r="T22" s="153">
        <f>Q22-P22</f>
        <v>20403</v>
      </c>
      <c r="U22" s="153">
        <f>Q22-M22</f>
        <v>34110</v>
      </c>
      <c r="V22" s="154">
        <f>Q22/Q22</f>
        <v>1</v>
      </c>
    </row>
    <row r="23" spans="2:22" x14ac:dyDescent="0.25">
      <c r="B23" s="59" t="s">
        <v>65</v>
      </c>
      <c r="C23" s="153">
        <v>3372860</v>
      </c>
      <c r="D23" s="153">
        <v>1302400</v>
      </c>
      <c r="E23" s="153">
        <v>753964</v>
      </c>
      <c r="F23" s="153">
        <v>3253126</v>
      </c>
      <c r="G23" s="153">
        <v>3649841</v>
      </c>
      <c r="H23" s="154">
        <f>G23/F23-1</f>
        <v>0.12194885780630682</v>
      </c>
      <c r="I23" s="154">
        <f>G23/C23-1</f>
        <v>8.2120514933913702E-2</v>
      </c>
      <c r="J23" s="153">
        <f>G23-F23</f>
        <v>396715</v>
      </c>
      <c r="K23" s="153">
        <f>G23-C23</f>
        <v>276981</v>
      </c>
      <c r="L23" s="154">
        <f>G23/G22</f>
        <v>0.85458777923701423</v>
      </c>
      <c r="M23" s="155">
        <v>400366</v>
      </c>
      <c r="N23" s="153">
        <v>89188</v>
      </c>
      <c r="O23" s="153">
        <v>222133</v>
      </c>
      <c r="P23" s="153">
        <v>412194</v>
      </c>
      <c r="Q23" s="153">
        <v>427951</v>
      </c>
      <c r="R23" s="154">
        <f>Q23/P23-1</f>
        <v>3.8227145470336676E-2</v>
      </c>
      <c r="S23" s="154">
        <f>Q23/M23-1</f>
        <v>6.8899456996847963E-2</v>
      </c>
      <c r="T23" s="153">
        <f>Q23-P23</f>
        <v>15757</v>
      </c>
      <c r="U23" s="153">
        <f>Q23-M23</f>
        <v>27585</v>
      </c>
      <c r="V23" s="154">
        <f>Q23/Q22</f>
        <v>0.79868127848427273</v>
      </c>
    </row>
    <row r="24" spans="2:22" ht="15.75" thickBot="1" x14ac:dyDescent="0.3">
      <c r="B24" s="59" t="s">
        <v>138</v>
      </c>
      <c r="C24" s="153">
        <v>585614</v>
      </c>
      <c r="D24" s="153">
        <v>232151</v>
      </c>
      <c r="E24" s="153">
        <v>334878</v>
      </c>
      <c r="F24" s="153">
        <v>557836</v>
      </c>
      <c r="G24" s="153">
        <v>621038</v>
      </c>
      <c r="H24" s="154">
        <f>G24/F24-1</f>
        <v>0.11329853218508656</v>
      </c>
      <c r="I24" s="154">
        <f>G24/C24-1</f>
        <v>6.0490357129440175E-2</v>
      </c>
      <c r="J24" s="153">
        <f>G24-F24</f>
        <v>63202</v>
      </c>
      <c r="K24" s="153">
        <f>G24-C24</f>
        <v>35424</v>
      </c>
      <c r="L24" s="154">
        <f>G24/G22</f>
        <v>0.14541222076298579</v>
      </c>
      <c r="M24" s="155">
        <v>101346</v>
      </c>
      <c r="N24" s="153">
        <v>69379</v>
      </c>
      <c r="O24" s="153">
        <v>104534</v>
      </c>
      <c r="P24" s="153">
        <v>103226</v>
      </c>
      <c r="Q24" s="153">
        <v>107871</v>
      </c>
      <c r="R24" s="154">
        <f>Q24/P24-1</f>
        <v>4.4998353128087976E-2</v>
      </c>
      <c r="S24" s="154">
        <f>Q24/M24-1</f>
        <v>6.4383399443490585E-2</v>
      </c>
      <c r="T24" s="153">
        <f>Q24-P24</f>
        <v>4645</v>
      </c>
      <c r="U24" s="153">
        <f>Q24-M24</f>
        <v>6525</v>
      </c>
      <c r="V24" s="154">
        <f>Q24/Q22</f>
        <v>0.20131872151572724</v>
      </c>
    </row>
    <row r="25" spans="2:22" ht="16.5" thickBot="1" x14ac:dyDescent="0.3">
      <c r="B25" s="157" t="s">
        <v>160</v>
      </c>
      <c r="C25" s="160"/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</row>
    <row r="26" spans="2:22" x14ac:dyDescent="0.25">
      <c r="B26" s="59" t="s">
        <v>30</v>
      </c>
      <c r="C26" s="153">
        <v>2082487</v>
      </c>
      <c r="D26" s="153">
        <v>722489</v>
      </c>
      <c r="E26" s="153">
        <v>324417</v>
      </c>
      <c r="F26" s="153">
        <v>1581012</v>
      </c>
      <c r="G26" s="153">
        <v>1682489</v>
      </c>
      <c r="H26" s="154">
        <f>G26/F26-1</f>
        <v>6.418483857175028E-2</v>
      </c>
      <c r="I26" s="154">
        <f>G26/C26-1</f>
        <v>-0.19207706938866842</v>
      </c>
      <c r="J26" s="153">
        <f>G26-F26</f>
        <v>101477</v>
      </c>
      <c r="K26" s="153">
        <f>G26-C26</f>
        <v>-399998</v>
      </c>
      <c r="L26" s="154">
        <f>G26/G26</f>
        <v>1</v>
      </c>
      <c r="M26" s="155">
        <v>283947</v>
      </c>
      <c r="N26" s="153">
        <v>38800</v>
      </c>
      <c r="O26" s="153">
        <v>115802</v>
      </c>
      <c r="P26" s="153">
        <v>198057</v>
      </c>
      <c r="Q26" s="153">
        <v>210142</v>
      </c>
      <c r="R26" s="154">
        <f>Q26/P26-1</f>
        <v>6.1017787808560264E-2</v>
      </c>
      <c r="S26" s="154">
        <f>Q26/M26-1</f>
        <v>-0.25992526774362823</v>
      </c>
      <c r="T26" s="153">
        <f>Q26-P26</f>
        <v>12085</v>
      </c>
      <c r="U26" s="153">
        <f>Q26-M26</f>
        <v>-73805</v>
      </c>
      <c r="V26" s="154">
        <f>Q26/Q26</f>
        <v>1</v>
      </c>
    </row>
    <row r="27" spans="2:22" x14ac:dyDescent="0.25">
      <c r="B27" s="59" t="s">
        <v>65</v>
      </c>
      <c r="C27" s="153">
        <v>1868320</v>
      </c>
      <c r="D27" s="153">
        <v>673849</v>
      </c>
      <c r="E27" s="153">
        <v>263817</v>
      </c>
      <c r="F27" s="153">
        <v>1468894</v>
      </c>
      <c r="G27" s="153">
        <v>1564492</v>
      </c>
      <c r="H27" s="154">
        <f>G27/F27-1</f>
        <v>6.5081619231884602E-2</v>
      </c>
      <c r="I27" s="154">
        <f>G27/C27-1</f>
        <v>-0.16262096428877282</v>
      </c>
      <c r="J27" s="153">
        <f>G27-F27</f>
        <v>95598</v>
      </c>
      <c r="K27" s="153">
        <f>G27-C27</f>
        <v>-303828</v>
      </c>
      <c r="L27" s="154">
        <f>G27/G26</f>
        <v>0.92986759497387506</v>
      </c>
      <c r="M27" s="155">
        <v>237882</v>
      </c>
      <c r="N27" s="153">
        <v>30115</v>
      </c>
      <c r="O27" s="153">
        <v>94993</v>
      </c>
      <c r="P27" s="153">
        <v>178593</v>
      </c>
      <c r="Q27" s="153">
        <v>195299</v>
      </c>
      <c r="R27" s="154">
        <f>Q27/P27-1</f>
        <v>9.3542300090149189E-2</v>
      </c>
      <c r="S27" s="154">
        <f>Q27/M27-1</f>
        <v>-0.17900892038910043</v>
      </c>
      <c r="T27" s="153">
        <f>Q27-P27</f>
        <v>16706</v>
      </c>
      <c r="U27" s="153">
        <f>Q27-M27</f>
        <v>-42583</v>
      </c>
      <c r="V27" s="154">
        <f>Q27/Q26</f>
        <v>0.92936680911003033</v>
      </c>
    </row>
    <row r="28" spans="2:22" ht="15.75" thickBot="1" x14ac:dyDescent="0.3">
      <c r="B28" s="59" t="s">
        <v>138</v>
      </c>
      <c r="C28" s="153">
        <v>214170</v>
      </c>
      <c r="D28" s="153">
        <v>48641</v>
      </c>
      <c r="E28" s="153">
        <v>60600</v>
      </c>
      <c r="F28" s="153">
        <v>112118</v>
      </c>
      <c r="G28" s="153">
        <v>117996</v>
      </c>
      <c r="H28" s="154">
        <f>G28/F28-1</f>
        <v>5.242690736545419E-2</v>
      </c>
      <c r="I28" s="154">
        <f>G28/C28-1</f>
        <v>-0.44905448942428916</v>
      </c>
      <c r="J28" s="153">
        <f>G28-F28</f>
        <v>5878</v>
      </c>
      <c r="K28" s="153">
        <f>G28-C28</f>
        <v>-96174</v>
      </c>
      <c r="L28" s="154">
        <f>G28/G26</f>
        <v>7.0131810668598721E-2</v>
      </c>
      <c r="M28" s="155">
        <v>46065</v>
      </c>
      <c r="N28" s="153">
        <v>8685</v>
      </c>
      <c r="O28" s="153">
        <v>20810</v>
      </c>
      <c r="P28" s="153">
        <v>19463</v>
      </c>
      <c r="Q28" s="153">
        <v>14843</v>
      </c>
      <c r="R28" s="154">
        <f>Q28/P28-1</f>
        <v>-0.23737347788110774</v>
      </c>
      <c r="S28" s="154">
        <f>Q28/M28-1</f>
        <v>-0.67778139585368502</v>
      </c>
      <c r="T28" s="153">
        <f>Q28-P28</f>
        <v>-4620</v>
      </c>
      <c r="U28" s="153">
        <f>Q28-M28</f>
        <v>-31222</v>
      </c>
      <c r="V28" s="154">
        <f>Q28/Q26</f>
        <v>7.0633190889969638E-2</v>
      </c>
    </row>
    <row r="29" spans="2:22" ht="16.5" thickBot="1" x14ac:dyDescent="0.3">
      <c r="B29" s="157" t="s">
        <v>161</v>
      </c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</row>
    <row r="30" spans="2:22" x14ac:dyDescent="0.25">
      <c r="B30" s="59" t="s">
        <v>30</v>
      </c>
      <c r="C30" s="153">
        <v>1875987</v>
      </c>
      <c r="D30" s="153">
        <v>812063</v>
      </c>
      <c r="E30" s="153">
        <v>764425</v>
      </c>
      <c r="F30" s="153">
        <v>2229951</v>
      </c>
      <c r="G30" s="153">
        <v>2588390</v>
      </c>
      <c r="H30" s="154">
        <f>G30/F30-1</f>
        <v>0.16073850950088131</v>
      </c>
      <c r="I30" s="154">
        <f>G30/C30-1</f>
        <v>0.37974836712621141</v>
      </c>
      <c r="J30" s="153">
        <f>G30-F30</f>
        <v>358439</v>
      </c>
      <c r="K30" s="153">
        <f>G30-C30</f>
        <v>712403</v>
      </c>
      <c r="L30" s="154">
        <f>G30/G30</f>
        <v>1</v>
      </c>
      <c r="M30" s="155">
        <v>217765</v>
      </c>
      <c r="N30" s="153">
        <v>119768</v>
      </c>
      <c r="O30" s="153">
        <v>210865</v>
      </c>
      <c r="P30" s="153">
        <v>317363</v>
      </c>
      <c r="Q30" s="153">
        <v>325680</v>
      </c>
      <c r="R30" s="154">
        <f>Q30/P30-1</f>
        <v>2.6206583628211266E-2</v>
      </c>
      <c r="S30" s="154">
        <f>Q30/M30-1</f>
        <v>0.49555713728101392</v>
      </c>
      <c r="T30" s="153">
        <f>Q30-P30</f>
        <v>8317</v>
      </c>
      <c r="U30" s="153">
        <f>Q30-M30</f>
        <v>107915</v>
      </c>
      <c r="V30" s="154">
        <f>Q30/Q30</f>
        <v>1</v>
      </c>
    </row>
    <row r="31" spans="2:22" x14ac:dyDescent="0.25">
      <c r="B31" s="59" t="s">
        <v>65</v>
      </c>
      <c r="C31" s="153">
        <v>1504544</v>
      </c>
      <c r="D31" s="153">
        <v>628553</v>
      </c>
      <c r="E31" s="153">
        <v>490148</v>
      </c>
      <c r="F31" s="153">
        <v>1784233</v>
      </c>
      <c r="G31" s="153">
        <v>2085350</v>
      </c>
      <c r="H31" s="154">
        <f>G31/F31-1</f>
        <v>0.16876551436947973</v>
      </c>
      <c r="I31" s="154">
        <f>G31/C31-1</f>
        <v>0.38603457260139939</v>
      </c>
      <c r="J31" s="153">
        <f>G31-F31</f>
        <v>301117</v>
      </c>
      <c r="K31" s="153">
        <f>G31-C31</f>
        <v>580806</v>
      </c>
      <c r="L31" s="154">
        <f>G31/G30</f>
        <v>0.80565525287920292</v>
      </c>
      <c r="M31" s="155">
        <v>162484</v>
      </c>
      <c r="N31" s="153">
        <v>59073</v>
      </c>
      <c r="O31" s="153">
        <v>127140</v>
      </c>
      <c r="P31" s="153">
        <v>233601</v>
      </c>
      <c r="Q31" s="153">
        <v>232653</v>
      </c>
      <c r="R31" s="154">
        <f>Q31/P31-1</f>
        <v>-4.0582018056429803E-3</v>
      </c>
      <c r="S31" s="154">
        <f>Q31/M31-1</f>
        <v>0.43185175155707634</v>
      </c>
      <c r="T31" s="153">
        <f>Q31-P31</f>
        <v>-948</v>
      </c>
      <c r="U31" s="153">
        <f>Q31-M31</f>
        <v>70169</v>
      </c>
      <c r="V31" s="154">
        <f>Q31/Q30</f>
        <v>0.71436072218128222</v>
      </c>
    </row>
    <row r="32" spans="2:22" ht="15.75" thickBot="1" x14ac:dyDescent="0.3">
      <c r="B32" s="59" t="s">
        <v>138</v>
      </c>
      <c r="C32" s="153">
        <v>371444</v>
      </c>
      <c r="D32" s="153">
        <v>183510</v>
      </c>
      <c r="E32" s="153">
        <v>274278</v>
      </c>
      <c r="F32" s="153">
        <v>445717</v>
      </c>
      <c r="G32" s="153">
        <v>503042</v>
      </c>
      <c r="H32" s="154">
        <f>G32/F32-1</f>
        <v>0.12861299883109689</v>
      </c>
      <c r="I32" s="154">
        <f>G32/C32-1</f>
        <v>0.35428759113082986</v>
      </c>
      <c r="J32" s="153">
        <f>G32-F32</f>
        <v>57325</v>
      </c>
      <c r="K32" s="153">
        <f>G32-C32</f>
        <v>131598</v>
      </c>
      <c r="L32" s="154">
        <f>G32/G30</f>
        <v>0.19434551980188458</v>
      </c>
      <c r="M32" s="155">
        <v>55281</v>
      </c>
      <c r="N32" s="153">
        <v>60694</v>
      </c>
      <c r="O32" s="153">
        <v>83725</v>
      </c>
      <c r="P32" s="153">
        <v>83762</v>
      </c>
      <c r="Q32" s="153">
        <v>93028</v>
      </c>
      <c r="R32" s="154">
        <f>Q32/P32-1</f>
        <v>0.11062295551682144</v>
      </c>
      <c r="S32" s="154">
        <f>Q32/M32-1</f>
        <v>0.68282049890559149</v>
      </c>
      <c r="T32" s="153">
        <f>Q32-P32</f>
        <v>9266</v>
      </c>
      <c r="U32" s="153">
        <f>Q32-M32</f>
        <v>37747</v>
      </c>
      <c r="V32" s="154">
        <f>Q32/Q30</f>
        <v>0.28564234831736673</v>
      </c>
    </row>
    <row r="33" spans="2:22" ht="16.5" thickBot="1" x14ac:dyDescent="0.3">
      <c r="B33" s="138" t="s">
        <v>134</v>
      </c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</row>
    <row r="34" spans="2:22" ht="16.5" thickBot="1" x14ac:dyDescent="0.3">
      <c r="B34" s="157" t="s">
        <v>162</v>
      </c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</row>
    <row r="35" spans="2:22" x14ac:dyDescent="0.25">
      <c r="B35" s="59" t="s">
        <v>30</v>
      </c>
      <c r="C35" s="153">
        <v>2803604</v>
      </c>
      <c r="D35" s="153">
        <v>1112486</v>
      </c>
      <c r="E35" s="153">
        <v>680384</v>
      </c>
      <c r="F35" s="153">
        <v>2406559</v>
      </c>
      <c r="G35" s="153">
        <v>2758590</v>
      </c>
      <c r="H35" s="154">
        <f>G35/F35-1</f>
        <v>0.14627981279494917</v>
      </c>
      <c r="I35" s="154">
        <f>G35/C35-1</f>
        <v>-1.6055762511396066E-2</v>
      </c>
      <c r="J35" s="153">
        <f>G35-F35</f>
        <v>352031</v>
      </c>
      <c r="K35" s="153">
        <f>G35-C35</f>
        <v>-45014</v>
      </c>
      <c r="L35" s="154">
        <f>G35/G35</f>
        <v>1</v>
      </c>
      <c r="M35" s="155">
        <v>328921</v>
      </c>
      <c r="N35" s="153">
        <v>101836</v>
      </c>
      <c r="O35" s="153">
        <v>193905</v>
      </c>
      <c r="P35" s="153">
        <v>332139</v>
      </c>
      <c r="Q35" s="153">
        <v>326111</v>
      </c>
      <c r="R35" s="154">
        <f>Q35/P35-1</f>
        <v>-1.8149027967206521E-2</v>
      </c>
      <c r="S35" s="154">
        <f>Q35/M35-1</f>
        <v>-8.5430848136787141E-3</v>
      </c>
      <c r="T35" s="153">
        <f>Q35-P35</f>
        <v>-6028</v>
      </c>
      <c r="U35" s="153">
        <f>Q35-M35</f>
        <v>-2810</v>
      </c>
      <c r="V35" s="154">
        <f>Q35/Q35</f>
        <v>1</v>
      </c>
    </row>
    <row r="36" spans="2:22" x14ac:dyDescent="0.25">
      <c r="B36" s="59" t="s">
        <v>65</v>
      </c>
      <c r="C36" s="153">
        <v>2345689</v>
      </c>
      <c r="D36" s="153">
        <v>941908</v>
      </c>
      <c r="E36" s="153">
        <v>463787</v>
      </c>
      <c r="F36" s="153">
        <v>2034555</v>
      </c>
      <c r="G36" s="153">
        <v>2395048</v>
      </c>
      <c r="H36" s="154">
        <f>G36/F36-1</f>
        <v>0.1771851830007054</v>
      </c>
      <c r="I36" s="154">
        <f>G36/C36-1</f>
        <v>2.104243145617346E-2</v>
      </c>
      <c r="J36" s="153">
        <f>G36-F36</f>
        <v>360493</v>
      </c>
      <c r="K36" s="153">
        <f>G36-C36</f>
        <v>49359</v>
      </c>
      <c r="L36" s="154">
        <f>G36/G35</f>
        <v>0.86821455888696764</v>
      </c>
      <c r="M36" s="155">
        <v>247045</v>
      </c>
      <c r="N36" s="153">
        <v>56340</v>
      </c>
      <c r="O36" s="153">
        <v>125539</v>
      </c>
      <c r="P36" s="153">
        <v>261265</v>
      </c>
      <c r="Q36" s="153">
        <v>266071</v>
      </c>
      <c r="R36" s="154">
        <f>Q36/P36-1</f>
        <v>1.8395116069890749E-2</v>
      </c>
      <c r="S36" s="154">
        <f>Q36/M36-1</f>
        <v>7.7014309133963454E-2</v>
      </c>
      <c r="T36" s="153">
        <f>Q36-P36</f>
        <v>4806</v>
      </c>
      <c r="U36" s="153">
        <f>Q36-M36</f>
        <v>19026</v>
      </c>
      <c r="V36" s="154">
        <f>Q36/Q35</f>
        <v>0.8158909083103606</v>
      </c>
    </row>
    <row r="37" spans="2:22" ht="15.75" thickBot="1" x14ac:dyDescent="0.3">
      <c r="B37" s="59" t="s">
        <v>138</v>
      </c>
      <c r="C37" s="153">
        <v>457914</v>
      </c>
      <c r="D37" s="153">
        <v>170577</v>
      </c>
      <c r="E37" s="153">
        <v>216599</v>
      </c>
      <c r="F37" s="153">
        <v>372005</v>
      </c>
      <c r="G37" s="153">
        <v>363542</v>
      </c>
      <c r="H37" s="154">
        <f>G37/F37-1</f>
        <v>-2.2749694224539985E-2</v>
      </c>
      <c r="I37" s="154">
        <f>G37/C37-1</f>
        <v>-0.20609110007556009</v>
      </c>
      <c r="J37" s="153">
        <f>G37-F37</f>
        <v>-8463</v>
      </c>
      <c r="K37" s="153">
        <f>G37-C37</f>
        <v>-94372</v>
      </c>
      <c r="L37" s="154">
        <f>G37/G35</f>
        <v>0.13178544111303239</v>
      </c>
      <c r="M37" s="155">
        <v>81876</v>
      </c>
      <c r="N37" s="153">
        <v>45496</v>
      </c>
      <c r="O37" s="153">
        <v>68367</v>
      </c>
      <c r="P37" s="153">
        <v>70874</v>
      </c>
      <c r="Q37" s="153">
        <v>60040</v>
      </c>
      <c r="R37" s="154">
        <f>Q37/P37-1</f>
        <v>-0.15286282698874054</v>
      </c>
      <c r="S37" s="154">
        <f>Q37/M37-1</f>
        <v>-0.26669597928574917</v>
      </c>
      <c r="T37" s="153">
        <f>Q37-P37</f>
        <v>-10834</v>
      </c>
      <c r="U37" s="153">
        <f>Q37-M37</f>
        <v>-21836</v>
      </c>
      <c r="V37" s="154">
        <f>Q37/Q35</f>
        <v>0.1841090916896394</v>
      </c>
    </row>
    <row r="38" spans="2:22" ht="16.5" thickBot="1" x14ac:dyDescent="0.3">
      <c r="B38" s="157" t="s">
        <v>160</v>
      </c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</row>
    <row r="39" spans="2:22" x14ac:dyDescent="0.25">
      <c r="B39" s="59" t="s">
        <v>30</v>
      </c>
      <c r="C39" s="153">
        <v>1595929</v>
      </c>
      <c r="D39" s="153">
        <v>638441</v>
      </c>
      <c r="E39" s="153">
        <v>267702</v>
      </c>
      <c r="F39" s="153">
        <v>1299822</v>
      </c>
      <c r="G39" s="153">
        <v>1454511</v>
      </c>
      <c r="H39" s="154">
        <f>G39/F39-1</f>
        <v>0.11900783338026288</v>
      </c>
      <c r="I39" s="154">
        <f>G39/C39-1</f>
        <v>-8.8611711423252526E-2</v>
      </c>
      <c r="J39" s="153">
        <f>G39-F39</f>
        <v>154689</v>
      </c>
      <c r="K39" s="153">
        <f>G39-C39</f>
        <v>-141418</v>
      </c>
      <c r="L39" s="154">
        <f>G39/G39</f>
        <v>1</v>
      </c>
      <c r="M39" s="155">
        <v>191011</v>
      </c>
      <c r="N39" s="153">
        <v>37578</v>
      </c>
      <c r="O39" s="153">
        <v>81378</v>
      </c>
      <c r="P39" s="153">
        <v>174218</v>
      </c>
      <c r="Q39" s="153">
        <v>177946</v>
      </c>
      <c r="R39" s="154">
        <f>Q39/P39-1</f>
        <v>2.1398477769231761E-2</v>
      </c>
      <c r="S39" s="154">
        <f>Q39/M39-1</f>
        <v>-6.8399202140190907E-2</v>
      </c>
      <c r="T39" s="153">
        <f>Q39-P39</f>
        <v>3728</v>
      </c>
      <c r="U39" s="153">
        <f>Q39-M39</f>
        <v>-13065</v>
      </c>
      <c r="V39" s="154">
        <f>Q39/Q39</f>
        <v>1</v>
      </c>
    </row>
    <row r="40" spans="2:22" x14ac:dyDescent="0.25">
      <c r="B40" s="59" t="s">
        <v>65</v>
      </c>
      <c r="C40" s="153">
        <v>1505460</v>
      </c>
      <c r="D40" s="153">
        <v>614375</v>
      </c>
      <c r="E40" s="153">
        <v>249238</v>
      </c>
      <c r="F40" s="153">
        <v>1251580</v>
      </c>
      <c r="G40" s="153">
        <v>1409340</v>
      </c>
      <c r="H40" s="154">
        <f>G40/F40-1</f>
        <v>0.12604867447546297</v>
      </c>
      <c r="I40" s="154">
        <f>G40/C40-1</f>
        <v>-6.3847594755091497E-2</v>
      </c>
      <c r="J40" s="153">
        <f>G40-F40</f>
        <v>157760</v>
      </c>
      <c r="K40" s="153">
        <f>G40-C40</f>
        <v>-96120</v>
      </c>
      <c r="L40" s="154">
        <f>G40/G39</f>
        <v>0.96894420186578167</v>
      </c>
      <c r="M40" s="155">
        <v>161475</v>
      </c>
      <c r="N40" s="153">
        <v>31775</v>
      </c>
      <c r="O40" s="153">
        <v>72949</v>
      </c>
      <c r="P40" s="153">
        <v>156901</v>
      </c>
      <c r="Q40" s="153">
        <v>168077</v>
      </c>
      <c r="R40" s="154">
        <f>Q40/P40-1</f>
        <v>7.1229628874258211E-2</v>
      </c>
      <c r="S40" s="154">
        <f>Q40/M40-1</f>
        <v>4.0885586004025365E-2</v>
      </c>
      <c r="T40" s="153">
        <f>Q40-P40</f>
        <v>11176</v>
      </c>
      <c r="U40" s="153">
        <f>Q40-M40</f>
        <v>6602</v>
      </c>
      <c r="V40" s="154">
        <f>Q40/Q39</f>
        <v>0.94453935463567595</v>
      </c>
    </row>
    <row r="41" spans="2:22" ht="15.75" thickBot="1" x14ac:dyDescent="0.3">
      <c r="B41" s="59" t="s">
        <v>138</v>
      </c>
      <c r="C41" s="153">
        <v>90469</v>
      </c>
      <c r="D41" s="153">
        <v>24066</v>
      </c>
      <c r="E41" s="153">
        <v>18466</v>
      </c>
      <c r="F41" s="153">
        <v>48243</v>
      </c>
      <c r="G41" s="153">
        <v>45170</v>
      </c>
      <c r="H41" s="154">
        <f>G41/F41-1</f>
        <v>-6.3698360383889874E-2</v>
      </c>
      <c r="I41" s="154">
        <f>G41/C41-1</f>
        <v>-0.50071295139771632</v>
      </c>
      <c r="J41" s="153">
        <f>G41-F41</f>
        <v>-3073</v>
      </c>
      <c r="K41" s="153">
        <f>G41-C41</f>
        <v>-45299</v>
      </c>
      <c r="L41" s="154">
        <f>G41/G39</f>
        <v>3.1055110617932761E-2</v>
      </c>
      <c r="M41" s="155">
        <v>29536</v>
      </c>
      <c r="N41" s="153">
        <v>5803</v>
      </c>
      <c r="O41" s="153">
        <v>8429</v>
      </c>
      <c r="P41" s="153">
        <v>17317</v>
      </c>
      <c r="Q41" s="153">
        <v>9869</v>
      </c>
      <c r="R41" s="154">
        <f>Q41/P41-1</f>
        <v>-0.4300975919616562</v>
      </c>
      <c r="S41" s="154">
        <f>Q41/M41-1</f>
        <v>-0.66586538461538458</v>
      </c>
      <c r="T41" s="153">
        <f>Q41-P41</f>
        <v>-7448</v>
      </c>
      <c r="U41" s="153">
        <f>Q41-M41</f>
        <v>-19667</v>
      </c>
      <c r="V41" s="154">
        <f>Q41/Q39</f>
        <v>5.5460645364324011E-2</v>
      </c>
    </row>
    <row r="42" spans="2:22" ht="16.5" thickBot="1" x14ac:dyDescent="0.3">
      <c r="B42" s="157" t="s">
        <v>161</v>
      </c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</row>
    <row r="43" spans="2:22" x14ac:dyDescent="0.25">
      <c r="B43" s="59" t="s">
        <v>30</v>
      </c>
      <c r="C43" s="153">
        <v>1207675</v>
      </c>
      <c r="D43" s="153">
        <v>474044</v>
      </c>
      <c r="E43" s="153">
        <v>412682</v>
      </c>
      <c r="F43" s="153">
        <v>1106738</v>
      </c>
      <c r="G43" s="153">
        <v>1304080</v>
      </c>
      <c r="H43" s="154">
        <f>G43/F43-1</f>
        <v>0.17830959088781628</v>
      </c>
      <c r="I43" s="154">
        <f>G43/C43-1</f>
        <v>7.9826940195002694E-2</v>
      </c>
      <c r="J43" s="153">
        <f>G43-F43</f>
        <v>197342</v>
      </c>
      <c r="K43" s="153">
        <f>G43-C43</f>
        <v>96405</v>
      </c>
      <c r="L43" s="154">
        <f>G43/G43</f>
        <v>1</v>
      </c>
      <c r="M43" s="155">
        <v>137910</v>
      </c>
      <c r="N43" s="153">
        <v>64259</v>
      </c>
      <c r="O43" s="153">
        <v>112527</v>
      </c>
      <c r="P43" s="153">
        <v>157921</v>
      </c>
      <c r="Q43" s="153">
        <v>148165</v>
      </c>
      <c r="R43" s="154">
        <f>Q43/P43-1</f>
        <v>-6.1777724305190573E-2</v>
      </c>
      <c r="S43" s="154">
        <f>Q43/M43-1</f>
        <v>7.4360089913711791E-2</v>
      </c>
      <c r="T43" s="153">
        <f>Q43-P43</f>
        <v>-9756</v>
      </c>
      <c r="U43" s="153">
        <f>Q43-M43</f>
        <v>10255</v>
      </c>
      <c r="V43" s="154">
        <f>Q43/Q43</f>
        <v>1</v>
      </c>
    </row>
    <row r="44" spans="2:22" x14ac:dyDescent="0.25">
      <c r="B44" s="59" t="s">
        <v>65</v>
      </c>
      <c r="C44" s="153">
        <v>840229</v>
      </c>
      <c r="D44" s="153">
        <v>327533</v>
      </c>
      <c r="E44" s="153">
        <v>214550</v>
      </c>
      <c r="F44" s="153">
        <v>782975</v>
      </c>
      <c r="G44" s="153">
        <v>985710</v>
      </c>
      <c r="H44" s="154">
        <f>G44/F44-1</f>
        <v>0.25892908458124464</v>
      </c>
      <c r="I44" s="154">
        <f>G44/C44-1</f>
        <v>0.17314446418773932</v>
      </c>
      <c r="J44" s="153">
        <f>G44-F44</f>
        <v>202735</v>
      </c>
      <c r="K44" s="153">
        <f>G44-C44</f>
        <v>145481</v>
      </c>
      <c r="L44" s="154">
        <f>G44/G43</f>
        <v>0.75586620452732967</v>
      </c>
      <c r="M44" s="155">
        <v>85570</v>
      </c>
      <c r="N44" s="153">
        <v>24566</v>
      </c>
      <c r="O44" s="153">
        <v>52590</v>
      </c>
      <c r="P44" s="153">
        <v>104364</v>
      </c>
      <c r="Q44" s="153">
        <v>97994</v>
      </c>
      <c r="R44" s="154">
        <f>Q44/P44-1</f>
        <v>-6.1036372695565499E-2</v>
      </c>
      <c r="S44" s="154">
        <f>Q44/M44-1</f>
        <v>0.14519107163725598</v>
      </c>
      <c r="T44" s="153">
        <f>Q44-P44</f>
        <v>-6370</v>
      </c>
      <c r="U44" s="153">
        <f>Q44-M44</f>
        <v>12424</v>
      </c>
      <c r="V44" s="154">
        <f>Q44/Q43</f>
        <v>0.66138426753956736</v>
      </c>
    </row>
    <row r="45" spans="2:22" ht="15.75" thickBot="1" x14ac:dyDescent="0.3">
      <c r="B45" s="59" t="s">
        <v>138</v>
      </c>
      <c r="C45" s="153">
        <v>367447</v>
      </c>
      <c r="D45" s="153">
        <v>146511</v>
      </c>
      <c r="E45" s="153">
        <v>198133</v>
      </c>
      <c r="F45" s="153">
        <v>323762</v>
      </c>
      <c r="G45" s="153">
        <v>318370</v>
      </c>
      <c r="H45" s="154">
        <f>G45/F45-1</f>
        <v>-1.665420895596148E-2</v>
      </c>
      <c r="I45" s="154">
        <f>G45/C45-1</f>
        <v>-0.13356211916276362</v>
      </c>
      <c r="J45" s="153">
        <f>G45-F45</f>
        <v>-5392</v>
      </c>
      <c r="K45" s="153">
        <f>G45-C45</f>
        <v>-49077</v>
      </c>
      <c r="L45" s="154">
        <f>G45/G43</f>
        <v>0.24413379547267039</v>
      </c>
      <c r="M45" s="155">
        <v>52340</v>
      </c>
      <c r="N45" s="153">
        <v>39693</v>
      </c>
      <c r="O45" s="153">
        <v>59937</v>
      </c>
      <c r="P45" s="153">
        <v>53556</v>
      </c>
      <c r="Q45" s="153">
        <v>50171</v>
      </c>
      <c r="R45" s="154">
        <f>Q45/P45-1</f>
        <v>-6.3204869669131414E-2</v>
      </c>
      <c r="S45" s="154">
        <f>Q45/M45-1</f>
        <v>-4.1440580817730277E-2</v>
      </c>
      <c r="T45" s="153">
        <f>Q45-P45</f>
        <v>-3385</v>
      </c>
      <c r="U45" s="153">
        <f>Q45-M45</f>
        <v>-2169</v>
      </c>
      <c r="V45" s="154">
        <f>Q45/Q43</f>
        <v>0.33861573246043264</v>
      </c>
    </row>
    <row r="46" spans="2:22" ht="16.5" thickBot="1" x14ac:dyDescent="0.3">
      <c r="B46" s="138" t="s">
        <v>135</v>
      </c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</row>
    <row r="47" spans="2:22" ht="16.5" thickBot="1" x14ac:dyDescent="0.3">
      <c r="B47" s="157" t="s">
        <v>162</v>
      </c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</row>
    <row r="48" spans="2:22" x14ac:dyDescent="0.25">
      <c r="B48" s="59" t="s">
        <v>30</v>
      </c>
      <c r="C48" s="153">
        <v>2082591</v>
      </c>
      <c r="D48" s="153">
        <v>651608</v>
      </c>
      <c r="E48" s="153">
        <v>446322</v>
      </c>
      <c r="F48" s="153">
        <v>1810318</v>
      </c>
      <c r="G48" s="153">
        <v>2077695</v>
      </c>
      <c r="H48" s="154">
        <f>G48/F48-1</f>
        <v>0.14769615062105101</v>
      </c>
      <c r="I48" s="154">
        <f>G48/C48-1</f>
        <v>-2.3509176789874298E-3</v>
      </c>
      <c r="J48" s="153">
        <f>G48-F48</f>
        <v>267377</v>
      </c>
      <c r="K48" s="153">
        <f>G48-C48</f>
        <v>-4896</v>
      </c>
      <c r="L48" s="154">
        <f>G48/G48</f>
        <v>1</v>
      </c>
      <c r="M48" s="155">
        <v>273783</v>
      </c>
      <c r="N48" s="153">
        <v>69133</v>
      </c>
      <c r="O48" s="153">
        <v>173983</v>
      </c>
      <c r="P48" s="153">
        <v>278200</v>
      </c>
      <c r="Q48" s="153">
        <v>275252</v>
      </c>
      <c r="R48" s="154">
        <f>Q48/P48-1</f>
        <v>-1.0596693026599602E-2</v>
      </c>
      <c r="S48" s="154">
        <f>Q48/M48-1</f>
        <v>5.3655632380389395E-3</v>
      </c>
      <c r="T48" s="153">
        <f>Q48-P48</f>
        <v>-2948</v>
      </c>
      <c r="U48" s="153">
        <f>Q48-M48</f>
        <v>1469</v>
      </c>
      <c r="V48" s="154">
        <f>Q48/Q48</f>
        <v>1</v>
      </c>
    </row>
    <row r="49" spans="2:22" x14ac:dyDescent="0.25">
      <c r="B49" s="59" t="s">
        <v>65</v>
      </c>
      <c r="C49" s="153">
        <v>1866730</v>
      </c>
      <c r="D49" s="153">
        <v>564918</v>
      </c>
      <c r="E49" s="153">
        <v>281778</v>
      </c>
      <c r="F49" s="153">
        <v>1572090</v>
      </c>
      <c r="G49" s="153">
        <v>1852876</v>
      </c>
      <c r="H49" s="154">
        <f>G49/F49-1</f>
        <v>0.17860682276460005</v>
      </c>
      <c r="I49" s="154">
        <f>G49/C49-1</f>
        <v>-7.4215339122423174E-3</v>
      </c>
      <c r="J49" s="153">
        <f>G49-F49</f>
        <v>280786</v>
      </c>
      <c r="K49" s="153">
        <f>G49-C49</f>
        <v>-13854</v>
      </c>
      <c r="L49" s="154">
        <f>G49/G48</f>
        <v>0.89179403136649027</v>
      </c>
      <c r="M49" s="155">
        <v>231383</v>
      </c>
      <c r="N49" s="153">
        <v>37493</v>
      </c>
      <c r="O49" s="153">
        <v>110918</v>
      </c>
      <c r="P49" s="153">
        <v>225041</v>
      </c>
      <c r="Q49" s="153">
        <v>232526</v>
      </c>
      <c r="R49" s="154">
        <f>Q49/P49-1</f>
        <v>3.3260605845156999E-2</v>
      </c>
      <c r="S49" s="154">
        <f>Q49/M49-1</f>
        <v>4.9398616147253716E-3</v>
      </c>
      <c r="T49" s="153">
        <f>Q49-P49</f>
        <v>7485</v>
      </c>
      <c r="U49" s="153">
        <f>Q49-M49</f>
        <v>1143</v>
      </c>
      <c r="V49" s="154">
        <f>Q49/Q48</f>
        <v>0.84477496984581402</v>
      </c>
    </row>
    <row r="50" spans="2:22" ht="15.75" thickBot="1" x14ac:dyDescent="0.3">
      <c r="B50" s="59" t="s">
        <v>138</v>
      </c>
      <c r="C50" s="153">
        <v>215862</v>
      </c>
      <c r="D50" s="153">
        <v>86692</v>
      </c>
      <c r="E50" s="153">
        <v>164545</v>
      </c>
      <c r="F50" s="153">
        <v>238226</v>
      </c>
      <c r="G50" s="153">
        <v>224821</v>
      </c>
      <c r="H50" s="154">
        <f>G50/F50-1</f>
        <v>-5.6270096463022501E-2</v>
      </c>
      <c r="I50" s="154">
        <f>G50/C50-1</f>
        <v>4.1503367892449905E-2</v>
      </c>
      <c r="J50" s="153">
        <f>G50-F50</f>
        <v>-13405</v>
      </c>
      <c r="K50" s="153">
        <f>G50-C50</f>
        <v>8959</v>
      </c>
      <c r="L50" s="154">
        <f>G50/G48</f>
        <v>0.10820693123870442</v>
      </c>
      <c r="M50" s="155">
        <v>42400</v>
      </c>
      <c r="N50" s="153">
        <v>31640</v>
      </c>
      <c r="O50" s="153">
        <v>63066</v>
      </c>
      <c r="P50" s="153">
        <v>53159</v>
      </c>
      <c r="Q50" s="153">
        <v>42726</v>
      </c>
      <c r="R50" s="154">
        <f>Q50/P50-1</f>
        <v>-0.19626027577644423</v>
      </c>
      <c r="S50" s="154">
        <f>Q50/M50-1</f>
        <v>7.6886792452830477E-3</v>
      </c>
      <c r="T50" s="153">
        <f>Q50-P50</f>
        <v>-10433</v>
      </c>
      <c r="U50" s="153">
        <f>Q50-M50</f>
        <v>326</v>
      </c>
      <c r="V50" s="154">
        <f>Q50/Q48</f>
        <v>0.15522503015418598</v>
      </c>
    </row>
    <row r="51" spans="2:22" ht="16.5" thickBot="1" x14ac:dyDescent="0.3">
      <c r="B51" s="157" t="s">
        <v>160</v>
      </c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</row>
    <row r="52" spans="2:22" x14ac:dyDescent="0.25">
      <c r="B52" s="59" t="s">
        <v>30</v>
      </c>
      <c r="C52" s="153">
        <v>1213294</v>
      </c>
      <c r="D52" s="153">
        <v>354552</v>
      </c>
      <c r="E52" s="153">
        <v>161638</v>
      </c>
      <c r="F52" s="153">
        <v>882971</v>
      </c>
      <c r="G52" s="153">
        <v>992780</v>
      </c>
      <c r="H52" s="154">
        <f>G52/F52-1</f>
        <v>0.12436308780243066</v>
      </c>
      <c r="I52" s="154">
        <f>G52/C52-1</f>
        <v>-0.18174819952954524</v>
      </c>
      <c r="J52" s="153">
        <f>G52-F52</f>
        <v>109809</v>
      </c>
      <c r="K52" s="153">
        <f>G52-C52</f>
        <v>-220514</v>
      </c>
      <c r="L52" s="154">
        <f>G52/G52</f>
        <v>1</v>
      </c>
      <c r="M52" s="155">
        <v>153728</v>
      </c>
      <c r="N52" s="153">
        <v>26538</v>
      </c>
      <c r="O52" s="153">
        <v>70463</v>
      </c>
      <c r="P52" s="153">
        <v>147912</v>
      </c>
      <c r="Q52" s="153">
        <v>131701</v>
      </c>
      <c r="R52" s="154">
        <f>Q52/P52-1</f>
        <v>-0.10959895072745962</v>
      </c>
      <c r="S52" s="154">
        <f>Q52/M52-1</f>
        <v>-0.14328554329725229</v>
      </c>
      <c r="T52" s="153">
        <f>Q52-P52</f>
        <v>-16211</v>
      </c>
      <c r="U52" s="153">
        <f>Q52-M52</f>
        <v>-22027</v>
      </c>
      <c r="V52" s="154">
        <f>Q52/Q52</f>
        <v>1</v>
      </c>
    </row>
    <row r="53" spans="2:22" x14ac:dyDescent="0.25">
      <c r="B53" s="59" t="s">
        <v>65</v>
      </c>
      <c r="C53" s="153">
        <v>1130820</v>
      </c>
      <c r="D53" s="153">
        <v>325868</v>
      </c>
      <c r="E53" s="153">
        <v>133697</v>
      </c>
      <c r="F53" s="153">
        <v>838894</v>
      </c>
      <c r="G53" s="153">
        <v>955802</v>
      </c>
      <c r="H53" s="154">
        <f>G53/F53-1</f>
        <v>0.13935968072247507</v>
      </c>
      <c r="I53" s="154">
        <f>G53/C53-1</f>
        <v>-0.15477087423285762</v>
      </c>
      <c r="J53" s="153">
        <f>G53-F53</f>
        <v>116908</v>
      </c>
      <c r="K53" s="153">
        <f>G53-C53</f>
        <v>-175018</v>
      </c>
      <c r="L53" s="154">
        <f>G53/G52</f>
        <v>0.96275307721751047</v>
      </c>
      <c r="M53" s="155">
        <v>136499</v>
      </c>
      <c r="N53" s="153">
        <v>18345</v>
      </c>
      <c r="O53" s="153">
        <v>58002</v>
      </c>
      <c r="P53" s="153">
        <v>134236</v>
      </c>
      <c r="Q53" s="153">
        <v>123335</v>
      </c>
      <c r="R53" s="154">
        <f>Q53/P53-1</f>
        <v>-8.1207723710480018E-2</v>
      </c>
      <c r="S53" s="154">
        <f>Q53/M53-1</f>
        <v>-9.6440266961662746E-2</v>
      </c>
      <c r="T53" s="153">
        <f>Q53-P53</f>
        <v>-10901</v>
      </c>
      <c r="U53" s="153">
        <f>Q53-M53</f>
        <v>-13164</v>
      </c>
      <c r="V53" s="154">
        <f>Q53/Q52</f>
        <v>0.93647732363459657</v>
      </c>
    </row>
    <row r="54" spans="2:22" ht="15.75" thickBot="1" x14ac:dyDescent="0.3">
      <c r="B54" s="59" t="s">
        <v>138</v>
      </c>
      <c r="C54" s="153">
        <v>82474</v>
      </c>
      <c r="D54" s="153">
        <v>28681</v>
      </c>
      <c r="E54" s="153">
        <v>27940</v>
      </c>
      <c r="F54" s="153">
        <v>44080</v>
      </c>
      <c r="G54" s="153">
        <v>36978</v>
      </c>
      <c r="H54" s="154">
        <f>G54/F54-1</f>
        <v>-0.1611161524500907</v>
      </c>
      <c r="I54" s="154">
        <f>G54/C54-1</f>
        <v>-0.5516405170114218</v>
      </c>
      <c r="J54" s="153">
        <f>G54-F54</f>
        <v>-7102</v>
      </c>
      <c r="K54" s="153">
        <f>G54-C54</f>
        <v>-45496</v>
      </c>
      <c r="L54" s="154">
        <f>G54/G52</f>
        <v>3.7246922782489575E-2</v>
      </c>
      <c r="M54" s="155">
        <v>17229</v>
      </c>
      <c r="N54" s="153">
        <v>8192</v>
      </c>
      <c r="O54" s="153">
        <v>12460</v>
      </c>
      <c r="P54" s="153">
        <v>13677</v>
      </c>
      <c r="Q54" s="153">
        <v>8366</v>
      </c>
      <c r="R54" s="154">
        <f>Q54/P54-1</f>
        <v>-0.38831615120274909</v>
      </c>
      <c r="S54" s="154">
        <f>Q54/M54-1</f>
        <v>-0.5144233559695861</v>
      </c>
      <c r="T54" s="153">
        <f>Q54-P54</f>
        <v>-5311</v>
      </c>
      <c r="U54" s="153">
        <f>Q54-M54</f>
        <v>-8863</v>
      </c>
      <c r="V54" s="154">
        <f>Q54/Q52</f>
        <v>6.3522676365403458E-2</v>
      </c>
    </row>
    <row r="55" spans="2:22" ht="16.5" thickBot="1" x14ac:dyDescent="0.3">
      <c r="B55" s="157" t="s">
        <v>161</v>
      </c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</row>
    <row r="56" spans="2:22" x14ac:dyDescent="0.25">
      <c r="B56" s="59" t="s">
        <v>30</v>
      </c>
      <c r="C56" s="153">
        <v>869297</v>
      </c>
      <c r="D56" s="153">
        <v>297058</v>
      </c>
      <c r="E56" s="153">
        <v>284686</v>
      </c>
      <c r="F56" s="153">
        <v>927347</v>
      </c>
      <c r="G56" s="153">
        <v>1084916</v>
      </c>
      <c r="H56" s="154">
        <f>G56/F56-1</f>
        <v>0.1699137431835116</v>
      </c>
      <c r="I56" s="154">
        <f>G56/C56-1</f>
        <v>0.24803835743134961</v>
      </c>
      <c r="J56" s="153">
        <f>G56-F56</f>
        <v>157569</v>
      </c>
      <c r="K56" s="153">
        <f>G56-C56</f>
        <v>215619</v>
      </c>
      <c r="L56" s="154">
        <f>G56/G56</f>
        <v>1</v>
      </c>
      <c r="M56" s="155">
        <v>120055</v>
      </c>
      <c r="N56" s="153">
        <v>42595</v>
      </c>
      <c r="O56" s="153">
        <v>103521</v>
      </c>
      <c r="P56" s="153">
        <v>130288</v>
      </c>
      <c r="Q56" s="153">
        <v>143552</v>
      </c>
      <c r="R56" s="154">
        <f>Q56/P56-1</f>
        <v>0.10180523148716691</v>
      </c>
      <c r="S56" s="154">
        <f>Q56/M56-1</f>
        <v>0.19571862896172587</v>
      </c>
      <c r="T56" s="153">
        <f>Q56-P56</f>
        <v>13264</v>
      </c>
      <c r="U56" s="153">
        <f>Q56-M56</f>
        <v>23497</v>
      </c>
      <c r="V56" s="154">
        <f>Q56/Q56</f>
        <v>1</v>
      </c>
    </row>
    <row r="57" spans="2:22" x14ac:dyDescent="0.25">
      <c r="B57" s="59" t="s">
        <v>65</v>
      </c>
      <c r="C57" s="153">
        <v>735910</v>
      </c>
      <c r="D57" s="153">
        <v>239049</v>
      </c>
      <c r="E57" s="153">
        <v>148080</v>
      </c>
      <c r="F57" s="153">
        <v>733197</v>
      </c>
      <c r="G57" s="153">
        <v>897073</v>
      </c>
      <c r="H57" s="154">
        <f>G57/F57-1</f>
        <v>0.22350882504974789</v>
      </c>
      <c r="I57" s="154">
        <f>G57/C57-1</f>
        <v>0.21899824706825566</v>
      </c>
      <c r="J57" s="153">
        <f>G57-F57</f>
        <v>163876</v>
      </c>
      <c r="K57" s="153">
        <f>G57-C57</f>
        <v>161163</v>
      </c>
      <c r="L57" s="154">
        <f>G57/G56</f>
        <v>0.82685940662687252</v>
      </c>
      <c r="M57" s="155">
        <v>94884</v>
      </c>
      <c r="N57" s="153">
        <v>19147</v>
      </c>
      <c r="O57" s="153">
        <v>52915</v>
      </c>
      <c r="P57" s="153">
        <v>90805</v>
      </c>
      <c r="Q57" s="153">
        <v>109192</v>
      </c>
      <c r="R57" s="154">
        <f>Q57/P57-1</f>
        <v>0.20248884973294423</v>
      </c>
      <c r="S57" s="154">
        <f>Q57/M57-1</f>
        <v>0.15079465452552587</v>
      </c>
      <c r="T57" s="153">
        <f>Q57-P57</f>
        <v>18387</v>
      </c>
      <c r="U57" s="153">
        <f>Q57-M57</f>
        <v>14308</v>
      </c>
      <c r="V57" s="154">
        <f>Q57/Q56</f>
        <v>0.76064422648238961</v>
      </c>
    </row>
    <row r="58" spans="2:22" ht="15.75" thickBot="1" x14ac:dyDescent="0.3">
      <c r="B58" s="59" t="s">
        <v>138</v>
      </c>
      <c r="C58" s="153">
        <v>133390</v>
      </c>
      <c r="D58" s="153">
        <v>58009</v>
      </c>
      <c r="E58" s="153">
        <v>136606</v>
      </c>
      <c r="F58" s="153">
        <v>194147</v>
      </c>
      <c r="G58" s="153">
        <v>187844</v>
      </c>
      <c r="H58" s="154">
        <f>G58/F58-1</f>
        <v>-3.2465090884741921E-2</v>
      </c>
      <c r="I58" s="154">
        <f>G58/C58-1</f>
        <v>0.40823150161181498</v>
      </c>
      <c r="J58" s="153">
        <f>G58-F58</f>
        <v>-6303</v>
      </c>
      <c r="K58" s="153">
        <f>G58-C58</f>
        <v>54454</v>
      </c>
      <c r="L58" s="154">
        <f>G58/G56</f>
        <v>0.17314151510347345</v>
      </c>
      <c r="M58" s="155">
        <v>25171</v>
      </c>
      <c r="N58" s="153">
        <v>23448</v>
      </c>
      <c r="O58" s="153">
        <v>50605</v>
      </c>
      <c r="P58" s="153">
        <v>39483</v>
      </c>
      <c r="Q58" s="153">
        <v>34360</v>
      </c>
      <c r="R58" s="154">
        <f>Q58/P58-1</f>
        <v>-0.1297520451840033</v>
      </c>
      <c r="S58" s="154">
        <f>Q58/M58-1</f>
        <v>0.36506296929005599</v>
      </c>
      <c r="T58" s="153">
        <f>Q58-P58</f>
        <v>-5123</v>
      </c>
      <c r="U58" s="153">
        <f>Q58-M58</f>
        <v>9189</v>
      </c>
      <c r="V58" s="154">
        <f>Q58/Q56</f>
        <v>0.23935577351761034</v>
      </c>
    </row>
    <row r="59" spans="2:22" ht="16.5" thickBot="1" x14ac:dyDescent="0.3">
      <c r="B59" s="138" t="s">
        <v>136</v>
      </c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</row>
    <row r="60" spans="2:22" ht="16.5" thickBot="1" x14ac:dyDescent="0.3">
      <c r="B60" s="157" t="s">
        <v>162</v>
      </c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</row>
    <row r="61" spans="2:22" x14ac:dyDescent="0.25">
      <c r="B61" s="59" t="s">
        <v>30</v>
      </c>
      <c r="C61" s="153">
        <v>1365599</v>
      </c>
      <c r="D61" s="153">
        <v>526339</v>
      </c>
      <c r="E61" s="153">
        <v>435570</v>
      </c>
      <c r="F61" s="153">
        <v>1344110</v>
      </c>
      <c r="G61" s="153">
        <v>1539222</v>
      </c>
      <c r="H61" s="154">
        <f>G61/F61-1</f>
        <v>0.14516073833242804</v>
      </c>
      <c r="I61" s="154">
        <f>G61/C61-1</f>
        <v>0.12714054418610443</v>
      </c>
      <c r="J61" s="153">
        <f>G61-F61</f>
        <v>195112</v>
      </c>
      <c r="K61" s="153">
        <f>G61-C61</f>
        <v>173623</v>
      </c>
      <c r="L61" s="154">
        <f>G61/G61</f>
        <v>1</v>
      </c>
      <c r="M61" s="155">
        <v>175153</v>
      </c>
      <c r="N61" s="153">
        <v>75686</v>
      </c>
      <c r="O61" s="153">
        <v>141027</v>
      </c>
      <c r="P61" s="153">
        <v>207169</v>
      </c>
      <c r="Q61" s="153">
        <v>197593</v>
      </c>
      <c r="R61" s="154">
        <f>Q61/P61-1</f>
        <v>-4.6223131839222997E-2</v>
      </c>
      <c r="S61" s="154">
        <f>Q61/M61-1</f>
        <v>0.1281165609495698</v>
      </c>
      <c r="T61" s="153">
        <f>Q61-P61</f>
        <v>-9576</v>
      </c>
      <c r="U61" s="153">
        <f>Q61-M61</f>
        <v>22440</v>
      </c>
      <c r="V61" s="154">
        <f>Q61/Q61</f>
        <v>1</v>
      </c>
    </row>
    <row r="62" spans="2:22" x14ac:dyDescent="0.25">
      <c r="B62" s="59" t="s">
        <v>65</v>
      </c>
      <c r="C62" s="153">
        <v>1244245</v>
      </c>
      <c r="D62" s="153">
        <v>469545</v>
      </c>
      <c r="E62" s="153">
        <v>345610</v>
      </c>
      <c r="F62" s="153">
        <v>1229765</v>
      </c>
      <c r="G62" s="153">
        <v>1416955</v>
      </c>
      <c r="H62" s="154">
        <f>G62/F62-1</f>
        <v>0.15221607380271851</v>
      </c>
      <c r="I62" s="154">
        <f>G62/C62-1</f>
        <v>0.13880706773987428</v>
      </c>
      <c r="J62" s="153">
        <f>G62-F62</f>
        <v>187190</v>
      </c>
      <c r="K62" s="153">
        <f>G62-C62</f>
        <v>172710</v>
      </c>
      <c r="L62" s="154">
        <f>G62/G61</f>
        <v>0.92056571436738821</v>
      </c>
      <c r="M62" s="155">
        <v>148895</v>
      </c>
      <c r="N62" s="153">
        <v>54233</v>
      </c>
      <c r="O62" s="153">
        <v>105753</v>
      </c>
      <c r="P62" s="153">
        <v>181786</v>
      </c>
      <c r="Q62" s="153">
        <v>174230</v>
      </c>
      <c r="R62" s="154">
        <f>Q62/P62-1</f>
        <v>-4.1565357068201081E-2</v>
      </c>
      <c r="S62" s="154">
        <f>Q62/M62-1</f>
        <v>0.17015346385036434</v>
      </c>
      <c r="T62" s="153">
        <f>Q62-P62</f>
        <v>-7556</v>
      </c>
      <c r="U62" s="153">
        <f>Q62-M62</f>
        <v>25335</v>
      </c>
      <c r="V62" s="154">
        <f>Q62/Q61</f>
        <v>0.88176200573906971</v>
      </c>
    </row>
    <row r="63" spans="2:22" ht="15.75" thickBot="1" x14ac:dyDescent="0.3">
      <c r="B63" s="59" t="s">
        <v>138</v>
      </c>
      <c r="C63" s="153">
        <v>121354</v>
      </c>
      <c r="D63" s="153">
        <v>56792</v>
      </c>
      <c r="E63" s="153">
        <v>89960</v>
      </c>
      <c r="F63" s="153">
        <v>114346</v>
      </c>
      <c r="G63" s="153">
        <v>122266</v>
      </c>
      <c r="H63" s="154">
        <f>G63/F63-1</f>
        <v>6.926346352299162E-2</v>
      </c>
      <c r="I63" s="154">
        <f>G63/C63-1</f>
        <v>7.5152034543566337E-3</v>
      </c>
      <c r="J63" s="153">
        <f>G63-F63</f>
        <v>7920</v>
      </c>
      <c r="K63" s="153">
        <f>G63-C63</f>
        <v>912</v>
      </c>
      <c r="L63" s="154">
        <f>G63/G61</f>
        <v>7.9433635953748069E-2</v>
      </c>
      <c r="M63" s="155">
        <v>26258</v>
      </c>
      <c r="N63" s="153">
        <v>21453</v>
      </c>
      <c r="O63" s="153">
        <v>35274</v>
      </c>
      <c r="P63" s="153">
        <v>25384</v>
      </c>
      <c r="Q63" s="153">
        <v>23362</v>
      </c>
      <c r="R63" s="154">
        <f>Q63/P63-1</f>
        <v>-7.9656476520642894E-2</v>
      </c>
      <c r="S63" s="154">
        <f>Q63/M63-1</f>
        <v>-0.11029019727321199</v>
      </c>
      <c r="T63" s="153">
        <f>Q63-P63</f>
        <v>-2022</v>
      </c>
      <c r="U63" s="153">
        <f>Q63-M63</f>
        <v>-2896</v>
      </c>
      <c r="V63" s="154">
        <f>Q63/Q61</f>
        <v>0.11823293335290218</v>
      </c>
    </row>
    <row r="64" spans="2:22" ht="16.5" thickBot="1" x14ac:dyDescent="0.3">
      <c r="B64" s="157" t="s">
        <v>160</v>
      </c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</row>
    <row r="65" spans="2:22" x14ac:dyDescent="0.25">
      <c r="B65" s="59" t="s">
        <v>30</v>
      </c>
      <c r="C65" s="153">
        <v>923111</v>
      </c>
      <c r="D65" s="153">
        <v>340699</v>
      </c>
      <c r="E65" s="153">
        <v>210844</v>
      </c>
      <c r="F65" s="153">
        <v>841748</v>
      </c>
      <c r="G65" s="153">
        <v>1009033</v>
      </c>
      <c r="H65" s="154">
        <f>G65/F65-1</f>
        <v>0.19873525093020716</v>
      </c>
      <c r="I65" s="154">
        <f>G65/C65-1</f>
        <v>9.3078730510198771E-2</v>
      </c>
      <c r="J65" s="153">
        <f>G65-F65</f>
        <v>167285</v>
      </c>
      <c r="K65" s="153">
        <f>G65-C65</f>
        <v>85922</v>
      </c>
      <c r="L65" s="154">
        <f>G65/G65</f>
        <v>1</v>
      </c>
      <c r="M65" s="155">
        <v>116227</v>
      </c>
      <c r="N65" s="153">
        <v>40054</v>
      </c>
      <c r="O65" s="153">
        <v>66576</v>
      </c>
      <c r="P65" s="153">
        <v>134584</v>
      </c>
      <c r="Q65" s="153">
        <v>129109</v>
      </c>
      <c r="R65" s="154">
        <f>Q65/P65-1</f>
        <v>-4.0680913035724853E-2</v>
      </c>
      <c r="S65" s="154">
        <f>Q65/M65-1</f>
        <v>0.11083483183769682</v>
      </c>
      <c r="T65" s="153">
        <f>Q65-P65</f>
        <v>-5475</v>
      </c>
      <c r="U65" s="153">
        <f>Q65-M65</f>
        <v>12882</v>
      </c>
      <c r="V65" s="154">
        <f>Q65/Q65</f>
        <v>1</v>
      </c>
    </row>
    <row r="66" spans="2:22" x14ac:dyDescent="0.25">
      <c r="B66" s="59" t="s">
        <v>65</v>
      </c>
      <c r="C66" s="153">
        <v>888118</v>
      </c>
      <c r="D66" s="153">
        <v>326974</v>
      </c>
      <c r="E66" s="153">
        <v>201188</v>
      </c>
      <c r="F66" s="153">
        <v>822985</v>
      </c>
      <c r="G66" s="153">
        <v>984919</v>
      </c>
      <c r="H66" s="154">
        <f>G66/F66-1</f>
        <v>0.19676421805986744</v>
      </c>
      <c r="I66" s="154">
        <f>G66/C66-1</f>
        <v>0.1089956514787449</v>
      </c>
      <c r="J66" s="153">
        <f>G66-F66</f>
        <v>161934</v>
      </c>
      <c r="K66" s="153">
        <f>G66-C66</f>
        <v>96801</v>
      </c>
      <c r="L66" s="154">
        <f>G66/G65</f>
        <v>0.97610187179210195</v>
      </c>
      <c r="M66" s="155">
        <v>109758</v>
      </c>
      <c r="N66" s="153">
        <v>36069</v>
      </c>
      <c r="O66" s="153">
        <v>62835</v>
      </c>
      <c r="P66" s="153">
        <v>129939</v>
      </c>
      <c r="Q66" s="153">
        <v>123560</v>
      </c>
      <c r="R66" s="154">
        <f>Q66/P66-1</f>
        <v>-4.9092266371143389E-2</v>
      </c>
      <c r="S66" s="154">
        <f>Q66/M66-1</f>
        <v>0.12574937589970658</v>
      </c>
      <c r="T66" s="153">
        <f>Q66-P66</f>
        <v>-6379</v>
      </c>
      <c r="U66" s="153">
        <f>Q66-M66</f>
        <v>13802</v>
      </c>
      <c r="V66" s="154">
        <f>Q66/Q65</f>
        <v>0.95702081187213905</v>
      </c>
    </row>
    <row r="67" spans="2:22" ht="15.75" thickBot="1" x14ac:dyDescent="0.3">
      <c r="B67" s="59" t="s">
        <v>138</v>
      </c>
      <c r="C67" s="153">
        <v>34994</v>
      </c>
      <c r="D67" s="153">
        <v>13725</v>
      </c>
      <c r="E67" s="153">
        <v>9660</v>
      </c>
      <c r="F67" s="153">
        <v>18765</v>
      </c>
      <c r="G67" s="153">
        <v>24114</v>
      </c>
      <c r="H67" s="154">
        <f>G67/F67-1</f>
        <v>0.28505195843325337</v>
      </c>
      <c r="I67" s="154">
        <f>G67/C67-1</f>
        <v>-0.31091044179002114</v>
      </c>
      <c r="J67" s="153">
        <f>G67-F67</f>
        <v>5349</v>
      </c>
      <c r="K67" s="153">
        <f>G67-C67</f>
        <v>-10880</v>
      </c>
      <c r="L67" s="154">
        <f>G67/G65</f>
        <v>2.3898128207898058E-2</v>
      </c>
      <c r="M67" s="155">
        <v>6470</v>
      </c>
      <c r="N67" s="153">
        <v>3985</v>
      </c>
      <c r="O67" s="153">
        <v>3742</v>
      </c>
      <c r="P67" s="153">
        <v>4646</v>
      </c>
      <c r="Q67" s="153">
        <v>5549</v>
      </c>
      <c r="R67" s="154">
        <f>Q67/P67-1</f>
        <v>0.19436074042186835</v>
      </c>
      <c r="S67" s="154">
        <f>Q67/M67-1</f>
        <v>-0.1423493044822256</v>
      </c>
      <c r="T67" s="153">
        <f>Q67-P67</f>
        <v>903</v>
      </c>
      <c r="U67" s="153">
        <f>Q67-M67</f>
        <v>-921</v>
      </c>
      <c r="V67" s="154">
        <f>Q67/Q65</f>
        <v>4.2979188127860952E-2</v>
      </c>
    </row>
    <row r="68" spans="2:22" ht="16.5" thickBot="1" x14ac:dyDescent="0.3">
      <c r="B68" s="157" t="s">
        <v>161</v>
      </c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</row>
    <row r="69" spans="2:22" x14ac:dyDescent="0.25">
      <c r="B69" s="59" t="s">
        <v>30</v>
      </c>
      <c r="C69" s="153">
        <v>442491</v>
      </c>
      <c r="D69" s="153">
        <v>185641</v>
      </c>
      <c r="E69" s="153">
        <v>224724</v>
      </c>
      <c r="F69" s="153">
        <v>502362</v>
      </c>
      <c r="G69" s="153">
        <v>530189</v>
      </c>
      <c r="H69" s="154">
        <f>G69/F69-1</f>
        <v>5.5392326648910473E-2</v>
      </c>
      <c r="I69" s="154">
        <f>G69/C69-1</f>
        <v>0.19819160163709548</v>
      </c>
      <c r="J69" s="153">
        <f>G69-F69</f>
        <v>27827</v>
      </c>
      <c r="K69" s="153">
        <f>G69-C69</f>
        <v>87698</v>
      </c>
      <c r="L69" s="154">
        <f>G69/G69</f>
        <v>1</v>
      </c>
      <c r="M69" s="155">
        <v>58926</v>
      </c>
      <c r="N69" s="153">
        <v>35632</v>
      </c>
      <c r="O69" s="153">
        <v>74451</v>
      </c>
      <c r="P69" s="153">
        <v>72585</v>
      </c>
      <c r="Q69" s="153">
        <v>68484</v>
      </c>
      <c r="R69" s="154">
        <f>Q69/P69-1</f>
        <v>-5.649927671006405E-2</v>
      </c>
      <c r="S69" s="154">
        <f>Q69/M69-1</f>
        <v>0.16220344160472466</v>
      </c>
      <c r="T69" s="153">
        <f>Q69-P69</f>
        <v>-4101</v>
      </c>
      <c r="U69" s="153">
        <f>Q69-M69</f>
        <v>9558</v>
      </c>
      <c r="V69" s="154">
        <f>Q69/Q69</f>
        <v>1</v>
      </c>
    </row>
    <row r="70" spans="2:22" x14ac:dyDescent="0.25">
      <c r="B70" s="59" t="s">
        <v>65</v>
      </c>
      <c r="C70" s="153">
        <v>356130</v>
      </c>
      <c r="D70" s="153">
        <v>142574</v>
      </c>
      <c r="E70" s="153">
        <v>144423</v>
      </c>
      <c r="F70" s="153">
        <v>406781</v>
      </c>
      <c r="G70" s="153">
        <v>432038</v>
      </c>
      <c r="H70" s="154">
        <f>G70/F70-1</f>
        <v>6.2089920620677974E-2</v>
      </c>
      <c r="I70" s="154">
        <f>G70/C70-1</f>
        <v>0.21314688456462538</v>
      </c>
      <c r="J70" s="153">
        <f>G70-F70</f>
        <v>25257</v>
      </c>
      <c r="K70" s="153">
        <f>G70-C70</f>
        <v>75908</v>
      </c>
      <c r="L70" s="154">
        <f>G70/G69</f>
        <v>0.81487545007535045</v>
      </c>
      <c r="M70" s="155">
        <v>39138</v>
      </c>
      <c r="N70" s="153">
        <v>18164</v>
      </c>
      <c r="O70" s="153">
        <v>42918</v>
      </c>
      <c r="P70" s="153">
        <v>51847</v>
      </c>
      <c r="Q70" s="153">
        <v>50671</v>
      </c>
      <c r="R70" s="154">
        <f>Q70/P70-1</f>
        <v>-2.2682122398595905E-2</v>
      </c>
      <c r="S70" s="154">
        <f>Q70/M70-1</f>
        <v>0.29467525167356534</v>
      </c>
      <c r="T70" s="153">
        <f>Q70-P70</f>
        <v>-1176</v>
      </c>
      <c r="U70" s="153">
        <f>Q70-M70</f>
        <v>11533</v>
      </c>
      <c r="V70" s="154">
        <f>Q70/Q69</f>
        <v>0.73989545003212431</v>
      </c>
    </row>
    <row r="71" spans="2:22" ht="15.75" thickBot="1" x14ac:dyDescent="0.3">
      <c r="B71" s="59" t="s">
        <v>138</v>
      </c>
      <c r="C71" s="153">
        <v>86361</v>
      </c>
      <c r="D71" s="153">
        <v>43068</v>
      </c>
      <c r="E71" s="153">
        <v>80302</v>
      </c>
      <c r="F71" s="153">
        <v>95582</v>
      </c>
      <c r="G71" s="153">
        <v>98152</v>
      </c>
      <c r="H71" s="154">
        <f>G71/F71-1</f>
        <v>2.6887907765060337E-2</v>
      </c>
      <c r="I71" s="154">
        <f>G71/C71-1</f>
        <v>0.13653153622584258</v>
      </c>
      <c r="J71" s="153">
        <f>G71-F71</f>
        <v>2570</v>
      </c>
      <c r="K71" s="153">
        <f>G71-C71</f>
        <v>11791</v>
      </c>
      <c r="L71" s="154">
        <f>G71/G69</f>
        <v>0.18512643604450488</v>
      </c>
      <c r="M71" s="155">
        <v>19788</v>
      </c>
      <c r="N71" s="153">
        <v>17468</v>
      </c>
      <c r="O71" s="153">
        <v>31533</v>
      </c>
      <c r="P71" s="153">
        <v>20738</v>
      </c>
      <c r="Q71" s="153">
        <v>17813</v>
      </c>
      <c r="R71" s="154">
        <f>Q71/P71-1</f>
        <v>-0.14104542385958141</v>
      </c>
      <c r="S71" s="154">
        <f>Q71/M71-1</f>
        <v>-9.9807964422882534E-2</v>
      </c>
      <c r="T71" s="153">
        <f>Q71-P71</f>
        <v>-2925</v>
      </c>
      <c r="U71" s="153">
        <f>Q71-M71</f>
        <v>-1975</v>
      </c>
      <c r="V71" s="154">
        <f>Q71/Q69</f>
        <v>0.26010454996787569</v>
      </c>
    </row>
    <row r="72" spans="2:22" ht="16.5" thickBot="1" x14ac:dyDescent="0.3">
      <c r="B72" s="138" t="s">
        <v>137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</row>
    <row r="73" spans="2:22" ht="16.5" thickBot="1" x14ac:dyDescent="0.3">
      <c r="B73" s="157" t="s">
        <v>162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</row>
    <row r="74" spans="2:22" x14ac:dyDescent="0.25">
      <c r="B74" s="59" t="s">
        <v>30</v>
      </c>
      <c r="C74" s="153">
        <v>232939</v>
      </c>
      <c r="D74" s="153">
        <v>95403</v>
      </c>
      <c r="E74" s="153">
        <v>87966</v>
      </c>
      <c r="F74" s="153">
        <v>143840</v>
      </c>
      <c r="G74" s="153">
        <v>137117</v>
      </c>
      <c r="H74" s="154">
        <f>G74/F74-1</f>
        <v>-4.6739432703003292E-2</v>
      </c>
      <c r="I74" s="154">
        <f>G74/C74-1</f>
        <v>-0.41136091423076426</v>
      </c>
      <c r="J74" s="153">
        <f>G74-F74</f>
        <v>-6723</v>
      </c>
      <c r="K74" s="153">
        <f>G74-C74</f>
        <v>-95822</v>
      </c>
      <c r="L74" s="154">
        <f>G74/G74</f>
        <v>1</v>
      </c>
      <c r="M74" s="155">
        <v>26465</v>
      </c>
      <c r="N74" s="153">
        <v>10749</v>
      </c>
      <c r="O74" s="153">
        <v>22839</v>
      </c>
      <c r="P74" s="153">
        <v>19732</v>
      </c>
      <c r="Q74" s="153">
        <v>15189</v>
      </c>
      <c r="R74" s="154">
        <f>Q74/P74-1</f>
        <v>-0.23023515102371783</v>
      </c>
      <c r="S74" s="154">
        <f>Q74/M74-1</f>
        <v>-0.42607217079161153</v>
      </c>
      <c r="T74" s="153">
        <f>Q74-P74</f>
        <v>-4543</v>
      </c>
      <c r="U74" s="153">
        <f>Q74-M74</f>
        <v>-11276</v>
      </c>
      <c r="V74" s="154">
        <f>Q74/Q74</f>
        <v>1</v>
      </c>
    </row>
    <row r="75" spans="2:22" x14ac:dyDescent="0.25">
      <c r="B75" s="59" t="s">
        <v>65</v>
      </c>
      <c r="C75" s="153">
        <v>189514</v>
      </c>
      <c r="D75" s="153">
        <v>77273</v>
      </c>
      <c r="E75" s="153">
        <v>47932</v>
      </c>
      <c r="F75" s="153">
        <v>95691</v>
      </c>
      <c r="G75" s="153">
        <v>102533</v>
      </c>
      <c r="H75" s="154">
        <f>G75/F75-1</f>
        <v>7.1500977103384766E-2</v>
      </c>
      <c r="I75" s="154">
        <f>G75/C75-1</f>
        <v>-0.45896873054233456</v>
      </c>
      <c r="J75" s="153">
        <f>G75-F75</f>
        <v>6842</v>
      </c>
      <c r="K75" s="153">
        <f>G75-C75</f>
        <v>-86981</v>
      </c>
      <c r="L75" s="154">
        <f>G75/G74</f>
        <v>0.74777744553921099</v>
      </c>
      <c r="M75" s="155">
        <v>15026</v>
      </c>
      <c r="N75" s="153">
        <v>2530</v>
      </c>
      <c r="O75" s="153">
        <v>7985</v>
      </c>
      <c r="P75" s="153">
        <v>9042</v>
      </c>
      <c r="Q75" s="153">
        <v>8863</v>
      </c>
      <c r="R75" s="154">
        <f>Q75/P75-1</f>
        <v>-1.9796505197965053E-2</v>
      </c>
      <c r="S75" s="154">
        <f>Q75/M75-1</f>
        <v>-0.41015573006788231</v>
      </c>
      <c r="T75" s="153">
        <f>Q75-P75</f>
        <v>-179</v>
      </c>
      <c r="U75" s="153">
        <f>Q75-M75</f>
        <v>-6163</v>
      </c>
      <c r="V75" s="154">
        <f>Q75/Q74</f>
        <v>0.58351438541049439</v>
      </c>
    </row>
    <row r="76" spans="2:22" ht="15.75" thickBot="1" x14ac:dyDescent="0.3">
      <c r="B76" s="59" t="s">
        <v>138</v>
      </c>
      <c r="C76" s="153">
        <v>43424</v>
      </c>
      <c r="D76" s="153">
        <v>18130</v>
      </c>
      <c r="E76" s="153">
        <v>40033</v>
      </c>
      <c r="F76" s="153">
        <v>48151</v>
      </c>
      <c r="G76" s="153">
        <v>34585</v>
      </c>
      <c r="H76" s="154">
        <f>G76/F76-1</f>
        <v>-0.28173869701563825</v>
      </c>
      <c r="I76" s="154">
        <f>G76/C76-1</f>
        <v>-0.20355103168754607</v>
      </c>
      <c r="J76" s="153">
        <f>G76-F76</f>
        <v>-13566</v>
      </c>
      <c r="K76" s="153">
        <f>G76-C76</f>
        <v>-8839</v>
      </c>
      <c r="L76" s="154">
        <f>G76/G74</f>
        <v>0.25222984750249788</v>
      </c>
      <c r="M76" s="155">
        <v>11438</v>
      </c>
      <c r="N76" s="153">
        <v>8219</v>
      </c>
      <c r="O76" s="153">
        <v>14854</v>
      </c>
      <c r="P76" s="153">
        <v>10689</v>
      </c>
      <c r="Q76" s="153">
        <v>6326</v>
      </c>
      <c r="R76" s="154">
        <f>Q76/P76-1</f>
        <v>-0.4081766301805595</v>
      </c>
      <c r="S76" s="154">
        <f>Q76/M76-1</f>
        <v>-0.44693128169260365</v>
      </c>
      <c r="T76" s="153">
        <f>Q76-P76</f>
        <v>-4363</v>
      </c>
      <c r="U76" s="153">
        <f>Q76-M76</f>
        <v>-5112</v>
      </c>
      <c r="V76" s="154">
        <f>Q76/Q74</f>
        <v>0.41648561458950556</v>
      </c>
    </row>
    <row r="77" spans="2:22" ht="16.5" thickBot="1" x14ac:dyDescent="0.3">
      <c r="B77" s="157" t="s">
        <v>160</v>
      </c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</row>
    <row r="78" spans="2:22" x14ac:dyDescent="0.25">
      <c r="B78" s="59" t="s">
        <v>30</v>
      </c>
      <c r="C78" s="153">
        <v>108210</v>
      </c>
      <c r="D78" s="153">
        <v>47904</v>
      </c>
      <c r="E78" s="153">
        <v>29438</v>
      </c>
      <c r="F78" s="153">
        <v>56683</v>
      </c>
      <c r="G78" s="153">
        <v>58056</v>
      </c>
      <c r="H78" s="154">
        <f>G78/F78-1</f>
        <v>2.4222430005468976E-2</v>
      </c>
      <c r="I78" s="154">
        <f>G78/C78-1</f>
        <v>-0.46348766287773768</v>
      </c>
      <c r="J78" s="153">
        <f>G78-F78</f>
        <v>1373</v>
      </c>
      <c r="K78" s="153">
        <f>G78-C78</f>
        <v>-50154</v>
      </c>
      <c r="L78" s="154">
        <f>G78/G78</f>
        <v>1</v>
      </c>
      <c r="M78" s="155">
        <v>9386</v>
      </c>
      <c r="N78" s="153">
        <v>1041</v>
      </c>
      <c r="O78" s="153">
        <v>4852</v>
      </c>
      <c r="P78" s="153">
        <v>4318</v>
      </c>
      <c r="Q78" s="153">
        <v>4276</v>
      </c>
      <c r="R78" s="154">
        <f>Q78/P78-1</f>
        <v>-9.7267253358036543E-3</v>
      </c>
      <c r="S78" s="154">
        <f>Q78/M78-1</f>
        <v>-0.54442787129767733</v>
      </c>
      <c r="T78" s="153">
        <f>Q78-P78</f>
        <v>-42</v>
      </c>
      <c r="U78" s="153">
        <f>Q78-M78</f>
        <v>-5110</v>
      </c>
      <c r="V78" s="154">
        <f>Q78/Q78</f>
        <v>1</v>
      </c>
    </row>
    <row r="79" spans="2:22" x14ac:dyDescent="0.25">
      <c r="B79" s="59" t="s">
        <v>65</v>
      </c>
      <c r="C79" s="153">
        <v>100150</v>
      </c>
      <c r="D79" s="153">
        <v>45769</v>
      </c>
      <c r="E79" s="153">
        <v>23560</v>
      </c>
      <c r="F79" s="153">
        <v>52229</v>
      </c>
      <c r="G79" s="153">
        <v>53875</v>
      </c>
      <c r="H79" s="154">
        <f>G79/F79-1</f>
        <v>3.1515058683873054E-2</v>
      </c>
      <c r="I79" s="154">
        <f>G79/C79-1</f>
        <v>-0.46205691462805787</v>
      </c>
      <c r="J79" s="153">
        <f>G79-F79</f>
        <v>1646</v>
      </c>
      <c r="K79" s="153">
        <f>G79-C79</f>
        <v>-46275</v>
      </c>
      <c r="L79" s="154">
        <f>G79/G78</f>
        <v>0.92798332644343395</v>
      </c>
      <c r="M79" s="155">
        <v>7044</v>
      </c>
      <c r="N79" s="153">
        <v>297</v>
      </c>
      <c r="O79" s="153">
        <v>2574</v>
      </c>
      <c r="P79" s="153">
        <v>3205</v>
      </c>
      <c r="Q79" s="153">
        <v>3402</v>
      </c>
      <c r="R79" s="154">
        <f>Q79/P79-1</f>
        <v>6.1466458658346435E-2</v>
      </c>
      <c r="S79" s="154">
        <f>Q79/M79-1</f>
        <v>-0.51703577512776833</v>
      </c>
      <c r="T79" s="153">
        <f>Q79-P79</f>
        <v>197</v>
      </c>
      <c r="U79" s="153">
        <f>Q79-M79</f>
        <v>-3642</v>
      </c>
      <c r="V79" s="154">
        <f>Q79/Q78</f>
        <v>0.79560336763330219</v>
      </c>
    </row>
    <row r="80" spans="2:22" ht="15.75" thickBot="1" x14ac:dyDescent="0.3">
      <c r="B80" s="59" t="s">
        <v>138</v>
      </c>
      <c r="C80" s="153">
        <v>8062</v>
      </c>
      <c r="D80" s="153">
        <v>2134</v>
      </c>
      <c r="E80" s="153">
        <v>5877</v>
      </c>
      <c r="F80" s="153">
        <v>4455</v>
      </c>
      <c r="G80" s="153">
        <v>4182</v>
      </c>
      <c r="H80" s="154">
        <f>G80/F80-1</f>
        <v>-6.1279461279461267E-2</v>
      </c>
      <c r="I80" s="154">
        <f>G80/C80-1</f>
        <v>-0.48127015628876213</v>
      </c>
      <c r="J80" s="153">
        <f>G80-F80</f>
        <v>-273</v>
      </c>
      <c r="K80" s="153">
        <f>G80-C80</f>
        <v>-3880</v>
      </c>
      <c r="L80" s="154">
        <f>G80/G78</f>
        <v>7.2033898305084748E-2</v>
      </c>
      <c r="M80" s="155">
        <v>2343</v>
      </c>
      <c r="N80" s="153">
        <v>744</v>
      </c>
      <c r="O80" s="153">
        <v>2278</v>
      </c>
      <c r="P80" s="153">
        <v>1114</v>
      </c>
      <c r="Q80" s="153">
        <v>875</v>
      </c>
      <c r="R80" s="154">
        <f>Q80/P80-1</f>
        <v>-0.21454219030520649</v>
      </c>
      <c r="S80" s="154">
        <f>Q80/M80-1</f>
        <v>-0.62654716175842928</v>
      </c>
      <c r="T80" s="153">
        <f>Q80-P80</f>
        <v>-239</v>
      </c>
      <c r="U80" s="153">
        <f>Q80-M80</f>
        <v>-1468</v>
      </c>
      <c r="V80" s="154">
        <f>Q80/Q78</f>
        <v>0.20463049579045836</v>
      </c>
    </row>
    <row r="81" spans="2:22" ht="16.5" thickBot="1" x14ac:dyDescent="0.3">
      <c r="B81" s="157" t="s">
        <v>161</v>
      </c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</row>
    <row r="82" spans="2:22" x14ac:dyDescent="0.25">
      <c r="B82" s="59" t="s">
        <v>30</v>
      </c>
      <c r="C82" s="153">
        <v>124729</v>
      </c>
      <c r="D82" s="153">
        <v>47500</v>
      </c>
      <c r="E82" s="153">
        <v>58529</v>
      </c>
      <c r="F82" s="153">
        <v>87159</v>
      </c>
      <c r="G82" s="153">
        <v>79059</v>
      </c>
      <c r="H82" s="154">
        <f>G82/F82-1</f>
        <v>-9.2933604102846568E-2</v>
      </c>
      <c r="I82" s="154">
        <f>G82/C82-1</f>
        <v>-0.36615382148497944</v>
      </c>
      <c r="J82" s="153">
        <f>G82-F82</f>
        <v>-8100</v>
      </c>
      <c r="K82" s="153">
        <f>G82-C82</f>
        <v>-45670</v>
      </c>
      <c r="L82" s="154">
        <f>G82/G82</f>
        <v>1</v>
      </c>
      <c r="M82" s="155">
        <v>17079</v>
      </c>
      <c r="N82" s="153">
        <v>9708</v>
      </c>
      <c r="O82" s="153">
        <v>17987</v>
      </c>
      <c r="P82" s="153">
        <v>15413</v>
      </c>
      <c r="Q82" s="153">
        <v>10913</v>
      </c>
      <c r="R82" s="154">
        <f>Q82/P82-1</f>
        <v>-0.29196133134367097</v>
      </c>
      <c r="S82" s="154">
        <f>Q82/M82-1</f>
        <v>-0.36102816324140763</v>
      </c>
      <c r="T82" s="153">
        <f>Q82-P82</f>
        <v>-4500</v>
      </c>
      <c r="U82" s="153">
        <f>Q82-M82</f>
        <v>-6166</v>
      </c>
      <c r="V82" s="154">
        <f>Q82/Q82</f>
        <v>1</v>
      </c>
    </row>
    <row r="83" spans="2:22" x14ac:dyDescent="0.25">
      <c r="B83" s="59" t="s">
        <v>65</v>
      </c>
      <c r="C83" s="153">
        <v>89365</v>
      </c>
      <c r="D83" s="153">
        <v>31503</v>
      </c>
      <c r="E83" s="153">
        <v>24374</v>
      </c>
      <c r="F83" s="153">
        <v>43464</v>
      </c>
      <c r="G83" s="153">
        <v>48657</v>
      </c>
      <c r="H83" s="154">
        <f>G83/F83-1</f>
        <v>0.11947818884594152</v>
      </c>
      <c r="I83" s="154">
        <f>G83/C83-1</f>
        <v>-0.45552509371677952</v>
      </c>
      <c r="J83" s="153">
        <f>G83-F83</f>
        <v>5193</v>
      </c>
      <c r="K83" s="153">
        <f>G83-C83</f>
        <v>-40708</v>
      </c>
      <c r="L83" s="154">
        <f>G83/G82</f>
        <v>0.61545175122376961</v>
      </c>
      <c r="M83" s="155">
        <v>7983</v>
      </c>
      <c r="N83" s="153">
        <v>2233</v>
      </c>
      <c r="O83" s="153">
        <v>5411</v>
      </c>
      <c r="P83" s="153">
        <v>5838</v>
      </c>
      <c r="Q83" s="153">
        <v>5461</v>
      </c>
      <c r="R83" s="154">
        <f>Q83/P83-1</f>
        <v>-6.4576909900650903E-2</v>
      </c>
      <c r="S83" s="154">
        <f>Q83/M83-1</f>
        <v>-0.31592133283226853</v>
      </c>
      <c r="T83" s="153">
        <f>Q83-P83</f>
        <v>-377</v>
      </c>
      <c r="U83" s="153">
        <f>Q83-M83</f>
        <v>-2522</v>
      </c>
      <c r="V83" s="154">
        <f>Q83/Q82</f>
        <v>0.50041235224044722</v>
      </c>
    </row>
    <row r="84" spans="2:22" x14ac:dyDescent="0.25">
      <c r="B84" s="161" t="s">
        <v>138</v>
      </c>
      <c r="C84" s="153">
        <v>35364</v>
      </c>
      <c r="D84" s="153">
        <v>15998</v>
      </c>
      <c r="E84" s="153">
        <v>34156</v>
      </c>
      <c r="F84" s="153">
        <v>43694</v>
      </c>
      <c r="G84" s="153">
        <v>30404</v>
      </c>
      <c r="H84" s="154">
        <f>G84/F84-1</f>
        <v>-0.30416075433697987</v>
      </c>
      <c r="I84" s="154">
        <f>G84/C84-1</f>
        <v>-0.1402556271914942</v>
      </c>
      <c r="J84" s="153">
        <f>G84-F84</f>
        <v>-13290</v>
      </c>
      <c r="K84" s="153">
        <f>G84-C84</f>
        <v>-4960</v>
      </c>
      <c r="L84" s="154">
        <f>G84/G82</f>
        <v>0.38457354633881025</v>
      </c>
      <c r="M84" s="155">
        <v>9096</v>
      </c>
      <c r="N84" s="153">
        <v>7475</v>
      </c>
      <c r="O84" s="153">
        <v>12576</v>
      </c>
      <c r="P84" s="153">
        <v>9576</v>
      </c>
      <c r="Q84" s="153">
        <v>5452</v>
      </c>
      <c r="R84" s="154">
        <f>Q84/P84-1</f>
        <v>-0.43065998329156219</v>
      </c>
      <c r="S84" s="154">
        <f>Q84/M84-1</f>
        <v>-0.40061565523306952</v>
      </c>
      <c r="T84" s="153">
        <f>Q84-P84</f>
        <v>-4124</v>
      </c>
      <c r="U84" s="153">
        <f>Q84-M84</f>
        <v>-3644</v>
      </c>
      <c r="V84" s="154">
        <f>Q84/Q82</f>
        <v>0.49958764775955283</v>
      </c>
    </row>
    <row r="85" spans="2:22" ht="6" customHeight="1" x14ac:dyDescent="0.25"/>
    <row r="86" spans="2:22" x14ac:dyDescent="0.25">
      <c r="B86" s="40" t="s">
        <v>57</v>
      </c>
      <c r="C86" s="40"/>
      <c r="D86" s="40"/>
      <c r="E86" s="40"/>
      <c r="F86" s="40"/>
      <c r="G86" s="40"/>
      <c r="H86" s="40"/>
      <c r="I86" s="40"/>
      <c r="J86" s="40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E247B-EB98-4695-9929-5105DA7B0759}">
  <dimension ref="A1:V101"/>
  <sheetViews>
    <sheetView showGridLines="0" workbookViewId="0">
      <selection activeCell="G13" sqref="G13"/>
    </sheetView>
  </sheetViews>
  <sheetFormatPr baseColWidth="10" defaultColWidth="11.42578125" defaultRowHeight="15" x14ac:dyDescent="0.25"/>
  <cols>
    <col min="1" max="1" width="18.42578125" customWidth="1"/>
    <col min="2" max="2" width="22.140625" customWidth="1"/>
    <col min="16" max="16" width="15.85546875" customWidth="1"/>
  </cols>
  <sheetData>
    <row r="1" spans="1:22" ht="40.5" customHeight="1" x14ac:dyDescent="0.25">
      <c r="A1" s="44"/>
    </row>
    <row r="4" spans="1:22" ht="21.75" customHeight="1" thickBot="1" x14ac:dyDescent="0.3">
      <c r="B4" s="11" t="s">
        <v>163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2" ht="6" customHeight="1" thickBot="1" x14ac:dyDescent="0.3"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</row>
    <row r="6" spans="1:22" ht="30.75" thickBot="1" x14ac:dyDescent="0.3">
      <c r="B6" s="27"/>
      <c r="C6" s="47" t="s">
        <v>186</v>
      </c>
      <c r="D6" s="47" t="s">
        <v>187</v>
      </c>
      <c r="E6" s="47" t="s">
        <v>188</v>
      </c>
      <c r="F6" s="47" t="s">
        <v>189</v>
      </c>
      <c r="G6" s="47" t="s">
        <v>185</v>
      </c>
      <c r="H6" s="32" t="str">
        <f>CONCATENATE("Variación ",RIGHT(G6,2),"/",RIGHT(F6,2))</f>
        <v>Variación 23/22</v>
      </c>
      <c r="I6" s="32" t="str">
        <f>CONCATENATE("Variación ",RIGHT(G6,2),"/",RIGHT(C6,2))</f>
        <v>Variación 23/19</v>
      </c>
      <c r="J6" s="32" t="str">
        <f>CONCATENATE("diferencia ",RIGHT(G6,2),"/",RIGHT(F6,2))</f>
        <v>diferencia 23/22</v>
      </c>
      <c r="K6" s="32" t="str">
        <f>CONCATENATE("diferencia ",RIGHT(G6,2),"/",RIGHT(C6,2))</f>
        <v>diferencia 23/19</v>
      </c>
      <c r="L6" s="48" t="str">
        <f>CONCATENATE("Cuota ",RIGHT(G6,4))</f>
        <v>Cuota 2023</v>
      </c>
      <c r="M6" s="49" t="s">
        <v>190</v>
      </c>
      <c r="N6" s="50" t="s">
        <v>191</v>
      </c>
      <c r="O6" s="50" t="s">
        <v>192</v>
      </c>
      <c r="P6" s="50" t="s">
        <v>193</v>
      </c>
      <c r="Q6" s="51" t="s">
        <v>194</v>
      </c>
      <c r="R6" s="32" t="str">
        <f>CONCATENATE("Variación ",RIGHT(Q6,2),"/",RIGHT(P6,2))</f>
        <v>Variación 23/22</v>
      </c>
      <c r="S6" s="32" t="str">
        <f>CONCATENATE("Variación ",RIGHT(Q6,2),"/",RIGHT(M6,2))</f>
        <v>Variación 23/19</v>
      </c>
      <c r="T6" s="32" t="str">
        <f>CONCATENATE("diferencia ",RIGHT(Q6,2),"/",RIGHT(P6,2))</f>
        <v>diferencia 23/22</v>
      </c>
      <c r="U6" s="32" t="str">
        <f>CONCATENATE("diferencia ",RIGHT(Q6,2),"/",RIGHT(M6,2))</f>
        <v>diferencia 23/19</v>
      </c>
      <c r="V6" s="48" t="str">
        <f>CONCATENATE("Cuota ",RIGHT(Q6,4))</f>
        <v>Cuota 2023</v>
      </c>
    </row>
    <row r="7" spans="1:22" ht="16.5" thickBot="1" x14ac:dyDescent="0.3">
      <c r="B7" s="138" t="s">
        <v>30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</row>
    <row r="8" spans="1:22" ht="15.75" x14ac:dyDescent="0.25">
      <c r="B8" s="162" t="s">
        <v>132</v>
      </c>
      <c r="C8" s="90">
        <v>10080669</v>
      </c>
      <c r="D8" s="90">
        <v>3768423</v>
      </c>
      <c r="E8" s="90">
        <v>2587070</v>
      </c>
      <c r="F8" s="90">
        <v>9286289</v>
      </c>
      <c r="G8" s="90">
        <v>10503968</v>
      </c>
      <c r="H8" s="91">
        <f t="shared" ref="H8:H37" si="0">G8/F8-1</f>
        <v>0.13112654581394145</v>
      </c>
      <c r="I8" s="91">
        <f t="shared" ref="I8:I37" si="1">G8/C8-1</f>
        <v>4.1991161499301377E-2</v>
      </c>
      <c r="J8" s="90">
        <f t="shared" ref="J8:J37" si="2">G8-F8</f>
        <v>1217679</v>
      </c>
      <c r="K8" s="90">
        <f t="shared" ref="K8:K37" si="3">G8-C8</f>
        <v>423299</v>
      </c>
      <c r="L8" s="91">
        <f>G8/G8</f>
        <v>1</v>
      </c>
      <c r="M8" s="93">
        <v>1289910</v>
      </c>
      <c r="N8" s="90">
        <v>406679</v>
      </c>
      <c r="O8" s="90">
        <v>838515</v>
      </c>
      <c r="P8" s="90">
        <v>1334530</v>
      </c>
      <c r="Q8" s="90">
        <v>1331354</v>
      </c>
      <c r="R8" s="92">
        <f t="shared" ref="R8:R37" si="4">Q8/P8-1</f>
        <v>-2.3798640719954189E-3</v>
      </c>
      <c r="S8" s="91">
        <f t="shared" ref="S8:S37" si="5">Q8/M8-1</f>
        <v>3.2129373367134173E-2</v>
      </c>
      <c r="T8" s="90">
        <f t="shared" ref="T8:T37" si="6">Q8-P8</f>
        <v>-3176</v>
      </c>
      <c r="U8" s="90">
        <f t="shared" ref="U8:U37" si="7">Q8-M8</f>
        <v>41444</v>
      </c>
      <c r="V8" s="92">
        <f>Q8/Q8</f>
        <v>1</v>
      </c>
    </row>
    <row r="9" spans="1:22" ht="15.75" x14ac:dyDescent="0.25">
      <c r="B9" s="142" t="s">
        <v>164</v>
      </c>
      <c r="C9" s="90">
        <v>6320017</v>
      </c>
      <c r="D9" s="90">
        <v>2368942</v>
      </c>
      <c r="E9" s="90">
        <v>1402682</v>
      </c>
      <c r="F9" s="90">
        <v>5654506</v>
      </c>
      <c r="G9" s="90">
        <v>6582258</v>
      </c>
      <c r="H9" s="91">
        <f t="shared" si="0"/>
        <v>0.1640730419244405</v>
      </c>
      <c r="I9" s="91">
        <f t="shared" si="1"/>
        <v>4.1493717501076333E-2</v>
      </c>
      <c r="J9" s="90">
        <f t="shared" si="2"/>
        <v>927752</v>
      </c>
      <c r="K9" s="90">
        <f t="shared" si="3"/>
        <v>262241</v>
      </c>
      <c r="L9" s="91">
        <f>G9/G8</f>
        <v>0.62664490219315216</v>
      </c>
      <c r="M9" s="93">
        <v>624391</v>
      </c>
      <c r="N9" s="90">
        <v>197157</v>
      </c>
      <c r="O9" s="90">
        <v>406103</v>
      </c>
      <c r="P9" s="90">
        <v>634060</v>
      </c>
      <c r="Q9" s="90">
        <v>660367</v>
      </c>
      <c r="R9" s="92">
        <f t="shared" si="4"/>
        <v>4.1489764375611138E-2</v>
      </c>
      <c r="S9" s="91">
        <f t="shared" si="5"/>
        <v>5.761774272851472E-2</v>
      </c>
      <c r="T9" s="90">
        <f t="shared" si="6"/>
        <v>26307</v>
      </c>
      <c r="U9" s="90">
        <f t="shared" si="7"/>
        <v>35976</v>
      </c>
      <c r="V9" s="92">
        <f>Q9/Q8</f>
        <v>0.49601157918930655</v>
      </c>
    </row>
    <row r="10" spans="1:22" ht="15.75" x14ac:dyDescent="0.25">
      <c r="B10" s="142" t="s">
        <v>165</v>
      </c>
      <c r="C10" s="90">
        <v>3227710</v>
      </c>
      <c r="D10" s="90">
        <v>1114988</v>
      </c>
      <c r="E10" s="90">
        <v>896754</v>
      </c>
      <c r="F10" s="90">
        <v>3011300</v>
      </c>
      <c r="G10" s="90">
        <v>3258364</v>
      </c>
      <c r="H10" s="91">
        <f t="shared" si="0"/>
        <v>8.2045628134028492E-2</v>
      </c>
      <c r="I10" s="91">
        <f t="shared" si="1"/>
        <v>9.4971357401996137E-3</v>
      </c>
      <c r="J10" s="90">
        <f t="shared" si="2"/>
        <v>247064</v>
      </c>
      <c r="K10" s="90">
        <f t="shared" si="3"/>
        <v>30654</v>
      </c>
      <c r="L10" s="91">
        <f>G10/G8</f>
        <v>0.31020315370343854</v>
      </c>
      <c r="M10" s="93">
        <v>602815</v>
      </c>
      <c r="N10" s="90">
        <v>173607</v>
      </c>
      <c r="O10" s="90">
        <v>361724</v>
      </c>
      <c r="P10" s="90">
        <v>623697</v>
      </c>
      <c r="Q10" s="90">
        <v>605168</v>
      </c>
      <c r="R10" s="92">
        <f t="shared" si="4"/>
        <v>-2.9708335938765096E-2</v>
      </c>
      <c r="S10" s="91">
        <f t="shared" si="5"/>
        <v>3.9033534334746989E-3</v>
      </c>
      <c r="T10" s="90">
        <f t="shared" si="6"/>
        <v>-18529</v>
      </c>
      <c r="U10" s="90">
        <f t="shared" si="7"/>
        <v>2353</v>
      </c>
      <c r="V10" s="92">
        <f>Q10/Q8</f>
        <v>0.45455078063385096</v>
      </c>
    </row>
    <row r="11" spans="1:22" ht="15.75" x14ac:dyDescent="0.25">
      <c r="B11" s="142" t="s">
        <v>166</v>
      </c>
      <c r="C11" s="90">
        <v>405564</v>
      </c>
      <c r="D11" s="90">
        <v>215981</v>
      </c>
      <c r="E11" s="90">
        <v>203680</v>
      </c>
      <c r="F11" s="90">
        <v>464581</v>
      </c>
      <c r="G11" s="90">
        <v>499944</v>
      </c>
      <c r="H11" s="91">
        <f t="shared" si="0"/>
        <v>7.6118050458370057E-2</v>
      </c>
      <c r="I11" s="91">
        <f t="shared" si="1"/>
        <v>0.23271296268899611</v>
      </c>
      <c r="J11" s="90">
        <f t="shared" si="2"/>
        <v>35363</v>
      </c>
      <c r="K11" s="90">
        <f t="shared" si="3"/>
        <v>94380</v>
      </c>
      <c r="L11" s="91">
        <f>G11/G8</f>
        <v>4.7595727633595229E-2</v>
      </c>
      <c r="M11" s="93">
        <v>55121</v>
      </c>
      <c r="N11" s="90">
        <v>29366</v>
      </c>
      <c r="O11" s="90">
        <v>61918</v>
      </c>
      <c r="P11" s="90">
        <v>66487</v>
      </c>
      <c r="Q11" s="90">
        <v>59764</v>
      </c>
      <c r="R11" s="92">
        <f t="shared" si="4"/>
        <v>-0.10111751169401539</v>
      </c>
      <c r="S11" s="91">
        <f t="shared" si="5"/>
        <v>8.4232869505270314E-2</v>
      </c>
      <c r="T11" s="90">
        <f t="shared" si="6"/>
        <v>-6723</v>
      </c>
      <c r="U11" s="90">
        <f t="shared" si="7"/>
        <v>4643</v>
      </c>
      <c r="V11" s="92">
        <f>Q11/Q8</f>
        <v>4.4889638668603543E-2</v>
      </c>
    </row>
    <row r="12" spans="1:22" ht="15.75" x14ac:dyDescent="0.25">
      <c r="B12" s="142" t="s">
        <v>167</v>
      </c>
      <c r="C12" s="163">
        <v>127377</v>
      </c>
      <c r="D12" s="163">
        <v>68513</v>
      </c>
      <c r="E12" s="163">
        <v>83953</v>
      </c>
      <c r="F12" s="163">
        <v>155898</v>
      </c>
      <c r="G12" s="163">
        <v>163403</v>
      </c>
      <c r="H12" s="164">
        <f t="shared" si="0"/>
        <v>4.8140450807579338E-2</v>
      </c>
      <c r="I12" s="164">
        <f t="shared" si="1"/>
        <v>0.28282971023026127</v>
      </c>
      <c r="J12" s="163">
        <f t="shared" si="2"/>
        <v>7505</v>
      </c>
      <c r="K12" s="163">
        <f t="shared" si="3"/>
        <v>36026</v>
      </c>
      <c r="L12" s="164">
        <f>G12/G8</f>
        <v>1.5556311671931979E-2</v>
      </c>
      <c r="M12" s="165">
        <v>7583</v>
      </c>
      <c r="N12" s="163">
        <v>6549</v>
      </c>
      <c r="O12" s="163">
        <v>8769</v>
      </c>
      <c r="P12" s="163">
        <v>10286</v>
      </c>
      <c r="Q12" s="163">
        <v>6055</v>
      </c>
      <c r="R12" s="166">
        <f t="shared" si="4"/>
        <v>-0.41133579622788252</v>
      </c>
      <c r="S12" s="164">
        <f t="shared" si="5"/>
        <v>-0.20150336278517733</v>
      </c>
      <c r="T12" s="163">
        <f t="shared" si="6"/>
        <v>-4231</v>
      </c>
      <c r="U12" s="163">
        <f t="shared" si="7"/>
        <v>-1528</v>
      </c>
      <c r="V12" s="166">
        <f>Q12/Q8</f>
        <v>4.5480015082389807E-3</v>
      </c>
    </row>
    <row r="13" spans="1:22" x14ac:dyDescent="0.25">
      <c r="B13" s="147" t="s">
        <v>133</v>
      </c>
      <c r="C13" s="167">
        <v>3958474</v>
      </c>
      <c r="D13" s="167">
        <v>1534550</v>
      </c>
      <c r="E13" s="167">
        <v>1088841</v>
      </c>
      <c r="F13" s="167">
        <v>3810962</v>
      </c>
      <c r="G13" s="167">
        <v>4270879</v>
      </c>
      <c r="H13" s="168">
        <f t="shared" si="0"/>
        <v>0.12068265178188597</v>
      </c>
      <c r="I13" s="168">
        <f t="shared" si="1"/>
        <v>7.892056383343693E-2</v>
      </c>
      <c r="J13" s="167">
        <f t="shared" si="2"/>
        <v>459917</v>
      </c>
      <c r="K13" s="167">
        <f t="shared" si="3"/>
        <v>312405</v>
      </c>
      <c r="L13" s="168">
        <f>G13/G13</f>
        <v>1</v>
      </c>
      <c r="M13" s="169">
        <v>501712</v>
      </c>
      <c r="N13" s="167">
        <v>158567</v>
      </c>
      <c r="O13" s="167">
        <v>326667</v>
      </c>
      <c r="P13" s="167">
        <v>515419</v>
      </c>
      <c r="Q13" s="167">
        <v>535822</v>
      </c>
      <c r="R13" s="170">
        <f t="shared" si="4"/>
        <v>3.9585269460380879E-2</v>
      </c>
      <c r="S13" s="168">
        <f t="shared" si="5"/>
        <v>6.7987211786841861E-2</v>
      </c>
      <c r="T13" s="167">
        <f t="shared" si="6"/>
        <v>20403</v>
      </c>
      <c r="U13" s="167">
        <f t="shared" si="7"/>
        <v>34110</v>
      </c>
      <c r="V13" s="168">
        <f>Q13/Q13</f>
        <v>1</v>
      </c>
    </row>
    <row r="14" spans="1:22" x14ac:dyDescent="0.25">
      <c r="B14" s="152" t="s">
        <v>164</v>
      </c>
      <c r="C14" s="153">
        <v>2479851</v>
      </c>
      <c r="D14" s="153">
        <v>994974</v>
      </c>
      <c r="E14" s="153">
        <v>593141</v>
      </c>
      <c r="F14" s="153">
        <v>2320515</v>
      </c>
      <c r="G14" s="153">
        <v>2582889</v>
      </c>
      <c r="H14" s="154">
        <f t="shared" si="0"/>
        <v>0.11306714242312599</v>
      </c>
      <c r="I14" s="154">
        <f t="shared" si="1"/>
        <v>4.1550077000593877E-2</v>
      </c>
      <c r="J14" s="153">
        <f t="shared" si="2"/>
        <v>262374</v>
      </c>
      <c r="K14" s="153">
        <f t="shared" si="3"/>
        <v>103038</v>
      </c>
      <c r="L14" s="154">
        <f>G14/G13</f>
        <v>0.604767543168514</v>
      </c>
      <c r="M14" s="155">
        <v>244994</v>
      </c>
      <c r="N14" s="153">
        <v>80571</v>
      </c>
      <c r="O14" s="153">
        <v>159259</v>
      </c>
      <c r="P14" s="153">
        <v>235721</v>
      </c>
      <c r="Q14" s="153">
        <v>262621</v>
      </c>
      <c r="R14" s="156">
        <f t="shared" si="4"/>
        <v>0.11411796148836983</v>
      </c>
      <c r="S14" s="154">
        <f t="shared" si="5"/>
        <v>7.194870078450899E-2</v>
      </c>
      <c r="T14" s="153">
        <f t="shared" si="6"/>
        <v>26900</v>
      </c>
      <c r="U14" s="153">
        <f t="shared" si="7"/>
        <v>17627</v>
      </c>
      <c r="V14" s="154">
        <f>Q14/Q13</f>
        <v>0.4901273184005136</v>
      </c>
    </row>
    <row r="15" spans="1:22" x14ac:dyDescent="0.25">
      <c r="B15" s="152" t="s">
        <v>165</v>
      </c>
      <c r="C15" s="153">
        <v>1246423</v>
      </c>
      <c r="D15" s="153">
        <v>428499</v>
      </c>
      <c r="E15" s="153">
        <v>357334</v>
      </c>
      <c r="F15" s="153">
        <v>1231542</v>
      </c>
      <c r="G15" s="153">
        <v>1395748</v>
      </c>
      <c r="H15" s="154">
        <f t="shared" si="0"/>
        <v>0.13333365812940201</v>
      </c>
      <c r="I15" s="154">
        <f t="shared" si="1"/>
        <v>0.11980282777195228</v>
      </c>
      <c r="J15" s="153">
        <f t="shared" si="2"/>
        <v>164206</v>
      </c>
      <c r="K15" s="153">
        <f t="shared" si="3"/>
        <v>149325</v>
      </c>
      <c r="L15" s="154">
        <f>G15/G13</f>
        <v>0.32680579337415083</v>
      </c>
      <c r="M15" s="155">
        <v>226359</v>
      </c>
      <c r="N15" s="153">
        <v>63963</v>
      </c>
      <c r="O15" s="153">
        <v>133749</v>
      </c>
      <c r="P15" s="153">
        <v>246707</v>
      </c>
      <c r="Q15" s="153">
        <v>248450</v>
      </c>
      <c r="R15" s="156">
        <f t="shared" si="4"/>
        <v>7.0650609832716427E-3</v>
      </c>
      <c r="S15" s="154">
        <f t="shared" si="5"/>
        <v>9.7592761940104023E-2</v>
      </c>
      <c r="T15" s="153">
        <f t="shared" si="6"/>
        <v>1743</v>
      </c>
      <c r="U15" s="153">
        <f t="shared" si="7"/>
        <v>22091</v>
      </c>
      <c r="V15" s="154">
        <f>Q15/Q13</f>
        <v>0.46368010272067961</v>
      </c>
    </row>
    <row r="16" spans="1:22" x14ac:dyDescent="0.25">
      <c r="B16" s="152" t="s">
        <v>166</v>
      </c>
      <c r="C16" s="153">
        <v>176119</v>
      </c>
      <c r="D16" s="153">
        <v>85484</v>
      </c>
      <c r="E16" s="153">
        <v>98143</v>
      </c>
      <c r="F16" s="153">
        <v>188075</v>
      </c>
      <c r="G16" s="153">
        <v>208024</v>
      </c>
      <c r="H16" s="154">
        <f t="shared" si="0"/>
        <v>0.10606938721254822</v>
      </c>
      <c r="I16" s="154">
        <f t="shared" si="1"/>
        <v>0.18115592298389149</v>
      </c>
      <c r="J16" s="153">
        <f t="shared" si="2"/>
        <v>19949</v>
      </c>
      <c r="K16" s="153">
        <f t="shared" si="3"/>
        <v>31905</v>
      </c>
      <c r="L16" s="154">
        <f>G16/G13</f>
        <v>4.8707537722328352E-2</v>
      </c>
      <c r="M16" s="155">
        <v>26514</v>
      </c>
      <c r="N16" s="153">
        <v>11484</v>
      </c>
      <c r="O16" s="153">
        <v>29413</v>
      </c>
      <c r="P16" s="153">
        <v>28527</v>
      </c>
      <c r="Q16" s="153">
        <v>22240</v>
      </c>
      <c r="R16" s="156">
        <f t="shared" si="4"/>
        <v>-0.22038770287797527</v>
      </c>
      <c r="S16" s="154">
        <f t="shared" si="5"/>
        <v>-0.16119785773553597</v>
      </c>
      <c r="T16" s="153">
        <f t="shared" si="6"/>
        <v>-6287</v>
      </c>
      <c r="U16" s="153">
        <f t="shared" si="7"/>
        <v>-4274</v>
      </c>
      <c r="V16" s="154">
        <f>Q16/Q13</f>
        <v>4.1506321129031659E-2</v>
      </c>
    </row>
    <row r="17" spans="2:22" x14ac:dyDescent="0.25">
      <c r="B17" s="152" t="s">
        <v>167</v>
      </c>
      <c r="C17" s="171">
        <v>56082</v>
      </c>
      <c r="D17" s="171">
        <v>25595</v>
      </c>
      <c r="E17" s="171">
        <v>40225</v>
      </c>
      <c r="F17" s="171">
        <v>70828</v>
      </c>
      <c r="G17" s="171">
        <v>84220</v>
      </c>
      <c r="H17" s="172">
        <f t="shared" si="0"/>
        <v>0.18907776585531155</v>
      </c>
      <c r="I17" s="172">
        <f t="shared" si="1"/>
        <v>0.50172961021361573</v>
      </c>
      <c r="J17" s="171">
        <f t="shared" si="2"/>
        <v>13392</v>
      </c>
      <c r="K17" s="171">
        <f t="shared" si="3"/>
        <v>28138</v>
      </c>
      <c r="L17" s="172">
        <f>G17/G13</f>
        <v>1.971959402268245E-2</v>
      </c>
      <c r="M17" s="173">
        <v>3845</v>
      </c>
      <c r="N17" s="171">
        <v>2550</v>
      </c>
      <c r="O17" s="171">
        <v>4247</v>
      </c>
      <c r="P17" s="171">
        <v>4464</v>
      </c>
      <c r="Q17" s="171">
        <v>2510</v>
      </c>
      <c r="R17" s="174">
        <f t="shared" si="4"/>
        <v>-0.43772401433691754</v>
      </c>
      <c r="S17" s="172">
        <f t="shared" si="5"/>
        <v>-0.3472041612483745</v>
      </c>
      <c r="T17" s="171">
        <f t="shared" si="6"/>
        <v>-1954</v>
      </c>
      <c r="U17" s="171">
        <f t="shared" si="7"/>
        <v>-1335</v>
      </c>
      <c r="V17" s="172">
        <f>Q17/Q13</f>
        <v>4.6843914583574392E-3</v>
      </c>
    </row>
    <row r="18" spans="2:22" x14ac:dyDescent="0.25">
      <c r="B18" s="147" t="s">
        <v>134</v>
      </c>
      <c r="C18" s="167">
        <v>2803604</v>
      </c>
      <c r="D18" s="167">
        <v>1112486</v>
      </c>
      <c r="E18" s="167">
        <v>680384</v>
      </c>
      <c r="F18" s="167">
        <v>2406559</v>
      </c>
      <c r="G18" s="167">
        <v>2758590</v>
      </c>
      <c r="H18" s="168">
        <f t="shared" si="0"/>
        <v>0.14627981279494917</v>
      </c>
      <c r="I18" s="168">
        <f t="shared" si="1"/>
        <v>-1.6055762511396066E-2</v>
      </c>
      <c r="J18" s="167">
        <f t="shared" si="2"/>
        <v>352031</v>
      </c>
      <c r="K18" s="167">
        <f t="shared" si="3"/>
        <v>-45014</v>
      </c>
      <c r="L18" s="168">
        <f>G18/G18</f>
        <v>1</v>
      </c>
      <c r="M18" s="169">
        <v>328921</v>
      </c>
      <c r="N18" s="167">
        <v>101836</v>
      </c>
      <c r="O18" s="167">
        <v>193905</v>
      </c>
      <c r="P18" s="167">
        <v>332139</v>
      </c>
      <c r="Q18" s="167">
        <v>326111</v>
      </c>
      <c r="R18" s="170">
        <f t="shared" si="4"/>
        <v>-1.8149027967206521E-2</v>
      </c>
      <c r="S18" s="168">
        <f t="shared" si="5"/>
        <v>-8.5430848136787141E-3</v>
      </c>
      <c r="T18" s="167">
        <f t="shared" si="6"/>
        <v>-6028</v>
      </c>
      <c r="U18" s="167">
        <f t="shared" si="7"/>
        <v>-2810</v>
      </c>
      <c r="V18" s="168">
        <f>Q18/Q18</f>
        <v>1</v>
      </c>
    </row>
    <row r="19" spans="2:22" x14ac:dyDescent="0.25">
      <c r="B19" s="152" t="s">
        <v>164</v>
      </c>
      <c r="C19" s="153">
        <v>1752280</v>
      </c>
      <c r="D19" s="153">
        <v>709082</v>
      </c>
      <c r="E19" s="153">
        <v>372316</v>
      </c>
      <c r="F19" s="153">
        <v>1434900</v>
      </c>
      <c r="G19" s="153">
        <v>1731231</v>
      </c>
      <c r="H19" s="154">
        <f t="shared" si="0"/>
        <v>0.20651683044114577</v>
      </c>
      <c r="I19" s="154">
        <f t="shared" si="1"/>
        <v>-1.2012349624489271E-2</v>
      </c>
      <c r="J19" s="153">
        <f t="shared" si="2"/>
        <v>296331</v>
      </c>
      <c r="K19" s="153">
        <f t="shared" si="3"/>
        <v>-21049</v>
      </c>
      <c r="L19" s="154">
        <f>G19/G18</f>
        <v>0.62757821930768976</v>
      </c>
      <c r="M19" s="155">
        <v>155693</v>
      </c>
      <c r="N19" s="153">
        <v>46959</v>
      </c>
      <c r="O19" s="153">
        <v>90961</v>
      </c>
      <c r="P19" s="153">
        <v>153940</v>
      </c>
      <c r="Q19" s="153">
        <v>165857</v>
      </c>
      <c r="R19" s="156">
        <f t="shared" si="4"/>
        <v>7.7413277900480804E-2</v>
      </c>
      <c r="S19" s="154">
        <f t="shared" si="5"/>
        <v>6.5282318408663276E-2</v>
      </c>
      <c r="T19" s="153">
        <f t="shared" si="6"/>
        <v>11917</v>
      </c>
      <c r="U19" s="153">
        <f t="shared" si="7"/>
        <v>10164</v>
      </c>
      <c r="V19" s="154">
        <f>Q19/Q18</f>
        <v>0.50859063325064169</v>
      </c>
    </row>
    <row r="20" spans="2:22" x14ac:dyDescent="0.25">
      <c r="B20" s="152" t="s">
        <v>165</v>
      </c>
      <c r="C20" s="153">
        <v>884007</v>
      </c>
      <c r="D20" s="153">
        <v>307120</v>
      </c>
      <c r="E20" s="153">
        <v>221671</v>
      </c>
      <c r="F20" s="153">
        <v>761254</v>
      </c>
      <c r="G20" s="153">
        <v>819719</v>
      </c>
      <c r="H20" s="154">
        <f t="shared" si="0"/>
        <v>7.6800910077319706E-2</v>
      </c>
      <c r="I20" s="154">
        <f t="shared" si="1"/>
        <v>-7.2723406036377503E-2</v>
      </c>
      <c r="J20" s="153">
        <f t="shared" si="2"/>
        <v>58465</v>
      </c>
      <c r="K20" s="153">
        <f t="shared" si="3"/>
        <v>-64288</v>
      </c>
      <c r="L20" s="154">
        <f>G20/G18</f>
        <v>0.29715144330980681</v>
      </c>
      <c r="M20" s="155">
        <v>155931</v>
      </c>
      <c r="N20" s="153">
        <v>43184</v>
      </c>
      <c r="O20" s="153">
        <v>84739</v>
      </c>
      <c r="P20" s="153">
        <v>150973</v>
      </c>
      <c r="Q20" s="153">
        <v>138687</v>
      </c>
      <c r="R20" s="156">
        <f t="shared" si="4"/>
        <v>-8.1378789584892641E-2</v>
      </c>
      <c r="S20" s="154">
        <f t="shared" si="5"/>
        <v>-0.11058737518517803</v>
      </c>
      <c r="T20" s="153">
        <f t="shared" si="6"/>
        <v>-12286</v>
      </c>
      <c r="U20" s="153">
        <f t="shared" si="7"/>
        <v>-17244</v>
      </c>
      <c r="V20" s="154">
        <f>Q20/Q18</f>
        <v>0.42527544302400105</v>
      </c>
    </row>
    <row r="21" spans="2:22" x14ac:dyDescent="0.25">
      <c r="B21" s="152" t="s">
        <v>166</v>
      </c>
      <c r="C21" s="153">
        <v>117883</v>
      </c>
      <c r="D21" s="153">
        <v>71732</v>
      </c>
      <c r="E21" s="153">
        <v>57669</v>
      </c>
      <c r="F21" s="153">
        <v>153134</v>
      </c>
      <c r="G21" s="153">
        <v>151344</v>
      </c>
      <c r="H21" s="154">
        <f t="shared" si="0"/>
        <v>-1.1689108885028832E-2</v>
      </c>
      <c r="I21" s="154">
        <f t="shared" si="1"/>
        <v>0.28384924034848114</v>
      </c>
      <c r="J21" s="153">
        <f t="shared" si="2"/>
        <v>-1790</v>
      </c>
      <c r="K21" s="153">
        <f t="shared" si="3"/>
        <v>33461</v>
      </c>
      <c r="L21" s="154">
        <f>G21/G18</f>
        <v>5.4862810348765133E-2</v>
      </c>
      <c r="M21" s="155">
        <v>14669</v>
      </c>
      <c r="N21" s="153">
        <v>9131</v>
      </c>
      <c r="O21" s="153">
        <v>15329</v>
      </c>
      <c r="P21" s="153">
        <v>23975</v>
      </c>
      <c r="Q21" s="153">
        <v>19375</v>
      </c>
      <c r="R21" s="154">
        <f t="shared" si="4"/>
        <v>-0.19186652763295098</v>
      </c>
      <c r="S21" s="154">
        <f t="shared" si="5"/>
        <v>0.32081259799577344</v>
      </c>
      <c r="T21" s="153">
        <f t="shared" si="6"/>
        <v>-4600</v>
      </c>
      <c r="U21" s="153">
        <f t="shared" si="7"/>
        <v>4706</v>
      </c>
      <c r="V21" s="154">
        <f>Q21/Q18</f>
        <v>5.9412286000778879E-2</v>
      </c>
    </row>
    <row r="22" spans="2:22" x14ac:dyDescent="0.25">
      <c r="B22" s="152" t="s">
        <v>167</v>
      </c>
      <c r="C22" s="171">
        <v>49436</v>
      </c>
      <c r="D22" s="171">
        <v>24553</v>
      </c>
      <c r="E22" s="171">
        <v>28730</v>
      </c>
      <c r="F22" s="171">
        <v>57272</v>
      </c>
      <c r="G22" s="171">
        <v>56296</v>
      </c>
      <c r="H22" s="172">
        <f t="shared" si="0"/>
        <v>-1.7041486241095138E-2</v>
      </c>
      <c r="I22" s="172">
        <f t="shared" si="1"/>
        <v>0.13876527227121938</v>
      </c>
      <c r="J22" s="171">
        <f t="shared" si="2"/>
        <v>-976</v>
      </c>
      <c r="K22" s="171">
        <f t="shared" si="3"/>
        <v>6860</v>
      </c>
      <c r="L22" s="172">
        <f>G22/G18</f>
        <v>2.040752703373825E-2</v>
      </c>
      <c r="M22" s="173">
        <v>2630</v>
      </c>
      <c r="N22" s="171">
        <v>2562</v>
      </c>
      <c r="O22" s="171">
        <v>2877</v>
      </c>
      <c r="P22" s="171">
        <v>3251</v>
      </c>
      <c r="Q22" s="171">
        <v>2192</v>
      </c>
      <c r="R22" s="172">
        <f t="shared" si="4"/>
        <v>-0.32574592433097505</v>
      </c>
      <c r="S22" s="172">
        <f t="shared" si="5"/>
        <v>-0.16653992395437267</v>
      </c>
      <c r="T22" s="171">
        <f t="shared" si="6"/>
        <v>-1059</v>
      </c>
      <c r="U22" s="171">
        <f t="shared" si="7"/>
        <v>-438</v>
      </c>
      <c r="V22" s="172">
        <f>Q22/Q18</f>
        <v>6.7216377245784414E-3</v>
      </c>
    </row>
    <row r="23" spans="2:22" x14ac:dyDescent="0.25">
      <c r="B23" s="147" t="s">
        <v>135</v>
      </c>
      <c r="C23" s="167">
        <v>2082591</v>
      </c>
      <c r="D23" s="167">
        <v>651608</v>
      </c>
      <c r="E23" s="167">
        <v>446322</v>
      </c>
      <c r="F23" s="167">
        <v>1810318</v>
      </c>
      <c r="G23" s="167">
        <v>2077695</v>
      </c>
      <c r="H23" s="168">
        <f t="shared" si="0"/>
        <v>0.14769615062105101</v>
      </c>
      <c r="I23" s="168">
        <f t="shared" si="1"/>
        <v>-2.3509176789874298E-3</v>
      </c>
      <c r="J23" s="167">
        <f t="shared" si="2"/>
        <v>267377</v>
      </c>
      <c r="K23" s="167">
        <f t="shared" si="3"/>
        <v>-4896</v>
      </c>
      <c r="L23" s="168">
        <f>G23/G23</f>
        <v>1</v>
      </c>
      <c r="M23" s="169">
        <v>273783</v>
      </c>
      <c r="N23" s="167">
        <v>69133</v>
      </c>
      <c r="O23" s="167">
        <v>173983</v>
      </c>
      <c r="P23" s="167">
        <v>278200</v>
      </c>
      <c r="Q23" s="167">
        <v>275252</v>
      </c>
      <c r="R23" s="168">
        <f t="shared" si="4"/>
        <v>-1.0596693026599602E-2</v>
      </c>
      <c r="S23" s="168">
        <f t="shared" si="5"/>
        <v>5.3655632380389395E-3</v>
      </c>
      <c r="T23" s="167">
        <f t="shared" si="6"/>
        <v>-2948</v>
      </c>
      <c r="U23" s="167">
        <f t="shared" si="7"/>
        <v>1469</v>
      </c>
      <c r="V23" s="168">
        <f>Q23/Q23</f>
        <v>1</v>
      </c>
    </row>
    <row r="24" spans="2:22" x14ac:dyDescent="0.25">
      <c r="B24" s="152" t="s">
        <v>164</v>
      </c>
      <c r="C24" s="153">
        <v>1367227</v>
      </c>
      <c r="D24" s="153">
        <v>406054</v>
      </c>
      <c r="E24" s="153">
        <v>256771</v>
      </c>
      <c r="F24" s="153">
        <v>1141112</v>
      </c>
      <c r="G24" s="153">
        <v>1410268</v>
      </c>
      <c r="H24" s="154">
        <f t="shared" si="0"/>
        <v>0.23587167604932735</v>
      </c>
      <c r="I24" s="154">
        <f t="shared" si="1"/>
        <v>3.1480507626019616E-2</v>
      </c>
      <c r="J24" s="153">
        <f t="shared" si="2"/>
        <v>269156</v>
      </c>
      <c r="K24" s="153">
        <f t="shared" si="3"/>
        <v>43041</v>
      </c>
      <c r="L24" s="154">
        <f>G24/G23</f>
        <v>0.6787656513588376</v>
      </c>
      <c r="M24" s="155">
        <v>137007</v>
      </c>
      <c r="N24" s="153">
        <v>32659</v>
      </c>
      <c r="O24" s="153">
        <v>81817</v>
      </c>
      <c r="P24" s="153">
        <v>136389</v>
      </c>
      <c r="Q24" s="153">
        <v>140255</v>
      </c>
      <c r="R24" s="154">
        <f t="shared" si="4"/>
        <v>2.834539442330386E-2</v>
      </c>
      <c r="S24" s="154">
        <f t="shared" si="5"/>
        <v>2.3706817899815436E-2</v>
      </c>
      <c r="T24" s="153">
        <f t="shared" si="6"/>
        <v>3866</v>
      </c>
      <c r="U24" s="153">
        <f t="shared" si="7"/>
        <v>3248</v>
      </c>
      <c r="V24" s="154">
        <f>Q24/Q23</f>
        <v>0.50955124758403214</v>
      </c>
    </row>
    <row r="25" spans="2:22" x14ac:dyDescent="0.25">
      <c r="B25" s="152" t="s">
        <v>165</v>
      </c>
      <c r="C25" s="153">
        <v>637441</v>
      </c>
      <c r="D25" s="153">
        <v>202660</v>
      </c>
      <c r="E25" s="153">
        <v>151864</v>
      </c>
      <c r="F25" s="153">
        <v>590196</v>
      </c>
      <c r="G25" s="153">
        <v>571277</v>
      </c>
      <c r="H25" s="154">
        <f t="shared" si="0"/>
        <v>-3.2055452764844228E-2</v>
      </c>
      <c r="I25" s="154">
        <f t="shared" si="1"/>
        <v>-0.10379627290996341</v>
      </c>
      <c r="J25" s="153">
        <f t="shared" si="2"/>
        <v>-18919</v>
      </c>
      <c r="K25" s="153">
        <f t="shared" si="3"/>
        <v>-66164</v>
      </c>
      <c r="L25" s="154">
        <f>G25/G23</f>
        <v>0.27495710390601125</v>
      </c>
      <c r="M25" s="155">
        <v>127601</v>
      </c>
      <c r="N25" s="153">
        <v>31131</v>
      </c>
      <c r="O25" s="153">
        <v>80024</v>
      </c>
      <c r="P25" s="153">
        <v>132743</v>
      </c>
      <c r="Q25" s="153">
        <v>125821</v>
      </c>
      <c r="R25" s="154">
        <f t="shared" si="4"/>
        <v>-5.2145875865393987E-2</v>
      </c>
      <c r="S25" s="154">
        <f t="shared" si="5"/>
        <v>-1.3949733936254427E-2</v>
      </c>
      <c r="T25" s="153">
        <f t="shared" si="6"/>
        <v>-6922</v>
      </c>
      <c r="U25" s="153">
        <f t="shared" si="7"/>
        <v>-1780</v>
      </c>
      <c r="V25" s="154">
        <f>Q25/Q23</f>
        <v>0.45711202825047592</v>
      </c>
    </row>
    <row r="26" spans="2:22" x14ac:dyDescent="0.25">
      <c r="B26" s="152" t="s">
        <v>166</v>
      </c>
      <c r="C26" s="153">
        <v>63482</v>
      </c>
      <c r="D26" s="153">
        <v>32196</v>
      </c>
      <c r="E26" s="153">
        <v>28028</v>
      </c>
      <c r="F26" s="153">
        <v>64159</v>
      </c>
      <c r="G26" s="153">
        <v>82628</v>
      </c>
      <c r="H26" s="154">
        <f t="shared" si="0"/>
        <v>0.28786296544522205</v>
      </c>
      <c r="I26" s="154">
        <f t="shared" si="1"/>
        <v>0.30159730317255296</v>
      </c>
      <c r="J26" s="153">
        <f t="shared" si="2"/>
        <v>18469</v>
      </c>
      <c r="K26" s="153">
        <f t="shared" si="3"/>
        <v>19146</v>
      </c>
      <c r="L26" s="154">
        <f>G26/G23</f>
        <v>3.9769071013791728E-2</v>
      </c>
      <c r="M26" s="155">
        <v>8525</v>
      </c>
      <c r="N26" s="153">
        <v>4821</v>
      </c>
      <c r="O26" s="153">
        <v>11380</v>
      </c>
      <c r="P26" s="153">
        <v>7834</v>
      </c>
      <c r="Q26" s="153">
        <v>8213</v>
      </c>
      <c r="R26" s="154">
        <f t="shared" si="4"/>
        <v>4.8378861373500115E-2</v>
      </c>
      <c r="S26" s="154">
        <f t="shared" si="5"/>
        <v>-3.6598240469208232E-2</v>
      </c>
      <c r="T26" s="153">
        <f t="shared" si="6"/>
        <v>379</v>
      </c>
      <c r="U26" s="153">
        <f t="shared" si="7"/>
        <v>-312</v>
      </c>
      <c r="V26" s="154">
        <f>Q26/Q23</f>
        <v>2.9838111984654064E-2</v>
      </c>
    </row>
    <row r="27" spans="2:22" x14ac:dyDescent="0.25">
      <c r="B27" s="152" t="s">
        <v>167</v>
      </c>
      <c r="C27" s="171">
        <v>14443</v>
      </c>
      <c r="D27" s="171">
        <v>10696</v>
      </c>
      <c r="E27" s="171">
        <v>9664</v>
      </c>
      <c r="F27" s="171">
        <v>14853</v>
      </c>
      <c r="G27" s="171">
        <v>13522</v>
      </c>
      <c r="H27" s="172">
        <f t="shared" si="0"/>
        <v>-8.9611526290985011E-2</v>
      </c>
      <c r="I27" s="172">
        <f t="shared" si="1"/>
        <v>-6.37679152530638E-2</v>
      </c>
      <c r="J27" s="171">
        <f t="shared" si="2"/>
        <v>-1331</v>
      </c>
      <c r="K27" s="171">
        <f t="shared" si="3"/>
        <v>-921</v>
      </c>
      <c r="L27" s="172">
        <f>G27/G23</f>
        <v>6.5081737213594877E-3</v>
      </c>
      <c r="M27" s="173">
        <v>650</v>
      </c>
      <c r="N27" s="171">
        <v>521</v>
      </c>
      <c r="O27" s="171">
        <v>762</v>
      </c>
      <c r="P27" s="171">
        <v>1235</v>
      </c>
      <c r="Q27" s="171">
        <v>963</v>
      </c>
      <c r="R27" s="172">
        <f t="shared" si="4"/>
        <v>-0.22024291497975712</v>
      </c>
      <c r="S27" s="172">
        <f t="shared" si="5"/>
        <v>0.48153846153846147</v>
      </c>
      <c r="T27" s="171">
        <f t="shared" si="6"/>
        <v>-272</v>
      </c>
      <c r="U27" s="171">
        <f t="shared" si="7"/>
        <v>313</v>
      </c>
      <c r="V27" s="172">
        <f>Q27/Q23</f>
        <v>3.4986121808379231E-3</v>
      </c>
    </row>
    <row r="28" spans="2:22" x14ac:dyDescent="0.25">
      <c r="B28" s="147" t="s">
        <v>136</v>
      </c>
      <c r="C28" s="167">
        <v>1365599</v>
      </c>
      <c r="D28" s="167">
        <v>526339</v>
      </c>
      <c r="E28" s="167">
        <v>435570</v>
      </c>
      <c r="F28" s="167">
        <v>1344110</v>
      </c>
      <c r="G28" s="167">
        <v>1539222</v>
      </c>
      <c r="H28" s="168">
        <f t="shared" si="0"/>
        <v>0.14516073833242804</v>
      </c>
      <c r="I28" s="168">
        <f t="shared" si="1"/>
        <v>0.12714054418610443</v>
      </c>
      <c r="J28" s="167">
        <f t="shared" si="2"/>
        <v>195112</v>
      </c>
      <c r="K28" s="167">
        <f t="shared" si="3"/>
        <v>173623</v>
      </c>
      <c r="L28" s="168">
        <f>G28/G28</f>
        <v>1</v>
      </c>
      <c r="M28" s="169">
        <v>175153</v>
      </c>
      <c r="N28" s="167">
        <v>75686</v>
      </c>
      <c r="O28" s="167">
        <v>141027</v>
      </c>
      <c r="P28" s="167">
        <v>207169</v>
      </c>
      <c r="Q28" s="167">
        <v>197593</v>
      </c>
      <c r="R28" s="168">
        <f t="shared" si="4"/>
        <v>-4.6223131839222997E-2</v>
      </c>
      <c r="S28" s="168">
        <f t="shared" si="5"/>
        <v>0.1281165609495698</v>
      </c>
      <c r="T28" s="167">
        <f t="shared" si="6"/>
        <v>-9576</v>
      </c>
      <c r="U28" s="167">
        <f t="shared" si="7"/>
        <v>22440</v>
      </c>
      <c r="V28" s="168">
        <f>Q28/Q28</f>
        <v>1</v>
      </c>
    </row>
    <row r="29" spans="2:22" x14ac:dyDescent="0.25">
      <c r="B29" s="152" t="s">
        <v>164</v>
      </c>
      <c r="C29" s="153">
        <v>879787</v>
      </c>
      <c r="D29" s="153">
        <v>332904</v>
      </c>
      <c r="E29" s="153">
        <v>232056</v>
      </c>
      <c r="F29" s="153">
        <v>831889</v>
      </c>
      <c r="G29" s="153">
        <v>959089</v>
      </c>
      <c r="H29" s="154">
        <f t="shared" si="0"/>
        <v>0.1529050149719493</v>
      </c>
      <c r="I29" s="154">
        <f t="shared" si="1"/>
        <v>9.0137726517895755E-2</v>
      </c>
      <c r="J29" s="153">
        <f t="shared" si="2"/>
        <v>127200</v>
      </c>
      <c r="K29" s="153">
        <f t="shared" si="3"/>
        <v>79302</v>
      </c>
      <c r="L29" s="154">
        <f>G29/G28</f>
        <v>0.62309985174328331</v>
      </c>
      <c r="M29" s="155">
        <v>79937</v>
      </c>
      <c r="N29" s="153">
        <v>34899</v>
      </c>
      <c r="O29" s="153">
        <v>67487</v>
      </c>
      <c r="P29" s="153">
        <v>103347</v>
      </c>
      <c r="Q29" s="153">
        <v>89992</v>
      </c>
      <c r="R29" s="154">
        <f t="shared" si="4"/>
        <v>-0.12922484445605587</v>
      </c>
      <c r="S29" s="154">
        <f t="shared" si="5"/>
        <v>0.12578655691356944</v>
      </c>
      <c r="T29" s="153">
        <f t="shared" si="6"/>
        <v>-13355</v>
      </c>
      <c r="U29" s="153">
        <f t="shared" si="7"/>
        <v>10055</v>
      </c>
      <c r="V29" s="154">
        <f>Q29/Q28</f>
        <v>0.45544123526643149</v>
      </c>
    </row>
    <row r="30" spans="2:22" x14ac:dyDescent="0.25">
      <c r="B30" s="152" t="s">
        <v>165</v>
      </c>
      <c r="C30" s="153">
        <v>434731</v>
      </c>
      <c r="D30" s="153">
        <v>161647</v>
      </c>
      <c r="E30" s="153">
        <v>167817</v>
      </c>
      <c r="F30" s="153">
        <v>438427</v>
      </c>
      <c r="G30" s="153">
        <v>501071</v>
      </c>
      <c r="H30" s="154">
        <f t="shared" si="0"/>
        <v>0.14288353591361846</v>
      </c>
      <c r="I30" s="154">
        <f t="shared" si="1"/>
        <v>0.15260011363348824</v>
      </c>
      <c r="J30" s="153">
        <f t="shared" si="2"/>
        <v>62644</v>
      </c>
      <c r="K30" s="153">
        <f t="shared" si="3"/>
        <v>66340</v>
      </c>
      <c r="L30" s="154">
        <f>G30/G28</f>
        <v>0.32553523793189026</v>
      </c>
      <c r="M30" s="155">
        <v>88352</v>
      </c>
      <c r="N30" s="153">
        <v>35181</v>
      </c>
      <c r="O30" s="153">
        <v>64826</v>
      </c>
      <c r="P30" s="153">
        <v>95879</v>
      </c>
      <c r="Q30" s="153">
        <v>95332</v>
      </c>
      <c r="R30" s="154">
        <f t="shared" si="4"/>
        <v>-5.7051074792185963E-3</v>
      </c>
      <c r="S30" s="154">
        <f t="shared" si="5"/>
        <v>7.9002173125679143E-2</v>
      </c>
      <c r="T30" s="153">
        <f t="shared" si="6"/>
        <v>-547</v>
      </c>
      <c r="U30" s="153">
        <f t="shared" si="7"/>
        <v>6980</v>
      </c>
      <c r="V30" s="154">
        <f>Q30/Q28</f>
        <v>0.48246648413658377</v>
      </c>
    </row>
    <row r="31" spans="2:22" x14ac:dyDescent="0.25">
      <c r="B31" s="152" t="s">
        <v>166</v>
      </c>
      <c r="C31" s="153">
        <v>42110</v>
      </c>
      <c r="D31" s="153">
        <v>25196</v>
      </c>
      <c r="E31" s="153">
        <v>26246</v>
      </c>
      <c r="F31" s="153">
        <v>59689</v>
      </c>
      <c r="G31" s="153">
        <v>64198</v>
      </c>
      <c r="H31" s="154">
        <f t="shared" si="0"/>
        <v>7.5541557070817111E-2</v>
      </c>
      <c r="I31" s="154">
        <f t="shared" si="1"/>
        <v>0.52453099026359529</v>
      </c>
      <c r="J31" s="153">
        <f t="shared" si="2"/>
        <v>4509</v>
      </c>
      <c r="K31" s="153">
        <f t="shared" si="3"/>
        <v>22088</v>
      </c>
      <c r="L31" s="154">
        <f>G31/G28</f>
        <v>4.1708083694229944E-2</v>
      </c>
      <c r="M31" s="155">
        <v>6302</v>
      </c>
      <c r="N31" s="153">
        <v>4795</v>
      </c>
      <c r="O31" s="153">
        <v>7705</v>
      </c>
      <c r="P31" s="153">
        <v>6899</v>
      </c>
      <c r="Q31" s="153">
        <v>11209</v>
      </c>
      <c r="R31" s="154">
        <f t="shared" si="4"/>
        <v>0.62472822148137408</v>
      </c>
      <c r="S31" s="154">
        <f t="shared" si="5"/>
        <v>0.77864170104728658</v>
      </c>
      <c r="T31" s="153">
        <f t="shared" si="6"/>
        <v>4310</v>
      </c>
      <c r="U31" s="153">
        <f t="shared" si="7"/>
        <v>4907</v>
      </c>
      <c r="V31" s="154">
        <f>Q31/Q28</f>
        <v>5.6727718087179205E-2</v>
      </c>
    </row>
    <row r="32" spans="2:22" x14ac:dyDescent="0.25">
      <c r="B32" s="152" t="s">
        <v>167</v>
      </c>
      <c r="C32" s="171">
        <v>8975</v>
      </c>
      <c r="D32" s="171">
        <v>6593</v>
      </c>
      <c r="E32" s="171">
        <v>9452</v>
      </c>
      <c r="F32" s="171">
        <v>14106</v>
      </c>
      <c r="G32" s="171">
        <v>14867</v>
      </c>
      <c r="H32" s="172">
        <f t="shared" si="0"/>
        <v>5.3948674322983114E-2</v>
      </c>
      <c r="I32" s="172">
        <f t="shared" si="1"/>
        <v>0.65649025069637879</v>
      </c>
      <c r="J32" s="171">
        <f t="shared" si="2"/>
        <v>761</v>
      </c>
      <c r="K32" s="171">
        <f t="shared" si="3"/>
        <v>5892</v>
      </c>
      <c r="L32" s="172">
        <f>G32/G28</f>
        <v>9.6587756671877092E-3</v>
      </c>
      <c r="M32" s="173">
        <v>562</v>
      </c>
      <c r="N32" s="171">
        <v>811</v>
      </c>
      <c r="O32" s="171">
        <v>1010</v>
      </c>
      <c r="P32" s="171">
        <v>1044</v>
      </c>
      <c r="Q32" s="171">
        <v>1060</v>
      </c>
      <c r="R32" s="172">
        <f t="shared" si="4"/>
        <v>1.5325670498084198E-2</v>
      </c>
      <c r="S32" s="172">
        <f t="shared" si="5"/>
        <v>0.88612099644128106</v>
      </c>
      <c r="T32" s="171">
        <f t="shared" si="6"/>
        <v>16</v>
      </c>
      <c r="U32" s="171">
        <f t="shared" si="7"/>
        <v>498</v>
      </c>
      <c r="V32" s="172">
        <f>Q32/Q28</f>
        <v>5.3645625098055092E-3</v>
      </c>
    </row>
    <row r="33" spans="2:22" x14ac:dyDescent="0.25">
      <c r="B33" s="147" t="s">
        <v>137</v>
      </c>
      <c r="C33" s="167">
        <v>232939</v>
      </c>
      <c r="D33" s="167">
        <v>95403</v>
      </c>
      <c r="E33" s="167">
        <v>87966</v>
      </c>
      <c r="F33" s="167">
        <v>143840</v>
      </c>
      <c r="G33" s="167">
        <v>137117</v>
      </c>
      <c r="H33" s="168">
        <f t="shared" si="0"/>
        <v>-4.6739432703003292E-2</v>
      </c>
      <c r="I33" s="168">
        <f t="shared" si="1"/>
        <v>-0.41136091423076426</v>
      </c>
      <c r="J33" s="167">
        <f t="shared" si="2"/>
        <v>-6723</v>
      </c>
      <c r="K33" s="167">
        <f t="shared" si="3"/>
        <v>-95822</v>
      </c>
      <c r="L33" s="168">
        <f>G33/G33</f>
        <v>1</v>
      </c>
      <c r="M33" s="169">
        <v>26465</v>
      </c>
      <c r="N33" s="167">
        <v>10749</v>
      </c>
      <c r="O33" s="167">
        <v>22839</v>
      </c>
      <c r="P33" s="167">
        <v>19732</v>
      </c>
      <c r="Q33" s="167">
        <v>15189</v>
      </c>
      <c r="R33" s="168">
        <f t="shared" si="4"/>
        <v>-0.23023515102371783</v>
      </c>
      <c r="S33" s="168">
        <f t="shared" si="5"/>
        <v>-0.42607217079161153</v>
      </c>
      <c r="T33" s="167">
        <f t="shared" si="6"/>
        <v>-4543</v>
      </c>
      <c r="U33" s="167">
        <f t="shared" si="7"/>
        <v>-11276</v>
      </c>
      <c r="V33" s="168">
        <f>Q33/Q33</f>
        <v>1</v>
      </c>
    </row>
    <row r="34" spans="2:22" x14ac:dyDescent="0.25">
      <c r="B34" s="152" t="s">
        <v>164</v>
      </c>
      <c r="C34" s="153">
        <v>134196</v>
      </c>
      <c r="D34" s="153">
        <v>57873</v>
      </c>
      <c r="E34" s="153">
        <v>45517</v>
      </c>
      <c r="F34" s="153">
        <v>88615</v>
      </c>
      <c r="G34" s="153">
        <v>80250</v>
      </c>
      <c r="H34" s="154">
        <f t="shared" si="0"/>
        <v>-9.4397111098572517E-2</v>
      </c>
      <c r="I34" s="154">
        <f t="shared" si="1"/>
        <v>-0.40199409818474474</v>
      </c>
      <c r="J34" s="153">
        <f t="shared" si="2"/>
        <v>-8365</v>
      </c>
      <c r="K34" s="153">
        <f t="shared" si="3"/>
        <v>-53946</v>
      </c>
      <c r="L34" s="154">
        <f>G34/G33</f>
        <v>0.585266597139669</v>
      </c>
      <c r="M34" s="155">
        <v>10235</v>
      </c>
      <c r="N34" s="153">
        <v>3677</v>
      </c>
      <c r="O34" s="153">
        <v>8339</v>
      </c>
      <c r="P34" s="153">
        <v>8103</v>
      </c>
      <c r="Q34" s="153">
        <v>7918</v>
      </c>
      <c r="R34" s="154">
        <f t="shared" si="4"/>
        <v>-2.2831050228310557E-2</v>
      </c>
      <c r="S34" s="154">
        <f t="shared" si="5"/>
        <v>-0.22638006839276992</v>
      </c>
      <c r="T34" s="153">
        <f t="shared" si="6"/>
        <v>-185</v>
      </c>
      <c r="U34" s="153">
        <f t="shared" si="7"/>
        <v>-2317</v>
      </c>
      <c r="V34" s="154">
        <f>Q34/Q33</f>
        <v>0.52129830798604249</v>
      </c>
    </row>
    <row r="35" spans="2:22" x14ac:dyDescent="0.25">
      <c r="B35" s="152" t="s">
        <v>165</v>
      </c>
      <c r="C35" s="153">
        <v>76449</v>
      </c>
      <c r="D35" s="153">
        <v>27173</v>
      </c>
      <c r="E35" s="153">
        <v>28721</v>
      </c>
      <c r="F35" s="153">
        <v>38697</v>
      </c>
      <c r="G35" s="153">
        <v>41131</v>
      </c>
      <c r="H35" s="154">
        <f t="shared" si="0"/>
        <v>6.2898932733803647E-2</v>
      </c>
      <c r="I35" s="154">
        <f t="shared" si="1"/>
        <v>-0.46198119007442873</v>
      </c>
      <c r="J35" s="153">
        <f t="shared" si="2"/>
        <v>2434</v>
      </c>
      <c r="K35" s="153">
        <f t="shared" si="3"/>
        <v>-35318</v>
      </c>
      <c r="L35" s="154">
        <f>G35/G33</f>
        <v>0.29997009852899348</v>
      </c>
      <c r="M35" s="155">
        <v>13980</v>
      </c>
      <c r="N35" s="153">
        <v>5538</v>
      </c>
      <c r="O35" s="153">
        <v>10539</v>
      </c>
      <c r="P35" s="153">
        <v>7972</v>
      </c>
      <c r="Q35" s="153">
        <v>5709</v>
      </c>
      <c r="R35" s="154">
        <f t="shared" si="4"/>
        <v>-0.28386853988961369</v>
      </c>
      <c r="S35" s="154">
        <f t="shared" si="5"/>
        <v>-0.59163090128755358</v>
      </c>
      <c r="T35" s="153">
        <f t="shared" si="6"/>
        <v>-2263</v>
      </c>
      <c r="U35" s="153">
        <f t="shared" si="7"/>
        <v>-8271</v>
      </c>
      <c r="V35" s="154">
        <f>Q35/Q33</f>
        <v>0.37586411218645072</v>
      </c>
    </row>
    <row r="36" spans="2:22" x14ac:dyDescent="0.25">
      <c r="B36" s="152" t="s">
        <v>166</v>
      </c>
      <c r="C36" s="153">
        <v>16144</v>
      </c>
      <c r="D36" s="153">
        <v>7034</v>
      </c>
      <c r="E36" s="153">
        <v>9362</v>
      </c>
      <c r="F36" s="153">
        <v>12294</v>
      </c>
      <c r="G36" s="153">
        <v>10785</v>
      </c>
      <c r="H36" s="154">
        <f t="shared" si="0"/>
        <v>-0.12274280136652027</v>
      </c>
      <c r="I36" s="154">
        <f t="shared" si="1"/>
        <v>-0.33194995044598608</v>
      </c>
      <c r="J36" s="153">
        <f t="shared" si="2"/>
        <v>-1509</v>
      </c>
      <c r="K36" s="153">
        <f t="shared" si="3"/>
        <v>-5359</v>
      </c>
      <c r="L36" s="154">
        <f>G36/G33</f>
        <v>7.8655454830546173E-2</v>
      </c>
      <c r="M36" s="155">
        <v>1981</v>
      </c>
      <c r="N36" s="153">
        <v>1180</v>
      </c>
      <c r="O36" s="153">
        <v>3480</v>
      </c>
      <c r="P36" s="153">
        <v>3183</v>
      </c>
      <c r="Q36" s="153">
        <v>1365</v>
      </c>
      <c r="R36" s="154">
        <f t="shared" si="4"/>
        <v>-0.57115928369462776</v>
      </c>
      <c r="S36" s="154">
        <f t="shared" si="5"/>
        <v>-0.31095406360424027</v>
      </c>
      <c r="T36" s="153">
        <f t="shared" si="6"/>
        <v>-1818</v>
      </c>
      <c r="U36" s="153">
        <f t="shared" si="7"/>
        <v>-616</v>
      </c>
      <c r="V36" s="154">
        <f>Q36/Q33</f>
        <v>8.986766739087497E-2</v>
      </c>
    </row>
    <row r="37" spans="2:22" ht="15.75" thickBot="1" x14ac:dyDescent="0.3">
      <c r="B37" s="152" t="s">
        <v>167</v>
      </c>
      <c r="C37" s="171">
        <v>6148</v>
      </c>
      <c r="D37" s="171">
        <v>3323</v>
      </c>
      <c r="E37" s="171">
        <v>4367</v>
      </c>
      <c r="F37" s="171">
        <v>4236</v>
      </c>
      <c r="G37" s="171">
        <v>4953</v>
      </c>
      <c r="H37" s="172">
        <f t="shared" si="0"/>
        <v>0.16926345609065163</v>
      </c>
      <c r="I37" s="172">
        <f t="shared" si="1"/>
        <v>-0.19437215354586856</v>
      </c>
      <c r="J37" s="171">
        <f t="shared" si="2"/>
        <v>717</v>
      </c>
      <c r="K37" s="171">
        <f t="shared" si="3"/>
        <v>-1195</v>
      </c>
      <c r="L37" s="172">
        <f>G37/G33</f>
        <v>3.6122435584209106E-2</v>
      </c>
      <c r="M37" s="173">
        <v>268</v>
      </c>
      <c r="N37" s="171">
        <v>354</v>
      </c>
      <c r="O37" s="171">
        <v>482</v>
      </c>
      <c r="P37" s="171">
        <v>474</v>
      </c>
      <c r="Q37" s="171">
        <v>198</v>
      </c>
      <c r="R37" s="172">
        <f t="shared" si="4"/>
        <v>-0.58227848101265822</v>
      </c>
      <c r="S37" s="172">
        <f t="shared" si="5"/>
        <v>-0.26119402985074625</v>
      </c>
      <c r="T37" s="171">
        <f t="shared" si="6"/>
        <v>-276</v>
      </c>
      <c r="U37" s="171">
        <f t="shared" si="7"/>
        <v>-70</v>
      </c>
      <c r="V37" s="172">
        <f>Q37/Q33</f>
        <v>1.3035749555599448E-2</v>
      </c>
    </row>
    <row r="38" spans="2:22" ht="16.5" thickBot="1" x14ac:dyDescent="0.3">
      <c r="B38" s="138" t="s">
        <v>65</v>
      </c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</row>
    <row r="39" spans="2:22" ht="15.75" x14ac:dyDescent="0.25">
      <c r="B39" s="162" t="s">
        <v>132</v>
      </c>
      <c r="C39" s="90">
        <v>8702056</v>
      </c>
      <c r="D39" s="90">
        <v>3222980</v>
      </c>
      <c r="E39" s="90">
        <v>1777644</v>
      </c>
      <c r="F39" s="90">
        <v>7991797</v>
      </c>
      <c r="G39" s="90">
        <v>9162697</v>
      </c>
      <c r="H39" s="91">
        <f t="shared" ref="H39:H68" si="8">G39/F39-1</f>
        <v>0.1465127304910272</v>
      </c>
      <c r="I39" s="91">
        <f t="shared" ref="I39:I68" si="9">G39/C39-1</f>
        <v>5.2934731746152819E-2</v>
      </c>
      <c r="J39" s="90">
        <f t="shared" ref="J39:J68" si="10">G39-F39</f>
        <v>1170900</v>
      </c>
      <c r="K39" s="90">
        <f t="shared" ref="K39:K68" si="11">G39-C39</f>
        <v>460641</v>
      </c>
      <c r="L39" s="91">
        <f>G39/G39</f>
        <v>1</v>
      </c>
      <c r="M39" s="93">
        <v>1035474</v>
      </c>
      <c r="N39" s="90">
        <v>237554</v>
      </c>
      <c r="O39" s="90">
        <v>567052</v>
      </c>
      <c r="P39" s="90">
        <v>1080501</v>
      </c>
      <c r="Q39" s="90">
        <v>1096920</v>
      </c>
      <c r="R39" s="91">
        <f t="shared" ref="R39:R68" si="12">Q39/P39-1</f>
        <v>1.519572864809926E-2</v>
      </c>
      <c r="S39" s="91">
        <f t="shared" ref="S39:S68" si="13">Q39/M39-1</f>
        <v>5.9340939511759894E-2</v>
      </c>
      <c r="T39" s="90">
        <f t="shared" ref="T39:T68" si="14">Q39-P39</f>
        <v>16419</v>
      </c>
      <c r="U39" s="90">
        <f t="shared" ref="U39:U68" si="15">Q39-M39</f>
        <v>61446</v>
      </c>
      <c r="V39" s="91">
        <f>Q39/Q39</f>
        <v>1</v>
      </c>
    </row>
    <row r="40" spans="2:22" ht="15.75" x14ac:dyDescent="0.25">
      <c r="B40" s="142" t="s">
        <v>164</v>
      </c>
      <c r="C40" s="90">
        <v>5301666</v>
      </c>
      <c r="D40" s="90">
        <v>1998060</v>
      </c>
      <c r="E40" s="90">
        <v>862524</v>
      </c>
      <c r="F40" s="90">
        <v>4701103</v>
      </c>
      <c r="G40" s="90">
        <v>5588860</v>
      </c>
      <c r="H40" s="91">
        <f t="shared" si="8"/>
        <v>0.18884015091777395</v>
      </c>
      <c r="I40" s="91">
        <f t="shared" si="9"/>
        <v>5.4170519229238545E-2</v>
      </c>
      <c r="J40" s="90">
        <f t="shared" si="10"/>
        <v>887757</v>
      </c>
      <c r="K40" s="90">
        <f t="shared" si="11"/>
        <v>287194</v>
      </c>
      <c r="L40" s="91">
        <f>G40/G39</f>
        <v>0.60995796325033991</v>
      </c>
      <c r="M40" s="93">
        <v>469571</v>
      </c>
      <c r="N40" s="90">
        <v>103245</v>
      </c>
      <c r="O40" s="90">
        <v>251941</v>
      </c>
      <c r="P40" s="90">
        <v>477540</v>
      </c>
      <c r="Q40" s="90">
        <v>512322</v>
      </c>
      <c r="R40" s="91">
        <f t="shared" si="12"/>
        <v>7.2835783389873177E-2</v>
      </c>
      <c r="S40" s="91">
        <f t="shared" si="13"/>
        <v>9.1042675122611882E-2</v>
      </c>
      <c r="T40" s="90">
        <f t="shared" si="14"/>
        <v>34782</v>
      </c>
      <c r="U40" s="90">
        <f t="shared" si="15"/>
        <v>42751</v>
      </c>
      <c r="V40" s="91">
        <f>Q40/Q39</f>
        <v>0.4670550268023192</v>
      </c>
    </row>
    <row r="41" spans="2:22" ht="15.75" x14ac:dyDescent="0.25">
      <c r="B41" s="142" t="s">
        <v>165</v>
      </c>
      <c r="C41" s="90">
        <v>2932665</v>
      </c>
      <c r="D41" s="90">
        <v>972925</v>
      </c>
      <c r="E41" s="90">
        <v>684102</v>
      </c>
      <c r="F41" s="90">
        <v>2730770</v>
      </c>
      <c r="G41" s="90">
        <v>2961697</v>
      </c>
      <c r="H41" s="91">
        <f t="shared" si="8"/>
        <v>8.4564793080339928E-2</v>
      </c>
      <c r="I41" s="91">
        <f t="shared" si="9"/>
        <v>9.8995282447875699E-3</v>
      </c>
      <c r="J41" s="90">
        <f t="shared" si="10"/>
        <v>230927</v>
      </c>
      <c r="K41" s="90">
        <f t="shared" si="11"/>
        <v>29032</v>
      </c>
      <c r="L41" s="91">
        <f>G41/G39</f>
        <v>0.32323419621973748</v>
      </c>
      <c r="M41" s="93">
        <v>515195</v>
      </c>
      <c r="N41" s="90">
        <v>111112</v>
      </c>
      <c r="O41" s="90">
        <v>265618</v>
      </c>
      <c r="P41" s="90">
        <v>539517</v>
      </c>
      <c r="Q41" s="90">
        <v>527822</v>
      </c>
      <c r="R41" s="91">
        <f t="shared" si="12"/>
        <v>-2.1676796097249929E-2</v>
      </c>
      <c r="S41" s="91">
        <f t="shared" si="13"/>
        <v>2.4509166432127749E-2</v>
      </c>
      <c r="T41" s="90">
        <f t="shared" si="14"/>
        <v>-11695</v>
      </c>
      <c r="U41" s="90">
        <f t="shared" si="15"/>
        <v>12627</v>
      </c>
      <c r="V41" s="91">
        <f>Q41/Q39</f>
        <v>0.48118550122160231</v>
      </c>
    </row>
    <row r="42" spans="2:22" ht="15.75" x14ac:dyDescent="0.25">
      <c r="B42" s="142" t="s">
        <v>166</v>
      </c>
      <c r="C42" s="90">
        <v>357599</v>
      </c>
      <c r="D42" s="90">
        <v>191673</v>
      </c>
      <c r="E42" s="90">
        <v>160136</v>
      </c>
      <c r="F42" s="90">
        <v>419015</v>
      </c>
      <c r="G42" s="90">
        <v>458931</v>
      </c>
      <c r="H42" s="91">
        <f t="shared" si="8"/>
        <v>9.526150615133111E-2</v>
      </c>
      <c r="I42" s="91">
        <f t="shared" si="9"/>
        <v>0.28336768279553359</v>
      </c>
      <c r="J42" s="90">
        <f t="shared" si="10"/>
        <v>39916</v>
      </c>
      <c r="K42" s="90">
        <f t="shared" si="11"/>
        <v>101332</v>
      </c>
      <c r="L42" s="91">
        <f>G42/G39</f>
        <v>5.0086890355536151E-2</v>
      </c>
      <c r="M42" s="93">
        <v>44534</v>
      </c>
      <c r="N42" s="90">
        <v>18744</v>
      </c>
      <c r="O42" s="90">
        <v>43853</v>
      </c>
      <c r="P42" s="90">
        <v>55026</v>
      </c>
      <c r="Q42" s="90">
        <v>51611</v>
      </c>
      <c r="R42" s="91">
        <f t="shared" si="12"/>
        <v>-6.2061570893759299E-2</v>
      </c>
      <c r="S42" s="91">
        <f t="shared" si="13"/>
        <v>0.15891229173215971</v>
      </c>
      <c r="T42" s="90">
        <f t="shared" si="14"/>
        <v>-3415</v>
      </c>
      <c r="U42" s="90">
        <f t="shared" si="15"/>
        <v>7077</v>
      </c>
      <c r="V42" s="91">
        <f>Q42/Q39</f>
        <v>4.705083324216898E-2</v>
      </c>
    </row>
    <row r="43" spans="2:22" ht="15.75" x14ac:dyDescent="0.25">
      <c r="B43" s="142" t="s">
        <v>167</v>
      </c>
      <c r="C43" s="163">
        <v>110130</v>
      </c>
      <c r="D43" s="163">
        <v>60323</v>
      </c>
      <c r="E43" s="163">
        <v>70883</v>
      </c>
      <c r="F43" s="163">
        <v>140913</v>
      </c>
      <c r="G43" s="163">
        <v>153210</v>
      </c>
      <c r="H43" s="164">
        <f t="shared" si="8"/>
        <v>8.7266611313363551E-2</v>
      </c>
      <c r="I43" s="164">
        <f t="shared" si="9"/>
        <v>0.39117406701171342</v>
      </c>
      <c r="J43" s="163">
        <f t="shared" si="10"/>
        <v>12297</v>
      </c>
      <c r="K43" s="163">
        <f t="shared" si="11"/>
        <v>43080</v>
      </c>
      <c r="L43" s="164">
        <f>G43/G39</f>
        <v>1.6721059312558299E-2</v>
      </c>
      <c r="M43" s="165">
        <v>6175</v>
      </c>
      <c r="N43" s="163">
        <v>4453</v>
      </c>
      <c r="O43" s="163">
        <v>5639</v>
      </c>
      <c r="P43" s="163">
        <v>8419</v>
      </c>
      <c r="Q43" s="163">
        <v>5166</v>
      </c>
      <c r="R43" s="164">
        <f t="shared" si="12"/>
        <v>-0.38638793205843924</v>
      </c>
      <c r="S43" s="164">
        <f t="shared" si="13"/>
        <v>-0.1634008097165992</v>
      </c>
      <c r="T43" s="163">
        <f t="shared" si="14"/>
        <v>-3253</v>
      </c>
      <c r="U43" s="163">
        <f t="shared" si="15"/>
        <v>-1009</v>
      </c>
      <c r="V43" s="164">
        <f>Q43/Q39</f>
        <v>4.7095503774204133E-3</v>
      </c>
    </row>
    <row r="44" spans="2:22" x14ac:dyDescent="0.25">
      <c r="B44" s="147" t="s">
        <v>133</v>
      </c>
      <c r="C44" s="167">
        <v>3372860</v>
      </c>
      <c r="D44" s="167">
        <v>1302400</v>
      </c>
      <c r="E44" s="167">
        <v>753964</v>
      </c>
      <c r="F44" s="167">
        <v>3253126</v>
      </c>
      <c r="G44" s="167">
        <v>3649841</v>
      </c>
      <c r="H44" s="168">
        <f t="shared" si="8"/>
        <v>0.12194885780630682</v>
      </c>
      <c r="I44" s="168">
        <f t="shared" si="9"/>
        <v>8.2120514933913702E-2</v>
      </c>
      <c r="J44" s="167">
        <f t="shared" si="10"/>
        <v>396715</v>
      </c>
      <c r="K44" s="167">
        <f t="shared" si="11"/>
        <v>276981</v>
      </c>
      <c r="L44" s="168">
        <f>G44/G44</f>
        <v>1</v>
      </c>
      <c r="M44" s="169">
        <v>400366</v>
      </c>
      <c r="N44" s="167">
        <v>89188</v>
      </c>
      <c r="O44" s="167">
        <v>222133</v>
      </c>
      <c r="P44" s="167">
        <v>412194</v>
      </c>
      <c r="Q44" s="167">
        <v>427951</v>
      </c>
      <c r="R44" s="168">
        <f t="shared" si="12"/>
        <v>3.8227145470336676E-2</v>
      </c>
      <c r="S44" s="168">
        <f t="shared" si="13"/>
        <v>6.8899456996847963E-2</v>
      </c>
      <c r="T44" s="167">
        <f t="shared" si="14"/>
        <v>15757</v>
      </c>
      <c r="U44" s="167">
        <f t="shared" si="15"/>
        <v>27585</v>
      </c>
      <c r="V44" s="168">
        <f>Q44/Q44</f>
        <v>1</v>
      </c>
    </row>
    <row r="45" spans="2:22" x14ac:dyDescent="0.25">
      <c r="B45" s="152" t="s">
        <v>164</v>
      </c>
      <c r="C45" s="153">
        <v>2042866</v>
      </c>
      <c r="D45" s="153">
        <v>831684</v>
      </c>
      <c r="E45" s="153">
        <v>357531</v>
      </c>
      <c r="F45" s="153">
        <v>1904783</v>
      </c>
      <c r="G45" s="153">
        <v>2142293</v>
      </c>
      <c r="H45" s="154">
        <f t="shared" si="8"/>
        <v>0.12469136904308775</v>
      </c>
      <c r="I45" s="154">
        <f t="shared" si="9"/>
        <v>4.8670348422265475E-2</v>
      </c>
      <c r="J45" s="153">
        <f t="shared" si="10"/>
        <v>237510</v>
      </c>
      <c r="K45" s="153">
        <f t="shared" si="11"/>
        <v>99427</v>
      </c>
      <c r="L45" s="154">
        <f>G45/G44</f>
        <v>0.5869551577726263</v>
      </c>
      <c r="M45" s="155">
        <v>179283</v>
      </c>
      <c r="N45" s="153">
        <v>38086</v>
      </c>
      <c r="O45" s="153">
        <v>94427</v>
      </c>
      <c r="P45" s="153">
        <v>167705</v>
      </c>
      <c r="Q45" s="153">
        <v>194553</v>
      </c>
      <c r="R45" s="154">
        <f t="shared" si="12"/>
        <v>0.16009063534182055</v>
      </c>
      <c r="S45" s="154">
        <f t="shared" si="13"/>
        <v>8.5172604206756874E-2</v>
      </c>
      <c r="T45" s="153">
        <f t="shared" si="14"/>
        <v>26848</v>
      </c>
      <c r="U45" s="153">
        <f t="shared" si="15"/>
        <v>15270</v>
      </c>
      <c r="V45" s="154">
        <f>Q45/Q44</f>
        <v>0.45461513117155938</v>
      </c>
    </row>
    <row r="46" spans="2:22" x14ac:dyDescent="0.25">
      <c r="B46" s="152" t="s">
        <v>165</v>
      </c>
      <c r="C46" s="153">
        <v>1122645</v>
      </c>
      <c r="D46" s="153">
        <v>372469</v>
      </c>
      <c r="E46" s="153">
        <v>281989</v>
      </c>
      <c r="F46" s="153">
        <v>1109435</v>
      </c>
      <c r="G46" s="153">
        <v>1236201</v>
      </c>
      <c r="H46" s="154">
        <f t="shared" si="8"/>
        <v>0.114261763870799</v>
      </c>
      <c r="I46" s="154">
        <f t="shared" si="9"/>
        <v>0.10115040818780652</v>
      </c>
      <c r="J46" s="153">
        <f t="shared" si="10"/>
        <v>126766</v>
      </c>
      <c r="K46" s="153">
        <f t="shared" si="11"/>
        <v>113556</v>
      </c>
      <c r="L46" s="154">
        <f>G46/G44</f>
        <v>0.33869995980646828</v>
      </c>
      <c r="M46" s="155">
        <v>195203</v>
      </c>
      <c r="N46" s="153">
        <v>41481</v>
      </c>
      <c r="O46" s="153">
        <v>102405</v>
      </c>
      <c r="P46" s="153">
        <v>214967</v>
      </c>
      <c r="Q46" s="153">
        <v>211498</v>
      </c>
      <c r="R46" s="154">
        <f t="shared" si="12"/>
        <v>-1.6137360618141416E-2</v>
      </c>
      <c r="S46" s="154">
        <f t="shared" si="13"/>
        <v>8.3477200657776862E-2</v>
      </c>
      <c r="T46" s="153">
        <f t="shared" si="14"/>
        <v>-3469</v>
      </c>
      <c r="U46" s="153">
        <f t="shared" si="15"/>
        <v>16295</v>
      </c>
      <c r="V46" s="154">
        <f>Q46/Q44</f>
        <v>0.49421078581426381</v>
      </c>
    </row>
    <row r="47" spans="2:22" x14ac:dyDescent="0.25">
      <c r="B47" s="152" t="s">
        <v>166</v>
      </c>
      <c r="C47" s="153">
        <v>158605</v>
      </c>
      <c r="D47" s="153">
        <v>76460</v>
      </c>
      <c r="E47" s="153">
        <v>79865</v>
      </c>
      <c r="F47" s="153">
        <v>172765</v>
      </c>
      <c r="G47" s="153">
        <v>190641</v>
      </c>
      <c r="H47" s="154">
        <f t="shared" si="8"/>
        <v>0.1034700315457413</v>
      </c>
      <c r="I47" s="154">
        <f t="shared" si="9"/>
        <v>0.20198606601305125</v>
      </c>
      <c r="J47" s="153">
        <f t="shared" si="10"/>
        <v>17876</v>
      </c>
      <c r="K47" s="153">
        <f t="shared" si="11"/>
        <v>32036</v>
      </c>
      <c r="L47" s="154">
        <f>G47/G44</f>
        <v>5.223268630058131E-2</v>
      </c>
      <c r="M47" s="155">
        <v>22572</v>
      </c>
      <c r="N47" s="153">
        <v>7715</v>
      </c>
      <c r="O47" s="153">
        <v>22397</v>
      </c>
      <c r="P47" s="153">
        <v>25467</v>
      </c>
      <c r="Q47" s="153">
        <v>19684</v>
      </c>
      <c r="R47" s="154">
        <f t="shared" si="12"/>
        <v>-0.227078179604979</v>
      </c>
      <c r="S47" s="154">
        <f t="shared" si="13"/>
        <v>-0.12794612794612792</v>
      </c>
      <c r="T47" s="153">
        <f t="shared" si="14"/>
        <v>-5783</v>
      </c>
      <c r="U47" s="153">
        <f t="shared" si="15"/>
        <v>-2888</v>
      </c>
      <c r="V47" s="154">
        <f>Q47/Q44</f>
        <v>4.5995920093655579E-2</v>
      </c>
    </row>
    <row r="48" spans="2:22" x14ac:dyDescent="0.25">
      <c r="B48" s="152" t="s">
        <v>167</v>
      </c>
      <c r="C48" s="171">
        <v>48749</v>
      </c>
      <c r="D48" s="171">
        <v>21788</v>
      </c>
      <c r="E48" s="171">
        <v>34581</v>
      </c>
      <c r="F48" s="171">
        <v>66144</v>
      </c>
      <c r="G48" s="171">
        <v>80705</v>
      </c>
      <c r="H48" s="172">
        <f t="shared" si="8"/>
        <v>0.22014090469279157</v>
      </c>
      <c r="I48" s="172">
        <f t="shared" si="9"/>
        <v>0.65552113889515673</v>
      </c>
      <c r="J48" s="171">
        <f t="shared" si="10"/>
        <v>14561</v>
      </c>
      <c r="K48" s="171">
        <f t="shared" si="11"/>
        <v>31956</v>
      </c>
      <c r="L48" s="172">
        <f>G48/G44</f>
        <v>2.211192213578619E-2</v>
      </c>
      <c r="M48" s="173">
        <v>3309</v>
      </c>
      <c r="N48" s="171">
        <v>1906</v>
      </c>
      <c r="O48" s="171">
        <v>2904</v>
      </c>
      <c r="P48" s="171">
        <v>4055</v>
      </c>
      <c r="Q48" s="171">
        <v>2216</v>
      </c>
      <c r="R48" s="172">
        <f t="shared" si="12"/>
        <v>-0.45351418002466093</v>
      </c>
      <c r="S48" s="172">
        <f t="shared" si="13"/>
        <v>-0.33031127228770019</v>
      </c>
      <c r="T48" s="171">
        <f t="shared" si="14"/>
        <v>-1839</v>
      </c>
      <c r="U48" s="171">
        <f t="shared" si="15"/>
        <v>-1093</v>
      </c>
      <c r="V48" s="172">
        <f>Q48/Q44</f>
        <v>5.1781629205212747E-3</v>
      </c>
    </row>
    <row r="49" spans="2:22" x14ac:dyDescent="0.25">
      <c r="B49" s="147" t="s">
        <v>134</v>
      </c>
      <c r="C49" s="167">
        <v>2345689</v>
      </c>
      <c r="D49" s="167">
        <v>941908</v>
      </c>
      <c r="E49" s="167">
        <v>463787</v>
      </c>
      <c r="F49" s="167">
        <v>2034555</v>
      </c>
      <c r="G49" s="167">
        <v>2395048</v>
      </c>
      <c r="H49" s="168">
        <f t="shared" si="8"/>
        <v>0.1771851830007054</v>
      </c>
      <c r="I49" s="168">
        <f t="shared" si="9"/>
        <v>2.104243145617346E-2</v>
      </c>
      <c r="J49" s="167">
        <f t="shared" si="10"/>
        <v>360493</v>
      </c>
      <c r="K49" s="167">
        <f t="shared" si="11"/>
        <v>49359</v>
      </c>
      <c r="L49" s="168">
        <f>G49/G49</f>
        <v>1</v>
      </c>
      <c r="M49" s="169">
        <v>247045</v>
      </c>
      <c r="N49" s="167">
        <v>56340</v>
      </c>
      <c r="O49" s="167">
        <v>125539</v>
      </c>
      <c r="P49" s="167">
        <v>261265</v>
      </c>
      <c r="Q49" s="167">
        <v>266071</v>
      </c>
      <c r="R49" s="168">
        <f t="shared" si="12"/>
        <v>1.8395116069890749E-2</v>
      </c>
      <c r="S49" s="168">
        <f t="shared" si="13"/>
        <v>7.7014309133963454E-2</v>
      </c>
      <c r="T49" s="167">
        <f t="shared" si="14"/>
        <v>4806</v>
      </c>
      <c r="U49" s="167">
        <f t="shared" si="15"/>
        <v>19026</v>
      </c>
      <c r="V49" s="168">
        <f>Q49/Q49</f>
        <v>1</v>
      </c>
    </row>
    <row r="50" spans="2:22" x14ac:dyDescent="0.25">
      <c r="B50" s="152" t="s">
        <v>164</v>
      </c>
      <c r="C50" s="153">
        <v>1418823</v>
      </c>
      <c r="D50" s="153">
        <v>594112</v>
      </c>
      <c r="E50" s="153">
        <v>234485</v>
      </c>
      <c r="F50" s="153">
        <v>1168222</v>
      </c>
      <c r="G50" s="153">
        <v>1455522</v>
      </c>
      <c r="H50" s="154">
        <f t="shared" si="8"/>
        <v>0.24592928398883096</v>
      </c>
      <c r="I50" s="154">
        <f t="shared" si="9"/>
        <v>2.5865805671320574E-2</v>
      </c>
      <c r="J50" s="153">
        <f t="shared" si="10"/>
        <v>287300</v>
      </c>
      <c r="K50" s="153">
        <f t="shared" si="11"/>
        <v>36699</v>
      </c>
      <c r="L50" s="154">
        <f>G50/G49</f>
        <v>0.60772143188779515</v>
      </c>
      <c r="M50" s="155">
        <v>109720</v>
      </c>
      <c r="N50" s="153">
        <v>24824</v>
      </c>
      <c r="O50" s="153">
        <v>56558</v>
      </c>
      <c r="P50" s="153">
        <v>115068</v>
      </c>
      <c r="Q50" s="153">
        <v>130495</v>
      </c>
      <c r="R50" s="154">
        <f t="shared" si="12"/>
        <v>0.13406855076997948</v>
      </c>
      <c r="S50" s="154">
        <f t="shared" si="13"/>
        <v>0.18934560699963554</v>
      </c>
      <c r="T50" s="153">
        <f t="shared" si="14"/>
        <v>15427</v>
      </c>
      <c r="U50" s="153">
        <f t="shared" si="15"/>
        <v>20775</v>
      </c>
      <c r="V50" s="154">
        <f>Q50/Q49</f>
        <v>0.49045179670088057</v>
      </c>
    </row>
    <row r="51" spans="2:22" x14ac:dyDescent="0.25">
      <c r="B51" s="152" t="s">
        <v>165</v>
      </c>
      <c r="C51" s="153">
        <v>785440</v>
      </c>
      <c r="D51" s="153">
        <v>264240</v>
      </c>
      <c r="E51" s="153">
        <v>164342</v>
      </c>
      <c r="F51" s="153">
        <v>682639</v>
      </c>
      <c r="G51" s="153">
        <v>750006</v>
      </c>
      <c r="H51" s="154">
        <f t="shared" si="8"/>
        <v>9.8686128392898809E-2</v>
      </c>
      <c r="I51" s="154">
        <f t="shared" si="9"/>
        <v>-4.5113566917905912E-2</v>
      </c>
      <c r="J51" s="153">
        <f t="shared" si="10"/>
        <v>67367</v>
      </c>
      <c r="K51" s="153">
        <f t="shared" si="11"/>
        <v>-35434</v>
      </c>
      <c r="L51" s="154">
        <f>G51/G49</f>
        <v>0.31314863000658022</v>
      </c>
      <c r="M51" s="155">
        <v>125046</v>
      </c>
      <c r="N51" s="153">
        <v>25355</v>
      </c>
      <c r="O51" s="153">
        <v>59549</v>
      </c>
      <c r="P51" s="153">
        <v>125426</v>
      </c>
      <c r="Q51" s="153">
        <v>117789</v>
      </c>
      <c r="R51" s="154">
        <f t="shared" si="12"/>
        <v>-6.0888492019198548E-2</v>
      </c>
      <c r="S51" s="154">
        <f t="shared" si="13"/>
        <v>-5.8034643251283491E-2</v>
      </c>
      <c r="T51" s="153">
        <f t="shared" si="14"/>
        <v>-7637</v>
      </c>
      <c r="U51" s="153">
        <f t="shared" si="15"/>
        <v>-7257</v>
      </c>
      <c r="V51" s="154">
        <f>Q51/Q49</f>
        <v>0.44269762582167915</v>
      </c>
    </row>
    <row r="52" spans="2:22" x14ac:dyDescent="0.25">
      <c r="B52" s="152" t="s">
        <v>166</v>
      </c>
      <c r="C52" s="153">
        <v>98669</v>
      </c>
      <c r="D52" s="153">
        <v>62433</v>
      </c>
      <c r="E52" s="153">
        <v>41353</v>
      </c>
      <c r="F52" s="153">
        <v>132836</v>
      </c>
      <c r="G52" s="153">
        <v>137475</v>
      </c>
      <c r="H52" s="154">
        <f t="shared" si="8"/>
        <v>3.4922761901894139E-2</v>
      </c>
      <c r="I52" s="154">
        <f t="shared" si="9"/>
        <v>0.39329475316462115</v>
      </c>
      <c r="J52" s="153">
        <f t="shared" si="10"/>
        <v>4639</v>
      </c>
      <c r="K52" s="153">
        <f t="shared" si="11"/>
        <v>38806</v>
      </c>
      <c r="L52" s="154">
        <f>G52/G49</f>
        <v>5.7399684682728699E-2</v>
      </c>
      <c r="M52" s="155">
        <v>10233</v>
      </c>
      <c r="N52" s="153">
        <v>4757</v>
      </c>
      <c r="O52" s="153">
        <v>8080</v>
      </c>
      <c r="P52" s="153">
        <v>18289</v>
      </c>
      <c r="Q52" s="153">
        <v>15886</v>
      </c>
      <c r="R52" s="154">
        <f t="shared" si="12"/>
        <v>-0.13139045327792664</v>
      </c>
      <c r="S52" s="154">
        <f t="shared" si="13"/>
        <v>0.55242841786377417</v>
      </c>
      <c r="T52" s="153">
        <f t="shared" si="14"/>
        <v>-2403</v>
      </c>
      <c r="U52" s="153">
        <f t="shared" si="15"/>
        <v>5653</v>
      </c>
      <c r="V52" s="154">
        <f>Q52/Q49</f>
        <v>5.9705867982606145E-2</v>
      </c>
    </row>
    <row r="53" spans="2:22" x14ac:dyDescent="0.25">
      <c r="B53" s="152" t="s">
        <v>167</v>
      </c>
      <c r="C53" s="171">
        <v>42760</v>
      </c>
      <c r="D53" s="171">
        <v>21125</v>
      </c>
      <c r="E53" s="171">
        <v>23609</v>
      </c>
      <c r="F53" s="171">
        <v>50860</v>
      </c>
      <c r="G53" s="171">
        <v>52046</v>
      </c>
      <c r="H53" s="172">
        <f t="shared" si="8"/>
        <v>2.3318914667715296E-2</v>
      </c>
      <c r="I53" s="172">
        <f t="shared" si="9"/>
        <v>0.21716557530402247</v>
      </c>
      <c r="J53" s="171">
        <f t="shared" si="10"/>
        <v>1186</v>
      </c>
      <c r="K53" s="171">
        <f t="shared" si="11"/>
        <v>9286</v>
      </c>
      <c r="L53" s="172">
        <f>G53/G49</f>
        <v>2.1730670951062358E-2</v>
      </c>
      <c r="M53" s="173">
        <v>2047</v>
      </c>
      <c r="N53" s="171">
        <v>1405</v>
      </c>
      <c r="O53" s="171">
        <v>1352</v>
      </c>
      <c r="P53" s="171">
        <v>2483</v>
      </c>
      <c r="Q53" s="171">
        <v>1901</v>
      </c>
      <c r="R53" s="172">
        <f t="shared" si="12"/>
        <v>-0.23439387837293602</v>
      </c>
      <c r="S53" s="172">
        <f t="shared" si="13"/>
        <v>-7.1323888617489062E-2</v>
      </c>
      <c r="T53" s="171">
        <f t="shared" si="14"/>
        <v>-582</v>
      </c>
      <c r="U53" s="171">
        <f t="shared" si="15"/>
        <v>-146</v>
      </c>
      <c r="V53" s="172">
        <f>Q53/Q49</f>
        <v>7.144709494834086E-3</v>
      </c>
    </row>
    <row r="54" spans="2:22" x14ac:dyDescent="0.25">
      <c r="B54" s="147" t="s">
        <v>135</v>
      </c>
      <c r="C54" s="167">
        <v>1866730</v>
      </c>
      <c r="D54" s="167">
        <v>564918</v>
      </c>
      <c r="E54" s="167">
        <v>281778</v>
      </c>
      <c r="F54" s="167">
        <v>1572090</v>
      </c>
      <c r="G54" s="167">
        <v>1852876</v>
      </c>
      <c r="H54" s="168">
        <f t="shared" si="8"/>
        <v>0.17860682276460005</v>
      </c>
      <c r="I54" s="168">
        <f t="shared" si="9"/>
        <v>-7.4215339122423174E-3</v>
      </c>
      <c r="J54" s="167">
        <f t="shared" si="10"/>
        <v>280786</v>
      </c>
      <c r="K54" s="167">
        <f t="shared" si="11"/>
        <v>-13854</v>
      </c>
      <c r="L54" s="168">
        <f>G54/G54</f>
        <v>1</v>
      </c>
      <c r="M54" s="169">
        <v>231383</v>
      </c>
      <c r="N54" s="167">
        <v>37493</v>
      </c>
      <c r="O54" s="167">
        <v>110918</v>
      </c>
      <c r="P54" s="167">
        <v>225041</v>
      </c>
      <c r="Q54" s="167">
        <v>232526</v>
      </c>
      <c r="R54" s="168">
        <f t="shared" si="12"/>
        <v>3.3260605845156999E-2</v>
      </c>
      <c r="S54" s="168">
        <f t="shared" si="13"/>
        <v>4.9398616147253716E-3</v>
      </c>
      <c r="T54" s="167">
        <f t="shared" si="14"/>
        <v>7485</v>
      </c>
      <c r="U54" s="167">
        <f t="shared" si="15"/>
        <v>1143</v>
      </c>
      <c r="V54" s="168">
        <f>Q54/Q54</f>
        <v>1</v>
      </c>
    </row>
    <row r="55" spans="2:22" x14ac:dyDescent="0.25">
      <c r="B55" s="152" t="s">
        <v>164</v>
      </c>
      <c r="C55" s="153">
        <v>1210074</v>
      </c>
      <c r="D55" s="153">
        <v>352155</v>
      </c>
      <c r="E55" s="153">
        <v>151161</v>
      </c>
      <c r="F55" s="153">
        <v>968186</v>
      </c>
      <c r="G55" s="153">
        <v>1234734</v>
      </c>
      <c r="H55" s="154">
        <f t="shared" si="8"/>
        <v>0.27530660430950249</v>
      </c>
      <c r="I55" s="154">
        <f t="shared" si="9"/>
        <v>2.0378918975203275E-2</v>
      </c>
      <c r="J55" s="153">
        <f t="shared" si="10"/>
        <v>266548</v>
      </c>
      <c r="K55" s="153">
        <f t="shared" si="11"/>
        <v>24660</v>
      </c>
      <c r="L55" s="154">
        <f>G55/G54</f>
        <v>0.66638782087954074</v>
      </c>
      <c r="M55" s="155">
        <v>109691</v>
      </c>
      <c r="N55" s="153">
        <v>15367</v>
      </c>
      <c r="O55" s="153">
        <v>47867</v>
      </c>
      <c r="P55" s="153">
        <v>104780</v>
      </c>
      <c r="Q55" s="153">
        <v>111445</v>
      </c>
      <c r="R55" s="154">
        <f t="shared" si="12"/>
        <v>6.3609467455621349E-2</v>
      </c>
      <c r="S55" s="154">
        <f t="shared" si="13"/>
        <v>1.5990372956760313E-2</v>
      </c>
      <c r="T55" s="153">
        <f t="shared" si="14"/>
        <v>6665</v>
      </c>
      <c r="U55" s="153">
        <f t="shared" si="15"/>
        <v>1754</v>
      </c>
      <c r="V55" s="154">
        <f>Q55/Q54</f>
        <v>0.47927973645957872</v>
      </c>
    </row>
    <row r="56" spans="2:22" x14ac:dyDescent="0.25">
      <c r="B56" s="152" t="s">
        <v>165</v>
      </c>
      <c r="C56" s="153">
        <v>588790</v>
      </c>
      <c r="D56" s="153">
        <v>174343</v>
      </c>
      <c r="E56" s="153">
        <v>101087</v>
      </c>
      <c r="F56" s="153">
        <v>533846</v>
      </c>
      <c r="G56" s="153">
        <v>530065</v>
      </c>
      <c r="H56" s="154">
        <f t="shared" si="8"/>
        <v>-7.0825668825841293E-3</v>
      </c>
      <c r="I56" s="154">
        <f t="shared" si="9"/>
        <v>-9.9738446644813905E-2</v>
      </c>
      <c r="J56" s="153">
        <f t="shared" si="10"/>
        <v>-3781</v>
      </c>
      <c r="K56" s="153">
        <f t="shared" si="11"/>
        <v>-58725</v>
      </c>
      <c r="L56" s="154">
        <f>G56/G54</f>
        <v>0.28607688803783954</v>
      </c>
      <c r="M56" s="155">
        <v>114268</v>
      </c>
      <c r="N56" s="153">
        <v>18777</v>
      </c>
      <c r="O56" s="153">
        <v>54269</v>
      </c>
      <c r="P56" s="153">
        <v>113390</v>
      </c>
      <c r="Q56" s="153">
        <v>113932</v>
      </c>
      <c r="R56" s="154">
        <f t="shared" si="12"/>
        <v>4.7799629596965154E-3</v>
      </c>
      <c r="S56" s="154">
        <f t="shared" si="13"/>
        <v>-2.9404557706445011E-3</v>
      </c>
      <c r="T56" s="153">
        <f t="shared" si="14"/>
        <v>542</v>
      </c>
      <c r="U56" s="153">
        <f t="shared" si="15"/>
        <v>-336</v>
      </c>
      <c r="V56" s="154">
        <f>Q56/Q54</f>
        <v>0.48997531458847615</v>
      </c>
    </row>
    <row r="57" spans="2:22" x14ac:dyDescent="0.25">
      <c r="B57" s="152" t="s">
        <v>166</v>
      </c>
      <c r="C57" s="153">
        <v>56440</v>
      </c>
      <c r="D57" s="153">
        <v>28403</v>
      </c>
      <c r="E57" s="153">
        <v>21456</v>
      </c>
      <c r="F57" s="153">
        <v>57078</v>
      </c>
      <c r="G57" s="153">
        <v>75997</v>
      </c>
      <c r="H57" s="154">
        <f t="shared" si="8"/>
        <v>0.33145870563089108</v>
      </c>
      <c r="I57" s="154">
        <f t="shared" si="9"/>
        <v>0.34650956768249475</v>
      </c>
      <c r="J57" s="153">
        <f t="shared" si="10"/>
        <v>18919</v>
      </c>
      <c r="K57" s="153">
        <f t="shared" si="11"/>
        <v>19557</v>
      </c>
      <c r="L57" s="154">
        <f>G57/G54</f>
        <v>4.1015696679108586E-2</v>
      </c>
      <c r="M57" s="155">
        <v>6986</v>
      </c>
      <c r="N57" s="153">
        <v>2914</v>
      </c>
      <c r="O57" s="153">
        <v>8171</v>
      </c>
      <c r="P57" s="153">
        <v>5773</v>
      </c>
      <c r="Q57" s="153">
        <v>6434</v>
      </c>
      <c r="R57" s="154">
        <f t="shared" si="12"/>
        <v>0.1144985276286159</v>
      </c>
      <c r="S57" s="154">
        <f t="shared" si="13"/>
        <v>-7.9015173203550004E-2</v>
      </c>
      <c r="T57" s="153">
        <f t="shared" si="14"/>
        <v>661</v>
      </c>
      <c r="U57" s="153">
        <f t="shared" si="15"/>
        <v>-552</v>
      </c>
      <c r="V57" s="154">
        <f>Q57/Q54</f>
        <v>2.7670023997316429E-2</v>
      </c>
    </row>
    <row r="58" spans="2:22" x14ac:dyDescent="0.25">
      <c r="B58" s="152" t="s">
        <v>167</v>
      </c>
      <c r="C58" s="171">
        <v>11427</v>
      </c>
      <c r="D58" s="171">
        <v>10015</v>
      </c>
      <c r="E58" s="171">
        <v>8072</v>
      </c>
      <c r="F58" s="171">
        <v>12983</v>
      </c>
      <c r="G58" s="171">
        <v>12080</v>
      </c>
      <c r="H58" s="172">
        <f t="shared" si="8"/>
        <v>-6.9552491719941489E-2</v>
      </c>
      <c r="I58" s="172">
        <f t="shared" si="9"/>
        <v>5.7145357486654502E-2</v>
      </c>
      <c r="J58" s="171">
        <f t="shared" si="10"/>
        <v>-903</v>
      </c>
      <c r="K58" s="171">
        <f t="shared" si="11"/>
        <v>653</v>
      </c>
      <c r="L58" s="172">
        <f>G58/G54</f>
        <v>6.5195944035110823E-3</v>
      </c>
      <c r="M58" s="173">
        <v>438</v>
      </c>
      <c r="N58" s="171">
        <v>435</v>
      </c>
      <c r="O58" s="171">
        <v>610</v>
      </c>
      <c r="P58" s="171">
        <v>1099</v>
      </c>
      <c r="Q58" s="171">
        <v>715</v>
      </c>
      <c r="R58" s="172">
        <f t="shared" si="12"/>
        <v>-0.34940855323020925</v>
      </c>
      <c r="S58" s="172">
        <f t="shared" si="13"/>
        <v>0.63242009132420085</v>
      </c>
      <c r="T58" s="171">
        <f t="shared" si="14"/>
        <v>-384</v>
      </c>
      <c r="U58" s="171">
        <f t="shared" si="15"/>
        <v>277</v>
      </c>
      <c r="V58" s="172">
        <f>Q58/Q54</f>
        <v>3.0749249546287295E-3</v>
      </c>
    </row>
    <row r="59" spans="2:22" x14ac:dyDescent="0.25">
      <c r="B59" s="147" t="s">
        <v>136</v>
      </c>
      <c r="C59" s="167">
        <v>1244245</v>
      </c>
      <c r="D59" s="167">
        <v>469545</v>
      </c>
      <c r="E59" s="167">
        <v>345610</v>
      </c>
      <c r="F59" s="167">
        <v>1229765</v>
      </c>
      <c r="G59" s="167">
        <v>1416955</v>
      </c>
      <c r="H59" s="168">
        <f t="shared" si="8"/>
        <v>0.15221607380271851</v>
      </c>
      <c r="I59" s="168">
        <f t="shared" si="9"/>
        <v>0.13880706773987428</v>
      </c>
      <c r="J59" s="167">
        <f t="shared" si="10"/>
        <v>187190</v>
      </c>
      <c r="K59" s="167">
        <f t="shared" si="11"/>
        <v>172710</v>
      </c>
      <c r="L59" s="168">
        <f>G59/G59</f>
        <v>1</v>
      </c>
      <c r="M59" s="169">
        <v>148895</v>
      </c>
      <c r="N59" s="167">
        <v>54233</v>
      </c>
      <c r="O59" s="167">
        <v>105753</v>
      </c>
      <c r="P59" s="167">
        <v>181786</v>
      </c>
      <c r="Q59" s="167">
        <v>174230</v>
      </c>
      <c r="R59" s="168">
        <f t="shared" si="12"/>
        <v>-4.1565357068201081E-2</v>
      </c>
      <c r="S59" s="168">
        <f t="shared" si="13"/>
        <v>0.17015346385036434</v>
      </c>
      <c r="T59" s="167">
        <f t="shared" si="14"/>
        <v>-7556</v>
      </c>
      <c r="U59" s="167">
        <f t="shared" si="15"/>
        <v>25335</v>
      </c>
      <c r="V59" s="168">
        <f>Q59/Q59</f>
        <v>1</v>
      </c>
    </row>
    <row r="60" spans="2:22" x14ac:dyDescent="0.25">
      <c r="B60" s="152" t="s">
        <v>164</v>
      </c>
      <c r="C60" s="153">
        <v>796612</v>
      </c>
      <c r="D60" s="153">
        <v>296949</v>
      </c>
      <c r="E60" s="153">
        <v>182293</v>
      </c>
      <c r="F60" s="153">
        <v>753847</v>
      </c>
      <c r="G60" s="153">
        <v>868949</v>
      </c>
      <c r="H60" s="154">
        <f t="shared" si="8"/>
        <v>0.15268615514819328</v>
      </c>
      <c r="I60" s="154">
        <f t="shared" si="9"/>
        <v>9.0805812616430615E-2</v>
      </c>
      <c r="J60" s="153">
        <f t="shared" si="10"/>
        <v>115102</v>
      </c>
      <c r="K60" s="153">
        <f t="shared" si="11"/>
        <v>72337</v>
      </c>
      <c r="L60" s="154">
        <f>G60/G59</f>
        <v>0.61325095010074415</v>
      </c>
      <c r="M60" s="155">
        <v>66553</v>
      </c>
      <c r="N60" s="153">
        <v>24686</v>
      </c>
      <c r="O60" s="153">
        <v>50689</v>
      </c>
      <c r="P60" s="153">
        <v>89342</v>
      </c>
      <c r="Q60" s="153">
        <v>76986</v>
      </c>
      <c r="R60" s="154">
        <f t="shared" si="12"/>
        <v>-0.13830001567012151</v>
      </c>
      <c r="S60" s="154">
        <f t="shared" si="13"/>
        <v>0.15676227968686618</v>
      </c>
      <c r="T60" s="153">
        <f t="shared" si="14"/>
        <v>-12356</v>
      </c>
      <c r="U60" s="153">
        <f t="shared" si="15"/>
        <v>10433</v>
      </c>
      <c r="V60" s="154">
        <f>Q60/Q59</f>
        <v>0.4418642024909602</v>
      </c>
    </row>
    <row r="61" spans="2:22" x14ac:dyDescent="0.25">
      <c r="B61" s="152" t="s">
        <v>165</v>
      </c>
      <c r="C61" s="153">
        <v>403634</v>
      </c>
      <c r="D61" s="153">
        <v>144813</v>
      </c>
      <c r="E61" s="153">
        <v>134452</v>
      </c>
      <c r="F61" s="153">
        <v>408605</v>
      </c>
      <c r="G61" s="153">
        <v>474192</v>
      </c>
      <c r="H61" s="154">
        <f t="shared" si="8"/>
        <v>0.16051443325461023</v>
      </c>
      <c r="I61" s="154">
        <f t="shared" si="9"/>
        <v>0.17480687949974483</v>
      </c>
      <c r="J61" s="153">
        <f t="shared" si="10"/>
        <v>65587</v>
      </c>
      <c r="K61" s="153">
        <f t="shared" si="11"/>
        <v>70558</v>
      </c>
      <c r="L61" s="154">
        <f>G61/G59</f>
        <v>0.33465565243779793</v>
      </c>
      <c r="M61" s="155">
        <v>76379</v>
      </c>
      <c r="N61" s="153">
        <v>25431</v>
      </c>
      <c r="O61" s="153">
        <v>49106</v>
      </c>
      <c r="P61" s="153">
        <v>85844</v>
      </c>
      <c r="Q61" s="153">
        <v>86228</v>
      </c>
      <c r="R61" s="154">
        <f t="shared" si="12"/>
        <v>4.4732305111598869E-3</v>
      </c>
      <c r="S61" s="154">
        <f t="shared" si="13"/>
        <v>0.12894905667788259</v>
      </c>
      <c r="T61" s="153">
        <f t="shared" si="14"/>
        <v>384</v>
      </c>
      <c r="U61" s="153">
        <f t="shared" si="15"/>
        <v>9849</v>
      </c>
      <c r="V61" s="154">
        <f>Q61/Q59</f>
        <v>0.49490902829593064</v>
      </c>
    </row>
    <row r="62" spans="2:22" x14ac:dyDescent="0.25">
      <c r="B62" s="152" t="s">
        <v>166</v>
      </c>
      <c r="C62" s="153">
        <v>36724</v>
      </c>
      <c r="D62" s="153">
        <v>21937</v>
      </c>
      <c r="E62" s="153">
        <v>20962</v>
      </c>
      <c r="F62" s="153">
        <v>55034</v>
      </c>
      <c r="G62" s="153">
        <v>60466</v>
      </c>
      <c r="H62" s="154">
        <f t="shared" si="8"/>
        <v>9.8702620198422686E-2</v>
      </c>
      <c r="I62" s="154">
        <f t="shared" si="9"/>
        <v>0.64649820281015136</v>
      </c>
      <c r="J62" s="153">
        <f t="shared" si="10"/>
        <v>5432</v>
      </c>
      <c r="K62" s="153">
        <f t="shared" si="11"/>
        <v>23742</v>
      </c>
      <c r="L62" s="154">
        <f>G62/G59</f>
        <v>4.267319710223684E-2</v>
      </c>
      <c r="M62" s="155">
        <v>5475</v>
      </c>
      <c r="N62" s="153">
        <v>3373</v>
      </c>
      <c r="O62" s="153">
        <v>5134</v>
      </c>
      <c r="P62" s="153">
        <v>5700</v>
      </c>
      <c r="Q62" s="153">
        <v>10143</v>
      </c>
      <c r="R62" s="154">
        <f t="shared" si="12"/>
        <v>0.77947368421052632</v>
      </c>
      <c r="S62" s="154">
        <f t="shared" si="13"/>
        <v>0.8526027397260274</v>
      </c>
      <c r="T62" s="153">
        <f t="shared" si="14"/>
        <v>4443</v>
      </c>
      <c r="U62" s="153">
        <f t="shared" si="15"/>
        <v>4668</v>
      </c>
      <c r="V62" s="154">
        <f>Q62/Q59</f>
        <v>5.8216151064684613E-2</v>
      </c>
    </row>
    <row r="63" spans="2:22" x14ac:dyDescent="0.25">
      <c r="B63" s="152" t="s">
        <v>167</v>
      </c>
      <c r="C63" s="171">
        <v>7277</v>
      </c>
      <c r="D63" s="171">
        <v>5848</v>
      </c>
      <c r="E63" s="171">
        <v>7905</v>
      </c>
      <c r="F63" s="171">
        <v>12280</v>
      </c>
      <c r="G63" s="171">
        <v>13349</v>
      </c>
      <c r="H63" s="172">
        <f t="shared" si="8"/>
        <v>8.7052117263843654E-2</v>
      </c>
      <c r="I63" s="172">
        <f t="shared" si="9"/>
        <v>0.83440978425175216</v>
      </c>
      <c r="J63" s="171">
        <f t="shared" si="10"/>
        <v>1069</v>
      </c>
      <c r="K63" s="171">
        <f t="shared" si="11"/>
        <v>6072</v>
      </c>
      <c r="L63" s="172">
        <f>G63/G59</f>
        <v>9.4209060979353609E-3</v>
      </c>
      <c r="M63" s="173">
        <v>488</v>
      </c>
      <c r="N63" s="171">
        <v>743</v>
      </c>
      <c r="O63" s="171">
        <v>824</v>
      </c>
      <c r="P63" s="171">
        <v>900</v>
      </c>
      <c r="Q63" s="171">
        <v>873</v>
      </c>
      <c r="R63" s="172">
        <f t="shared" si="12"/>
        <v>-3.0000000000000027E-2</v>
      </c>
      <c r="S63" s="172">
        <f t="shared" si="13"/>
        <v>0.78893442622950816</v>
      </c>
      <c r="T63" s="171">
        <f t="shared" si="14"/>
        <v>-27</v>
      </c>
      <c r="U63" s="171">
        <f t="shared" si="15"/>
        <v>385</v>
      </c>
      <c r="V63" s="172">
        <f>Q63/Q59</f>
        <v>5.0106181484244963E-3</v>
      </c>
    </row>
    <row r="64" spans="2:22" x14ac:dyDescent="0.25">
      <c r="B64" s="147" t="s">
        <v>137</v>
      </c>
      <c r="C64" s="167">
        <v>189514</v>
      </c>
      <c r="D64" s="167">
        <v>77273</v>
      </c>
      <c r="E64" s="167">
        <v>47932</v>
      </c>
      <c r="F64" s="167">
        <v>95691</v>
      </c>
      <c r="G64" s="167">
        <v>102533</v>
      </c>
      <c r="H64" s="168">
        <f t="shared" si="8"/>
        <v>7.1500977103384766E-2</v>
      </c>
      <c r="I64" s="168">
        <f t="shared" si="9"/>
        <v>-0.45896873054233456</v>
      </c>
      <c r="J64" s="167">
        <f t="shared" si="10"/>
        <v>6842</v>
      </c>
      <c r="K64" s="167">
        <f t="shared" si="11"/>
        <v>-86981</v>
      </c>
      <c r="L64" s="168">
        <f>G64/G64</f>
        <v>1</v>
      </c>
      <c r="M64" s="169">
        <v>15026</v>
      </c>
      <c r="N64" s="167">
        <v>2530</v>
      </c>
      <c r="O64" s="167">
        <v>7985</v>
      </c>
      <c r="P64" s="167">
        <v>9042</v>
      </c>
      <c r="Q64" s="167">
        <v>8863</v>
      </c>
      <c r="R64" s="168">
        <f t="shared" si="12"/>
        <v>-1.9796505197965053E-2</v>
      </c>
      <c r="S64" s="168">
        <f t="shared" si="13"/>
        <v>-0.41015573006788231</v>
      </c>
      <c r="T64" s="167">
        <f t="shared" si="14"/>
        <v>-179</v>
      </c>
      <c r="U64" s="167">
        <f t="shared" si="15"/>
        <v>-6163</v>
      </c>
      <c r="V64" s="168">
        <f>Q64/Q64</f>
        <v>1</v>
      </c>
    </row>
    <row r="65" spans="2:22" x14ac:dyDescent="0.25">
      <c r="B65" s="152" t="s">
        <v>164</v>
      </c>
      <c r="C65" s="153">
        <v>106912</v>
      </c>
      <c r="D65" s="153">
        <v>48491</v>
      </c>
      <c r="E65" s="153">
        <v>24512</v>
      </c>
      <c r="F65" s="153">
        <v>55105</v>
      </c>
      <c r="G65" s="153">
        <v>57395</v>
      </c>
      <c r="H65" s="154">
        <f t="shared" si="8"/>
        <v>4.1557027492967968E-2</v>
      </c>
      <c r="I65" s="154">
        <f t="shared" si="9"/>
        <v>-0.46315661478599224</v>
      </c>
      <c r="J65" s="153">
        <f t="shared" si="10"/>
        <v>2290</v>
      </c>
      <c r="K65" s="153">
        <f t="shared" si="11"/>
        <v>-49517</v>
      </c>
      <c r="L65" s="154">
        <f>G65/G64</f>
        <v>0.55977100055591855</v>
      </c>
      <c r="M65" s="155">
        <v>5683</v>
      </c>
      <c r="N65" s="153">
        <v>442</v>
      </c>
      <c r="O65" s="153">
        <v>2313</v>
      </c>
      <c r="P65" s="153">
        <v>2654</v>
      </c>
      <c r="Q65" s="153">
        <v>3668</v>
      </c>
      <c r="R65" s="154">
        <f t="shared" si="12"/>
        <v>0.38206480783722685</v>
      </c>
      <c r="S65" s="154">
        <f t="shared" si="13"/>
        <v>-0.35456625021995425</v>
      </c>
      <c r="T65" s="153">
        <f t="shared" si="14"/>
        <v>1014</v>
      </c>
      <c r="U65" s="153">
        <f t="shared" si="15"/>
        <v>-2015</v>
      </c>
      <c r="V65" s="154">
        <f>Q65/Q64</f>
        <v>0.41385535371770282</v>
      </c>
    </row>
    <row r="66" spans="2:22" x14ac:dyDescent="0.25">
      <c r="B66" s="152" t="s">
        <v>165</v>
      </c>
      <c r="C66" s="153">
        <v>62857</v>
      </c>
      <c r="D66" s="153">
        <v>20504</v>
      </c>
      <c r="E66" s="153">
        <v>13662</v>
      </c>
      <c r="F66" s="153">
        <v>28550</v>
      </c>
      <c r="G66" s="153">
        <v>31838</v>
      </c>
      <c r="H66" s="154">
        <f t="shared" si="8"/>
        <v>0.11516637478108582</v>
      </c>
      <c r="I66" s="154">
        <f t="shared" si="9"/>
        <v>-0.49348521246639199</v>
      </c>
      <c r="J66" s="153">
        <f t="shared" si="10"/>
        <v>3288</v>
      </c>
      <c r="K66" s="153">
        <f t="shared" si="11"/>
        <v>-31019</v>
      </c>
      <c r="L66" s="154">
        <f>G66/G64</f>
        <v>0.31051466357172813</v>
      </c>
      <c r="M66" s="155">
        <v>7675</v>
      </c>
      <c r="N66" s="153">
        <v>1483</v>
      </c>
      <c r="O66" s="153">
        <v>3726</v>
      </c>
      <c r="P66" s="153">
        <v>4787</v>
      </c>
      <c r="Q66" s="153">
        <v>3777</v>
      </c>
      <c r="R66" s="154">
        <f t="shared" si="12"/>
        <v>-0.21098809275120112</v>
      </c>
      <c r="S66" s="154">
        <f t="shared" si="13"/>
        <v>-0.50788273615635182</v>
      </c>
      <c r="T66" s="153">
        <f t="shared" si="14"/>
        <v>-1010</v>
      </c>
      <c r="U66" s="153">
        <f t="shared" si="15"/>
        <v>-3898</v>
      </c>
      <c r="V66" s="154">
        <f>Q66/Q64</f>
        <v>0.42615367257136411</v>
      </c>
    </row>
    <row r="67" spans="2:22" x14ac:dyDescent="0.25">
      <c r="B67" s="152" t="s">
        <v>166</v>
      </c>
      <c r="C67" s="153">
        <v>14315</v>
      </c>
      <c r="D67" s="153">
        <v>5528</v>
      </c>
      <c r="E67" s="153">
        <v>6049</v>
      </c>
      <c r="F67" s="153">
        <v>8736</v>
      </c>
      <c r="G67" s="153">
        <v>8750</v>
      </c>
      <c r="H67" s="154">
        <f t="shared" si="8"/>
        <v>1.6025641025640969E-3</v>
      </c>
      <c r="I67" s="154">
        <f t="shared" si="9"/>
        <v>-0.38875305623471879</v>
      </c>
      <c r="J67" s="153">
        <f t="shared" si="10"/>
        <v>14</v>
      </c>
      <c r="K67" s="153">
        <f t="shared" si="11"/>
        <v>-5565</v>
      </c>
      <c r="L67" s="154">
        <f>G67/G64</f>
        <v>8.5338378863390324E-2</v>
      </c>
      <c r="M67" s="155">
        <v>1427</v>
      </c>
      <c r="N67" s="153">
        <v>435</v>
      </c>
      <c r="O67" s="153">
        <v>1715</v>
      </c>
      <c r="P67" s="153">
        <v>1493</v>
      </c>
      <c r="Q67" s="153">
        <v>1220</v>
      </c>
      <c r="R67" s="154">
        <f t="shared" si="12"/>
        <v>-0.18285331547220363</v>
      </c>
      <c r="S67" s="154">
        <f t="shared" si="13"/>
        <v>-0.14505956552207433</v>
      </c>
      <c r="T67" s="153">
        <f t="shared" si="14"/>
        <v>-273</v>
      </c>
      <c r="U67" s="153">
        <f t="shared" si="15"/>
        <v>-207</v>
      </c>
      <c r="V67" s="154">
        <f>Q67/Q64</f>
        <v>0.13765090827033735</v>
      </c>
    </row>
    <row r="68" spans="2:22" ht="15.75" thickBot="1" x14ac:dyDescent="0.3">
      <c r="B68" s="152" t="s">
        <v>167</v>
      </c>
      <c r="C68" s="171">
        <v>5431</v>
      </c>
      <c r="D68" s="171">
        <v>2749</v>
      </c>
      <c r="E68" s="171">
        <v>3712</v>
      </c>
      <c r="F68" s="171">
        <v>3301</v>
      </c>
      <c r="G68" s="171">
        <v>4551</v>
      </c>
      <c r="H68" s="172">
        <f t="shared" si="8"/>
        <v>0.37867312935474096</v>
      </c>
      <c r="I68" s="172">
        <f t="shared" si="9"/>
        <v>-0.16203277481126865</v>
      </c>
      <c r="J68" s="171">
        <f t="shared" si="10"/>
        <v>1250</v>
      </c>
      <c r="K68" s="171">
        <f t="shared" si="11"/>
        <v>-880</v>
      </c>
      <c r="L68" s="172">
        <f>G68/G64</f>
        <v>4.4385709966547358E-2</v>
      </c>
      <c r="M68" s="173">
        <v>241</v>
      </c>
      <c r="N68" s="171">
        <v>170</v>
      </c>
      <c r="O68" s="171">
        <v>231</v>
      </c>
      <c r="P68" s="171">
        <v>109</v>
      </c>
      <c r="Q68" s="171">
        <v>197</v>
      </c>
      <c r="R68" s="172">
        <f t="shared" si="12"/>
        <v>0.80733944954128445</v>
      </c>
      <c r="S68" s="172">
        <f t="shared" si="13"/>
        <v>-0.18257261410788383</v>
      </c>
      <c r="T68" s="171">
        <f t="shared" si="14"/>
        <v>88</v>
      </c>
      <c r="U68" s="171">
        <f t="shared" si="15"/>
        <v>-44</v>
      </c>
      <c r="V68" s="172">
        <f>Q68/Q64</f>
        <v>2.2227236827259394E-2</v>
      </c>
    </row>
    <row r="69" spans="2:22" ht="16.5" thickBot="1" x14ac:dyDescent="0.3">
      <c r="B69" s="138" t="s">
        <v>138</v>
      </c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</row>
    <row r="70" spans="2:22" ht="15.75" x14ac:dyDescent="0.25">
      <c r="B70" s="162" t="s">
        <v>132</v>
      </c>
      <c r="C70" s="90">
        <v>1378612</v>
      </c>
      <c r="D70" s="90">
        <v>545444</v>
      </c>
      <c r="E70" s="90">
        <v>809426</v>
      </c>
      <c r="F70" s="90">
        <v>1294491</v>
      </c>
      <c r="G70" s="90">
        <v>1341270</v>
      </c>
      <c r="H70" s="91">
        <f t="shared" ref="H70:H99" si="16">G70/F70-1</f>
        <v>3.6136983571148917E-2</v>
      </c>
      <c r="I70" s="91">
        <f t="shared" ref="I70:I99" si="17">G70/C70-1</f>
        <v>-2.7086663977971992E-2</v>
      </c>
      <c r="J70" s="90">
        <f t="shared" ref="J70:J99" si="18">G70-F70</f>
        <v>46779</v>
      </c>
      <c r="K70" s="90">
        <f t="shared" ref="K70:K99" si="19">G70-C70</f>
        <v>-37342</v>
      </c>
      <c r="L70" s="91">
        <f>G70/G70</f>
        <v>1</v>
      </c>
      <c r="M70" s="93">
        <v>254436</v>
      </c>
      <c r="N70" s="90">
        <v>169125</v>
      </c>
      <c r="O70" s="90">
        <v>271463</v>
      </c>
      <c r="P70" s="90">
        <v>254029</v>
      </c>
      <c r="Q70" s="90">
        <v>234434</v>
      </c>
      <c r="R70" s="91">
        <f t="shared" ref="R70:R99" si="20">Q70/P70-1</f>
        <v>-7.7136862326742217E-2</v>
      </c>
      <c r="S70" s="91">
        <f t="shared" ref="S70:S99" si="21">Q70/M70-1</f>
        <v>-7.8613089342703057E-2</v>
      </c>
      <c r="T70" s="90">
        <f t="shared" ref="T70:T99" si="22">Q70-P70</f>
        <v>-19595</v>
      </c>
      <c r="U70" s="90">
        <f t="shared" ref="U70:U99" si="23">Q70-M70</f>
        <v>-20002</v>
      </c>
      <c r="V70" s="91">
        <f>Q70/Q70</f>
        <v>1</v>
      </c>
    </row>
    <row r="71" spans="2:22" ht="15.75" x14ac:dyDescent="0.25">
      <c r="B71" s="142" t="s">
        <v>164</v>
      </c>
      <c r="C71" s="90">
        <v>1018353</v>
      </c>
      <c r="D71" s="90">
        <v>370883</v>
      </c>
      <c r="E71" s="90">
        <v>540158</v>
      </c>
      <c r="F71" s="90">
        <v>953403</v>
      </c>
      <c r="G71" s="90">
        <v>993398</v>
      </c>
      <c r="H71" s="91">
        <f t="shared" si="16"/>
        <v>4.1949731645484656E-2</v>
      </c>
      <c r="I71" s="91">
        <f t="shared" si="17"/>
        <v>-2.4505255053994035E-2</v>
      </c>
      <c r="J71" s="90">
        <f t="shared" si="18"/>
        <v>39995</v>
      </c>
      <c r="K71" s="90">
        <f t="shared" si="19"/>
        <v>-24955</v>
      </c>
      <c r="L71" s="91">
        <f>G71/G70</f>
        <v>0.74063984134439742</v>
      </c>
      <c r="M71" s="93">
        <v>154821</v>
      </c>
      <c r="N71" s="90">
        <v>93913</v>
      </c>
      <c r="O71" s="90">
        <v>154162</v>
      </c>
      <c r="P71" s="90">
        <v>156520</v>
      </c>
      <c r="Q71" s="90">
        <v>148045</v>
      </c>
      <c r="R71" s="91">
        <f t="shared" si="20"/>
        <v>-5.4146434960388401E-2</v>
      </c>
      <c r="S71" s="91">
        <f t="shared" si="21"/>
        <v>-4.376667247983157E-2</v>
      </c>
      <c r="T71" s="90">
        <f t="shared" si="22"/>
        <v>-8475</v>
      </c>
      <c r="U71" s="90">
        <f t="shared" si="23"/>
        <v>-6776</v>
      </c>
      <c r="V71" s="91">
        <f>Q71/Q70</f>
        <v>0.63149969714290588</v>
      </c>
    </row>
    <row r="72" spans="2:22" ht="15.75" x14ac:dyDescent="0.25">
      <c r="B72" s="142" t="s">
        <v>165</v>
      </c>
      <c r="C72" s="90">
        <v>295047</v>
      </c>
      <c r="D72" s="90">
        <v>142063</v>
      </c>
      <c r="E72" s="90">
        <v>212653</v>
      </c>
      <c r="F72" s="90">
        <v>280535</v>
      </c>
      <c r="G72" s="90">
        <v>296668</v>
      </c>
      <c r="H72" s="91">
        <f t="shared" si="16"/>
        <v>5.7507975831892599E-2</v>
      </c>
      <c r="I72" s="91">
        <f t="shared" si="17"/>
        <v>5.4940399326208755E-3</v>
      </c>
      <c r="J72" s="90">
        <f t="shared" si="18"/>
        <v>16133</v>
      </c>
      <c r="K72" s="90">
        <f t="shared" si="19"/>
        <v>1621</v>
      </c>
      <c r="L72" s="91">
        <f>G72/G70</f>
        <v>0.22118439985983435</v>
      </c>
      <c r="M72" s="93">
        <v>87620</v>
      </c>
      <c r="N72" s="90">
        <v>62495</v>
      </c>
      <c r="O72" s="90">
        <v>96106</v>
      </c>
      <c r="P72" s="90">
        <v>84180</v>
      </c>
      <c r="Q72" s="90">
        <v>77346</v>
      </c>
      <c r="R72" s="91">
        <f t="shared" si="20"/>
        <v>-8.1183178902352049E-2</v>
      </c>
      <c r="S72" s="91">
        <f t="shared" si="21"/>
        <v>-0.11725633417028081</v>
      </c>
      <c r="T72" s="90">
        <f t="shared" si="22"/>
        <v>-6834</v>
      </c>
      <c r="U72" s="90">
        <f t="shared" si="23"/>
        <v>-10274</v>
      </c>
      <c r="V72" s="91">
        <f>Q72/Q70</f>
        <v>0.32992654649069675</v>
      </c>
    </row>
    <row r="73" spans="2:22" ht="15.75" x14ac:dyDescent="0.25">
      <c r="B73" s="142" t="s">
        <v>166</v>
      </c>
      <c r="C73" s="90">
        <v>47966</v>
      </c>
      <c r="D73" s="90">
        <v>24308</v>
      </c>
      <c r="E73" s="90">
        <v>43546</v>
      </c>
      <c r="F73" s="90">
        <v>45568</v>
      </c>
      <c r="G73" s="90">
        <v>41016</v>
      </c>
      <c r="H73" s="91">
        <f t="shared" si="16"/>
        <v>-9.9894662921348298E-2</v>
      </c>
      <c r="I73" s="91">
        <f t="shared" si="17"/>
        <v>-0.14489430012925819</v>
      </c>
      <c r="J73" s="90">
        <f t="shared" si="18"/>
        <v>-4552</v>
      </c>
      <c r="K73" s="90">
        <f t="shared" si="19"/>
        <v>-6950</v>
      </c>
      <c r="L73" s="91">
        <f>G73/G70</f>
        <v>3.0579972712429265E-2</v>
      </c>
      <c r="M73" s="93">
        <v>10587</v>
      </c>
      <c r="N73" s="90">
        <v>10622</v>
      </c>
      <c r="O73" s="90">
        <v>18065</v>
      </c>
      <c r="P73" s="90">
        <v>11462</v>
      </c>
      <c r="Q73" s="90">
        <v>8154</v>
      </c>
      <c r="R73" s="91">
        <f t="shared" si="20"/>
        <v>-0.28860582795323675</v>
      </c>
      <c r="S73" s="91">
        <f t="shared" si="21"/>
        <v>-0.22981014451686033</v>
      </c>
      <c r="T73" s="90">
        <f t="shared" si="22"/>
        <v>-3308</v>
      </c>
      <c r="U73" s="90">
        <f t="shared" si="23"/>
        <v>-2433</v>
      </c>
      <c r="V73" s="91">
        <f>Q73/Q70</f>
        <v>3.4781644300741363E-2</v>
      </c>
    </row>
    <row r="74" spans="2:22" ht="15.75" x14ac:dyDescent="0.25">
      <c r="B74" s="142" t="s">
        <v>167</v>
      </c>
      <c r="C74" s="163">
        <v>17249</v>
      </c>
      <c r="D74" s="163">
        <v>8192</v>
      </c>
      <c r="E74" s="163">
        <v>13069</v>
      </c>
      <c r="F74" s="163">
        <v>14987</v>
      </c>
      <c r="G74" s="163">
        <v>10193</v>
      </c>
      <c r="H74" s="164">
        <f t="shared" si="16"/>
        <v>-0.31987722693000598</v>
      </c>
      <c r="I74" s="164">
        <f t="shared" si="17"/>
        <v>-0.40906719230100297</v>
      </c>
      <c r="J74" s="163">
        <f t="shared" si="18"/>
        <v>-4794</v>
      </c>
      <c r="K74" s="163">
        <f t="shared" si="19"/>
        <v>-7056</v>
      </c>
      <c r="L74" s="164">
        <f>G74/G70</f>
        <v>7.5995138935486513E-3</v>
      </c>
      <c r="M74" s="165">
        <v>1408</v>
      </c>
      <c r="N74" s="163">
        <v>2096</v>
      </c>
      <c r="O74" s="163">
        <v>3130</v>
      </c>
      <c r="P74" s="163">
        <v>1867</v>
      </c>
      <c r="Q74" s="163">
        <v>890</v>
      </c>
      <c r="R74" s="164">
        <f t="shared" si="20"/>
        <v>-0.52329941081949649</v>
      </c>
      <c r="S74" s="164">
        <f t="shared" si="21"/>
        <v>-0.36789772727272729</v>
      </c>
      <c r="T74" s="163">
        <f t="shared" si="22"/>
        <v>-977</v>
      </c>
      <c r="U74" s="163">
        <f t="shared" si="23"/>
        <v>-518</v>
      </c>
      <c r="V74" s="164">
        <f>Q74/Q70</f>
        <v>3.7963776585307591E-3</v>
      </c>
    </row>
    <row r="75" spans="2:22" x14ac:dyDescent="0.25">
      <c r="B75" s="147" t="s">
        <v>133</v>
      </c>
      <c r="C75" s="167">
        <v>585614</v>
      </c>
      <c r="D75" s="167">
        <v>232151</v>
      </c>
      <c r="E75" s="167">
        <v>334878</v>
      </c>
      <c r="F75" s="167">
        <v>557836</v>
      </c>
      <c r="G75" s="167">
        <v>621038</v>
      </c>
      <c r="H75" s="168">
        <f t="shared" si="16"/>
        <v>0.11329853218508656</v>
      </c>
      <c r="I75" s="168">
        <f t="shared" si="17"/>
        <v>6.0490357129440175E-2</v>
      </c>
      <c r="J75" s="167">
        <f t="shared" si="18"/>
        <v>63202</v>
      </c>
      <c r="K75" s="167">
        <f t="shared" si="19"/>
        <v>35424</v>
      </c>
      <c r="L75" s="168">
        <f>G75/G75</f>
        <v>1</v>
      </c>
      <c r="M75" s="169">
        <v>101346</v>
      </c>
      <c r="N75" s="167">
        <v>69379</v>
      </c>
      <c r="O75" s="167">
        <v>104534</v>
      </c>
      <c r="P75" s="167">
        <v>103226</v>
      </c>
      <c r="Q75" s="167">
        <v>107871</v>
      </c>
      <c r="R75" s="168">
        <f t="shared" si="20"/>
        <v>4.4998353128087976E-2</v>
      </c>
      <c r="S75" s="168">
        <f t="shared" si="21"/>
        <v>6.4383399443490585E-2</v>
      </c>
      <c r="T75" s="167">
        <f t="shared" si="22"/>
        <v>4645</v>
      </c>
      <c r="U75" s="167">
        <f t="shared" si="23"/>
        <v>6525</v>
      </c>
      <c r="V75" s="168">
        <f>Q75/Q75</f>
        <v>1</v>
      </c>
    </row>
    <row r="76" spans="2:22" x14ac:dyDescent="0.25">
      <c r="B76" s="152" t="s">
        <v>164</v>
      </c>
      <c r="C76" s="153">
        <v>436986</v>
      </c>
      <c r="D76" s="153">
        <v>163288</v>
      </c>
      <c r="E76" s="153">
        <v>235611</v>
      </c>
      <c r="F76" s="153">
        <v>415732</v>
      </c>
      <c r="G76" s="153">
        <v>440596</v>
      </c>
      <c r="H76" s="154">
        <f t="shared" si="16"/>
        <v>5.9807760768956886E-2</v>
      </c>
      <c r="I76" s="154">
        <f t="shared" si="17"/>
        <v>8.2611342239797825E-3</v>
      </c>
      <c r="J76" s="153">
        <f t="shared" si="18"/>
        <v>24864</v>
      </c>
      <c r="K76" s="153">
        <f t="shared" si="19"/>
        <v>3610</v>
      </c>
      <c r="L76" s="154">
        <f>G76/G75</f>
        <v>0.70945095147156856</v>
      </c>
      <c r="M76" s="155">
        <v>65711</v>
      </c>
      <c r="N76" s="153">
        <v>42485</v>
      </c>
      <c r="O76" s="153">
        <v>64832</v>
      </c>
      <c r="P76" s="153">
        <v>68016</v>
      </c>
      <c r="Q76" s="153">
        <v>68069</v>
      </c>
      <c r="R76" s="154">
        <f t="shared" si="20"/>
        <v>7.7922841684308075E-4</v>
      </c>
      <c r="S76" s="154">
        <f t="shared" si="21"/>
        <v>3.5884402915797864E-2</v>
      </c>
      <c r="T76" s="153">
        <f t="shared" si="22"/>
        <v>53</v>
      </c>
      <c r="U76" s="153">
        <f t="shared" si="23"/>
        <v>2358</v>
      </c>
      <c r="V76" s="154">
        <f>Q76/Q75</f>
        <v>0.63102223952684222</v>
      </c>
    </row>
    <row r="77" spans="2:22" x14ac:dyDescent="0.25">
      <c r="B77" s="152" t="s">
        <v>165</v>
      </c>
      <c r="C77" s="153">
        <v>123778</v>
      </c>
      <c r="D77" s="153">
        <v>56029</v>
      </c>
      <c r="E77" s="153">
        <v>75346</v>
      </c>
      <c r="F77" s="153">
        <v>122107</v>
      </c>
      <c r="G77" s="153">
        <v>159545</v>
      </c>
      <c r="H77" s="154">
        <f t="shared" si="16"/>
        <v>0.30659994922486011</v>
      </c>
      <c r="I77" s="154">
        <f t="shared" si="17"/>
        <v>0.28896088157830957</v>
      </c>
      <c r="J77" s="153">
        <f t="shared" si="18"/>
        <v>37438</v>
      </c>
      <c r="K77" s="153">
        <f t="shared" si="19"/>
        <v>35767</v>
      </c>
      <c r="L77" s="154">
        <f>G77/G75</f>
        <v>0.25690054392806883</v>
      </c>
      <c r="M77" s="155">
        <v>31156</v>
      </c>
      <c r="N77" s="153">
        <v>22482</v>
      </c>
      <c r="O77" s="153">
        <v>31344</v>
      </c>
      <c r="P77" s="153">
        <v>31739</v>
      </c>
      <c r="Q77" s="153">
        <v>36952</v>
      </c>
      <c r="R77" s="154">
        <f t="shared" si="20"/>
        <v>0.16424588046252242</v>
      </c>
      <c r="S77" s="154">
        <f t="shared" si="21"/>
        <v>0.186031583001669</v>
      </c>
      <c r="T77" s="153">
        <f t="shared" si="22"/>
        <v>5213</v>
      </c>
      <c r="U77" s="153">
        <f t="shared" si="23"/>
        <v>5796</v>
      </c>
      <c r="V77" s="154">
        <f>Q77/Q75</f>
        <v>0.34255731382855448</v>
      </c>
    </row>
    <row r="78" spans="2:22" x14ac:dyDescent="0.25">
      <c r="B78" s="152" t="s">
        <v>166</v>
      </c>
      <c r="C78" s="153">
        <v>17517</v>
      </c>
      <c r="D78" s="153">
        <v>9026</v>
      </c>
      <c r="E78" s="153">
        <v>18278</v>
      </c>
      <c r="F78" s="153">
        <v>15312</v>
      </c>
      <c r="G78" s="153">
        <v>17381</v>
      </c>
      <c r="H78" s="154">
        <f t="shared" si="16"/>
        <v>0.13512277951933127</v>
      </c>
      <c r="I78" s="154">
        <f t="shared" si="17"/>
        <v>-7.7638865102471755E-3</v>
      </c>
      <c r="J78" s="153">
        <f t="shared" si="18"/>
        <v>2069</v>
      </c>
      <c r="K78" s="153">
        <f t="shared" si="19"/>
        <v>-136</v>
      </c>
      <c r="L78" s="154">
        <f>G78/G75</f>
        <v>2.7987015287309312E-2</v>
      </c>
      <c r="M78" s="155">
        <v>3943</v>
      </c>
      <c r="N78" s="153">
        <v>3769</v>
      </c>
      <c r="O78" s="153">
        <v>7016</v>
      </c>
      <c r="P78" s="153">
        <v>3060</v>
      </c>
      <c r="Q78" s="153">
        <v>2556</v>
      </c>
      <c r="R78" s="154">
        <f t="shared" si="20"/>
        <v>-0.16470588235294115</v>
      </c>
      <c r="S78" s="154">
        <f t="shared" si="21"/>
        <v>-0.35176261729647473</v>
      </c>
      <c r="T78" s="153">
        <f t="shared" si="22"/>
        <v>-504</v>
      </c>
      <c r="U78" s="153">
        <f t="shared" si="23"/>
        <v>-1387</v>
      </c>
      <c r="V78" s="154">
        <f>Q78/Q75</f>
        <v>2.3694968990738939E-2</v>
      </c>
    </row>
    <row r="79" spans="2:22" x14ac:dyDescent="0.25">
      <c r="B79" s="152" t="s">
        <v>167</v>
      </c>
      <c r="C79" s="171">
        <v>7335</v>
      </c>
      <c r="D79" s="171">
        <v>3807</v>
      </c>
      <c r="E79" s="171">
        <v>5643</v>
      </c>
      <c r="F79" s="171">
        <v>4687</v>
      </c>
      <c r="G79" s="171">
        <v>3515</v>
      </c>
      <c r="H79" s="172">
        <f t="shared" si="16"/>
        <v>-0.25005333902282911</v>
      </c>
      <c r="I79" s="172">
        <f t="shared" si="17"/>
        <v>-0.52079072937968651</v>
      </c>
      <c r="J79" s="171">
        <f t="shared" si="18"/>
        <v>-1172</v>
      </c>
      <c r="K79" s="171">
        <f t="shared" si="19"/>
        <v>-3820</v>
      </c>
      <c r="L79" s="172">
        <f>G79/G75</f>
        <v>5.6598791056263866E-3</v>
      </c>
      <c r="M79" s="173">
        <v>536</v>
      </c>
      <c r="N79" s="171">
        <v>644</v>
      </c>
      <c r="O79" s="171">
        <v>1343</v>
      </c>
      <c r="P79" s="171">
        <v>410</v>
      </c>
      <c r="Q79" s="171">
        <v>294</v>
      </c>
      <c r="R79" s="172">
        <f t="shared" si="20"/>
        <v>-0.28292682926829271</v>
      </c>
      <c r="S79" s="172">
        <f t="shared" si="21"/>
        <v>-0.45149253731343286</v>
      </c>
      <c r="T79" s="171">
        <f t="shared" si="22"/>
        <v>-116</v>
      </c>
      <c r="U79" s="171">
        <f t="shared" si="23"/>
        <v>-242</v>
      </c>
      <c r="V79" s="172">
        <f>Q79/Q75</f>
        <v>2.7254776538643381E-3</v>
      </c>
    </row>
    <row r="80" spans="2:22" x14ac:dyDescent="0.25">
      <c r="B80" s="147" t="s">
        <v>134</v>
      </c>
      <c r="C80" s="167">
        <v>457914</v>
      </c>
      <c r="D80" s="167">
        <v>170577</v>
      </c>
      <c r="E80" s="167">
        <v>216599</v>
      </c>
      <c r="F80" s="167">
        <v>372005</v>
      </c>
      <c r="G80" s="167">
        <v>363542</v>
      </c>
      <c r="H80" s="168">
        <f t="shared" si="16"/>
        <v>-2.2749694224539985E-2</v>
      </c>
      <c r="I80" s="168">
        <f t="shared" si="17"/>
        <v>-0.20609110007556009</v>
      </c>
      <c r="J80" s="167">
        <f t="shared" si="18"/>
        <v>-8463</v>
      </c>
      <c r="K80" s="167">
        <f t="shared" si="19"/>
        <v>-94372</v>
      </c>
      <c r="L80" s="168">
        <f>G80/G80</f>
        <v>1</v>
      </c>
      <c r="M80" s="169">
        <v>81876</v>
      </c>
      <c r="N80" s="167">
        <v>45496</v>
      </c>
      <c r="O80" s="167">
        <v>68367</v>
      </c>
      <c r="P80" s="167">
        <v>70874</v>
      </c>
      <c r="Q80" s="167">
        <v>60040</v>
      </c>
      <c r="R80" s="168">
        <f t="shared" si="20"/>
        <v>-0.15286282698874054</v>
      </c>
      <c r="S80" s="168">
        <f t="shared" si="21"/>
        <v>-0.26669597928574917</v>
      </c>
      <c r="T80" s="167">
        <f t="shared" si="22"/>
        <v>-10834</v>
      </c>
      <c r="U80" s="167">
        <f t="shared" si="23"/>
        <v>-21836</v>
      </c>
      <c r="V80" s="168">
        <f>Q80/Q80</f>
        <v>1</v>
      </c>
    </row>
    <row r="81" spans="2:22" x14ac:dyDescent="0.25">
      <c r="B81" s="152" t="s">
        <v>164</v>
      </c>
      <c r="C81" s="153">
        <v>333458</v>
      </c>
      <c r="D81" s="153">
        <v>114971</v>
      </c>
      <c r="E81" s="153">
        <v>137831</v>
      </c>
      <c r="F81" s="153">
        <v>266677</v>
      </c>
      <c r="G81" s="153">
        <v>275708</v>
      </c>
      <c r="H81" s="154">
        <f t="shared" si="16"/>
        <v>3.3864937733662837E-2</v>
      </c>
      <c r="I81" s="154">
        <f t="shared" si="17"/>
        <v>-0.17318522872445707</v>
      </c>
      <c r="J81" s="153">
        <f t="shared" si="18"/>
        <v>9031</v>
      </c>
      <c r="K81" s="153">
        <f t="shared" si="19"/>
        <v>-57750</v>
      </c>
      <c r="L81" s="154">
        <f>G81/G80</f>
        <v>0.75839380319192828</v>
      </c>
      <c r="M81" s="155">
        <v>45972</v>
      </c>
      <c r="N81" s="153">
        <v>22135</v>
      </c>
      <c r="O81" s="153">
        <v>34403</v>
      </c>
      <c r="P81" s="153">
        <v>38872</v>
      </c>
      <c r="Q81" s="153">
        <v>35362</v>
      </c>
      <c r="R81" s="154">
        <f t="shared" si="20"/>
        <v>-9.02963572751595E-2</v>
      </c>
      <c r="S81" s="154">
        <f t="shared" si="21"/>
        <v>-0.2307926563995476</v>
      </c>
      <c r="T81" s="153">
        <f t="shared" si="22"/>
        <v>-3510</v>
      </c>
      <c r="U81" s="153">
        <f t="shared" si="23"/>
        <v>-10610</v>
      </c>
      <c r="V81" s="154">
        <f>Q81/Q80</f>
        <v>0.58897401732178545</v>
      </c>
    </row>
    <row r="82" spans="2:22" x14ac:dyDescent="0.25">
      <c r="B82" s="152" t="s">
        <v>165</v>
      </c>
      <c r="C82" s="153">
        <v>98567</v>
      </c>
      <c r="D82" s="153">
        <v>42880</v>
      </c>
      <c r="E82" s="153">
        <v>57328</v>
      </c>
      <c r="F82" s="153">
        <v>78615</v>
      </c>
      <c r="G82" s="153">
        <v>69712</v>
      </c>
      <c r="H82" s="154">
        <f t="shared" si="16"/>
        <v>-0.11324810786745532</v>
      </c>
      <c r="I82" s="154">
        <f t="shared" si="17"/>
        <v>-0.29274503637119931</v>
      </c>
      <c r="J82" s="153">
        <f t="shared" si="18"/>
        <v>-8903</v>
      </c>
      <c r="K82" s="153">
        <f t="shared" si="19"/>
        <v>-28855</v>
      </c>
      <c r="L82" s="154">
        <f>G82/G80</f>
        <v>0.19175776113901558</v>
      </c>
      <c r="M82" s="155">
        <v>30885</v>
      </c>
      <c r="N82" s="153">
        <v>17829</v>
      </c>
      <c r="O82" s="153">
        <v>25190</v>
      </c>
      <c r="P82" s="153">
        <v>25546</v>
      </c>
      <c r="Q82" s="153">
        <v>20898</v>
      </c>
      <c r="R82" s="154">
        <f t="shared" si="20"/>
        <v>-0.18194629296171616</v>
      </c>
      <c r="S82" s="154">
        <f t="shared" si="21"/>
        <v>-0.32336085478387566</v>
      </c>
      <c r="T82" s="153">
        <f t="shared" si="22"/>
        <v>-4648</v>
      </c>
      <c r="U82" s="153">
        <f t="shared" si="23"/>
        <v>-9987</v>
      </c>
      <c r="V82" s="154">
        <f>Q82/Q80</f>
        <v>0.34806795469686874</v>
      </c>
    </row>
    <row r="83" spans="2:22" x14ac:dyDescent="0.25">
      <c r="B83" s="152" t="s">
        <v>166</v>
      </c>
      <c r="C83" s="153">
        <v>19213</v>
      </c>
      <c r="D83" s="153">
        <v>9299</v>
      </c>
      <c r="E83" s="153">
        <v>16316</v>
      </c>
      <c r="F83" s="153">
        <v>20298</v>
      </c>
      <c r="G83" s="153">
        <v>13871</v>
      </c>
      <c r="H83" s="154">
        <f t="shared" si="16"/>
        <v>-0.3166321805103951</v>
      </c>
      <c r="I83" s="154">
        <f t="shared" si="17"/>
        <v>-0.27804090980065577</v>
      </c>
      <c r="J83" s="153">
        <f t="shared" si="18"/>
        <v>-6427</v>
      </c>
      <c r="K83" s="153">
        <f t="shared" si="19"/>
        <v>-5342</v>
      </c>
      <c r="L83" s="154">
        <f>G83/G80</f>
        <v>3.8155151261752424E-2</v>
      </c>
      <c r="M83" s="155">
        <v>4436</v>
      </c>
      <c r="N83" s="153">
        <v>4374</v>
      </c>
      <c r="O83" s="153">
        <v>7249</v>
      </c>
      <c r="P83" s="153">
        <v>5687</v>
      </c>
      <c r="Q83" s="153">
        <v>3489</v>
      </c>
      <c r="R83" s="154">
        <f t="shared" si="20"/>
        <v>-0.38649551608932653</v>
      </c>
      <c r="S83" s="154">
        <f t="shared" si="21"/>
        <v>-0.21348061316501354</v>
      </c>
      <c r="T83" s="153">
        <f t="shared" si="22"/>
        <v>-2198</v>
      </c>
      <c r="U83" s="153">
        <f t="shared" si="23"/>
        <v>-947</v>
      </c>
      <c r="V83" s="154">
        <f>Q83/Q80</f>
        <v>5.8111259160559627E-2</v>
      </c>
    </row>
    <row r="84" spans="2:22" x14ac:dyDescent="0.25">
      <c r="B84" s="152" t="s">
        <v>167</v>
      </c>
      <c r="C84" s="171">
        <v>6676</v>
      </c>
      <c r="D84" s="171">
        <v>3427</v>
      </c>
      <c r="E84" s="171">
        <v>5123</v>
      </c>
      <c r="F84" s="171">
        <v>6414</v>
      </c>
      <c r="G84" s="171">
        <v>4253</v>
      </c>
      <c r="H84" s="172">
        <f t="shared" si="16"/>
        <v>-0.33691923916432798</v>
      </c>
      <c r="I84" s="172">
        <f t="shared" si="17"/>
        <v>-0.36294188136608752</v>
      </c>
      <c r="J84" s="171">
        <f t="shared" si="18"/>
        <v>-2161</v>
      </c>
      <c r="K84" s="171">
        <f t="shared" si="19"/>
        <v>-2423</v>
      </c>
      <c r="L84" s="172">
        <f>G84/G80</f>
        <v>1.1698785834924163E-2</v>
      </c>
      <c r="M84" s="173">
        <v>583</v>
      </c>
      <c r="N84" s="171">
        <v>1157</v>
      </c>
      <c r="O84" s="171">
        <v>1525</v>
      </c>
      <c r="P84" s="171">
        <v>769</v>
      </c>
      <c r="Q84" s="171">
        <v>291</v>
      </c>
      <c r="R84" s="172">
        <f t="shared" si="20"/>
        <v>-0.62158647594278282</v>
      </c>
      <c r="S84" s="172">
        <f t="shared" si="21"/>
        <v>-0.5008576329331047</v>
      </c>
      <c r="T84" s="171">
        <f t="shared" si="22"/>
        <v>-478</v>
      </c>
      <c r="U84" s="171">
        <f t="shared" si="23"/>
        <v>-292</v>
      </c>
      <c r="V84" s="172">
        <f>Q84/Q80</f>
        <v>4.8467688207861426E-3</v>
      </c>
    </row>
    <row r="85" spans="2:22" x14ac:dyDescent="0.25">
      <c r="B85" s="147" t="s">
        <v>135</v>
      </c>
      <c r="C85" s="167">
        <v>215862</v>
      </c>
      <c r="D85" s="167">
        <v>86692</v>
      </c>
      <c r="E85" s="167">
        <v>164545</v>
      </c>
      <c r="F85" s="167">
        <v>238226</v>
      </c>
      <c r="G85" s="167">
        <v>224821</v>
      </c>
      <c r="H85" s="168">
        <f t="shared" si="16"/>
        <v>-5.6270096463022501E-2</v>
      </c>
      <c r="I85" s="168">
        <f t="shared" si="17"/>
        <v>4.1503367892449905E-2</v>
      </c>
      <c r="J85" s="167">
        <f t="shared" si="18"/>
        <v>-13405</v>
      </c>
      <c r="K85" s="167">
        <f t="shared" si="19"/>
        <v>8959</v>
      </c>
      <c r="L85" s="168">
        <f>G85/G85</f>
        <v>1</v>
      </c>
      <c r="M85" s="169">
        <v>42400</v>
      </c>
      <c r="N85" s="167">
        <v>31640</v>
      </c>
      <c r="O85" s="167">
        <v>63066</v>
      </c>
      <c r="P85" s="167">
        <v>53159</v>
      </c>
      <c r="Q85" s="167">
        <v>42726</v>
      </c>
      <c r="R85" s="168">
        <f t="shared" si="20"/>
        <v>-0.19626027577644423</v>
      </c>
      <c r="S85" s="168">
        <f t="shared" si="21"/>
        <v>7.6886792452830477E-3</v>
      </c>
      <c r="T85" s="167">
        <f t="shared" si="22"/>
        <v>-10433</v>
      </c>
      <c r="U85" s="167">
        <f t="shared" si="23"/>
        <v>326</v>
      </c>
      <c r="V85" s="168">
        <f>Q85/Q85</f>
        <v>1</v>
      </c>
    </row>
    <row r="86" spans="2:22" x14ac:dyDescent="0.25">
      <c r="B86" s="152" t="s">
        <v>164</v>
      </c>
      <c r="C86" s="153">
        <v>157153</v>
      </c>
      <c r="D86" s="153">
        <v>53900</v>
      </c>
      <c r="E86" s="153">
        <v>105609</v>
      </c>
      <c r="F86" s="153">
        <v>172924</v>
      </c>
      <c r="G86" s="153">
        <v>175535</v>
      </c>
      <c r="H86" s="154">
        <f t="shared" si="16"/>
        <v>1.509911868797853E-2</v>
      </c>
      <c r="I86" s="154">
        <f t="shared" si="17"/>
        <v>0.11696881383110735</v>
      </c>
      <c r="J86" s="153">
        <f t="shared" si="18"/>
        <v>2611</v>
      </c>
      <c r="K86" s="153">
        <f t="shared" si="19"/>
        <v>18382</v>
      </c>
      <c r="L86" s="154">
        <f>G86/G85</f>
        <v>0.78077670680230049</v>
      </c>
      <c r="M86" s="155">
        <v>27316</v>
      </c>
      <c r="N86" s="153">
        <v>17292</v>
      </c>
      <c r="O86" s="153">
        <v>33950</v>
      </c>
      <c r="P86" s="153">
        <v>31609</v>
      </c>
      <c r="Q86" s="153">
        <v>28810</v>
      </c>
      <c r="R86" s="154">
        <f t="shared" si="20"/>
        <v>-8.8550729222689695E-2</v>
      </c>
      <c r="S86" s="154">
        <f t="shared" si="21"/>
        <v>5.4693220090789252E-2</v>
      </c>
      <c r="T86" s="153">
        <f t="shared" si="22"/>
        <v>-2799</v>
      </c>
      <c r="U86" s="153">
        <f t="shared" si="23"/>
        <v>1494</v>
      </c>
      <c r="V86" s="154">
        <f>Q86/Q85</f>
        <v>0.67429668117773722</v>
      </c>
    </row>
    <row r="87" spans="2:22" x14ac:dyDescent="0.25">
      <c r="B87" s="152" t="s">
        <v>165</v>
      </c>
      <c r="C87" s="153">
        <v>48653</v>
      </c>
      <c r="D87" s="153">
        <v>28316</v>
      </c>
      <c r="E87" s="153">
        <v>50776</v>
      </c>
      <c r="F87" s="153">
        <v>56351</v>
      </c>
      <c r="G87" s="153">
        <v>41213</v>
      </c>
      <c r="H87" s="154">
        <f t="shared" si="16"/>
        <v>-0.26863764618196662</v>
      </c>
      <c r="I87" s="154">
        <f t="shared" si="17"/>
        <v>-0.15291965551970077</v>
      </c>
      <c r="J87" s="153">
        <f t="shared" si="18"/>
        <v>-15138</v>
      </c>
      <c r="K87" s="153">
        <f t="shared" si="19"/>
        <v>-7440</v>
      </c>
      <c r="L87" s="154">
        <f>G87/G85</f>
        <v>0.18331472593752363</v>
      </c>
      <c r="M87" s="155">
        <v>13333</v>
      </c>
      <c r="N87" s="153">
        <v>12354</v>
      </c>
      <c r="O87" s="153">
        <v>25755</v>
      </c>
      <c r="P87" s="153">
        <v>19353</v>
      </c>
      <c r="Q87" s="153">
        <v>11888</v>
      </c>
      <c r="R87" s="154">
        <f t="shared" si="20"/>
        <v>-0.38572831085619796</v>
      </c>
      <c r="S87" s="154">
        <f t="shared" si="21"/>
        <v>-0.10837770944273606</v>
      </c>
      <c r="T87" s="153">
        <f t="shared" si="22"/>
        <v>-7465</v>
      </c>
      <c r="U87" s="153">
        <f t="shared" si="23"/>
        <v>-1445</v>
      </c>
      <c r="V87" s="154">
        <f>Q87/Q85</f>
        <v>0.2782380751767074</v>
      </c>
    </row>
    <row r="88" spans="2:22" x14ac:dyDescent="0.25">
      <c r="B88" s="152" t="s">
        <v>166</v>
      </c>
      <c r="C88" s="153">
        <v>7043</v>
      </c>
      <c r="D88" s="153">
        <v>3794</v>
      </c>
      <c r="E88" s="153">
        <v>6571</v>
      </c>
      <c r="F88" s="153">
        <v>7084</v>
      </c>
      <c r="G88" s="153">
        <v>6632</v>
      </c>
      <c r="H88" s="154">
        <f t="shared" si="16"/>
        <v>-6.380575945793332E-2</v>
      </c>
      <c r="I88" s="154">
        <f t="shared" si="17"/>
        <v>-5.8355814283685969E-2</v>
      </c>
      <c r="J88" s="153">
        <f t="shared" si="18"/>
        <v>-452</v>
      </c>
      <c r="K88" s="153">
        <f t="shared" si="19"/>
        <v>-411</v>
      </c>
      <c r="L88" s="154">
        <f>G88/G85</f>
        <v>2.9499023667717873E-2</v>
      </c>
      <c r="M88" s="155">
        <v>1539</v>
      </c>
      <c r="N88" s="153">
        <v>1908</v>
      </c>
      <c r="O88" s="153">
        <v>3209</v>
      </c>
      <c r="P88" s="153">
        <v>2061</v>
      </c>
      <c r="Q88" s="153">
        <v>1779</v>
      </c>
      <c r="R88" s="154">
        <f t="shared" si="20"/>
        <v>-0.13682678311499274</v>
      </c>
      <c r="S88" s="154">
        <f t="shared" si="21"/>
        <v>0.15594541910331383</v>
      </c>
      <c r="T88" s="153">
        <f t="shared" si="22"/>
        <v>-282</v>
      </c>
      <c r="U88" s="153">
        <f t="shared" si="23"/>
        <v>240</v>
      </c>
      <c r="V88" s="154">
        <f>Q88/Q85</f>
        <v>4.1637410476056735E-2</v>
      </c>
    </row>
    <row r="89" spans="2:22" x14ac:dyDescent="0.25">
      <c r="B89" s="152" t="s">
        <v>167</v>
      </c>
      <c r="C89" s="171">
        <v>3016</v>
      </c>
      <c r="D89" s="171">
        <v>681</v>
      </c>
      <c r="E89" s="171">
        <v>1591</v>
      </c>
      <c r="F89" s="171">
        <v>1869</v>
      </c>
      <c r="G89" s="171">
        <v>1441</v>
      </c>
      <c r="H89" s="172">
        <f t="shared" si="16"/>
        <v>-0.22899946495452117</v>
      </c>
      <c r="I89" s="172">
        <f t="shared" si="17"/>
        <v>-0.52221485411140578</v>
      </c>
      <c r="J89" s="171">
        <f t="shared" si="18"/>
        <v>-428</v>
      </c>
      <c r="K89" s="171">
        <f t="shared" si="19"/>
        <v>-1575</v>
      </c>
      <c r="L89" s="172">
        <f>G89/G85</f>
        <v>6.4095435924579995E-3</v>
      </c>
      <c r="M89" s="173">
        <v>213</v>
      </c>
      <c r="N89" s="171">
        <v>86</v>
      </c>
      <c r="O89" s="171">
        <v>152</v>
      </c>
      <c r="P89" s="171">
        <v>136</v>
      </c>
      <c r="Q89" s="171">
        <v>248</v>
      </c>
      <c r="R89" s="172">
        <f t="shared" si="20"/>
        <v>0.82352941176470584</v>
      </c>
      <c r="S89" s="172">
        <f t="shared" si="21"/>
        <v>0.16431924882629101</v>
      </c>
      <c r="T89" s="171">
        <f t="shared" si="22"/>
        <v>112</v>
      </c>
      <c r="U89" s="171">
        <f t="shared" si="23"/>
        <v>35</v>
      </c>
      <c r="V89" s="172">
        <f>Q89/Q85</f>
        <v>5.8044282170107197E-3</v>
      </c>
    </row>
    <row r="90" spans="2:22" x14ac:dyDescent="0.25">
      <c r="B90" s="147" t="s">
        <v>136</v>
      </c>
      <c r="C90" s="167">
        <v>121354</v>
      </c>
      <c r="D90" s="167">
        <v>56792</v>
      </c>
      <c r="E90" s="167">
        <v>89960</v>
      </c>
      <c r="F90" s="167">
        <v>114346</v>
      </c>
      <c r="G90" s="167">
        <v>122266</v>
      </c>
      <c r="H90" s="168">
        <f t="shared" si="16"/>
        <v>6.926346352299162E-2</v>
      </c>
      <c r="I90" s="168">
        <f t="shared" si="17"/>
        <v>7.5152034543566337E-3</v>
      </c>
      <c r="J90" s="167">
        <f t="shared" si="18"/>
        <v>7920</v>
      </c>
      <c r="K90" s="167">
        <f t="shared" si="19"/>
        <v>912</v>
      </c>
      <c r="L90" s="168">
        <f>G90/G90</f>
        <v>1</v>
      </c>
      <c r="M90" s="169">
        <v>26258</v>
      </c>
      <c r="N90" s="167">
        <v>21453</v>
      </c>
      <c r="O90" s="167">
        <v>35274</v>
      </c>
      <c r="P90" s="167">
        <v>25384</v>
      </c>
      <c r="Q90" s="167">
        <v>23362</v>
      </c>
      <c r="R90" s="168">
        <f t="shared" si="20"/>
        <v>-7.9656476520642894E-2</v>
      </c>
      <c r="S90" s="168">
        <f t="shared" si="21"/>
        <v>-0.11029019727321199</v>
      </c>
      <c r="T90" s="167">
        <f t="shared" si="22"/>
        <v>-2022</v>
      </c>
      <c r="U90" s="167">
        <f t="shared" si="23"/>
        <v>-2896</v>
      </c>
      <c r="V90" s="168">
        <f>Q90/Q90</f>
        <v>1</v>
      </c>
    </row>
    <row r="91" spans="2:22" x14ac:dyDescent="0.25">
      <c r="B91" s="152" t="s">
        <v>164</v>
      </c>
      <c r="C91" s="153">
        <v>83174</v>
      </c>
      <c r="D91" s="153">
        <v>35956</v>
      </c>
      <c r="E91" s="153">
        <v>49764</v>
      </c>
      <c r="F91" s="153">
        <v>78044</v>
      </c>
      <c r="G91" s="153">
        <v>90139</v>
      </c>
      <c r="H91" s="154">
        <f t="shared" si="16"/>
        <v>0.15497667982163899</v>
      </c>
      <c r="I91" s="154">
        <f t="shared" si="17"/>
        <v>8.3740111092408753E-2</v>
      </c>
      <c r="J91" s="153">
        <f t="shared" si="18"/>
        <v>12095</v>
      </c>
      <c r="K91" s="153">
        <f t="shared" si="19"/>
        <v>6965</v>
      </c>
      <c r="L91" s="154">
        <f>G91/G90</f>
        <v>0.73723684425760228</v>
      </c>
      <c r="M91" s="155">
        <v>13384</v>
      </c>
      <c r="N91" s="153">
        <v>10214</v>
      </c>
      <c r="O91" s="153">
        <v>16798</v>
      </c>
      <c r="P91" s="153">
        <v>14006</v>
      </c>
      <c r="Q91" s="153">
        <v>13006</v>
      </c>
      <c r="R91" s="154">
        <f t="shared" si="20"/>
        <v>-7.1397972297586709E-2</v>
      </c>
      <c r="S91" s="154">
        <f t="shared" si="21"/>
        <v>-2.8242677824267814E-2</v>
      </c>
      <c r="T91" s="153">
        <f t="shared" si="22"/>
        <v>-1000</v>
      </c>
      <c r="U91" s="153">
        <f t="shared" si="23"/>
        <v>-378</v>
      </c>
      <c r="V91" s="154">
        <f>Q91/Q90</f>
        <v>0.55671603458607999</v>
      </c>
    </row>
    <row r="92" spans="2:22" x14ac:dyDescent="0.25">
      <c r="B92" s="152" t="s">
        <v>165</v>
      </c>
      <c r="C92" s="153">
        <v>31100</v>
      </c>
      <c r="D92" s="153">
        <v>16833</v>
      </c>
      <c r="E92" s="153">
        <v>33367</v>
      </c>
      <c r="F92" s="153">
        <v>29822</v>
      </c>
      <c r="G92" s="153">
        <v>26877</v>
      </c>
      <c r="H92" s="154">
        <f t="shared" si="16"/>
        <v>-9.8752598752598786E-2</v>
      </c>
      <c r="I92" s="154">
        <f t="shared" si="17"/>
        <v>-0.13578778135048231</v>
      </c>
      <c r="J92" s="153">
        <f t="shared" si="18"/>
        <v>-2945</v>
      </c>
      <c r="K92" s="153">
        <f t="shared" si="19"/>
        <v>-4223</v>
      </c>
      <c r="L92" s="154">
        <f>G92/G90</f>
        <v>0.21982399031619584</v>
      </c>
      <c r="M92" s="155">
        <v>11973</v>
      </c>
      <c r="N92" s="153">
        <v>9749</v>
      </c>
      <c r="O92" s="153">
        <v>15719</v>
      </c>
      <c r="P92" s="153">
        <v>10035</v>
      </c>
      <c r="Q92" s="153">
        <v>9104</v>
      </c>
      <c r="R92" s="154">
        <f t="shared" si="20"/>
        <v>-9.2775286497259635E-2</v>
      </c>
      <c r="S92" s="154">
        <f t="shared" si="21"/>
        <v>-0.23962248392215824</v>
      </c>
      <c r="T92" s="153">
        <f t="shared" si="22"/>
        <v>-931</v>
      </c>
      <c r="U92" s="153">
        <f t="shared" si="23"/>
        <v>-2869</v>
      </c>
      <c r="V92" s="154">
        <f>Q92/Q90</f>
        <v>0.38969266329937507</v>
      </c>
    </row>
    <row r="93" spans="2:22" x14ac:dyDescent="0.25">
      <c r="B93" s="152" t="s">
        <v>166</v>
      </c>
      <c r="C93" s="153">
        <v>5386</v>
      </c>
      <c r="D93" s="153">
        <v>3261</v>
      </c>
      <c r="E93" s="153">
        <v>5285</v>
      </c>
      <c r="F93" s="153">
        <v>4654</v>
      </c>
      <c r="G93" s="153">
        <v>3734</v>
      </c>
      <c r="H93" s="154">
        <f t="shared" si="16"/>
        <v>-0.19767941555651047</v>
      </c>
      <c r="I93" s="154">
        <f t="shared" si="17"/>
        <v>-0.30672112885258074</v>
      </c>
      <c r="J93" s="153">
        <f t="shared" si="18"/>
        <v>-920</v>
      </c>
      <c r="K93" s="153">
        <f t="shared" si="19"/>
        <v>-1652</v>
      </c>
      <c r="L93" s="154">
        <f>G93/G90</f>
        <v>3.0539970228845303E-2</v>
      </c>
      <c r="M93" s="155">
        <v>828</v>
      </c>
      <c r="N93" s="153">
        <v>1423</v>
      </c>
      <c r="O93" s="153">
        <v>2571</v>
      </c>
      <c r="P93" s="153">
        <v>1199</v>
      </c>
      <c r="Q93" s="153">
        <v>1066</v>
      </c>
      <c r="R93" s="154">
        <f t="shared" si="20"/>
        <v>-0.11092577147623017</v>
      </c>
      <c r="S93" s="154">
        <f t="shared" si="21"/>
        <v>0.28743961352656999</v>
      </c>
      <c r="T93" s="153">
        <f t="shared" si="22"/>
        <v>-133</v>
      </c>
      <c r="U93" s="153">
        <f t="shared" si="23"/>
        <v>238</v>
      </c>
      <c r="V93" s="154">
        <f>Q93/Q90</f>
        <v>4.5629654995291501E-2</v>
      </c>
    </row>
    <row r="94" spans="2:22" x14ac:dyDescent="0.25">
      <c r="B94" s="152" t="s">
        <v>167</v>
      </c>
      <c r="C94" s="171">
        <v>1698</v>
      </c>
      <c r="D94" s="171">
        <v>745</v>
      </c>
      <c r="E94" s="171">
        <v>1547</v>
      </c>
      <c r="F94" s="171">
        <v>1825</v>
      </c>
      <c r="G94" s="171">
        <v>1515</v>
      </c>
      <c r="H94" s="172">
        <f t="shared" si="16"/>
        <v>-0.16986301369863011</v>
      </c>
      <c r="I94" s="172">
        <f t="shared" si="17"/>
        <v>-0.107773851590106</v>
      </c>
      <c r="J94" s="171">
        <f t="shared" si="18"/>
        <v>-310</v>
      </c>
      <c r="K94" s="171">
        <f t="shared" si="19"/>
        <v>-183</v>
      </c>
      <c r="L94" s="172">
        <f>G94/G90</f>
        <v>1.2391016308703973E-2</v>
      </c>
      <c r="M94" s="173">
        <v>74</v>
      </c>
      <c r="N94" s="171">
        <v>68</v>
      </c>
      <c r="O94" s="171">
        <v>186</v>
      </c>
      <c r="P94" s="171">
        <v>144</v>
      </c>
      <c r="Q94" s="171">
        <v>186</v>
      </c>
      <c r="R94" s="172">
        <f t="shared" si="20"/>
        <v>0.29166666666666674</v>
      </c>
      <c r="S94" s="172">
        <f t="shared" si="21"/>
        <v>1.5135135135135136</v>
      </c>
      <c r="T94" s="171">
        <f t="shared" si="22"/>
        <v>42</v>
      </c>
      <c r="U94" s="171">
        <f t="shared" si="23"/>
        <v>112</v>
      </c>
      <c r="V94" s="172">
        <f>Q94/Q90</f>
        <v>7.9616471192534878E-3</v>
      </c>
    </row>
    <row r="95" spans="2:22" x14ac:dyDescent="0.25">
      <c r="B95" s="147" t="s">
        <v>137</v>
      </c>
      <c r="C95" s="167">
        <v>43424</v>
      </c>
      <c r="D95" s="167">
        <v>18130</v>
      </c>
      <c r="E95" s="167">
        <v>40033</v>
      </c>
      <c r="F95" s="167">
        <v>48151</v>
      </c>
      <c r="G95" s="167">
        <v>34585</v>
      </c>
      <c r="H95" s="168">
        <f t="shared" si="16"/>
        <v>-0.28173869701563825</v>
      </c>
      <c r="I95" s="168">
        <f t="shared" si="17"/>
        <v>-0.20355103168754607</v>
      </c>
      <c r="J95" s="167">
        <f t="shared" si="18"/>
        <v>-13566</v>
      </c>
      <c r="K95" s="167">
        <f t="shared" si="19"/>
        <v>-8839</v>
      </c>
      <c r="L95" s="168">
        <f>G95/G95</f>
        <v>1</v>
      </c>
      <c r="M95" s="169">
        <v>11438</v>
      </c>
      <c r="N95" s="167">
        <v>8219</v>
      </c>
      <c r="O95" s="167">
        <v>14854</v>
      </c>
      <c r="P95" s="167">
        <v>10689</v>
      </c>
      <c r="Q95" s="167">
        <v>6326</v>
      </c>
      <c r="R95" s="168">
        <f t="shared" si="20"/>
        <v>-0.4081766301805595</v>
      </c>
      <c r="S95" s="168">
        <f t="shared" si="21"/>
        <v>-0.44693128169260365</v>
      </c>
      <c r="T95" s="167">
        <f t="shared" si="22"/>
        <v>-4363</v>
      </c>
      <c r="U95" s="167">
        <f t="shared" si="23"/>
        <v>-5112</v>
      </c>
      <c r="V95" s="168">
        <f>Q95/Q95</f>
        <v>1</v>
      </c>
    </row>
    <row r="96" spans="2:22" x14ac:dyDescent="0.25">
      <c r="B96" s="152" t="s">
        <v>164</v>
      </c>
      <c r="C96" s="153">
        <v>27285</v>
      </c>
      <c r="D96" s="153">
        <v>9382</v>
      </c>
      <c r="E96" s="153">
        <v>21004</v>
      </c>
      <c r="F96" s="153">
        <v>33511</v>
      </c>
      <c r="G96" s="153">
        <v>22855</v>
      </c>
      <c r="H96" s="154">
        <f t="shared" si="16"/>
        <v>-0.31798513920802129</v>
      </c>
      <c r="I96" s="154">
        <f t="shared" si="17"/>
        <v>-0.16236027121128827</v>
      </c>
      <c r="J96" s="153">
        <f t="shared" si="18"/>
        <v>-10656</v>
      </c>
      <c r="K96" s="153">
        <f t="shared" si="19"/>
        <v>-4430</v>
      </c>
      <c r="L96" s="154">
        <f>G96/G95</f>
        <v>0.66083562237964433</v>
      </c>
      <c r="M96" s="155">
        <v>4552</v>
      </c>
      <c r="N96" s="153">
        <v>3235</v>
      </c>
      <c r="O96" s="153">
        <v>6026</v>
      </c>
      <c r="P96" s="153">
        <v>5450</v>
      </c>
      <c r="Q96" s="153">
        <v>4249</v>
      </c>
      <c r="R96" s="154">
        <f t="shared" si="20"/>
        <v>-0.22036697247706427</v>
      </c>
      <c r="S96" s="154">
        <f t="shared" si="21"/>
        <v>-6.656414762741647E-2</v>
      </c>
      <c r="T96" s="153">
        <f t="shared" si="22"/>
        <v>-1201</v>
      </c>
      <c r="U96" s="153">
        <f t="shared" si="23"/>
        <v>-303</v>
      </c>
      <c r="V96" s="154">
        <f>Q96/Q95</f>
        <v>0.671672462851723</v>
      </c>
    </row>
    <row r="97" spans="2:22" x14ac:dyDescent="0.25">
      <c r="B97" s="152" t="s">
        <v>165</v>
      </c>
      <c r="C97" s="153">
        <v>13592</v>
      </c>
      <c r="D97" s="153">
        <v>6669</v>
      </c>
      <c r="E97" s="153">
        <v>15058</v>
      </c>
      <c r="F97" s="153">
        <v>10149</v>
      </c>
      <c r="G97" s="153">
        <v>9293</v>
      </c>
      <c r="H97" s="154">
        <f t="shared" si="16"/>
        <v>-8.4343285052714601E-2</v>
      </c>
      <c r="I97" s="154">
        <f t="shared" si="17"/>
        <v>-0.31628899352560325</v>
      </c>
      <c r="J97" s="153">
        <f t="shared" si="18"/>
        <v>-856</v>
      </c>
      <c r="K97" s="153">
        <f t="shared" si="19"/>
        <v>-4299</v>
      </c>
      <c r="L97" s="154">
        <f>G97/G95</f>
        <v>0.2687003035998265</v>
      </c>
      <c r="M97" s="155">
        <v>6305</v>
      </c>
      <c r="N97" s="153">
        <v>4055</v>
      </c>
      <c r="O97" s="153">
        <v>6812</v>
      </c>
      <c r="P97" s="153">
        <v>3185</v>
      </c>
      <c r="Q97" s="153">
        <v>1932</v>
      </c>
      <c r="R97" s="154">
        <f t="shared" si="20"/>
        <v>-0.39340659340659345</v>
      </c>
      <c r="S97" s="154">
        <f t="shared" si="21"/>
        <v>-0.69357652656621727</v>
      </c>
      <c r="T97" s="153">
        <f t="shared" si="22"/>
        <v>-1253</v>
      </c>
      <c r="U97" s="153">
        <f t="shared" si="23"/>
        <v>-4373</v>
      </c>
      <c r="V97" s="154">
        <f>Q97/Q95</f>
        <v>0.30540625987986086</v>
      </c>
    </row>
    <row r="98" spans="2:22" x14ac:dyDescent="0.25">
      <c r="B98" s="152" t="s">
        <v>166</v>
      </c>
      <c r="C98" s="153">
        <v>1831</v>
      </c>
      <c r="D98" s="153">
        <v>1505</v>
      </c>
      <c r="E98" s="153">
        <v>3313</v>
      </c>
      <c r="F98" s="153">
        <v>3557</v>
      </c>
      <c r="G98" s="153">
        <v>2037</v>
      </c>
      <c r="H98" s="154">
        <f t="shared" si="16"/>
        <v>-0.42732639865054822</v>
      </c>
      <c r="I98" s="154">
        <f t="shared" si="17"/>
        <v>0.11250682687056246</v>
      </c>
      <c r="J98" s="153">
        <f t="shared" si="18"/>
        <v>-1520</v>
      </c>
      <c r="K98" s="153">
        <f t="shared" si="19"/>
        <v>206</v>
      </c>
      <c r="L98" s="154">
        <f>G98/G95</f>
        <v>5.8898366343790663E-2</v>
      </c>
      <c r="M98" s="155">
        <v>554</v>
      </c>
      <c r="N98" s="153">
        <v>745</v>
      </c>
      <c r="O98" s="153">
        <v>1765</v>
      </c>
      <c r="P98" s="153">
        <v>1690</v>
      </c>
      <c r="Q98" s="153">
        <v>144</v>
      </c>
      <c r="R98" s="154">
        <f t="shared" si="20"/>
        <v>-0.91479289940828401</v>
      </c>
      <c r="S98" s="154">
        <f t="shared" si="21"/>
        <v>-0.74007220216606506</v>
      </c>
      <c r="T98" s="153">
        <f t="shared" si="22"/>
        <v>-1546</v>
      </c>
      <c r="U98" s="153">
        <f t="shared" si="23"/>
        <v>-410</v>
      </c>
      <c r="V98" s="154">
        <f>Q98/Q95</f>
        <v>2.2763199494151121E-2</v>
      </c>
    </row>
    <row r="99" spans="2:22" x14ac:dyDescent="0.25">
      <c r="B99" s="152" t="s">
        <v>167</v>
      </c>
      <c r="C99" s="171">
        <v>716</v>
      </c>
      <c r="D99" s="171">
        <v>574</v>
      </c>
      <c r="E99" s="171">
        <v>657</v>
      </c>
      <c r="F99" s="171">
        <v>935</v>
      </c>
      <c r="G99" s="171">
        <v>401</v>
      </c>
      <c r="H99" s="172">
        <f t="shared" si="16"/>
        <v>-0.57112299465240635</v>
      </c>
      <c r="I99" s="172">
        <f t="shared" si="17"/>
        <v>-0.43994413407821231</v>
      </c>
      <c r="J99" s="171">
        <f t="shared" si="18"/>
        <v>-534</v>
      </c>
      <c r="K99" s="171">
        <f t="shared" si="19"/>
        <v>-315</v>
      </c>
      <c r="L99" s="172">
        <f>G99/G95</f>
        <v>1.1594621945930316E-2</v>
      </c>
      <c r="M99" s="173">
        <v>27</v>
      </c>
      <c r="N99" s="171">
        <v>184</v>
      </c>
      <c r="O99" s="171">
        <v>251</v>
      </c>
      <c r="P99" s="171">
        <v>365</v>
      </c>
      <c r="Q99" s="171">
        <v>1</v>
      </c>
      <c r="R99" s="172">
        <f t="shared" si="20"/>
        <v>-0.99726027397260275</v>
      </c>
      <c r="S99" s="172">
        <f t="shared" si="21"/>
        <v>-0.96296296296296302</v>
      </c>
      <c r="T99" s="171">
        <f t="shared" si="22"/>
        <v>-364</v>
      </c>
      <c r="U99" s="171">
        <f t="shared" si="23"/>
        <v>-26</v>
      </c>
      <c r="V99" s="172">
        <f>Q99/Q95</f>
        <v>1.5807777426493836E-4</v>
      </c>
    </row>
    <row r="100" spans="2:22" ht="6" customHeight="1" x14ac:dyDescent="0.25">
      <c r="B100" s="129"/>
      <c r="C100" s="130"/>
      <c r="D100" s="130"/>
      <c r="E100" s="131"/>
      <c r="F100" s="131"/>
      <c r="G100" s="130"/>
      <c r="H100" s="130"/>
      <c r="I100" s="131"/>
      <c r="J100" s="131"/>
    </row>
    <row r="101" spans="2:22" x14ac:dyDescent="0.25">
      <c r="B101" s="40" t="s">
        <v>57</v>
      </c>
      <c r="C101" s="40"/>
      <c r="D101" s="40"/>
      <c r="E101" s="40"/>
      <c r="F101" s="40"/>
      <c r="G101" s="40"/>
      <c r="H101" s="40"/>
      <c r="I101" s="40"/>
      <c r="J101" s="40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9E950-3A32-4EBD-BCB8-267554E58333}">
  <dimension ref="A1:V134"/>
  <sheetViews>
    <sheetView showGridLines="0" workbookViewId="0">
      <selection activeCell="G13" sqref="G13"/>
    </sheetView>
  </sheetViews>
  <sheetFormatPr baseColWidth="10" defaultColWidth="11.42578125" defaultRowHeight="15" x14ac:dyDescent="0.25"/>
  <cols>
    <col min="1" max="1" width="18.42578125" customWidth="1"/>
    <col min="2" max="2" width="33" customWidth="1"/>
    <col min="16" max="16" width="15.85546875" customWidth="1"/>
  </cols>
  <sheetData>
    <row r="1" spans="1:22" ht="40.5" customHeight="1" x14ac:dyDescent="0.25">
      <c r="A1" s="44"/>
    </row>
    <row r="4" spans="1:22" ht="21.75" customHeight="1" thickBot="1" x14ac:dyDescent="0.3">
      <c r="B4" s="11" t="str">
        <f>CONCATENATE("Turistas entrados a Canarias e islas según noches pernoctadas")</f>
        <v>Turistas entrados a Canarias e islas según noches pernoctadas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2" ht="6" customHeight="1" thickBot="1" x14ac:dyDescent="0.3"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</row>
    <row r="6" spans="1:22" ht="30.75" thickBot="1" x14ac:dyDescent="0.3">
      <c r="B6" s="27"/>
      <c r="C6" s="47" t="s">
        <v>186</v>
      </c>
      <c r="D6" s="47" t="s">
        <v>187</v>
      </c>
      <c r="E6" s="47" t="s">
        <v>188</v>
      </c>
      <c r="F6" s="47" t="s">
        <v>189</v>
      </c>
      <c r="G6" s="47" t="s">
        <v>185</v>
      </c>
      <c r="H6" s="32" t="str">
        <f>CONCATENATE("Variación ",RIGHT(G6,2),"/",RIGHT(F6,2))</f>
        <v>Variación 23/22</v>
      </c>
      <c r="I6" s="32" t="str">
        <f>CONCATENATE("Variación ",RIGHT(G6,2),"/",RIGHT(C6,2))</f>
        <v>Variación 23/19</v>
      </c>
      <c r="J6" s="32" t="str">
        <f>CONCATENATE("diferencia ",RIGHT(G6,2),"/",RIGHT(F6,2))</f>
        <v>diferencia 23/22</v>
      </c>
      <c r="K6" s="32" t="str">
        <f>CONCATENATE("diferencia ",RIGHT(G6,2),"/",RIGHT(C6,2))</f>
        <v>diferencia 23/19</v>
      </c>
      <c r="L6" s="48" t="str">
        <f>CONCATENATE("Cuota ",RIGHT(G6,4))</f>
        <v>Cuota 2023</v>
      </c>
      <c r="M6" s="49" t="s">
        <v>190</v>
      </c>
      <c r="N6" s="50" t="s">
        <v>191</v>
      </c>
      <c r="O6" s="50" t="s">
        <v>192</v>
      </c>
      <c r="P6" s="50" t="s">
        <v>193</v>
      </c>
      <c r="Q6" s="51" t="s">
        <v>194</v>
      </c>
      <c r="R6" s="32" t="str">
        <f>CONCATENATE("Variación ",RIGHT(Q6,2),"/",RIGHT(P6,2))</f>
        <v>Variación 23/22</v>
      </c>
      <c r="S6" s="32" t="str">
        <f>CONCATENATE("Variación ",RIGHT(Q6,2),"/",RIGHT(M6,2))</f>
        <v>Variación 23/19</v>
      </c>
      <c r="T6" s="32" t="str">
        <f>CONCATENATE("diferencia ",RIGHT(Q6,2),"/",RIGHT(P6,2))</f>
        <v>diferencia 23/22</v>
      </c>
      <c r="U6" s="32" t="str">
        <f>CONCATENATE("diferencia ",RIGHT(Q6,2),"/",RIGHT(M6,2))</f>
        <v>diferencia 23/19</v>
      </c>
      <c r="V6" s="48" t="str">
        <f>CONCATENATE("Cuota ",RIGHT(Q6,4))</f>
        <v>Cuota 2023</v>
      </c>
    </row>
    <row r="7" spans="1:22" ht="16.5" thickBot="1" x14ac:dyDescent="0.3">
      <c r="B7" s="138" t="s">
        <v>132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</row>
    <row r="8" spans="1:22" ht="16.5" thickBot="1" x14ac:dyDescent="0.3">
      <c r="B8" s="157" t="s">
        <v>168</v>
      </c>
      <c r="C8" s="158"/>
      <c r="D8" s="158"/>
      <c r="E8" s="158"/>
      <c r="F8" s="158"/>
      <c r="G8" s="158"/>
      <c r="H8" s="158"/>
      <c r="I8" s="158"/>
      <c r="J8" s="158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5.75" x14ac:dyDescent="0.25">
      <c r="B9" s="59" t="s">
        <v>30</v>
      </c>
      <c r="C9" s="95">
        <v>10080669</v>
      </c>
      <c r="D9" s="95">
        <v>3768423</v>
      </c>
      <c r="E9" s="95">
        <v>2587070</v>
      </c>
      <c r="F9" s="95">
        <v>9286289</v>
      </c>
      <c r="G9" s="95">
        <v>10503968</v>
      </c>
      <c r="H9" s="96">
        <f>G9/F9-1</f>
        <v>0.13112654581394145</v>
      </c>
      <c r="I9" s="96">
        <f>G9/C9-1</f>
        <v>4.1991161499301377E-2</v>
      </c>
      <c r="J9" s="95">
        <f>G9-F9</f>
        <v>1217679</v>
      </c>
      <c r="K9" s="95">
        <f>G9-C9</f>
        <v>423299</v>
      </c>
      <c r="L9" s="96">
        <f>G9/G9</f>
        <v>1</v>
      </c>
      <c r="M9" s="98">
        <v>1289910</v>
      </c>
      <c r="N9" s="95">
        <v>406679</v>
      </c>
      <c r="O9" s="95">
        <v>838515</v>
      </c>
      <c r="P9" s="95">
        <v>1334530</v>
      </c>
      <c r="Q9" s="95">
        <v>1331354</v>
      </c>
      <c r="R9" s="97">
        <f t="shared" ref="R9:R11" si="0">Q9/P9-1</f>
        <v>-2.3798640719954189E-3</v>
      </c>
      <c r="S9" s="96">
        <f>Q9/M9-1</f>
        <v>3.2129373367134173E-2</v>
      </c>
      <c r="T9" s="95">
        <f t="shared" ref="T9:T11" si="1">Q9-P9</f>
        <v>-3176</v>
      </c>
      <c r="U9" s="95">
        <f>Q9-M9</f>
        <v>41444</v>
      </c>
      <c r="V9" s="96">
        <f>Q9/Q9</f>
        <v>1</v>
      </c>
    </row>
    <row r="10" spans="1:22" ht="15.75" x14ac:dyDescent="0.25">
      <c r="B10" s="59" t="s">
        <v>65</v>
      </c>
      <c r="C10" s="95">
        <v>8702056</v>
      </c>
      <c r="D10" s="95">
        <v>3222980</v>
      </c>
      <c r="E10" s="95">
        <v>1777644</v>
      </c>
      <c r="F10" s="95">
        <v>7991797</v>
      </c>
      <c r="G10" s="95">
        <v>9162697</v>
      </c>
      <c r="H10" s="96">
        <f>G10/F10-1</f>
        <v>0.1465127304910272</v>
      </c>
      <c r="I10" s="96">
        <f>G10/C10-1</f>
        <v>5.2934731746152819E-2</v>
      </c>
      <c r="J10" s="95">
        <f>G10-F10</f>
        <v>1170900</v>
      </c>
      <c r="K10" s="95">
        <f>G10-C10</f>
        <v>460641</v>
      </c>
      <c r="L10" s="96">
        <f>G10/G9</f>
        <v>0.87230816011625323</v>
      </c>
      <c r="M10" s="98">
        <v>1035474</v>
      </c>
      <c r="N10" s="95">
        <v>237554</v>
      </c>
      <c r="O10" s="95">
        <v>567052</v>
      </c>
      <c r="P10" s="95">
        <v>1080501</v>
      </c>
      <c r="Q10" s="95">
        <v>1096920</v>
      </c>
      <c r="R10" s="97">
        <f t="shared" si="0"/>
        <v>1.519572864809926E-2</v>
      </c>
      <c r="S10" s="96">
        <f>Q10/M10-1</f>
        <v>5.9340939511759894E-2</v>
      </c>
      <c r="T10" s="95">
        <f t="shared" si="1"/>
        <v>16419</v>
      </c>
      <c r="U10" s="95">
        <f>Q10-M10</f>
        <v>61446</v>
      </c>
      <c r="V10" s="96">
        <f>Q10/Q9</f>
        <v>0.82391309899545873</v>
      </c>
    </row>
    <row r="11" spans="1:22" ht="16.5" thickBot="1" x14ac:dyDescent="0.3">
      <c r="B11" s="59" t="s">
        <v>138</v>
      </c>
      <c r="C11" s="95">
        <v>1378612</v>
      </c>
      <c r="D11" s="95">
        <v>545444</v>
      </c>
      <c r="E11" s="95">
        <v>809426</v>
      </c>
      <c r="F11" s="95">
        <v>1294491</v>
      </c>
      <c r="G11" s="95">
        <v>1341270</v>
      </c>
      <c r="H11" s="96">
        <f>G11/F11-1</f>
        <v>3.6136983571148917E-2</v>
      </c>
      <c r="I11" s="96">
        <f>G11/C11-1</f>
        <v>-2.7086663977971992E-2</v>
      </c>
      <c r="J11" s="95">
        <f>G11-F11</f>
        <v>46779</v>
      </c>
      <c r="K11" s="95">
        <f>G11-C11</f>
        <v>-37342</v>
      </c>
      <c r="L11" s="96">
        <f>G11/G9</f>
        <v>0.12769174468162889</v>
      </c>
      <c r="M11" s="98">
        <v>254436</v>
      </c>
      <c r="N11" s="95">
        <v>169125</v>
      </c>
      <c r="O11" s="95">
        <v>271463</v>
      </c>
      <c r="P11" s="95">
        <v>254029</v>
      </c>
      <c r="Q11" s="95">
        <v>234434</v>
      </c>
      <c r="R11" s="97">
        <f t="shared" si="0"/>
        <v>-7.7136862326742217E-2</v>
      </c>
      <c r="S11" s="96">
        <f>Q11/M11-1</f>
        <v>-7.8613089342703057E-2</v>
      </c>
      <c r="T11" s="95">
        <f t="shared" si="1"/>
        <v>-19595</v>
      </c>
      <c r="U11" s="95">
        <f>Q11-M11</f>
        <v>-20002</v>
      </c>
      <c r="V11" s="96">
        <f>Q11/Q9</f>
        <v>0.17608690100454125</v>
      </c>
    </row>
    <row r="12" spans="1:22" ht="16.5" thickBot="1" x14ac:dyDescent="0.3">
      <c r="B12" s="157" t="s">
        <v>164</v>
      </c>
      <c r="C12" s="158"/>
      <c r="D12" s="158"/>
      <c r="E12" s="158"/>
      <c r="F12" s="158"/>
      <c r="G12" s="158"/>
      <c r="H12" s="158"/>
      <c r="I12" s="158"/>
      <c r="J12" s="158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</row>
    <row r="13" spans="1:22" ht="15.75" x14ac:dyDescent="0.25">
      <c r="B13" s="59" t="s">
        <v>30</v>
      </c>
      <c r="C13" s="95">
        <v>6320017</v>
      </c>
      <c r="D13" s="95">
        <v>2368942</v>
      </c>
      <c r="E13" s="95">
        <v>1402682</v>
      </c>
      <c r="F13" s="95">
        <v>5654506</v>
      </c>
      <c r="G13" s="95">
        <v>6582258</v>
      </c>
      <c r="H13" s="96">
        <f>G13/F13-1</f>
        <v>0.1640730419244405</v>
      </c>
      <c r="I13" s="96">
        <f>G13/C13-1</f>
        <v>4.1493717501076333E-2</v>
      </c>
      <c r="J13" s="95">
        <f>G13-F13</f>
        <v>927752</v>
      </c>
      <c r="K13" s="95">
        <f>G13-C13</f>
        <v>262241</v>
      </c>
      <c r="L13" s="96">
        <f>G13/G13</f>
        <v>1</v>
      </c>
      <c r="M13" s="98">
        <v>624391</v>
      </c>
      <c r="N13" s="95">
        <v>197157</v>
      </c>
      <c r="O13" s="95">
        <v>406103</v>
      </c>
      <c r="P13" s="95">
        <v>634060</v>
      </c>
      <c r="Q13" s="95">
        <v>660367</v>
      </c>
      <c r="R13" s="97">
        <f t="shared" ref="R13:R15" si="2">Q13/P13-1</f>
        <v>4.1489764375611138E-2</v>
      </c>
      <c r="S13" s="96">
        <f>Q13/M13-1</f>
        <v>5.761774272851472E-2</v>
      </c>
      <c r="T13" s="95">
        <f t="shared" ref="T13:T15" si="3">Q13-P13</f>
        <v>26307</v>
      </c>
      <c r="U13" s="95">
        <f>Q13-M13</f>
        <v>35976</v>
      </c>
      <c r="V13" s="96">
        <f>Q13/Q13</f>
        <v>1</v>
      </c>
    </row>
    <row r="14" spans="1:22" ht="15.75" x14ac:dyDescent="0.25">
      <c r="B14" s="59" t="s">
        <v>65</v>
      </c>
      <c r="C14" s="95">
        <v>5301666</v>
      </c>
      <c r="D14" s="95">
        <v>1998060</v>
      </c>
      <c r="E14" s="95">
        <v>862524</v>
      </c>
      <c r="F14" s="95">
        <v>4701103</v>
      </c>
      <c r="G14" s="95">
        <v>5588860</v>
      </c>
      <c r="H14" s="96">
        <f>G14/F14-1</f>
        <v>0.18884015091777395</v>
      </c>
      <c r="I14" s="96">
        <f>G14/C14-1</f>
        <v>5.4170519229238545E-2</v>
      </c>
      <c r="J14" s="95">
        <f>G14-F14</f>
        <v>887757</v>
      </c>
      <c r="K14" s="95">
        <f>G14-C14</f>
        <v>287194</v>
      </c>
      <c r="L14" s="96">
        <f>G14/G13</f>
        <v>0.84907944963567217</v>
      </c>
      <c r="M14" s="98">
        <v>469571</v>
      </c>
      <c r="N14" s="95">
        <v>103245</v>
      </c>
      <c r="O14" s="95">
        <v>251941</v>
      </c>
      <c r="P14" s="95">
        <v>477540</v>
      </c>
      <c r="Q14" s="95">
        <v>512322</v>
      </c>
      <c r="R14" s="97">
        <f t="shared" si="2"/>
        <v>7.2835783389873177E-2</v>
      </c>
      <c r="S14" s="96">
        <f>Q14/M14-1</f>
        <v>9.1042675122611882E-2</v>
      </c>
      <c r="T14" s="95">
        <f t="shared" si="3"/>
        <v>34782</v>
      </c>
      <c r="U14" s="95">
        <f>Q14-M14</f>
        <v>42751</v>
      </c>
      <c r="V14" s="96">
        <f>Q14/Q13</f>
        <v>0.77581405491188993</v>
      </c>
    </row>
    <row r="15" spans="1:22" ht="16.5" thickBot="1" x14ac:dyDescent="0.3">
      <c r="B15" s="59" t="s">
        <v>138</v>
      </c>
      <c r="C15" s="95">
        <v>1018353</v>
      </c>
      <c r="D15" s="95">
        <v>370883</v>
      </c>
      <c r="E15" s="95">
        <v>540158</v>
      </c>
      <c r="F15" s="95">
        <v>953403</v>
      </c>
      <c r="G15" s="95">
        <v>993398</v>
      </c>
      <c r="H15" s="96">
        <f>G15/F15-1</f>
        <v>4.1949731645484656E-2</v>
      </c>
      <c r="I15" s="96">
        <f>G15/C15-1</f>
        <v>-2.4505255053994035E-2</v>
      </c>
      <c r="J15" s="95">
        <f>G15-F15</f>
        <v>39995</v>
      </c>
      <c r="K15" s="95">
        <f>G15-C15</f>
        <v>-24955</v>
      </c>
      <c r="L15" s="96">
        <f>G15/G13</f>
        <v>0.15092055036432786</v>
      </c>
      <c r="M15" s="98">
        <v>154821</v>
      </c>
      <c r="N15" s="95">
        <v>93913</v>
      </c>
      <c r="O15" s="95">
        <v>154162</v>
      </c>
      <c r="P15" s="95">
        <v>156520</v>
      </c>
      <c r="Q15" s="95">
        <v>148045</v>
      </c>
      <c r="R15" s="97">
        <f t="shared" si="2"/>
        <v>-5.4146434960388401E-2</v>
      </c>
      <c r="S15" s="96">
        <f>Q15/M15-1</f>
        <v>-4.376667247983157E-2</v>
      </c>
      <c r="T15" s="95">
        <f t="shared" si="3"/>
        <v>-8475</v>
      </c>
      <c r="U15" s="95">
        <f>Q15-M15</f>
        <v>-6776</v>
      </c>
      <c r="V15" s="96">
        <f>Q15/Q13</f>
        <v>0.2241859450881101</v>
      </c>
    </row>
    <row r="16" spans="1:22" ht="16.5" thickBot="1" x14ac:dyDescent="0.3">
      <c r="B16" s="157" t="s">
        <v>165</v>
      </c>
      <c r="C16" s="158"/>
      <c r="D16" s="158"/>
      <c r="E16" s="158"/>
      <c r="F16" s="158"/>
      <c r="G16" s="158"/>
      <c r="H16" s="158"/>
      <c r="I16" s="158"/>
      <c r="J16" s="158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</row>
    <row r="17" spans="2:22" ht="15.75" x14ac:dyDescent="0.25">
      <c r="B17" s="59" t="s">
        <v>30</v>
      </c>
      <c r="C17" s="95">
        <v>3227710</v>
      </c>
      <c r="D17" s="95">
        <v>1114988</v>
      </c>
      <c r="E17" s="95">
        <v>896754</v>
      </c>
      <c r="F17" s="95">
        <v>3011300</v>
      </c>
      <c r="G17" s="95">
        <v>3258364</v>
      </c>
      <c r="H17" s="96">
        <f>G17/F17-1</f>
        <v>8.2045628134028492E-2</v>
      </c>
      <c r="I17" s="96">
        <f>G17/C17-1</f>
        <v>9.4971357401996137E-3</v>
      </c>
      <c r="J17" s="95">
        <f>G17-F17</f>
        <v>247064</v>
      </c>
      <c r="K17" s="95">
        <f>G17-C17</f>
        <v>30654</v>
      </c>
      <c r="L17" s="96">
        <f>G17/G17</f>
        <v>1</v>
      </c>
      <c r="M17" s="98">
        <v>602815</v>
      </c>
      <c r="N17" s="95">
        <v>173607</v>
      </c>
      <c r="O17" s="95">
        <v>361724</v>
      </c>
      <c r="P17" s="95">
        <v>623697</v>
      </c>
      <c r="Q17" s="95">
        <v>605168</v>
      </c>
      <c r="R17" s="97">
        <f t="shared" ref="R17:R19" si="4">Q17/P17-1</f>
        <v>-2.9708335938765096E-2</v>
      </c>
      <c r="S17" s="96">
        <f>Q17/M17-1</f>
        <v>3.9033534334746989E-3</v>
      </c>
      <c r="T17" s="95">
        <f t="shared" ref="T17:T19" si="5">Q17-P17</f>
        <v>-18529</v>
      </c>
      <c r="U17" s="95">
        <f>Q17-M17</f>
        <v>2353</v>
      </c>
      <c r="V17" s="96">
        <f>Q17/Q17</f>
        <v>1</v>
      </c>
    </row>
    <row r="18" spans="2:22" ht="15.75" x14ac:dyDescent="0.25">
      <c r="B18" s="59" t="s">
        <v>65</v>
      </c>
      <c r="C18" s="95">
        <v>2932665</v>
      </c>
      <c r="D18" s="95">
        <v>972925</v>
      </c>
      <c r="E18" s="95">
        <v>684102</v>
      </c>
      <c r="F18" s="95">
        <v>2730770</v>
      </c>
      <c r="G18" s="95">
        <v>2961697</v>
      </c>
      <c r="H18" s="96">
        <f>G18/F18-1</f>
        <v>8.4564793080339928E-2</v>
      </c>
      <c r="I18" s="96">
        <f>G18/C18-1</f>
        <v>9.8995282447875699E-3</v>
      </c>
      <c r="J18" s="95">
        <f>G18-F18</f>
        <v>230927</v>
      </c>
      <c r="K18" s="95">
        <f>G18-C18</f>
        <v>29032</v>
      </c>
      <c r="L18" s="96">
        <f>G18/G17</f>
        <v>0.90895216126866119</v>
      </c>
      <c r="M18" s="98">
        <v>515195</v>
      </c>
      <c r="N18" s="95">
        <v>111112</v>
      </c>
      <c r="O18" s="95">
        <v>265618</v>
      </c>
      <c r="P18" s="95">
        <v>539517</v>
      </c>
      <c r="Q18" s="95">
        <v>527822</v>
      </c>
      <c r="R18" s="97">
        <f t="shared" si="4"/>
        <v>-2.1676796097249929E-2</v>
      </c>
      <c r="S18" s="96">
        <f>Q18/M18-1</f>
        <v>2.4509166432127749E-2</v>
      </c>
      <c r="T18" s="95">
        <f t="shared" si="5"/>
        <v>-11695</v>
      </c>
      <c r="U18" s="95">
        <f>Q18-M18</f>
        <v>12627</v>
      </c>
      <c r="V18" s="96">
        <f>Q18/Q17</f>
        <v>0.87219086270258839</v>
      </c>
    </row>
    <row r="19" spans="2:22" ht="16.5" thickBot="1" x14ac:dyDescent="0.3">
      <c r="B19" s="59" t="s">
        <v>138</v>
      </c>
      <c r="C19" s="95">
        <v>295047</v>
      </c>
      <c r="D19" s="95">
        <v>142063</v>
      </c>
      <c r="E19" s="95">
        <v>212653</v>
      </c>
      <c r="F19" s="95">
        <v>280535</v>
      </c>
      <c r="G19" s="95">
        <v>296668</v>
      </c>
      <c r="H19" s="96">
        <f>G19/F19-1</f>
        <v>5.7507975831892599E-2</v>
      </c>
      <c r="I19" s="96">
        <f>G19/C19-1</f>
        <v>5.4940399326208755E-3</v>
      </c>
      <c r="J19" s="95">
        <f>G19-F19</f>
        <v>16133</v>
      </c>
      <c r="K19" s="95">
        <f>G19-C19</f>
        <v>1621</v>
      </c>
      <c r="L19" s="96">
        <f>G19/G17</f>
        <v>9.1048145633821145E-2</v>
      </c>
      <c r="M19" s="98">
        <v>87620</v>
      </c>
      <c r="N19" s="95">
        <v>62495</v>
      </c>
      <c r="O19" s="95">
        <v>96106</v>
      </c>
      <c r="P19" s="95">
        <v>84180</v>
      </c>
      <c r="Q19" s="95">
        <v>77346</v>
      </c>
      <c r="R19" s="97">
        <f t="shared" si="4"/>
        <v>-8.1183178902352049E-2</v>
      </c>
      <c r="S19" s="96">
        <f>Q19/M19-1</f>
        <v>-0.11725633417028081</v>
      </c>
      <c r="T19" s="95">
        <f t="shared" si="5"/>
        <v>-6834</v>
      </c>
      <c r="U19" s="95">
        <f>Q19-M19</f>
        <v>-10274</v>
      </c>
      <c r="V19" s="96">
        <f>Q19/Q17</f>
        <v>0.12780913729741164</v>
      </c>
    </row>
    <row r="20" spans="2:22" ht="16.5" thickBot="1" x14ac:dyDescent="0.3">
      <c r="B20" s="157" t="s">
        <v>166</v>
      </c>
      <c r="C20" s="158"/>
      <c r="D20" s="158"/>
      <c r="E20" s="158"/>
      <c r="F20" s="158"/>
      <c r="G20" s="158"/>
      <c r="H20" s="158"/>
      <c r="I20" s="158"/>
      <c r="J20" s="158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</row>
    <row r="21" spans="2:22" ht="15.75" x14ac:dyDescent="0.25">
      <c r="B21" s="59" t="s">
        <v>30</v>
      </c>
      <c r="C21" s="95">
        <v>405564</v>
      </c>
      <c r="D21" s="95">
        <v>215981</v>
      </c>
      <c r="E21" s="95">
        <v>203680</v>
      </c>
      <c r="F21" s="95">
        <v>464581</v>
      </c>
      <c r="G21" s="95">
        <v>499944</v>
      </c>
      <c r="H21" s="96">
        <f>G21/F21-1</f>
        <v>7.6118050458370057E-2</v>
      </c>
      <c r="I21" s="96">
        <f>G21/C21-1</f>
        <v>0.23271296268899611</v>
      </c>
      <c r="J21" s="95">
        <f>G21-F21</f>
        <v>35363</v>
      </c>
      <c r="K21" s="95">
        <f>G21-C21</f>
        <v>94380</v>
      </c>
      <c r="L21" s="96">
        <f>G21/G21</f>
        <v>1</v>
      </c>
      <c r="M21" s="98">
        <v>55121</v>
      </c>
      <c r="N21" s="95">
        <v>29366</v>
      </c>
      <c r="O21" s="95">
        <v>61918</v>
      </c>
      <c r="P21" s="95">
        <v>66487</v>
      </c>
      <c r="Q21" s="95">
        <v>59764</v>
      </c>
      <c r="R21" s="96">
        <f>Q21/P21-1</f>
        <v>-0.10111751169401539</v>
      </c>
      <c r="S21" s="96">
        <f>Q21/M21-1</f>
        <v>8.4232869505270314E-2</v>
      </c>
      <c r="T21" s="95">
        <f>Q21-P21</f>
        <v>-6723</v>
      </c>
      <c r="U21" s="95">
        <f>Q21-M21</f>
        <v>4643</v>
      </c>
      <c r="V21" s="96">
        <f>Q21/Q21</f>
        <v>1</v>
      </c>
    </row>
    <row r="22" spans="2:22" ht="15.75" x14ac:dyDescent="0.25">
      <c r="B22" s="59" t="s">
        <v>65</v>
      </c>
      <c r="C22" s="95">
        <v>357599</v>
      </c>
      <c r="D22" s="95">
        <v>191673</v>
      </c>
      <c r="E22" s="95">
        <v>160136</v>
      </c>
      <c r="F22" s="95">
        <v>419015</v>
      </c>
      <c r="G22" s="95">
        <v>458931</v>
      </c>
      <c r="H22" s="96">
        <f>G22/F22-1</f>
        <v>9.526150615133111E-2</v>
      </c>
      <c r="I22" s="96">
        <f>G22/C22-1</f>
        <v>0.28336768279553359</v>
      </c>
      <c r="J22" s="95">
        <f>G22-F22</f>
        <v>39916</v>
      </c>
      <c r="K22" s="95">
        <f>G22-C22</f>
        <v>101332</v>
      </c>
      <c r="L22" s="96">
        <f>G22/G21</f>
        <v>0.91796481205895064</v>
      </c>
      <c r="M22" s="98">
        <v>44534</v>
      </c>
      <c r="N22" s="95">
        <v>18744</v>
      </c>
      <c r="O22" s="95">
        <v>43853</v>
      </c>
      <c r="P22" s="95">
        <v>55026</v>
      </c>
      <c r="Q22" s="95">
        <v>51611</v>
      </c>
      <c r="R22" s="96">
        <f>Q22/P22-1</f>
        <v>-6.2061570893759299E-2</v>
      </c>
      <c r="S22" s="96">
        <f>Q22/M22-1</f>
        <v>0.15891229173215971</v>
      </c>
      <c r="T22" s="95">
        <f>Q22-P22</f>
        <v>-3415</v>
      </c>
      <c r="U22" s="95">
        <f>Q22-M22</f>
        <v>7077</v>
      </c>
      <c r="V22" s="96">
        <f>Q22/Q21</f>
        <v>0.86358008165450773</v>
      </c>
    </row>
    <row r="23" spans="2:22" ht="16.5" thickBot="1" x14ac:dyDescent="0.3">
      <c r="B23" s="59" t="s">
        <v>138</v>
      </c>
      <c r="C23" s="95">
        <v>47966</v>
      </c>
      <c r="D23" s="95">
        <v>24308</v>
      </c>
      <c r="E23" s="95">
        <v>43546</v>
      </c>
      <c r="F23" s="95">
        <v>45568</v>
      </c>
      <c r="G23" s="95">
        <v>41016</v>
      </c>
      <c r="H23" s="96">
        <f>G23/F23-1</f>
        <v>-9.9894662921348298E-2</v>
      </c>
      <c r="I23" s="96">
        <f>G23/C23-1</f>
        <v>-0.14489430012925819</v>
      </c>
      <c r="J23" s="95">
        <f>G23-F23</f>
        <v>-4552</v>
      </c>
      <c r="K23" s="95">
        <f>G23-C23</f>
        <v>-6950</v>
      </c>
      <c r="L23" s="96">
        <f>G23/G21</f>
        <v>8.2041188613124663E-2</v>
      </c>
      <c r="M23" s="98">
        <v>10587</v>
      </c>
      <c r="N23" s="95">
        <v>10622</v>
      </c>
      <c r="O23" s="95">
        <v>18065</v>
      </c>
      <c r="P23" s="95">
        <v>11462</v>
      </c>
      <c r="Q23" s="95">
        <v>8154</v>
      </c>
      <c r="R23" s="96">
        <f>Q23/P23-1</f>
        <v>-0.28860582795323675</v>
      </c>
      <c r="S23" s="96">
        <f>Q23/M23-1</f>
        <v>-0.22981014451686033</v>
      </c>
      <c r="T23" s="95">
        <f>Q23-P23</f>
        <v>-3308</v>
      </c>
      <c r="U23" s="95">
        <f>Q23-M23</f>
        <v>-2433</v>
      </c>
      <c r="V23" s="96">
        <f>Q23/Q21</f>
        <v>0.13643665082658457</v>
      </c>
    </row>
    <row r="24" spans="2:22" ht="16.5" thickBot="1" x14ac:dyDescent="0.3">
      <c r="B24" s="157" t="s">
        <v>167</v>
      </c>
      <c r="C24" s="158"/>
      <c r="D24" s="158"/>
      <c r="E24" s="158"/>
      <c r="F24" s="158"/>
      <c r="G24" s="158"/>
      <c r="H24" s="158"/>
      <c r="I24" s="158"/>
      <c r="J24" s="158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</row>
    <row r="25" spans="2:22" ht="15.75" x14ac:dyDescent="0.25">
      <c r="B25" s="59" t="s">
        <v>30</v>
      </c>
      <c r="C25" s="95">
        <v>127377</v>
      </c>
      <c r="D25" s="95">
        <v>68513</v>
      </c>
      <c r="E25" s="95">
        <v>83953</v>
      </c>
      <c r="F25" s="95">
        <v>155898</v>
      </c>
      <c r="G25" s="95">
        <v>163403</v>
      </c>
      <c r="H25" s="96">
        <f>G25/F25-1</f>
        <v>4.8140450807579338E-2</v>
      </c>
      <c r="I25" s="96">
        <f>G25/C25-1</f>
        <v>0.28282971023026127</v>
      </c>
      <c r="J25" s="95">
        <f>G25-F25</f>
        <v>7505</v>
      </c>
      <c r="K25" s="95">
        <f>G25-C25</f>
        <v>36026</v>
      </c>
      <c r="L25" s="96">
        <f>G25/G25</f>
        <v>1</v>
      </c>
      <c r="M25" s="98">
        <v>7583</v>
      </c>
      <c r="N25" s="95">
        <v>6549</v>
      </c>
      <c r="O25" s="95">
        <v>8769</v>
      </c>
      <c r="P25" s="95">
        <v>10286</v>
      </c>
      <c r="Q25" s="95">
        <v>6055</v>
      </c>
      <c r="R25" s="96">
        <f>Q25/P25-1</f>
        <v>-0.41133579622788252</v>
      </c>
      <c r="S25" s="96">
        <f>Q25/M25-1</f>
        <v>-0.20150336278517733</v>
      </c>
      <c r="T25" s="95">
        <f>Q25-P25</f>
        <v>-4231</v>
      </c>
      <c r="U25" s="95">
        <f>Q25-M25</f>
        <v>-1528</v>
      </c>
      <c r="V25" s="96">
        <f>Q25/Q25</f>
        <v>1</v>
      </c>
    </row>
    <row r="26" spans="2:22" ht="15.75" x14ac:dyDescent="0.25">
      <c r="B26" s="59" t="s">
        <v>65</v>
      </c>
      <c r="C26" s="95">
        <v>110130</v>
      </c>
      <c r="D26" s="95">
        <v>60323</v>
      </c>
      <c r="E26" s="95">
        <v>70883</v>
      </c>
      <c r="F26" s="95">
        <v>140913</v>
      </c>
      <c r="G26" s="95">
        <v>153210</v>
      </c>
      <c r="H26" s="96">
        <f>G26/F26-1</f>
        <v>8.7266611313363551E-2</v>
      </c>
      <c r="I26" s="96">
        <f>G26/C26-1</f>
        <v>0.39117406701171342</v>
      </c>
      <c r="J26" s="95">
        <f>G26-F26</f>
        <v>12297</v>
      </c>
      <c r="K26" s="95">
        <f>G26-C26</f>
        <v>43080</v>
      </c>
      <c r="L26" s="96">
        <f>G26/G25</f>
        <v>0.93762048432403322</v>
      </c>
      <c r="M26" s="98">
        <v>6175</v>
      </c>
      <c r="N26" s="95">
        <v>4453</v>
      </c>
      <c r="O26" s="95">
        <v>5639</v>
      </c>
      <c r="P26" s="95">
        <v>8419</v>
      </c>
      <c r="Q26" s="95">
        <v>5166</v>
      </c>
      <c r="R26" s="96">
        <f>Q26/P26-1</f>
        <v>-0.38638793205843924</v>
      </c>
      <c r="S26" s="96">
        <f>Q26/M26-1</f>
        <v>-0.1634008097165992</v>
      </c>
      <c r="T26" s="95">
        <f>Q26-P26</f>
        <v>-3253</v>
      </c>
      <c r="U26" s="95">
        <f>Q26-M26</f>
        <v>-1009</v>
      </c>
      <c r="V26" s="96">
        <f>Q26/Q25</f>
        <v>0.8531791907514451</v>
      </c>
    </row>
    <row r="27" spans="2:22" ht="16.5" thickBot="1" x14ac:dyDescent="0.3">
      <c r="B27" s="59" t="s">
        <v>138</v>
      </c>
      <c r="C27" s="95">
        <v>17249</v>
      </c>
      <c r="D27" s="95">
        <v>8192</v>
      </c>
      <c r="E27" s="95">
        <v>13069</v>
      </c>
      <c r="F27" s="95">
        <v>14987</v>
      </c>
      <c r="G27" s="95">
        <v>10193</v>
      </c>
      <c r="H27" s="96">
        <f>G27/F27-1</f>
        <v>-0.31987722693000598</v>
      </c>
      <c r="I27" s="96">
        <f>G27/C27-1</f>
        <v>-0.40906719230100297</v>
      </c>
      <c r="J27" s="95">
        <f>G27-F27</f>
        <v>-4794</v>
      </c>
      <c r="K27" s="95">
        <f>G27-C27</f>
        <v>-7056</v>
      </c>
      <c r="L27" s="96">
        <f>G27/G25</f>
        <v>6.2379515675966779E-2</v>
      </c>
      <c r="M27" s="98">
        <v>1408</v>
      </c>
      <c r="N27" s="95">
        <v>2096</v>
      </c>
      <c r="O27" s="95">
        <v>3130</v>
      </c>
      <c r="P27" s="95">
        <v>1867</v>
      </c>
      <c r="Q27" s="95">
        <v>890</v>
      </c>
      <c r="R27" s="96">
        <f>Q27/P27-1</f>
        <v>-0.52329941081949649</v>
      </c>
      <c r="S27" s="96">
        <f>Q27/M27-1</f>
        <v>-0.36789772727272729</v>
      </c>
      <c r="T27" s="95">
        <f>Q27-P27</f>
        <v>-977</v>
      </c>
      <c r="U27" s="95">
        <f>Q27-M27</f>
        <v>-518</v>
      </c>
      <c r="V27" s="96">
        <f>Q27/Q25</f>
        <v>0.14698596201486375</v>
      </c>
    </row>
    <row r="28" spans="2:22" ht="16.5" thickBot="1" x14ac:dyDescent="0.3">
      <c r="B28" s="138" t="s">
        <v>133</v>
      </c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</row>
    <row r="29" spans="2:22" ht="16.5" thickBot="1" x14ac:dyDescent="0.3">
      <c r="B29" s="157" t="s">
        <v>168</v>
      </c>
      <c r="C29" s="158"/>
      <c r="D29" s="158"/>
      <c r="E29" s="158"/>
      <c r="F29" s="158"/>
      <c r="G29" s="158"/>
      <c r="H29" s="158"/>
      <c r="I29" s="158"/>
      <c r="J29" s="158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</row>
    <row r="30" spans="2:22" x14ac:dyDescent="0.25">
      <c r="B30" s="59" t="s">
        <v>30</v>
      </c>
      <c r="C30" s="153">
        <v>3958474</v>
      </c>
      <c r="D30" s="153">
        <v>1534550</v>
      </c>
      <c r="E30" s="153">
        <v>1088841</v>
      </c>
      <c r="F30" s="153">
        <v>3810962</v>
      </c>
      <c r="G30" s="153">
        <v>4270879</v>
      </c>
      <c r="H30" s="154">
        <f>G30/F30-1</f>
        <v>0.12068265178188597</v>
      </c>
      <c r="I30" s="154">
        <f>G30/C30-1</f>
        <v>7.892056383343693E-2</v>
      </c>
      <c r="J30" s="153">
        <f>G30-F30</f>
        <v>459917</v>
      </c>
      <c r="K30" s="153">
        <f>G30-C30</f>
        <v>312405</v>
      </c>
      <c r="L30" s="154">
        <f>G30/G30</f>
        <v>1</v>
      </c>
      <c r="M30" s="155">
        <v>501712</v>
      </c>
      <c r="N30" s="153">
        <v>158567</v>
      </c>
      <c r="O30" s="153">
        <v>326667</v>
      </c>
      <c r="P30" s="153">
        <v>515419</v>
      </c>
      <c r="Q30" s="153">
        <v>535822</v>
      </c>
      <c r="R30" s="154">
        <f>Q30/P30-1</f>
        <v>3.9585269460380879E-2</v>
      </c>
      <c r="S30" s="154">
        <f>Q30/M30-1</f>
        <v>6.7987211786841861E-2</v>
      </c>
      <c r="T30" s="153">
        <f>Q30-P30</f>
        <v>20403</v>
      </c>
      <c r="U30" s="153">
        <f>Q30-M30</f>
        <v>34110</v>
      </c>
      <c r="V30" s="154">
        <f>Q30/Q30</f>
        <v>1</v>
      </c>
    </row>
    <row r="31" spans="2:22" x14ac:dyDescent="0.25">
      <c r="B31" s="59" t="s">
        <v>65</v>
      </c>
      <c r="C31" s="153">
        <v>3372860</v>
      </c>
      <c r="D31" s="153">
        <v>1302400</v>
      </c>
      <c r="E31" s="153">
        <v>753964</v>
      </c>
      <c r="F31" s="153">
        <v>3253126</v>
      </c>
      <c r="G31" s="153">
        <v>3649841</v>
      </c>
      <c r="H31" s="154">
        <f>G31/F31-1</f>
        <v>0.12194885780630682</v>
      </c>
      <c r="I31" s="154">
        <f>G31/C31-1</f>
        <v>8.2120514933913702E-2</v>
      </c>
      <c r="J31" s="153">
        <f>G31-F31</f>
        <v>396715</v>
      </c>
      <c r="K31" s="153">
        <f>G31-C31</f>
        <v>276981</v>
      </c>
      <c r="L31" s="154">
        <f>G31/G30</f>
        <v>0.85458777923701423</v>
      </c>
      <c r="M31" s="155">
        <v>400366</v>
      </c>
      <c r="N31" s="153">
        <v>89188</v>
      </c>
      <c r="O31" s="153">
        <v>222133</v>
      </c>
      <c r="P31" s="153">
        <v>412194</v>
      </c>
      <c r="Q31" s="153">
        <v>427951</v>
      </c>
      <c r="R31" s="154">
        <f>Q31/P31-1</f>
        <v>3.8227145470336676E-2</v>
      </c>
      <c r="S31" s="154">
        <f>Q31/M31-1</f>
        <v>6.8899456996847963E-2</v>
      </c>
      <c r="T31" s="153">
        <f>Q31-P31</f>
        <v>15757</v>
      </c>
      <c r="U31" s="153">
        <f>Q31-M31</f>
        <v>27585</v>
      </c>
      <c r="V31" s="154">
        <f>Q31/Q30</f>
        <v>0.79868127848427273</v>
      </c>
    </row>
    <row r="32" spans="2:22" ht="15.75" thickBot="1" x14ac:dyDescent="0.3">
      <c r="B32" s="59" t="s">
        <v>138</v>
      </c>
      <c r="C32" s="153">
        <v>585614</v>
      </c>
      <c r="D32" s="153">
        <v>232151</v>
      </c>
      <c r="E32" s="153">
        <v>334878</v>
      </c>
      <c r="F32" s="153">
        <v>557836</v>
      </c>
      <c r="G32" s="153">
        <v>621038</v>
      </c>
      <c r="H32" s="154">
        <f>G32/F32-1</f>
        <v>0.11329853218508656</v>
      </c>
      <c r="I32" s="154">
        <f>G32/C32-1</f>
        <v>6.0490357129440175E-2</v>
      </c>
      <c r="J32" s="153">
        <f>G32-F32</f>
        <v>63202</v>
      </c>
      <c r="K32" s="153">
        <f>G32-C32</f>
        <v>35424</v>
      </c>
      <c r="L32" s="154">
        <f>G32/G30</f>
        <v>0.14541222076298579</v>
      </c>
      <c r="M32" s="155">
        <v>101346</v>
      </c>
      <c r="N32" s="153">
        <v>69379</v>
      </c>
      <c r="O32" s="153">
        <v>104534</v>
      </c>
      <c r="P32" s="153">
        <v>103226</v>
      </c>
      <c r="Q32" s="153">
        <v>107871</v>
      </c>
      <c r="R32" s="154">
        <f>Q32/P32-1</f>
        <v>4.4998353128087976E-2</v>
      </c>
      <c r="S32" s="154">
        <f>Q32/M32-1</f>
        <v>6.4383399443490585E-2</v>
      </c>
      <c r="T32" s="153">
        <f>Q32-P32</f>
        <v>4645</v>
      </c>
      <c r="U32" s="153">
        <f>Q32-M32</f>
        <v>6525</v>
      </c>
      <c r="V32" s="154">
        <f>Q32/Q30</f>
        <v>0.20131872151572724</v>
      </c>
    </row>
    <row r="33" spans="2:22" ht="16.5" thickBot="1" x14ac:dyDescent="0.3">
      <c r="B33" s="157" t="s">
        <v>164</v>
      </c>
      <c r="C33" s="160"/>
      <c r="D33" s="160"/>
      <c r="E33" s="160"/>
      <c r="F33" s="160"/>
      <c r="G33" s="160"/>
      <c r="H33" s="160"/>
      <c r="I33" s="160"/>
      <c r="J33" s="160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</row>
    <row r="34" spans="2:22" x14ac:dyDescent="0.25">
      <c r="B34" s="59" t="s">
        <v>30</v>
      </c>
      <c r="C34" s="153">
        <v>2479851</v>
      </c>
      <c r="D34" s="153">
        <v>994974</v>
      </c>
      <c r="E34" s="153">
        <v>593141</v>
      </c>
      <c r="F34" s="153">
        <v>2320515</v>
      </c>
      <c r="G34" s="153">
        <v>2582889</v>
      </c>
      <c r="H34" s="154">
        <f>G34/F34-1</f>
        <v>0.11306714242312599</v>
      </c>
      <c r="I34" s="154">
        <f>G34/C34-1</f>
        <v>4.1550077000593877E-2</v>
      </c>
      <c r="J34" s="153">
        <f>G34-F34</f>
        <v>262374</v>
      </c>
      <c r="K34" s="153">
        <f>G34-C34</f>
        <v>103038</v>
      </c>
      <c r="L34" s="154">
        <f>G34/G34</f>
        <v>1</v>
      </c>
      <c r="M34" s="155">
        <v>244994</v>
      </c>
      <c r="N34" s="153">
        <v>80571</v>
      </c>
      <c r="O34" s="153">
        <v>159259</v>
      </c>
      <c r="P34" s="153">
        <v>235721</v>
      </c>
      <c r="Q34" s="153">
        <v>262621</v>
      </c>
      <c r="R34" s="154">
        <f>Q34/P34-1</f>
        <v>0.11411796148836983</v>
      </c>
      <c r="S34" s="154">
        <f>Q34/M34-1</f>
        <v>7.194870078450899E-2</v>
      </c>
      <c r="T34" s="153">
        <f>Q34-P34</f>
        <v>26900</v>
      </c>
      <c r="U34" s="153">
        <f>Q34-M34</f>
        <v>17627</v>
      </c>
      <c r="V34" s="154">
        <f>Q34/Q34</f>
        <v>1</v>
      </c>
    </row>
    <row r="35" spans="2:22" x14ac:dyDescent="0.25">
      <c r="B35" s="59" t="s">
        <v>65</v>
      </c>
      <c r="C35" s="153">
        <v>2042866</v>
      </c>
      <c r="D35" s="153">
        <v>831684</v>
      </c>
      <c r="E35" s="153">
        <v>357531</v>
      </c>
      <c r="F35" s="153">
        <v>1904783</v>
      </c>
      <c r="G35" s="153">
        <v>2142293</v>
      </c>
      <c r="H35" s="154">
        <f>G35/F35-1</f>
        <v>0.12469136904308775</v>
      </c>
      <c r="I35" s="154">
        <f>G35/C35-1</f>
        <v>4.8670348422265475E-2</v>
      </c>
      <c r="J35" s="153">
        <f>G35-F35</f>
        <v>237510</v>
      </c>
      <c r="K35" s="153">
        <f>G35-C35</f>
        <v>99427</v>
      </c>
      <c r="L35" s="154">
        <f>G35/G34</f>
        <v>0.82941736946496736</v>
      </c>
      <c r="M35" s="155">
        <v>179283</v>
      </c>
      <c r="N35" s="153">
        <v>38086</v>
      </c>
      <c r="O35" s="153">
        <v>94427</v>
      </c>
      <c r="P35" s="153">
        <v>167705</v>
      </c>
      <c r="Q35" s="153">
        <v>194553</v>
      </c>
      <c r="R35" s="154">
        <f>Q35/P35-1</f>
        <v>0.16009063534182055</v>
      </c>
      <c r="S35" s="154">
        <f>Q35/M35-1</f>
        <v>8.5172604206756874E-2</v>
      </c>
      <c r="T35" s="153">
        <f>Q35-P35</f>
        <v>26848</v>
      </c>
      <c r="U35" s="153">
        <f>Q35-M35</f>
        <v>15270</v>
      </c>
      <c r="V35" s="154">
        <f>Q35/Q34</f>
        <v>0.74081280628738755</v>
      </c>
    </row>
    <row r="36" spans="2:22" ht="15.75" thickBot="1" x14ac:dyDescent="0.3">
      <c r="B36" s="59" t="s">
        <v>138</v>
      </c>
      <c r="C36" s="153">
        <v>436986</v>
      </c>
      <c r="D36" s="153">
        <v>163288</v>
      </c>
      <c r="E36" s="153">
        <v>235611</v>
      </c>
      <c r="F36" s="153">
        <v>415732</v>
      </c>
      <c r="G36" s="153">
        <v>440596</v>
      </c>
      <c r="H36" s="154">
        <f>G36/F36-1</f>
        <v>5.9807760768956886E-2</v>
      </c>
      <c r="I36" s="154">
        <f>G36/C36-1</f>
        <v>8.2611342239797825E-3</v>
      </c>
      <c r="J36" s="153">
        <f>G36-F36</f>
        <v>24864</v>
      </c>
      <c r="K36" s="153">
        <f>G36-C36</f>
        <v>3610</v>
      </c>
      <c r="L36" s="154">
        <f>G36/G34</f>
        <v>0.17058263053503267</v>
      </c>
      <c r="M36" s="155">
        <v>65711</v>
      </c>
      <c r="N36" s="153">
        <v>42485</v>
      </c>
      <c r="O36" s="153">
        <v>64832</v>
      </c>
      <c r="P36" s="153">
        <v>68016</v>
      </c>
      <c r="Q36" s="153">
        <v>68069</v>
      </c>
      <c r="R36" s="154">
        <f>Q36/P36-1</f>
        <v>7.7922841684308075E-4</v>
      </c>
      <c r="S36" s="154">
        <f>Q36/M36-1</f>
        <v>3.5884402915797864E-2</v>
      </c>
      <c r="T36" s="153">
        <f>Q36-P36</f>
        <v>53</v>
      </c>
      <c r="U36" s="153">
        <f>Q36-M36</f>
        <v>2358</v>
      </c>
      <c r="V36" s="154">
        <f>Q36/Q34</f>
        <v>0.25919100148122198</v>
      </c>
    </row>
    <row r="37" spans="2:22" ht="16.5" thickBot="1" x14ac:dyDescent="0.3">
      <c r="B37" s="157" t="s">
        <v>165</v>
      </c>
      <c r="C37" s="160"/>
      <c r="D37" s="160"/>
      <c r="E37" s="160"/>
      <c r="F37" s="160"/>
      <c r="G37" s="160"/>
      <c r="H37" s="160"/>
      <c r="I37" s="160"/>
      <c r="J37" s="160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</row>
    <row r="38" spans="2:22" x14ac:dyDescent="0.25">
      <c r="B38" s="59" t="s">
        <v>30</v>
      </c>
      <c r="C38" s="153">
        <v>1246423</v>
      </c>
      <c r="D38" s="153">
        <v>428499</v>
      </c>
      <c r="E38" s="153">
        <v>357334</v>
      </c>
      <c r="F38" s="153">
        <v>1231542</v>
      </c>
      <c r="G38" s="153">
        <v>1395748</v>
      </c>
      <c r="H38" s="154">
        <f>G38/F38-1</f>
        <v>0.13333365812940201</v>
      </c>
      <c r="I38" s="154">
        <f>G38/C38-1</f>
        <v>0.11980282777195228</v>
      </c>
      <c r="J38" s="153">
        <f>G38-F38</f>
        <v>164206</v>
      </c>
      <c r="K38" s="153">
        <f>G38-C38</f>
        <v>149325</v>
      </c>
      <c r="L38" s="154">
        <f>G38/G38</f>
        <v>1</v>
      </c>
      <c r="M38" s="155">
        <v>226359</v>
      </c>
      <c r="N38" s="153">
        <v>63963</v>
      </c>
      <c r="O38" s="153">
        <v>133749</v>
      </c>
      <c r="P38" s="153">
        <v>246707</v>
      </c>
      <c r="Q38" s="153">
        <v>248450</v>
      </c>
      <c r="R38" s="154">
        <f>Q38/P38-1</f>
        <v>7.0650609832716427E-3</v>
      </c>
      <c r="S38" s="154">
        <f>Q38/M38-1</f>
        <v>9.7592761940104023E-2</v>
      </c>
      <c r="T38" s="153">
        <f>Q38-P38</f>
        <v>1743</v>
      </c>
      <c r="U38" s="153">
        <f>Q38-M38</f>
        <v>22091</v>
      </c>
      <c r="V38" s="154">
        <f>Q38/Q38</f>
        <v>1</v>
      </c>
    </row>
    <row r="39" spans="2:22" x14ac:dyDescent="0.25">
      <c r="B39" s="59" t="s">
        <v>65</v>
      </c>
      <c r="C39" s="153">
        <v>1122645</v>
      </c>
      <c r="D39" s="153">
        <v>372469</v>
      </c>
      <c r="E39" s="153">
        <v>281989</v>
      </c>
      <c r="F39" s="153">
        <v>1109435</v>
      </c>
      <c r="G39" s="153">
        <v>1236201</v>
      </c>
      <c r="H39" s="154">
        <f>G39/F39-1</f>
        <v>0.114261763870799</v>
      </c>
      <c r="I39" s="154">
        <f>G39/C39-1</f>
        <v>0.10115040818780652</v>
      </c>
      <c r="J39" s="153">
        <f>G39-F39</f>
        <v>126766</v>
      </c>
      <c r="K39" s="153">
        <f>G39-C39</f>
        <v>113556</v>
      </c>
      <c r="L39" s="154">
        <f>G39/G38</f>
        <v>0.88569068341849677</v>
      </c>
      <c r="M39" s="155">
        <v>195203</v>
      </c>
      <c r="N39" s="153">
        <v>41481</v>
      </c>
      <c r="O39" s="153">
        <v>102405</v>
      </c>
      <c r="P39" s="153">
        <v>214967</v>
      </c>
      <c r="Q39" s="153">
        <v>211498</v>
      </c>
      <c r="R39" s="154">
        <f>Q39/P39-1</f>
        <v>-1.6137360618141416E-2</v>
      </c>
      <c r="S39" s="154">
        <f>Q39/M39-1</f>
        <v>8.3477200657776862E-2</v>
      </c>
      <c r="T39" s="153">
        <f>Q39-P39</f>
        <v>-3469</v>
      </c>
      <c r="U39" s="153">
        <f>Q39-M39</f>
        <v>16295</v>
      </c>
      <c r="V39" s="154">
        <f>Q39/Q38</f>
        <v>0.85126987321392633</v>
      </c>
    </row>
    <row r="40" spans="2:22" ht="15.75" thickBot="1" x14ac:dyDescent="0.3">
      <c r="B40" s="59" t="s">
        <v>138</v>
      </c>
      <c r="C40" s="153">
        <v>123778</v>
      </c>
      <c r="D40" s="153">
        <v>56029</v>
      </c>
      <c r="E40" s="153">
        <v>75346</v>
      </c>
      <c r="F40" s="153">
        <v>122107</v>
      </c>
      <c r="G40" s="153">
        <v>159545</v>
      </c>
      <c r="H40" s="154">
        <f>G40/F40-1</f>
        <v>0.30659994922486011</v>
      </c>
      <c r="I40" s="154">
        <f>G40/C40-1</f>
        <v>0.28896088157830957</v>
      </c>
      <c r="J40" s="153">
        <f>G40-F40</f>
        <v>37438</v>
      </c>
      <c r="K40" s="153">
        <f>G40-C40</f>
        <v>35767</v>
      </c>
      <c r="L40" s="154">
        <f>G40/G38</f>
        <v>0.11430788365808155</v>
      </c>
      <c r="M40" s="155">
        <v>31156</v>
      </c>
      <c r="N40" s="153">
        <v>22482</v>
      </c>
      <c r="O40" s="153">
        <v>31344</v>
      </c>
      <c r="P40" s="153">
        <v>31739</v>
      </c>
      <c r="Q40" s="153">
        <v>36952</v>
      </c>
      <c r="R40" s="154">
        <f>Q40/P40-1</f>
        <v>0.16424588046252242</v>
      </c>
      <c r="S40" s="154">
        <f>Q40/M40-1</f>
        <v>0.186031583001669</v>
      </c>
      <c r="T40" s="153">
        <f>Q40-P40</f>
        <v>5213</v>
      </c>
      <c r="U40" s="153">
        <f>Q40-M40</f>
        <v>5796</v>
      </c>
      <c r="V40" s="154">
        <f>Q40/Q38</f>
        <v>0.14873012678607367</v>
      </c>
    </row>
    <row r="41" spans="2:22" ht="16.5" thickBot="1" x14ac:dyDescent="0.3">
      <c r="B41" s="157" t="s">
        <v>166</v>
      </c>
      <c r="C41" s="160"/>
      <c r="D41" s="160"/>
      <c r="E41" s="160"/>
      <c r="F41" s="160"/>
      <c r="G41" s="160"/>
      <c r="H41" s="160"/>
      <c r="I41" s="160"/>
      <c r="J41" s="160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</row>
    <row r="42" spans="2:22" x14ac:dyDescent="0.25">
      <c r="B42" s="59" t="s">
        <v>30</v>
      </c>
      <c r="C42" s="153">
        <v>176119</v>
      </c>
      <c r="D42" s="153">
        <v>85484</v>
      </c>
      <c r="E42" s="153">
        <v>98143</v>
      </c>
      <c r="F42" s="153">
        <v>188075</v>
      </c>
      <c r="G42" s="153">
        <v>208024</v>
      </c>
      <c r="H42" s="154">
        <f>G42/F42-1</f>
        <v>0.10606938721254822</v>
      </c>
      <c r="I42" s="154">
        <f>G42/C42-1</f>
        <v>0.18115592298389149</v>
      </c>
      <c r="J42" s="153">
        <f>G42-F42</f>
        <v>19949</v>
      </c>
      <c r="K42" s="153">
        <f>G42-C42</f>
        <v>31905</v>
      </c>
      <c r="L42" s="154">
        <f>G42/G42</f>
        <v>1</v>
      </c>
      <c r="M42" s="155">
        <v>26514</v>
      </c>
      <c r="N42" s="153">
        <v>11484</v>
      </c>
      <c r="O42" s="153">
        <v>29413</v>
      </c>
      <c r="P42" s="153">
        <v>28527</v>
      </c>
      <c r="Q42" s="153">
        <v>22240</v>
      </c>
      <c r="R42" s="154">
        <f>Q42/P42-1</f>
        <v>-0.22038770287797527</v>
      </c>
      <c r="S42" s="154">
        <f>Q42/M42-1</f>
        <v>-0.16119785773553597</v>
      </c>
      <c r="T42" s="153">
        <f>Q42-P42</f>
        <v>-6287</v>
      </c>
      <c r="U42" s="153">
        <f>Q42-M42</f>
        <v>-4274</v>
      </c>
      <c r="V42" s="154">
        <f>Q42/Q42</f>
        <v>1</v>
      </c>
    </row>
    <row r="43" spans="2:22" x14ac:dyDescent="0.25">
      <c r="B43" s="59" t="s">
        <v>65</v>
      </c>
      <c r="C43" s="153">
        <v>158605</v>
      </c>
      <c r="D43" s="153">
        <v>76460</v>
      </c>
      <c r="E43" s="153">
        <v>79865</v>
      </c>
      <c r="F43" s="153">
        <v>172765</v>
      </c>
      <c r="G43" s="153">
        <v>190641</v>
      </c>
      <c r="H43" s="154">
        <f>G43/F43-1</f>
        <v>0.1034700315457413</v>
      </c>
      <c r="I43" s="154">
        <f>G43/C43-1</f>
        <v>0.20198606601305125</v>
      </c>
      <c r="J43" s="153">
        <f>G43-F43</f>
        <v>17876</v>
      </c>
      <c r="K43" s="153">
        <f>G43-C43</f>
        <v>32036</v>
      </c>
      <c r="L43" s="154">
        <f>G43/G42</f>
        <v>0.91643752643925702</v>
      </c>
      <c r="M43" s="155">
        <v>22572</v>
      </c>
      <c r="N43" s="153">
        <v>7715</v>
      </c>
      <c r="O43" s="153">
        <v>22397</v>
      </c>
      <c r="P43" s="153">
        <v>25467</v>
      </c>
      <c r="Q43" s="153">
        <v>19684</v>
      </c>
      <c r="R43" s="154">
        <f>Q43/P43-1</f>
        <v>-0.227078179604979</v>
      </c>
      <c r="S43" s="154">
        <f>Q43/M43-1</f>
        <v>-0.12794612794612792</v>
      </c>
      <c r="T43" s="153">
        <f>Q43-P43</f>
        <v>-5783</v>
      </c>
      <c r="U43" s="153">
        <f>Q43-M43</f>
        <v>-2888</v>
      </c>
      <c r="V43" s="154">
        <f>Q43/Q42</f>
        <v>0.88507194244604315</v>
      </c>
    </row>
    <row r="44" spans="2:22" ht="15.75" thickBot="1" x14ac:dyDescent="0.3">
      <c r="B44" s="59" t="s">
        <v>138</v>
      </c>
      <c r="C44" s="153">
        <v>17517</v>
      </c>
      <c r="D44" s="153">
        <v>9026</v>
      </c>
      <c r="E44" s="153">
        <v>18278</v>
      </c>
      <c r="F44" s="153">
        <v>15312</v>
      </c>
      <c r="G44" s="153">
        <v>17381</v>
      </c>
      <c r="H44" s="154">
        <f>G44/F44-1</f>
        <v>0.13512277951933127</v>
      </c>
      <c r="I44" s="154">
        <f>G44/C44-1</f>
        <v>-7.7638865102471755E-3</v>
      </c>
      <c r="J44" s="153">
        <f>G44-F44</f>
        <v>2069</v>
      </c>
      <c r="K44" s="153">
        <f>G44-C44</f>
        <v>-136</v>
      </c>
      <c r="L44" s="154">
        <f>G44/G42</f>
        <v>8.355285928546706E-2</v>
      </c>
      <c r="M44" s="155">
        <v>3943</v>
      </c>
      <c r="N44" s="153">
        <v>3769</v>
      </c>
      <c r="O44" s="153">
        <v>7016</v>
      </c>
      <c r="P44" s="153">
        <v>3060</v>
      </c>
      <c r="Q44" s="153">
        <v>2556</v>
      </c>
      <c r="R44" s="154">
        <f>Q44/P44-1</f>
        <v>-0.16470588235294115</v>
      </c>
      <c r="S44" s="154">
        <f>Q44/M44-1</f>
        <v>-0.35176261729647473</v>
      </c>
      <c r="T44" s="153">
        <f>Q44-P44</f>
        <v>-504</v>
      </c>
      <c r="U44" s="153">
        <f>Q44-M44</f>
        <v>-1387</v>
      </c>
      <c r="V44" s="154">
        <f>Q44/Q42</f>
        <v>0.11492805755395684</v>
      </c>
    </row>
    <row r="45" spans="2:22" ht="16.5" thickBot="1" x14ac:dyDescent="0.3">
      <c r="B45" s="157" t="s">
        <v>167</v>
      </c>
      <c r="C45" s="160"/>
      <c r="D45" s="160"/>
      <c r="E45" s="160"/>
      <c r="F45" s="160"/>
      <c r="G45" s="160"/>
      <c r="H45" s="160"/>
      <c r="I45" s="160"/>
      <c r="J45" s="160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</row>
    <row r="46" spans="2:22" x14ac:dyDescent="0.25">
      <c r="B46" s="59" t="s">
        <v>30</v>
      </c>
      <c r="C46" s="153">
        <v>56082</v>
      </c>
      <c r="D46" s="153">
        <v>25595</v>
      </c>
      <c r="E46" s="153">
        <v>40225</v>
      </c>
      <c r="F46" s="153">
        <v>70828</v>
      </c>
      <c r="G46" s="153">
        <v>84220</v>
      </c>
      <c r="H46" s="154">
        <f>G46/F46-1</f>
        <v>0.18907776585531155</v>
      </c>
      <c r="I46" s="154">
        <f>G46/C46-1</f>
        <v>0.50172961021361573</v>
      </c>
      <c r="J46" s="153">
        <f>G46-F46</f>
        <v>13392</v>
      </c>
      <c r="K46" s="153">
        <f>G46-C46</f>
        <v>28138</v>
      </c>
      <c r="L46" s="154">
        <f>G46/G46</f>
        <v>1</v>
      </c>
      <c r="M46" s="155">
        <v>3845</v>
      </c>
      <c r="N46" s="153">
        <v>2550</v>
      </c>
      <c r="O46" s="153">
        <v>4247</v>
      </c>
      <c r="P46" s="153">
        <v>4464</v>
      </c>
      <c r="Q46" s="153">
        <v>2510</v>
      </c>
      <c r="R46" s="154">
        <f>Q46/P46-1</f>
        <v>-0.43772401433691754</v>
      </c>
      <c r="S46" s="154">
        <f>Q46/M46-1</f>
        <v>-0.3472041612483745</v>
      </c>
      <c r="T46" s="153">
        <f>Q46-P46</f>
        <v>-1954</v>
      </c>
      <c r="U46" s="153">
        <f>Q46-M46</f>
        <v>-1335</v>
      </c>
      <c r="V46" s="154">
        <f>Q46/Q46</f>
        <v>1</v>
      </c>
    </row>
    <row r="47" spans="2:22" x14ac:dyDescent="0.25">
      <c r="B47" s="59" t="s">
        <v>65</v>
      </c>
      <c r="C47" s="153">
        <v>48749</v>
      </c>
      <c r="D47" s="153">
        <v>21788</v>
      </c>
      <c r="E47" s="153">
        <v>34581</v>
      </c>
      <c r="F47" s="153">
        <v>66144</v>
      </c>
      <c r="G47" s="153">
        <v>80705</v>
      </c>
      <c r="H47" s="154">
        <f>G47/F47-1</f>
        <v>0.22014090469279157</v>
      </c>
      <c r="I47" s="154">
        <f>G47/C47-1</f>
        <v>0.65552113889515673</v>
      </c>
      <c r="J47" s="153">
        <f>G47-F47</f>
        <v>14561</v>
      </c>
      <c r="K47" s="153">
        <f>G47-C47</f>
        <v>31956</v>
      </c>
      <c r="L47" s="154">
        <f>G47/G46</f>
        <v>0.95826407029209215</v>
      </c>
      <c r="M47" s="155">
        <v>3309</v>
      </c>
      <c r="N47" s="153">
        <v>1906</v>
      </c>
      <c r="O47" s="153">
        <v>2904</v>
      </c>
      <c r="P47" s="153">
        <v>4055</v>
      </c>
      <c r="Q47" s="153">
        <v>2216</v>
      </c>
      <c r="R47" s="154">
        <f>Q47/P47-1</f>
        <v>-0.45351418002466093</v>
      </c>
      <c r="S47" s="154">
        <f>Q47/M47-1</f>
        <v>-0.33031127228770019</v>
      </c>
      <c r="T47" s="153">
        <f>Q47-P47</f>
        <v>-1839</v>
      </c>
      <c r="U47" s="153">
        <f>Q47-M47</f>
        <v>-1093</v>
      </c>
      <c r="V47" s="154">
        <f>Q47/Q46</f>
        <v>0.88286852589641429</v>
      </c>
    </row>
    <row r="48" spans="2:22" ht="15.75" thickBot="1" x14ac:dyDescent="0.3">
      <c r="B48" s="59" t="s">
        <v>138</v>
      </c>
      <c r="C48" s="153">
        <v>7335</v>
      </c>
      <c r="D48" s="153">
        <v>3807</v>
      </c>
      <c r="E48" s="153">
        <v>5643</v>
      </c>
      <c r="F48" s="153">
        <v>4687</v>
      </c>
      <c r="G48" s="153">
        <v>3515</v>
      </c>
      <c r="H48" s="154">
        <f>G48/F48-1</f>
        <v>-0.25005333902282911</v>
      </c>
      <c r="I48" s="154">
        <f>G48/C48-1</f>
        <v>-0.52079072937968651</v>
      </c>
      <c r="J48" s="153">
        <f>G48-F48</f>
        <v>-1172</v>
      </c>
      <c r="K48" s="153">
        <f>G48-C48</f>
        <v>-3820</v>
      </c>
      <c r="L48" s="154">
        <f>G48/G46</f>
        <v>4.1735929707907862E-2</v>
      </c>
      <c r="M48" s="155">
        <v>536</v>
      </c>
      <c r="N48" s="153">
        <v>644</v>
      </c>
      <c r="O48" s="153">
        <v>1343</v>
      </c>
      <c r="P48" s="153">
        <v>410</v>
      </c>
      <c r="Q48" s="153">
        <v>294</v>
      </c>
      <c r="R48" s="154">
        <f>Q48/P48-1</f>
        <v>-0.28292682926829271</v>
      </c>
      <c r="S48" s="154">
        <f>Q48/M48-1</f>
        <v>-0.45149253731343286</v>
      </c>
      <c r="T48" s="153">
        <f>Q48-P48</f>
        <v>-116</v>
      </c>
      <c r="U48" s="153">
        <f>Q48-M48</f>
        <v>-242</v>
      </c>
      <c r="V48" s="154">
        <f>Q48/Q46</f>
        <v>0.11713147410358565</v>
      </c>
    </row>
    <row r="49" spans="2:22" ht="16.5" thickBot="1" x14ac:dyDescent="0.3">
      <c r="B49" s="138" t="s">
        <v>134</v>
      </c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</row>
    <row r="50" spans="2:22" ht="16.5" thickBot="1" x14ac:dyDescent="0.3">
      <c r="B50" s="157" t="s">
        <v>168</v>
      </c>
      <c r="C50" s="158"/>
      <c r="D50" s="158"/>
      <c r="E50" s="158"/>
      <c r="F50" s="158"/>
      <c r="G50" s="158"/>
      <c r="H50" s="158"/>
      <c r="I50" s="158"/>
      <c r="J50" s="158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</row>
    <row r="51" spans="2:22" x14ac:dyDescent="0.25">
      <c r="B51" s="59" t="s">
        <v>30</v>
      </c>
      <c r="C51" s="153">
        <v>2803604</v>
      </c>
      <c r="D51" s="153">
        <v>1112486</v>
      </c>
      <c r="E51" s="153">
        <v>680384</v>
      </c>
      <c r="F51" s="153">
        <v>2406559</v>
      </c>
      <c r="G51" s="153">
        <v>2758590</v>
      </c>
      <c r="H51" s="154">
        <f>G51/F51-1</f>
        <v>0.14627981279494917</v>
      </c>
      <c r="I51" s="154">
        <f>G51/C51-1</f>
        <v>-1.6055762511396066E-2</v>
      </c>
      <c r="J51" s="153">
        <f>G51-F51</f>
        <v>352031</v>
      </c>
      <c r="K51" s="153">
        <f>G51-C51</f>
        <v>-45014</v>
      </c>
      <c r="L51" s="154">
        <f>G51/G51</f>
        <v>1</v>
      </c>
      <c r="M51" s="155">
        <v>328921</v>
      </c>
      <c r="N51" s="153">
        <v>101836</v>
      </c>
      <c r="O51" s="153">
        <v>193905</v>
      </c>
      <c r="P51" s="153">
        <v>332139</v>
      </c>
      <c r="Q51" s="153">
        <v>326111</v>
      </c>
      <c r="R51" s="154">
        <f>Q51/P51-1</f>
        <v>-1.8149027967206521E-2</v>
      </c>
      <c r="S51" s="154">
        <f>Q51/M51-1</f>
        <v>-8.5430848136787141E-3</v>
      </c>
      <c r="T51" s="153">
        <f>Q51-P51</f>
        <v>-6028</v>
      </c>
      <c r="U51" s="153">
        <f>Q51-M51</f>
        <v>-2810</v>
      </c>
      <c r="V51" s="154">
        <f>Q51/Q51</f>
        <v>1</v>
      </c>
    </row>
    <row r="52" spans="2:22" x14ac:dyDescent="0.25">
      <c r="B52" s="59" t="s">
        <v>65</v>
      </c>
      <c r="C52" s="153">
        <v>2345689</v>
      </c>
      <c r="D52" s="153">
        <v>941908</v>
      </c>
      <c r="E52" s="153">
        <v>463787</v>
      </c>
      <c r="F52" s="153">
        <v>2034555</v>
      </c>
      <c r="G52" s="153">
        <v>2395048</v>
      </c>
      <c r="H52" s="154">
        <f>G52/F52-1</f>
        <v>0.1771851830007054</v>
      </c>
      <c r="I52" s="154">
        <f>G52/C52-1</f>
        <v>2.104243145617346E-2</v>
      </c>
      <c r="J52" s="153">
        <f>G52-F52</f>
        <v>360493</v>
      </c>
      <c r="K52" s="153">
        <f>G52-C52</f>
        <v>49359</v>
      </c>
      <c r="L52" s="154">
        <f>G52/G51</f>
        <v>0.86821455888696764</v>
      </c>
      <c r="M52" s="155">
        <v>247045</v>
      </c>
      <c r="N52" s="153">
        <v>56340</v>
      </c>
      <c r="O52" s="153">
        <v>125539</v>
      </c>
      <c r="P52" s="153">
        <v>261265</v>
      </c>
      <c r="Q52" s="153">
        <v>266071</v>
      </c>
      <c r="R52" s="154">
        <f>Q52/P52-1</f>
        <v>1.8395116069890749E-2</v>
      </c>
      <c r="S52" s="154">
        <f>Q52/M52-1</f>
        <v>7.7014309133963454E-2</v>
      </c>
      <c r="T52" s="153">
        <f>Q52-P52</f>
        <v>4806</v>
      </c>
      <c r="U52" s="153">
        <f>Q52-M52</f>
        <v>19026</v>
      </c>
      <c r="V52" s="154">
        <f>Q52/Q51</f>
        <v>0.8158909083103606</v>
      </c>
    </row>
    <row r="53" spans="2:22" ht="15.75" thickBot="1" x14ac:dyDescent="0.3">
      <c r="B53" s="59" t="s">
        <v>138</v>
      </c>
      <c r="C53" s="153">
        <v>457914</v>
      </c>
      <c r="D53" s="153">
        <v>170577</v>
      </c>
      <c r="E53" s="153">
        <v>216599</v>
      </c>
      <c r="F53" s="153">
        <v>372005</v>
      </c>
      <c r="G53" s="153">
        <v>363542</v>
      </c>
      <c r="H53" s="154">
        <f>G53/F53-1</f>
        <v>-2.2749694224539985E-2</v>
      </c>
      <c r="I53" s="154">
        <f>G53/C53-1</f>
        <v>-0.20609110007556009</v>
      </c>
      <c r="J53" s="153">
        <f>G53-F53</f>
        <v>-8463</v>
      </c>
      <c r="K53" s="153">
        <f>G53-C53</f>
        <v>-94372</v>
      </c>
      <c r="L53" s="154">
        <f>G53/G51</f>
        <v>0.13178544111303239</v>
      </c>
      <c r="M53" s="155">
        <v>81876</v>
      </c>
      <c r="N53" s="153">
        <v>45496</v>
      </c>
      <c r="O53" s="153">
        <v>68367</v>
      </c>
      <c r="P53" s="153">
        <v>70874</v>
      </c>
      <c r="Q53" s="153">
        <v>60040</v>
      </c>
      <c r="R53" s="154">
        <f>Q53/P53-1</f>
        <v>-0.15286282698874054</v>
      </c>
      <c r="S53" s="154">
        <f>Q53/M53-1</f>
        <v>-0.26669597928574917</v>
      </c>
      <c r="T53" s="153">
        <f>Q53-P53</f>
        <v>-10834</v>
      </c>
      <c r="U53" s="153">
        <f>Q53-M53</f>
        <v>-21836</v>
      </c>
      <c r="V53" s="154">
        <f>Q53/Q51</f>
        <v>0.1841090916896394</v>
      </c>
    </row>
    <row r="54" spans="2:22" ht="16.5" thickBot="1" x14ac:dyDescent="0.3">
      <c r="B54" s="157" t="s">
        <v>164</v>
      </c>
      <c r="C54" s="160"/>
      <c r="D54" s="160"/>
      <c r="E54" s="160"/>
      <c r="F54" s="160"/>
      <c r="G54" s="160"/>
      <c r="H54" s="160"/>
      <c r="I54" s="160"/>
      <c r="J54" s="160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</row>
    <row r="55" spans="2:22" x14ac:dyDescent="0.25">
      <c r="B55" s="59" t="s">
        <v>30</v>
      </c>
      <c r="C55" s="153">
        <v>1752280</v>
      </c>
      <c r="D55" s="153">
        <v>709082</v>
      </c>
      <c r="E55" s="153">
        <v>372316</v>
      </c>
      <c r="F55" s="153">
        <v>1434900</v>
      </c>
      <c r="G55" s="153">
        <v>1731231</v>
      </c>
      <c r="H55" s="154">
        <f>G55/F55-1</f>
        <v>0.20651683044114577</v>
      </c>
      <c r="I55" s="154">
        <f>G55/C55-1</f>
        <v>-1.2012349624489271E-2</v>
      </c>
      <c r="J55" s="153">
        <f>G55-F55</f>
        <v>296331</v>
      </c>
      <c r="K55" s="153">
        <f>G55-C55</f>
        <v>-21049</v>
      </c>
      <c r="L55" s="154">
        <f>G55/G55</f>
        <v>1</v>
      </c>
      <c r="M55" s="155">
        <v>155693</v>
      </c>
      <c r="N55" s="153">
        <v>46959</v>
      </c>
      <c r="O55" s="153">
        <v>90961</v>
      </c>
      <c r="P55" s="153">
        <v>153940</v>
      </c>
      <c r="Q55" s="153">
        <v>165857</v>
      </c>
      <c r="R55" s="154">
        <f>Q55/P55-1</f>
        <v>7.7413277900480804E-2</v>
      </c>
      <c r="S55" s="154">
        <f>Q55/M55-1</f>
        <v>6.5282318408663276E-2</v>
      </c>
      <c r="T55" s="153">
        <f>Q55-P55</f>
        <v>11917</v>
      </c>
      <c r="U55" s="153">
        <f>Q55-M55</f>
        <v>10164</v>
      </c>
      <c r="V55" s="154">
        <f>Q55/Q55</f>
        <v>1</v>
      </c>
    </row>
    <row r="56" spans="2:22" x14ac:dyDescent="0.25">
      <c r="B56" s="59" t="s">
        <v>65</v>
      </c>
      <c r="C56" s="153">
        <v>1418823</v>
      </c>
      <c r="D56" s="153">
        <v>594112</v>
      </c>
      <c r="E56" s="153">
        <v>234485</v>
      </c>
      <c r="F56" s="153">
        <v>1168222</v>
      </c>
      <c r="G56" s="153">
        <v>1455522</v>
      </c>
      <c r="H56" s="154">
        <f>G56/F56-1</f>
        <v>0.24592928398883096</v>
      </c>
      <c r="I56" s="154">
        <f>G56/C56-1</f>
        <v>2.5865805671320574E-2</v>
      </c>
      <c r="J56" s="153">
        <f>G56-F56</f>
        <v>287300</v>
      </c>
      <c r="K56" s="153">
        <f>G56-C56</f>
        <v>36699</v>
      </c>
      <c r="L56" s="154">
        <f>G56/G55</f>
        <v>0.84074395617915809</v>
      </c>
      <c r="M56" s="155">
        <v>109720</v>
      </c>
      <c r="N56" s="153">
        <v>24824</v>
      </c>
      <c r="O56" s="153">
        <v>56558</v>
      </c>
      <c r="P56" s="153">
        <v>115068</v>
      </c>
      <c r="Q56" s="153">
        <v>130495</v>
      </c>
      <c r="R56" s="154">
        <f>Q56/P56-1</f>
        <v>0.13406855076997948</v>
      </c>
      <c r="S56" s="154">
        <f>Q56/M56-1</f>
        <v>0.18934560699963554</v>
      </c>
      <c r="T56" s="153">
        <f>Q56-P56</f>
        <v>15427</v>
      </c>
      <c r="U56" s="153">
        <f>Q56-M56</f>
        <v>20775</v>
      </c>
      <c r="V56" s="154">
        <f>Q56/Q55</f>
        <v>0.78679223668581966</v>
      </c>
    </row>
    <row r="57" spans="2:22" ht="15.75" thickBot="1" x14ac:dyDescent="0.3">
      <c r="B57" s="59" t="s">
        <v>138</v>
      </c>
      <c r="C57" s="153">
        <v>333458</v>
      </c>
      <c r="D57" s="153">
        <v>114971</v>
      </c>
      <c r="E57" s="153">
        <v>137831</v>
      </c>
      <c r="F57" s="153">
        <v>266677</v>
      </c>
      <c r="G57" s="153">
        <v>275708</v>
      </c>
      <c r="H57" s="154">
        <f>G57/F57-1</f>
        <v>3.3864937733662837E-2</v>
      </c>
      <c r="I57" s="154">
        <f>G57/C57-1</f>
        <v>-0.17318522872445707</v>
      </c>
      <c r="J57" s="153">
        <f>G57-F57</f>
        <v>9031</v>
      </c>
      <c r="K57" s="153">
        <f>G57-C57</f>
        <v>-57750</v>
      </c>
      <c r="L57" s="154">
        <f>G57/G55</f>
        <v>0.15925546619717415</v>
      </c>
      <c r="M57" s="155">
        <v>45972</v>
      </c>
      <c r="N57" s="153">
        <v>22135</v>
      </c>
      <c r="O57" s="153">
        <v>34403</v>
      </c>
      <c r="P57" s="153">
        <v>38872</v>
      </c>
      <c r="Q57" s="153">
        <v>35362</v>
      </c>
      <c r="R57" s="154">
        <f>Q57/P57-1</f>
        <v>-9.02963572751595E-2</v>
      </c>
      <c r="S57" s="154">
        <f>Q57/M57-1</f>
        <v>-0.2307926563995476</v>
      </c>
      <c r="T57" s="153">
        <f>Q57-P57</f>
        <v>-3510</v>
      </c>
      <c r="U57" s="153">
        <f>Q57-M57</f>
        <v>-10610</v>
      </c>
      <c r="V57" s="154">
        <f>Q57/Q55</f>
        <v>0.21320776331418029</v>
      </c>
    </row>
    <row r="58" spans="2:22" ht="16.5" thickBot="1" x14ac:dyDescent="0.3">
      <c r="B58" s="157" t="s">
        <v>165</v>
      </c>
      <c r="C58" s="160"/>
      <c r="D58" s="160"/>
      <c r="E58" s="160"/>
      <c r="F58" s="160"/>
      <c r="G58" s="160"/>
      <c r="H58" s="160"/>
      <c r="I58" s="160"/>
      <c r="J58" s="160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</row>
    <row r="59" spans="2:22" x14ac:dyDescent="0.25">
      <c r="B59" s="59" t="s">
        <v>30</v>
      </c>
      <c r="C59" s="153">
        <v>884007</v>
      </c>
      <c r="D59" s="153">
        <v>307120</v>
      </c>
      <c r="E59" s="153">
        <v>221671</v>
      </c>
      <c r="F59" s="153">
        <v>761254</v>
      </c>
      <c r="G59" s="153">
        <v>819719</v>
      </c>
      <c r="H59" s="154">
        <f>G59/F59-1</f>
        <v>7.6800910077319706E-2</v>
      </c>
      <c r="I59" s="154">
        <f>G59/C59-1</f>
        <v>-7.2723406036377503E-2</v>
      </c>
      <c r="J59" s="153">
        <f>G59-F59</f>
        <v>58465</v>
      </c>
      <c r="K59" s="153">
        <f>G59-C59</f>
        <v>-64288</v>
      </c>
      <c r="L59" s="154">
        <f>G59/G59</f>
        <v>1</v>
      </c>
      <c r="M59" s="155">
        <v>155931</v>
      </c>
      <c r="N59" s="153">
        <v>43184</v>
      </c>
      <c r="O59" s="153">
        <v>84739</v>
      </c>
      <c r="P59" s="153">
        <v>150973</v>
      </c>
      <c r="Q59" s="153">
        <v>138687</v>
      </c>
      <c r="R59" s="154">
        <f>Q59/P59-1</f>
        <v>-8.1378789584892641E-2</v>
      </c>
      <c r="S59" s="154">
        <f>Q59/M59-1</f>
        <v>-0.11058737518517803</v>
      </c>
      <c r="T59" s="153">
        <f>Q59-P59</f>
        <v>-12286</v>
      </c>
      <c r="U59" s="153">
        <f>Q59-M59</f>
        <v>-17244</v>
      </c>
      <c r="V59" s="154">
        <f>Q59/Q59</f>
        <v>1</v>
      </c>
    </row>
    <row r="60" spans="2:22" x14ac:dyDescent="0.25">
      <c r="B60" s="59" t="s">
        <v>65</v>
      </c>
      <c r="C60" s="153">
        <v>785440</v>
      </c>
      <c r="D60" s="153">
        <v>264240</v>
      </c>
      <c r="E60" s="153">
        <v>164342</v>
      </c>
      <c r="F60" s="153">
        <v>682639</v>
      </c>
      <c r="G60" s="153">
        <v>750006</v>
      </c>
      <c r="H60" s="154">
        <f>G60/F60-1</f>
        <v>9.8686128392898809E-2</v>
      </c>
      <c r="I60" s="154">
        <f>G60/C60-1</f>
        <v>-4.5113566917905912E-2</v>
      </c>
      <c r="J60" s="153">
        <f>G60-F60</f>
        <v>67367</v>
      </c>
      <c r="K60" s="153">
        <f>G60-C60</f>
        <v>-35434</v>
      </c>
      <c r="L60" s="154">
        <f>G60/G59</f>
        <v>0.91495500287293574</v>
      </c>
      <c r="M60" s="155">
        <v>125046</v>
      </c>
      <c r="N60" s="153">
        <v>25355</v>
      </c>
      <c r="O60" s="153">
        <v>59549</v>
      </c>
      <c r="P60" s="153">
        <v>125426</v>
      </c>
      <c r="Q60" s="153">
        <v>117789</v>
      </c>
      <c r="R60" s="154">
        <f>Q60/P60-1</f>
        <v>-6.0888492019198548E-2</v>
      </c>
      <c r="S60" s="154">
        <f>Q60/M60-1</f>
        <v>-5.8034643251283491E-2</v>
      </c>
      <c r="T60" s="153">
        <f>Q60-P60</f>
        <v>-7637</v>
      </c>
      <c r="U60" s="153">
        <f>Q60-M60</f>
        <v>-7257</v>
      </c>
      <c r="V60" s="154">
        <f>Q60/Q59</f>
        <v>0.84931536481429404</v>
      </c>
    </row>
    <row r="61" spans="2:22" ht="15.75" thickBot="1" x14ac:dyDescent="0.3">
      <c r="B61" s="59" t="s">
        <v>138</v>
      </c>
      <c r="C61" s="153">
        <v>98567</v>
      </c>
      <c r="D61" s="153">
        <v>42880</v>
      </c>
      <c r="E61" s="153">
        <v>57328</v>
      </c>
      <c r="F61" s="153">
        <v>78615</v>
      </c>
      <c r="G61" s="153">
        <v>69712</v>
      </c>
      <c r="H61" s="154">
        <f>G61/F61-1</f>
        <v>-0.11324810786745532</v>
      </c>
      <c r="I61" s="154">
        <f>G61/C61-1</f>
        <v>-0.29274503637119931</v>
      </c>
      <c r="J61" s="153">
        <f>G61-F61</f>
        <v>-8903</v>
      </c>
      <c r="K61" s="153">
        <f>G61-C61</f>
        <v>-28855</v>
      </c>
      <c r="L61" s="154">
        <f>G61/G59</f>
        <v>8.5043777196819881E-2</v>
      </c>
      <c r="M61" s="155">
        <v>30885</v>
      </c>
      <c r="N61" s="153">
        <v>17829</v>
      </c>
      <c r="O61" s="153">
        <v>25190</v>
      </c>
      <c r="P61" s="153">
        <v>25546</v>
      </c>
      <c r="Q61" s="153">
        <v>20898</v>
      </c>
      <c r="R61" s="154">
        <f>Q61/P61-1</f>
        <v>-0.18194629296171616</v>
      </c>
      <c r="S61" s="154">
        <f>Q61/M61-1</f>
        <v>-0.32336085478387566</v>
      </c>
      <c r="T61" s="153">
        <f>Q61-P61</f>
        <v>-4648</v>
      </c>
      <c r="U61" s="153">
        <f>Q61-M61</f>
        <v>-9987</v>
      </c>
      <c r="V61" s="154">
        <f>Q61/Q59</f>
        <v>0.15068463518570593</v>
      </c>
    </row>
    <row r="62" spans="2:22" ht="16.5" thickBot="1" x14ac:dyDescent="0.3">
      <c r="B62" s="157" t="s">
        <v>166</v>
      </c>
      <c r="C62" s="160"/>
      <c r="D62" s="160"/>
      <c r="E62" s="160"/>
      <c r="F62" s="160"/>
      <c r="G62" s="160"/>
      <c r="H62" s="160"/>
      <c r="I62" s="160"/>
      <c r="J62" s="160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</row>
    <row r="63" spans="2:22" x14ac:dyDescent="0.25">
      <c r="B63" s="59" t="s">
        <v>30</v>
      </c>
      <c r="C63" s="153">
        <v>117883</v>
      </c>
      <c r="D63" s="153">
        <v>71732</v>
      </c>
      <c r="E63" s="153">
        <v>57669</v>
      </c>
      <c r="F63" s="153">
        <v>153134</v>
      </c>
      <c r="G63" s="153">
        <v>151344</v>
      </c>
      <c r="H63" s="154">
        <f>G63/F63-1</f>
        <v>-1.1689108885028832E-2</v>
      </c>
      <c r="I63" s="154">
        <f>G63/C63-1</f>
        <v>0.28384924034848114</v>
      </c>
      <c r="J63" s="153">
        <f>G63-F63</f>
        <v>-1790</v>
      </c>
      <c r="K63" s="153">
        <f>G63-C63</f>
        <v>33461</v>
      </c>
      <c r="L63" s="154">
        <f>G63/G63</f>
        <v>1</v>
      </c>
      <c r="M63" s="155">
        <v>14669</v>
      </c>
      <c r="N63" s="153">
        <v>9131</v>
      </c>
      <c r="O63" s="153">
        <v>15329</v>
      </c>
      <c r="P63" s="153">
        <v>23975</v>
      </c>
      <c r="Q63" s="153">
        <v>19375</v>
      </c>
      <c r="R63" s="154">
        <f>Q63/P63-1</f>
        <v>-0.19186652763295098</v>
      </c>
      <c r="S63" s="154">
        <f>Q63/M63-1</f>
        <v>0.32081259799577344</v>
      </c>
      <c r="T63" s="153">
        <f>Q63-P63</f>
        <v>-4600</v>
      </c>
      <c r="U63" s="153">
        <f>Q63-M63</f>
        <v>4706</v>
      </c>
      <c r="V63" s="154">
        <f>Q63/Q63</f>
        <v>1</v>
      </c>
    </row>
    <row r="64" spans="2:22" x14ac:dyDescent="0.25">
      <c r="B64" s="59" t="s">
        <v>65</v>
      </c>
      <c r="C64" s="153">
        <v>98669</v>
      </c>
      <c r="D64" s="153">
        <v>62433</v>
      </c>
      <c r="E64" s="153">
        <v>41353</v>
      </c>
      <c r="F64" s="153">
        <v>132836</v>
      </c>
      <c r="G64" s="153">
        <v>137475</v>
      </c>
      <c r="H64" s="154">
        <f>G64/F64-1</f>
        <v>3.4922761901894139E-2</v>
      </c>
      <c r="I64" s="154">
        <f>G64/C64-1</f>
        <v>0.39329475316462115</v>
      </c>
      <c r="J64" s="153">
        <f>G64-F64</f>
        <v>4639</v>
      </c>
      <c r="K64" s="153">
        <f>G64-C64</f>
        <v>38806</v>
      </c>
      <c r="L64" s="154">
        <f>G64/G63</f>
        <v>0.90836108468125598</v>
      </c>
      <c r="M64" s="155">
        <v>10233</v>
      </c>
      <c r="N64" s="153">
        <v>4757</v>
      </c>
      <c r="O64" s="153">
        <v>8080</v>
      </c>
      <c r="P64" s="153">
        <v>18289</v>
      </c>
      <c r="Q64" s="153">
        <v>15886</v>
      </c>
      <c r="R64" s="154">
        <f>Q64/P64-1</f>
        <v>-0.13139045327792664</v>
      </c>
      <c r="S64" s="154">
        <f>Q64/M64-1</f>
        <v>0.55242841786377417</v>
      </c>
      <c r="T64" s="153">
        <f>Q64-P64</f>
        <v>-2403</v>
      </c>
      <c r="U64" s="153">
        <f>Q64-M64</f>
        <v>5653</v>
      </c>
      <c r="V64" s="154">
        <f>Q64/Q63</f>
        <v>0.81992258064516133</v>
      </c>
    </row>
    <row r="65" spans="2:22" ht="15.75" thickBot="1" x14ac:dyDescent="0.3">
      <c r="B65" s="59" t="s">
        <v>138</v>
      </c>
      <c r="C65" s="153">
        <v>19213</v>
      </c>
      <c r="D65" s="153">
        <v>9299</v>
      </c>
      <c r="E65" s="153">
        <v>16316</v>
      </c>
      <c r="F65" s="153">
        <v>20298</v>
      </c>
      <c r="G65" s="153">
        <v>13871</v>
      </c>
      <c r="H65" s="154">
        <f>G65/F65-1</f>
        <v>-0.3166321805103951</v>
      </c>
      <c r="I65" s="154">
        <f>G65/C65-1</f>
        <v>-0.27804090980065577</v>
      </c>
      <c r="J65" s="153">
        <f>G65-F65</f>
        <v>-6427</v>
      </c>
      <c r="K65" s="153">
        <f>G65-C65</f>
        <v>-5342</v>
      </c>
      <c r="L65" s="154">
        <f>G65/G63</f>
        <v>9.1652130246326249E-2</v>
      </c>
      <c r="M65" s="155">
        <v>4436</v>
      </c>
      <c r="N65" s="153">
        <v>4374</v>
      </c>
      <c r="O65" s="153">
        <v>7249</v>
      </c>
      <c r="P65" s="153">
        <v>5687</v>
      </c>
      <c r="Q65" s="153">
        <v>3489</v>
      </c>
      <c r="R65" s="154">
        <f>Q65/P65-1</f>
        <v>-0.38649551608932653</v>
      </c>
      <c r="S65" s="154">
        <f>Q65/M65-1</f>
        <v>-0.21348061316501354</v>
      </c>
      <c r="T65" s="153">
        <f>Q65-P65</f>
        <v>-2198</v>
      </c>
      <c r="U65" s="153">
        <f>Q65-M65</f>
        <v>-947</v>
      </c>
      <c r="V65" s="154">
        <f>Q65/Q63</f>
        <v>0.1800774193548387</v>
      </c>
    </row>
    <row r="66" spans="2:22" ht="16.5" thickBot="1" x14ac:dyDescent="0.3">
      <c r="B66" s="157" t="s">
        <v>167</v>
      </c>
      <c r="C66" s="160"/>
      <c r="D66" s="160"/>
      <c r="E66" s="160"/>
      <c r="F66" s="160"/>
      <c r="G66" s="160"/>
      <c r="H66" s="160"/>
      <c r="I66" s="160"/>
      <c r="J66" s="160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</row>
    <row r="67" spans="2:22" x14ac:dyDescent="0.25">
      <c r="B67" s="59" t="s">
        <v>30</v>
      </c>
      <c r="C67" s="153">
        <v>49436</v>
      </c>
      <c r="D67" s="153">
        <v>24553</v>
      </c>
      <c r="E67" s="153">
        <v>28730</v>
      </c>
      <c r="F67" s="153">
        <v>57272</v>
      </c>
      <c r="G67" s="153">
        <v>56296</v>
      </c>
      <c r="H67" s="154">
        <f>G67/F67-1</f>
        <v>-1.7041486241095138E-2</v>
      </c>
      <c r="I67" s="154">
        <f>G67/C67-1</f>
        <v>0.13876527227121938</v>
      </c>
      <c r="J67" s="153">
        <f>G67-F67</f>
        <v>-976</v>
      </c>
      <c r="K67" s="153">
        <f>G67-C67</f>
        <v>6860</v>
      </c>
      <c r="L67" s="154">
        <f>G67/G67</f>
        <v>1</v>
      </c>
      <c r="M67" s="155">
        <v>2630</v>
      </c>
      <c r="N67" s="153">
        <v>2562</v>
      </c>
      <c r="O67" s="153">
        <v>2877</v>
      </c>
      <c r="P67" s="153">
        <v>3251</v>
      </c>
      <c r="Q67" s="153">
        <v>2192</v>
      </c>
      <c r="R67" s="154">
        <f>Q67/P67-1</f>
        <v>-0.32574592433097505</v>
      </c>
      <c r="S67" s="154">
        <f>Q67/M67-1</f>
        <v>-0.16653992395437267</v>
      </c>
      <c r="T67" s="153">
        <f>Q67-P67</f>
        <v>-1059</v>
      </c>
      <c r="U67" s="153">
        <f>Q67-M67</f>
        <v>-438</v>
      </c>
      <c r="V67" s="154">
        <f>Q67/Q67</f>
        <v>1</v>
      </c>
    </row>
    <row r="68" spans="2:22" x14ac:dyDescent="0.25">
      <c r="B68" s="59" t="s">
        <v>65</v>
      </c>
      <c r="C68" s="153">
        <v>42760</v>
      </c>
      <c r="D68" s="153">
        <v>21125</v>
      </c>
      <c r="E68" s="153">
        <v>23609</v>
      </c>
      <c r="F68" s="153">
        <v>50860</v>
      </c>
      <c r="G68" s="153">
        <v>52046</v>
      </c>
      <c r="H68" s="154">
        <f>G68/F68-1</f>
        <v>2.3318914667715296E-2</v>
      </c>
      <c r="I68" s="154">
        <f>G68/C68-1</f>
        <v>0.21716557530402247</v>
      </c>
      <c r="J68" s="153">
        <f>G68-F68</f>
        <v>1186</v>
      </c>
      <c r="K68" s="153">
        <f>G68-C68</f>
        <v>9286</v>
      </c>
      <c r="L68" s="154">
        <f>G68/G67</f>
        <v>0.92450618161148213</v>
      </c>
      <c r="M68" s="155">
        <v>2047</v>
      </c>
      <c r="N68" s="153">
        <v>1405</v>
      </c>
      <c r="O68" s="153">
        <v>1352</v>
      </c>
      <c r="P68" s="153">
        <v>2483</v>
      </c>
      <c r="Q68" s="153">
        <v>1901</v>
      </c>
      <c r="R68" s="154">
        <f>Q68/P68-1</f>
        <v>-0.23439387837293602</v>
      </c>
      <c r="S68" s="154">
        <f>Q68/M68-1</f>
        <v>-7.1323888617489062E-2</v>
      </c>
      <c r="T68" s="153">
        <f>Q68-P68</f>
        <v>-582</v>
      </c>
      <c r="U68" s="153">
        <f>Q68-M68</f>
        <v>-146</v>
      </c>
      <c r="V68" s="154">
        <f>Q68/Q67</f>
        <v>0.86724452554744524</v>
      </c>
    </row>
    <row r="69" spans="2:22" ht="15.75" thickBot="1" x14ac:dyDescent="0.3">
      <c r="B69" s="59" t="s">
        <v>138</v>
      </c>
      <c r="C69" s="153">
        <v>6676</v>
      </c>
      <c r="D69" s="153">
        <v>3427</v>
      </c>
      <c r="E69" s="153">
        <v>5123</v>
      </c>
      <c r="F69" s="153">
        <v>6414</v>
      </c>
      <c r="G69" s="153">
        <v>4253</v>
      </c>
      <c r="H69" s="154">
        <f>G69/F69-1</f>
        <v>-0.33691923916432798</v>
      </c>
      <c r="I69" s="154">
        <f>G69/C69-1</f>
        <v>-0.36294188136608752</v>
      </c>
      <c r="J69" s="153">
        <f>G69-F69</f>
        <v>-2161</v>
      </c>
      <c r="K69" s="153">
        <f>G69-C69</f>
        <v>-2423</v>
      </c>
      <c r="L69" s="154">
        <f>G69/G67</f>
        <v>7.554710814267443E-2</v>
      </c>
      <c r="M69" s="155">
        <v>583</v>
      </c>
      <c r="N69" s="153">
        <v>1157</v>
      </c>
      <c r="O69" s="153">
        <v>1525</v>
      </c>
      <c r="P69" s="153">
        <v>769</v>
      </c>
      <c r="Q69" s="153">
        <v>291</v>
      </c>
      <c r="R69" s="154">
        <f>Q69/P69-1</f>
        <v>-0.62158647594278282</v>
      </c>
      <c r="S69" s="154">
        <f>Q69/M69-1</f>
        <v>-0.5008576329331047</v>
      </c>
      <c r="T69" s="153">
        <f>Q69-P69</f>
        <v>-478</v>
      </c>
      <c r="U69" s="153">
        <f>Q69-M69</f>
        <v>-292</v>
      </c>
      <c r="V69" s="154">
        <f>Q69/Q67</f>
        <v>0.13275547445255476</v>
      </c>
    </row>
    <row r="70" spans="2:22" ht="16.5" thickBot="1" x14ac:dyDescent="0.3">
      <c r="B70" s="138" t="s">
        <v>135</v>
      </c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</row>
    <row r="71" spans="2:22" ht="16.5" thickBot="1" x14ac:dyDescent="0.3">
      <c r="B71" s="157" t="s">
        <v>168</v>
      </c>
      <c r="C71" s="158"/>
      <c r="D71" s="158"/>
      <c r="E71" s="158"/>
      <c r="F71" s="158"/>
      <c r="G71" s="158"/>
      <c r="H71" s="158"/>
      <c r="I71" s="158"/>
      <c r="J71" s="158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</row>
    <row r="72" spans="2:22" x14ac:dyDescent="0.25">
      <c r="B72" s="59" t="s">
        <v>30</v>
      </c>
      <c r="C72" s="153">
        <v>2082591</v>
      </c>
      <c r="D72" s="153">
        <v>651608</v>
      </c>
      <c r="E72" s="153">
        <v>446322</v>
      </c>
      <c r="F72" s="153">
        <v>1810318</v>
      </c>
      <c r="G72" s="153">
        <v>2077695</v>
      </c>
      <c r="H72" s="154">
        <f>G72/F72-1</f>
        <v>0.14769615062105101</v>
      </c>
      <c r="I72" s="154">
        <f>G72/C72-1</f>
        <v>-2.3509176789874298E-3</v>
      </c>
      <c r="J72" s="153">
        <f>G72-F72</f>
        <v>267377</v>
      </c>
      <c r="K72" s="153">
        <f>G72-C72</f>
        <v>-4896</v>
      </c>
      <c r="L72" s="154">
        <f>G72/G72</f>
        <v>1</v>
      </c>
      <c r="M72" s="155">
        <v>273783</v>
      </c>
      <c r="N72" s="153">
        <v>69133</v>
      </c>
      <c r="O72" s="153">
        <v>173983</v>
      </c>
      <c r="P72" s="153">
        <v>278200</v>
      </c>
      <c r="Q72" s="153">
        <v>275252</v>
      </c>
      <c r="R72" s="154">
        <f>Q72/P72-1</f>
        <v>-1.0596693026599602E-2</v>
      </c>
      <c r="S72" s="154">
        <f>Q72/M72-1</f>
        <v>5.3655632380389395E-3</v>
      </c>
      <c r="T72" s="153">
        <f>Q72-P72</f>
        <v>-2948</v>
      </c>
      <c r="U72" s="153">
        <f>Q72-M72</f>
        <v>1469</v>
      </c>
      <c r="V72" s="154">
        <f>Q72/Q72</f>
        <v>1</v>
      </c>
    </row>
    <row r="73" spans="2:22" x14ac:dyDescent="0.25">
      <c r="B73" s="59" t="s">
        <v>65</v>
      </c>
      <c r="C73" s="153">
        <v>1866730</v>
      </c>
      <c r="D73" s="153">
        <v>564918</v>
      </c>
      <c r="E73" s="153">
        <v>281778</v>
      </c>
      <c r="F73" s="153">
        <v>1572090</v>
      </c>
      <c r="G73" s="153">
        <v>1852876</v>
      </c>
      <c r="H73" s="154">
        <f>G73/F73-1</f>
        <v>0.17860682276460005</v>
      </c>
      <c r="I73" s="154">
        <f>G73/C73-1</f>
        <v>-7.4215339122423174E-3</v>
      </c>
      <c r="J73" s="153">
        <f>G73-F73</f>
        <v>280786</v>
      </c>
      <c r="K73" s="153">
        <f>G73-C73</f>
        <v>-13854</v>
      </c>
      <c r="L73" s="154">
        <f>G73/G72</f>
        <v>0.89179403136649027</v>
      </c>
      <c r="M73" s="155">
        <v>231383</v>
      </c>
      <c r="N73" s="153">
        <v>37493</v>
      </c>
      <c r="O73" s="153">
        <v>110918</v>
      </c>
      <c r="P73" s="153">
        <v>225041</v>
      </c>
      <c r="Q73" s="153">
        <v>232526</v>
      </c>
      <c r="R73" s="154">
        <f>Q73/P73-1</f>
        <v>3.3260605845156999E-2</v>
      </c>
      <c r="S73" s="154">
        <f>Q73/M73-1</f>
        <v>4.9398616147253716E-3</v>
      </c>
      <c r="T73" s="153">
        <f>Q73-P73</f>
        <v>7485</v>
      </c>
      <c r="U73" s="153">
        <f>Q73-M73</f>
        <v>1143</v>
      </c>
      <c r="V73" s="154">
        <f>Q73/Q72</f>
        <v>0.84477496984581402</v>
      </c>
    </row>
    <row r="74" spans="2:22" ht="15.75" thickBot="1" x14ac:dyDescent="0.3">
      <c r="B74" s="59" t="s">
        <v>138</v>
      </c>
      <c r="C74" s="153">
        <v>215862</v>
      </c>
      <c r="D74" s="153">
        <v>86692</v>
      </c>
      <c r="E74" s="153">
        <v>164545</v>
      </c>
      <c r="F74" s="153">
        <v>238226</v>
      </c>
      <c r="G74" s="153">
        <v>224821</v>
      </c>
      <c r="H74" s="154">
        <f>G74/F74-1</f>
        <v>-5.6270096463022501E-2</v>
      </c>
      <c r="I74" s="154">
        <f>G74/C74-1</f>
        <v>4.1503367892449905E-2</v>
      </c>
      <c r="J74" s="153">
        <f>G74-F74</f>
        <v>-13405</v>
      </c>
      <c r="K74" s="153">
        <f>G74-C74</f>
        <v>8959</v>
      </c>
      <c r="L74" s="154">
        <f>G74/G72</f>
        <v>0.10820693123870442</v>
      </c>
      <c r="M74" s="155">
        <v>42400</v>
      </c>
      <c r="N74" s="153">
        <v>31640</v>
      </c>
      <c r="O74" s="153">
        <v>63066</v>
      </c>
      <c r="P74" s="153">
        <v>53159</v>
      </c>
      <c r="Q74" s="153">
        <v>42726</v>
      </c>
      <c r="R74" s="154">
        <f>Q74/P74-1</f>
        <v>-0.19626027577644423</v>
      </c>
      <c r="S74" s="154">
        <f>Q74/M74-1</f>
        <v>7.6886792452830477E-3</v>
      </c>
      <c r="T74" s="153">
        <f>Q74-P74</f>
        <v>-10433</v>
      </c>
      <c r="U74" s="153">
        <f>Q74-M74</f>
        <v>326</v>
      </c>
      <c r="V74" s="154">
        <f>Q74/Q72</f>
        <v>0.15522503015418598</v>
      </c>
    </row>
    <row r="75" spans="2:22" ht="16.5" thickBot="1" x14ac:dyDescent="0.3">
      <c r="B75" s="157" t="s">
        <v>164</v>
      </c>
      <c r="C75" s="160"/>
      <c r="D75" s="160"/>
      <c r="E75" s="160"/>
      <c r="F75" s="160"/>
      <c r="G75" s="160"/>
      <c r="H75" s="160"/>
      <c r="I75" s="160"/>
      <c r="J75" s="160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</row>
    <row r="76" spans="2:22" x14ac:dyDescent="0.25">
      <c r="B76" s="59" t="s">
        <v>30</v>
      </c>
      <c r="C76" s="153">
        <v>1367227</v>
      </c>
      <c r="D76" s="153">
        <v>406054</v>
      </c>
      <c r="E76" s="153">
        <v>256771</v>
      </c>
      <c r="F76" s="153">
        <v>1141112</v>
      </c>
      <c r="G76" s="153">
        <v>1410268</v>
      </c>
      <c r="H76" s="154">
        <f>G76/F76-1</f>
        <v>0.23587167604932735</v>
      </c>
      <c r="I76" s="154">
        <f>G76/C76-1</f>
        <v>3.1480507626019616E-2</v>
      </c>
      <c r="J76" s="153">
        <f>G76-F76</f>
        <v>269156</v>
      </c>
      <c r="K76" s="153">
        <f>G76-C76</f>
        <v>43041</v>
      </c>
      <c r="L76" s="154">
        <f>G76/G76</f>
        <v>1</v>
      </c>
      <c r="M76" s="155">
        <v>137007</v>
      </c>
      <c r="N76" s="153">
        <v>32659</v>
      </c>
      <c r="O76" s="153">
        <v>81817</v>
      </c>
      <c r="P76" s="153">
        <v>136389</v>
      </c>
      <c r="Q76" s="153">
        <v>140255</v>
      </c>
      <c r="R76" s="154">
        <f>Q76/P76-1</f>
        <v>2.834539442330386E-2</v>
      </c>
      <c r="S76" s="154">
        <f>Q76/M76-1</f>
        <v>2.3706817899815436E-2</v>
      </c>
      <c r="T76" s="153">
        <f>Q76-P76</f>
        <v>3866</v>
      </c>
      <c r="U76" s="153">
        <f>Q76-M76</f>
        <v>3248</v>
      </c>
      <c r="V76" s="154">
        <f>Q76/Q76</f>
        <v>1</v>
      </c>
    </row>
    <row r="77" spans="2:22" x14ac:dyDescent="0.25">
      <c r="B77" s="59" t="s">
        <v>65</v>
      </c>
      <c r="C77" s="153">
        <v>1210074</v>
      </c>
      <c r="D77" s="153">
        <v>352155</v>
      </c>
      <c r="E77" s="153">
        <v>151161</v>
      </c>
      <c r="F77" s="153">
        <v>968186</v>
      </c>
      <c r="G77" s="153">
        <v>1234734</v>
      </c>
      <c r="H77" s="154">
        <f>G77/F77-1</f>
        <v>0.27530660430950249</v>
      </c>
      <c r="I77" s="154">
        <f>G77/C77-1</f>
        <v>2.0378918975203275E-2</v>
      </c>
      <c r="J77" s="153">
        <f>G77-F77</f>
        <v>266548</v>
      </c>
      <c r="K77" s="153">
        <f>G77-C77</f>
        <v>24660</v>
      </c>
      <c r="L77" s="154">
        <f>G77/G76</f>
        <v>0.87553145926873477</v>
      </c>
      <c r="M77" s="155">
        <v>109691</v>
      </c>
      <c r="N77" s="153">
        <v>15367</v>
      </c>
      <c r="O77" s="153">
        <v>47867</v>
      </c>
      <c r="P77" s="153">
        <v>104780</v>
      </c>
      <c r="Q77" s="153">
        <v>111445</v>
      </c>
      <c r="R77" s="154">
        <f>Q77/P77-1</f>
        <v>6.3609467455621349E-2</v>
      </c>
      <c r="S77" s="154">
        <f>Q77/M77-1</f>
        <v>1.5990372956760313E-2</v>
      </c>
      <c r="T77" s="153">
        <f>Q77-P77</f>
        <v>6665</v>
      </c>
      <c r="U77" s="153">
        <f>Q77-M77</f>
        <v>1754</v>
      </c>
      <c r="V77" s="154">
        <f>Q77/Q76</f>
        <v>0.79458842822002784</v>
      </c>
    </row>
    <row r="78" spans="2:22" ht="15.75" thickBot="1" x14ac:dyDescent="0.3">
      <c r="B78" s="59" t="s">
        <v>138</v>
      </c>
      <c r="C78" s="153">
        <v>157153</v>
      </c>
      <c r="D78" s="153">
        <v>53900</v>
      </c>
      <c r="E78" s="153">
        <v>105609</v>
      </c>
      <c r="F78" s="153">
        <v>172924</v>
      </c>
      <c r="G78" s="153">
        <v>175535</v>
      </c>
      <c r="H78" s="154">
        <f>G78/F78-1</f>
        <v>1.509911868797853E-2</v>
      </c>
      <c r="I78" s="154">
        <f>G78/C78-1</f>
        <v>0.11696881383110735</v>
      </c>
      <c r="J78" s="153">
        <f>G78-F78</f>
        <v>2611</v>
      </c>
      <c r="K78" s="153">
        <f>G78-C78</f>
        <v>18382</v>
      </c>
      <c r="L78" s="154">
        <f>G78/G76</f>
        <v>0.12446924981634697</v>
      </c>
      <c r="M78" s="155">
        <v>27316</v>
      </c>
      <c r="N78" s="153">
        <v>17292</v>
      </c>
      <c r="O78" s="153">
        <v>33950</v>
      </c>
      <c r="P78" s="153">
        <v>31609</v>
      </c>
      <c r="Q78" s="153">
        <v>28810</v>
      </c>
      <c r="R78" s="154">
        <f>Q78/P78-1</f>
        <v>-8.8550729222689695E-2</v>
      </c>
      <c r="S78" s="154">
        <f>Q78/M78-1</f>
        <v>5.4693220090789252E-2</v>
      </c>
      <c r="T78" s="153">
        <f>Q78-P78</f>
        <v>-2799</v>
      </c>
      <c r="U78" s="153">
        <f>Q78-M78</f>
        <v>1494</v>
      </c>
      <c r="V78" s="154">
        <f>Q78/Q76</f>
        <v>0.20541157177997219</v>
      </c>
    </row>
    <row r="79" spans="2:22" ht="16.5" thickBot="1" x14ac:dyDescent="0.3">
      <c r="B79" s="157" t="s">
        <v>165</v>
      </c>
      <c r="C79" s="160"/>
      <c r="D79" s="160"/>
      <c r="E79" s="160"/>
      <c r="F79" s="160"/>
      <c r="G79" s="160"/>
      <c r="H79" s="160"/>
      <c r="I79" s="160"/>
      <c r="J79" s="160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</row>
    <row r="80" spans="2:22" x14ac:dyDescent="0.25">
      <c r="B80" s="59" t="s">
        <v>30</v>
      </c>
      <c r="C80" s="153">
        <v>637441</v>
      </c>
      <c r="D80" s="153">
        <v>202660</v>
      </c>
      <c r="E80" s="153">
        <v>151864</v>
      </c>
      <c r="F80" s="153">
        <v>590196</v>
      </c>
      <c r="G80" s="153">
        <v>571277</v>
      </c>
      <c r="H80" s="154">
        <f>G80/F80-1</f>
        <v>-3.2055452764844228E-2</v>
      </c>
      <c r="I80" s="154">
        <f>G80/C80-1</f>
        <v>-0.10379627290996341</v>
      </c>
      <c r="J80" s="153">
        <f>G80-F80</f>
        <v>-18919</v>
      </c>
      <c r="K80" s="153">
        <f>G80-C80</f>
        <v>-66164</v>
      </c>
      <c r="L80" s="154">
        <f>G80/G80</f>
        <v>1</v>
      </c>
      <c r="M80" s="155">
        <v>127601</v>
      </c>
      <c r="N80" s="153">
        <v>31131</v>
      </c>
      <c r="O80" s="153">
        <v>80024</v>
      </c>
      <c r="P80" s="153">
        <v>132743</v>
      </c>
      <c r="Q80" s="153">
        <v>125821</v>
      </c>
      <c r="R80" s="154">
        <f>Q80/P80-1</f>
        <v>-5.2145875865393987E-2</v>
      </c>
      <c r="S80" s="154">
        <f>Q80/M80-1</f>
        <v>-1.3949733936254427E-2</v>
      </c>
      <c r="T80" s="153">
        <f>Q80-P80</f>
        <v>-6922</v>
      </c>
      <c r="U80" s="153">
        <f>Q80-M80</f>
        <v>-1780</v>
      </c>
      <c r="V80" s="154">
        <f>Q80/Q80</f>
        <v>1</v>
      </c>
    </row>
    <row r="81" spans="2:22" x14ac:dyDescent="0.25">
      <c r="B81" s="59" t="s">
        <v>65</v>
      </c>
      <c r="C81" s="153">
        <v>588790</v>
      </c>
      <c r="D81" s="153">
        <v>174343</v>
      </c>
      <c r="E81" s="153">
        <v>101087</v>
      </c>
      <c r="F81" s="153">
        <v>533846</v>
      </c>
      <c r="G81" s="153">
        <v>530065</v>
      </c>
      <c r="H81" s="154">
        <f>G81/F81-1</f>
        <v>-7.0825668825841293E-3</v>
      </c>
      <c r="I81" s="154">
        <f>G81/C81-1</f>
        <v>-9.9738446644813905E-2</v>
      </c>
      <c r="J81" s="153">
        <f>G81-F81</f>
        <v>-3781</v>
      </c>
      <c r="K81" s="153">
        <f>G81-C81</f>
        <v>-58725</v>
      </c>
      <c r="L81" s="154">
        <f>G81/G80</f>
        <v>0.92785986482914595</v>
      </c>
      <c r="M81" s="155">
        <v>114268</v>
      </c>
      <c r="N81" s="153">
        <v>18777</v>
      </c>
      <c r="O81" s="153">
        <v>54269</v>
      </c>
      <c r="P81" s="153">
        <v>113390</v>
      </c>
      <c r="Q81" s="153">
        <v>113932</v>
      </c>
      <c r="R81" s="154">
        <f>Q81/P81-1</f>
        <v>4.7799629596965154E-3</v>
      </c>
      <c r="S81" s="154">
        <f>Q81/M81-1</f>
        <v>-2.9404557706445011E-3</v>
      </c>
      <c r="T81" s="153">
        <f>Q81-P81</f>
        <v>542</v>
      </c>
      <c r="U81" s="153">
        <f>Q81-M81</f>
        <v>-336</v>
      </c>
      <c r="V81" s="154">
        <f>Q81/Q80</f>
        <v>0.90550861938786054</v>
      </c>
    </row>
    <row r="82" spans="2:22" ht="15.75" thickBot="1" x14ac:dyDescent="0.3">
      <c r="B82" s="59" t="s">
        <v>138</v>
      </c>
      <c r="C82" s="153">
        <v>48653</v>
      </c>
      <c r="D82" s="153">
        <v>28316</v>
      </c>
      <c r="E82" s="153">
        <v>50776</v>
      </c>
      <c r="F82" s="153">
        <v>56351</v>
      </c>
      <c r="G82" s="153">
        <v>41213</v>
      </c>
      <c r="H82" s="154">
        <f>G82/F82-1</f>
        <v>-0.26863764618196662</v>
      </c>
      <c r="I82" s="154">
        <f>G82/C82-1</f>
        <v>-0.15291965551970077</v>
      </c>
      <c r="J82" s="153">
        <f>G82-F82</f>
        <v>-15138</v>
      </c>
      <c r="K82" s="153">
        <f>G82-C82</f>
        <v>-7440</v>
      </c>
      <c r="L82" s="154">
        <f>G82/G80</f>
        <v>7.2141885635164729E-2</v>
      </c>
      <c r="M82" s="155">
        <v>13333</v>
      </c>
      <c r="N82" s="153">
        <v>12354</v>
      </c>
      <c r="O82" s="153">
        <v>25755</v>
      </c>
      <c r="P82" s="153">
        <v>19353</v>
      </c>
      <c r="Q82" s="153">
        <v>11888</v>
      </c>
      <c r="R82" s="154">
        <f>Q82/P82-1</f>
        <v>-0.38572831085619796</v>
      </c>
      <c r="S82" s="154">
        <f>Q82/M82-1</f>
        <v>-0.10837770944273606</v>
      </c>
      <c r="T82" s="153">
        <f>Q82-P82</f>
        <v>-7465</v>
      </c>
      <c r="U82" s="153">
        <f>Q82-M82</f>
        <v>-1445</v>
      </c>
      <c r="V82" s="154">
        <f>Q82/Q80</f>
        <v>9.4483432813282364E-2</v>
      </c>
    </row>
    <row r="83" spans="2:22" ht="16.5" thickBot="1" x14ac:dyDescent="0.3">
      <c r="B83" s="157" t="s">
        <v>166</v>
      </c>
      <c r="C83" s="160"/>
      <c r="D83" s="160"/>
      <c r="E83" s="160"/>
      <c r="F83" s="160"/>
      <c r="G83" s="160"/>
      <c r="H83" s="160"/>
      <c r="I83" s="160"/>
      <c r="J83" s="160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</row>
    <row r="84" spans="2:22" x14ac:dyDescent="0.25">
      <c r="B84" s="59" t="s">
        <v>30</v>
      </c>
      <c r="C84" s="153">
        <v>63482</v>
      </c>
      <c r="D84" s="153">
        <v>32196</v>
      </c>
      <c r="E84" s="153">
        <v>28028</v>
      </c>
      <c r="F84" s="153">
        <v>64159</v>
      </c>
      <c r="G84" s="153">
        <v>82628</v>
      </c>
      <c r="H84" s="154">
        <f>G84/F84-1</f>
        <v>0.28786296544522205</v>
      </c>
      <c r="I84" s="154">
        <f>G84/C84-1</f>
        <v>0.30159730317255296</v>
      </c>
      <c r="J84" s="153">
        <f>G84-F84</f>
        <v>18469</v>
      </c>
      <c r="K84" s="153">
        <f>G84-C84</f>
        <v>19146</v>
      </c>
      <c r="L84" s="154">
        <f>G84/G84</f>
        <v>1</v>
      </c>
      <c r="M84" s="155">
        <v>8525</v>
      </c>
      <c r="N84" s="153">
        <v>4821</v>
      </c>
      <c r="O84" s="153">
        <v>11380</v>
      </c>
      <c r="P84" s="153">
        <v>7834</v>
      </c>
      <c r="Q84" s="153">
        <v>8213</v>
      </c>
      <c r="R84" s="154">
        <f>Q84/P84-1</f>
        <v>4.8378861373500115E-2</v>
      </c>
      <c r="S84" s="154">
        <f>Q84/M84-1</f>
        <v>-3.6598240469208232E-2</v>
      </c>
      <c r="T84" s="153">
        <f>Q84-P84</f>
        <v>379</v>
      </c>
      <c r="U84" s="153">
        <f>Q84-M84</f>
        <v>-312</v>
      </c>
      <c r="V84" s="154">
        <f>Q84/Q84</f>
        <v>1</v>
      </c>
    </row>
    <row r="85" spans="2:22" x14ac:dyDescent="0.25">
      <c r="B85" s="59" t="s">
        <v>65</v>
      </c>
      <c r="C85" s="153">
        <v>56440</v>
      </c>
      <c r="D85" s="153">
        <v>28403</v>
      </c>
      <c r="E85" s="153">
        <v>21456</v>
      </c>
      <c r="F85" s="153">
        <v>57078</v>
      </c>
      <c r="G85" s="153">
        <v>75997</v>
      </c>
      <c r="H85" s="154">
        <f>G85/F85-1</f>
        <v>0.33145870563089108</v>
      </c>
      <c r="I85" s="154">
        <f>G85/C85-1</f>
        <v>0.34650956768249475</v>
      </c>
      <c r="J85" s="153">
        <f>G85-F85</f>
        <v>18919</v>
      </c>
      <c r="K85" s="153">
        <f>G85-C85</f>
        <v>19557</v>
      </c>
      <c r="L85" s="154">
        <f>G85/G84</f>
        <v>0.91974875344919393</v>
      </c>
      <c r="M85" s="155">
        <v>6986</v>
      </c>
      <c r="N85" s="153">
        <v>2914</v>
      </c>
      <c r="O85" s="153">
        <v>8171</v>
      </c>
      <c r="P85" s="153">
        <v>5773</v>
      </c>
      <c r="Q85" s="153">
        <v>6434</v>
      </c>
      <c r="R85" s="154">
        <f>Q85/P85-1</f>
        <v>0.1144985276286159</v>
      </c>
      <c r="S85" s="154">
        <f>Q85/M85-1</f>
        <v>-7.9015173203550004E-2</v>
      </c>
      <c r="T85" s="153">
        <f>Q85-P85</f>
        <v>661</v>
      </c>
      <c r="U85" s="153">
        <f>Q85-M85</f>
        <v>-552</v>
      </c>
      <c r="V85" s="154">
        <f>Q85/Q84</f>
        <v>0.78339218312431513</v>
      </c>
    </row>
    <row r="86" spans="2:22" ht="15.75" thickBot="1" x14ac:dyDescent="0.3">
      <c r="B86" s="59" t="s">
        <v>138</v>
      </c>
      <c r="C86" s="153">
        <v>7043</v>
      </c>
      <c r="D86" s="153">
        <v>3794</v>
      </c>
      <c r="E86" s="153">
        <v>6571</v>
      </c>
      <c r="F86" s="153">
        <v>7084</v>
      </c>
      <c r="G86" s="153">
        <v>6632</v>
      </c>
      <c r="H86" s="154">
        <f>G86/F86-1</f>
        <v>-6.380575945793332E-2</v>
      </c>
      <c r="I86" s="154">
        <f>G86/C86-1</f>
        <v>-5.8355814283685969E-2</v>
      </c>
      <c r="J86" s="153">
        <f>G86-F86</f>
        <v>-452</v>
      </c>
      <c r="K86" s="153">
        <f>G86-C86</f>
        <v>-411</v>
      </c>
      <c r="L86" s="154">
        <f>G86/G84</f>
        <v>8.0263348985815941E-2</v>
      </c>
      <c r="M86" s="155">
        <v>1539</v>
      </c>
      <c r="N86" s="153">
        <v>1908</v>
      </c>
      <c r="O86" s="153">
        <v>3209</v>
      </c>
      <c r="P86" s="153">
        <v>2061</v>
      </c>
      <c r="Q86" s="153">
        <v>1779</v>
      </c>
      <c r="R86" s="154">
        <f>Q86/P86-1</f>
        <v>-0.13682678311499274</v>
      </c>
      <c r="S86" s="154">
        <f>Q86/M86-1</f>
        <v>0.15594541910331383</v>
      </c>
      <c r="T86" s="153">
        <f>Q86-P86</f>
        <v>-282</v>
      </c>
      <c r="U86" s="153">
        <f>Q86-M86</f>
        <v>240</v>
      </c>
      <c r="V86" s="154">
        <f>Q86/Q84</f>
        <v>0.21660781687568489</v>
      </c>
    </row>
    <row r="87" spans="2:22" ht="16.5" thickBot="1" x14ac:dyDescent="0.3">
      <c r="B87" s="157" t="s">
        <v>167</v>
      </c>
      <c r="C87" s="160"/>
      <c r="D87" s="160"/>
      <c r="E87" s="160"/>
      <c r="F87" s="160"/>
      <c r="G87" s="160"/>
      <c r="H87" s="160"/>
      <c r="I87" s="160"/>
      <c r="J87" s="160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</row>
    <row r="88" spans="2:22" x14ac:dyDescent="0.25">
      <c r="B88" s="59" t="s">
        <v>30</v>
      </c>
      <c r="C88" s="153">
        <v>14443</v>
      </c>
      <c r="D88" s="153">
        <v>10696</v>
      </c>
      <c r="E88" s="153">
        <v>9664</v>
      </c>
      <c r="F88" s="153">
        <v>14853</v>
      </c>
      <c r="G88" s="153">
        <v>13522</v>
      </c>
      <c r="H88" s="154">
        <f>G88/F88-1</f>
        <v>-8.9611526290985011E-2</v>
      </c>
      <c r="I88" s="154">
        <f>G88/C88-1</f>
        <v>-6.37679152530638E-2</v>
      </c>
      <c r="J88" s="153">
        <f>G88-F88</f>
        <v>-1331</v>
      </c>
      <c r="K88" s="153">
        <f>G88-C88</f>
        <v>-921</v>
      </c>
      <c r="L88" s="154">
        <f>G88/G88</f>
        <v>1</v>
      </c>
      <c r="M88" s="155">
        <v>650</v>
      </c>
      <c r="N88" s="153">
        <v>521</v>
      </c>
      <c r="O88" s="153">
        <v>762</v>
      </c>
      <c r="P88" s="153">
        <v>1235</v>
      </c>
      <c r="Q88" s="153">
        <v>963</v>
      </c>
      <c r="R88" s="154">
        <f>Q88/P88-1</f>
        <v>-0.22024291497975712</v>
      </c>
      <c r="S88" s="154">
        <f>Q88/M88-1</f>
        <v>0.48153846153846147</v>
      </c>
      <c r="T88" s="153">
        <f>Q88-P88</f>
        <v>-272</v>
      </c>
      <c r="U88" s="153">
        <f>Q88-M88</f>
        <v>313</v>
      </c>
      <c r="V88" s="154">
        <f>Q88/Q88</f>
        <v>1</v>
      </c>
    </row>
    <row r="89" spans="2:22" x14ac:dyDescent="0.25">
      <c r="B89" s="59" t="s">
        <v>65</v>
      </c>
      <c r="C89" s="153">
        <v>11427</v>
      </c>
      <c r="D89" s="153">
        <v>10015</v>
      </c>
      <c r="E89" s="153">
        <v>8072</v>
      </c>
      <c r="F89" s="153">
        <v>12983</v>
      </c>
      <c r="G89" s="153">
        <v>12080</v>
      </c>
      <c r="H89" s="154">
        <f>G89/F89-1</f>
        <v>-6.9552491719941489E-2</v>
      </c>
      <c r="I89" s="154">
        <f>G89/C89-1</f>
        <v>5.7145357486654502E-2</v>
      </c>
      <c r="J89" s="153">
        <f>G89-F89</f>
        <v>-903</v>
      </c>
      <c r="K89" s="153">
        <f>G89-C89</f>
        <v>653</v>
      </c>
      <c r="L89" s="154">
        <f>G89/G88</f>
        <v>0.89335897056648428</v>
      </c>
      <c r="M89" s="155">
        <v>438</v>
      </c>
      <c r="N89" s="153">
        <v>435</v>
      </c>
      <c r="O89" s="153">
        <v>610</v>
      </c>
      <c r="P89" s="153">
        <v>1099</v>
      </c>
      <c r="Q89" s="153">
        <v>715</v>
      </c>
      <c r="R89" s="154">
        <f>Q89/P89-1</f>
        <v>-0.34940855323020925</v>
      </c>
      <c r="S89" s="154">
        <f>Q89/M89-1</f>
        <v>0.63242009132420085</v>
      </c>
      <c r="T89" s="153">
        <f>Q89-P89</f>
        <v>-384</v>
      </c>
      <c r="U89" s="153">
        <f>Q89-M89</f>
        <v>277</v>
      </c>
      <c r="V89" s="154">
        <f>Q89/Q88</f>
        <v>0.74247144340602289</v>
      </c>
    </row>
    <row r="90" spans="2:22" ht="15.75" thickBot="1" x14ac:dyDescent="0.3">
      <c r="B90" s="59" t="s">
        <v>138</v>
      </c>
      <c r="C90" s="153">
        <v>3016</v>
      </c>
      <c r="D90" s="153">
        <v>681</v>
      </c>
      <c r="E90" s="153">
        <v>1591</v>
      </c>
      <c r="F90" s="153">
        <v>1869</v>
      </c>
      <c r="G90" s="153">
        <v>1441</v>
      </c>
      <c r="H90" s="154">
        <f>G90/F90-1</f>
        <v>-0.22899946495452117</v>
      </c>
      <c r="I90" s="154">
        <f>G90/C90-1</f>
        <v>-0.52221485411140578</v>
      </c>
      <c r="J90" s="153">
        <f>G90-F90</f>
        <v>-428</v>
      </c>
      <c r="K90" s="153">
        <f>G90-C90</f>
        <v>-1575</v>
      </c>
      <c r="L90" s="154">
        <f>G90/G88</f>
        <v>0.10656707587634966</v>
      </c>
      <c r="M90" s="155">
        <v>213</v>
      </c>
      <c r="N90" s="153">
        <v>86</v>
      </c>
      <c r="O90" s="153">
        <v>152</v>
      </c>
      <c r="P90" s="153">
        <v>136</v>
      </c>
      <c r="Q90" s="153">
        <v>248</v>
      </c>
      <c r="R90" s="154">
        <f>Q90/P90-1</f>
        <v>0.82352941176470584</v>
      </c>
      <c r="S90" s="154">
        <f>Q90/M90-1</f>
        <v>0.16431924882629101</v>
      </c>
      <c r="T90" s="153">
        <f>Q90-P90</f>
        <v>112</v>
      </c>
      <c r="U90" s="153">
        <f>Q90-M90</f>
        <v>35</v>
      </c>
      <c r="V90" s="154">
        <f>Q90/Q88</f>
        <v>0.25752855659397716</v>
      </c>
    </row>
    <row r="91" spans="2:22" ht="16.5" thickBot="1" x14ac:dyDescent="0.3">
      <c r="B91" s="138" t="s">
        <v>136</v>
      </c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</row>
    <row r="92" spans="2:22" ht="16.5" thickBot="1" x14ac:dyDescent="0.3">
      <c r="B92" s="157" t="s">
        <v>168</v>
      </c>
      <c r="C92" s="158"/>
      <c r="D92" s="158"/>
      <c r="E92" s="158"/>
      <c r="F92" s="158"/>
      <c r="G92" s="158"/>
      <c r="H92" s="158"/>
      <c r="I92" s="158"/>
      <c r="J92" s="158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</row>
    <row r="93" spans="2:22" x14ac:dyDescent="0.25">
      <c r="B93" s="59" t="s">
        <v>30</v>
      </c>
      <c r="C93" s="153">
        <v>1365599</v>
      </c>
      <c r="D93" s="153">
        <v>526339</v>
      </c>
      <c r="E93" s="153">
        <v>435570</v>
      </c>
      <c r="F93" s="153">
        <v>1344110</v>
      </c>
      <c r="G93" s="153">
        <v>1539222</v>
      </c>
      <c r="H93" s="154">
        <f>G93/F93-1</f>
        <v>0.14516073833242804</v>
      </c>
      <c r="I93" s="154">
        <f>G93/C93-1</f>
        <v>0.12714054418610443</v>
      </c>
      <c r="J93" s="153">
        <f>G93-F93</f>
        <v>195112</v>
      </c>
      <c r="K93" s="153">
        <f>G93-C93</f>
        <v>173623</v>
      </c>
      <c r="L93" s="154">
        <f>G93/G93</f>
        <v>1</v>
      </c>
      <c r="M93" s="155">
        <v>175153</v>
      </c>
      <c r="N93" s="153">
        <v>75686</v>
      </c>
      <c r="O93" s="153">
        <v>141027</v>
      </c>
      <c r="P93" s="153">
        <v>207169</v>
      </c>
      <c r="Q93" s="153">
        <v>197593</v>
      </c>
      <c r="R93" s="154">
        <f>Q93/P93-1</f>
        <v>-4.6223131839222997E-2</v>
      </c>
      <c r="S93" s="154">
        <f>Q93/M93-1</f>
        <v>0.1281165609495698</v>
      </c>
      <c r="T93" s="153">
        <f>Q93-P93</f>
        <v>-9576</v>
      </c>
      <c r="U93" s="153">
        <f>Q93-M93</f>
        <v>22440</v>
      </c>
      <c r="V93" s="154">
        <f>Q93/Q93</f>
        <v>1</v>
      </c>
    </row>
    <row r="94" spans="2:22" x14ac:dyDescent="0.25">
      <c r="B94" s="59" t="s">
        <v>65</v>
      </c>
      <c r="C94" s="153">
        <v>1244245</v>
      </c>
      <c r="D94" s="153">
        <v>469545</v>
      </c>
      <c r="E94" s="153">
        <v>345610</v>
      </c>
      <c r="F94" s="153">
        <v>1229765</v>
      </c>
      <c r="G94" s="153">
        <v>1416955</v>
      </c>
      <c r="H94" s="154">
        <f>G94/F94-1</f>
        <v>0.15221607380271851</v>
      </c>
      <c r="I94" s="154">
        <f>G94/C94-1</f>
        <v>0.13880706773987428</v>
      </c>
      <c r="J94" s="153">
        <f>G94-F94</f>
        <v>187190</v>
      </c>
      <c r="K94" s="153">
        <f>G94-C94</f>
        <v>172710</v>
      </c>
      <c r="L94" s="154">
        <f>G94/G93</f>
        <v>0.92056571436738821</v>
      </c>
      <c r="M94" s="155">
        <v>148895</v>
      </c>
      <c r="N94" s="153">
        <v>54233</v>
      </c>
      <c r="O94" s="153">
        <v>105753</v>
      </c>
      <c r="P94" s="153">
        <v>181786</v>
      </c>
      <c r="Q94" s="153">
        <v>174230</v>
      </c>
      <c r="R94" s="154">
        <f>Q94/P94-1</f>
        <v>-4.1565357068201081E-2</v>
      </c>
      <c r="S94" s="154">
        <f>Q94/M94-1</f>
        <v>0.17015346385036434</v>
      </c>
      <c r="T94" s="153">
        <f>Q94-P94</f>
        <v>-7556</v>
      </c>
      <c r="U94" s="153">
        <f>Q94-M94</f>
        <v>25335</v>
      </c>
      <c r="V94" s="154">
        <f>Q94/Q93</f>
        <v>0.88176200573906971</v>
      </c>
    </row>
    <row r="95" spans="2:22" ht="15.75" thickBot="1" x14ac:dyDescent="0.3">
      <c r="B95" s="59" t="s">
        <v>138</v>
      </c>
      <c r="C95" s="153">
        <v>121354</v>
      </c>
      <c r="D95" s="153">
        <v>56792</v>
      </c>
      <c r="E95" s="153">
        <v>89960</v>
      </c>
      <c r="F95" s="153">
        <v>114346</v>
      </c>
      <c r="G95" s="153">
        <v>122266</v>
      </c>
      <c r="H95" s="154">
        <f>G95/F95-1</f>
        <v>6.926346352299162E-2</v>
      </c>
      <c r="I95" s="154">
        <f>G95/C95-1</f>
        <v>7.5152034543566337E-3</v>
      </c>
      <c r="J95" s="153">
        <f>G95-F95</f>
        <v>7920</v>
      </c>
      <c r="K95" s="153">
        <f>G95-C95</f>
        <v>912</v>
      </c>
      <c r="L95" s="154">
        <f>G95/G93</f>
        <v>7.9433635953748069E-2</v>
      </c>
      <c r="M95" s="155">
        <v>26258</v>
      </c>
      <c r="N95" s="153">
        <v>21453</v>
      </c>
      <c r="O95" s="153">
        <v>35274</v>
      </c>
      <c r="P95" s="153">
        <v>25384</v>
      </c>
      <c r="Q95" s="153">
        <v>23362</v>
      </c>
      <c r="R95" s="154">
        <f>Q95/P95-1</f>
        <v>-7.9656476520642894E-2</v>
      </c>
      <c r="S95" s="154">
        <f>Q95/M95-1</f>
        <v>-0.11029019727321199</v>
      </c>
      <c r="T95" s="153">
        <f>Q95-P95</f>
        <v>-2022</v>
      </c>
      <c r="U95" s="153">
        <f>Q95-M95</f>
        <v>-2896</v>
      </c>
      <c r="V95" s="154">
        <f>Q95/Q93</f>
        <v>0.11823293335290218</v>
      </c>
    </row>
    <row r="96" spans="2:22" ht="16.5" thickBot="1" x14ac:dyDescent="0.3">
      <c r="B96" s="157" t="s">
        <v>164</v>
      </c>
      <c r="C96" s="160"/>
      <c r="D96" s="160"/>
      <c r="E96" s="160"/>
      <c r="F96" s="160"/>
      <c r="G96" s="160"/>
      <c r="H96" s="160"/>
      <c r="I96" s="160"/>
      <c r="J96" s="160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</row>
    <row r="97" spans="2:22" x14ac:dyDescent="0.25">
      <c r="B97" s="59" t="s">
        <v>30</v>
      </c>
      <c r="C97" s="153">
        <v>879787</v>
      </c>
      <c r="D97" s="153">
        <v>332904</v>
      </c>
      <c r="E97" s="153">
        <v>232056</v>
      </c>
      <c r="F97" s="153">
        <v>831889</v>
      </c>
      <c r="G97" s="153">
        <v>959089</v>
      </c>
      <c r="H97" s="154">
        <f>G97/F97-1</f>
        <v>0.1529050149719493</v>
      </c>
      <c r="I97" s="154">
        <f>G97/C97-1</f>
        <v>9.0137726517895755E-2</v>
      </c>
      <c r="J97" s="153">
        <f>G97-F97</f>
        <v>127200</v>
      </c>
      <c r="K97" s="153">
        <f>G97-C97</f>
        <v>79302</v>
      </c>
      <c r="L97" s="154">
        <f>G97/G97</f>
        <v>1</v>
      </c>
      <c r="M97" s="155">
        <v>79937</v>
      </c>
      <c r="N97" s="153">
        <v>34899</v>
      </c>
      <c r="O97" s="153">
        <v>67487</v>
      </c>
      <c r="P97" s="153">
        <v>103347</v>
      </c>
      <c r="Q97" s="153">
        <v>89992</v>
      </c>
      <c r="R97" s="154">
        <f>Q97/P97-1</f>
        <v>-0.12922484445605587</v>
      </c>
      <c r="S97" s="154">
        <f>Q97/M97-1</f>
        <v>0.12578655691356944</v>
      </c>
      <c r="T97" s="153">
        <f>Q97-P97</f>
        <v>-13355</v>
      </c>
      <c r="U97" s="153">
        <f>Q97-M97</f>
        <v>10055</v>
      </c>
      <c r="V97" s="154">
        <f>Q97/Q97</f>
        <v>1</v>
      </c>
    </row>
    <row r="98" spans="2:22" x14ac:dyDescent="0.25">
      <c r="B98" s="59" t="s">
        <v>65</v>
      </c>
      <c r="C98" s="153">
        <v>796612</v>
      </c>
      <c r="D98" s="153">
        <v>296949</v>
      </c>
      <c r="E98" s="153">
        <v>182293</v>
      </c>
      <c r="F98" s="153">
        <v>753847</v>
      </c>
      <c r="G98" s="153">
        <v>868949</v>
      </c>
      <c r="H98" s="154">
        <f>G98/F98-1</f>
        <v>0.15268615514819328</v>
      </c>
      <c r="I98" s="154">
        <f>G98/C98-1</f>
        <v>9.0805812616430615E-2</v>
      </c>
      <c r="J98" s="153">
        <f>G98-F98</f>
        <v>115102</v>
      </c>
      <c r="K98" s="153">
        <f>G98-C98</f>
        <v>72337</v>
      </c>
      <c r="L98" s="154">
        <f>G98/G97</f>
        <v>0.90601497879758808</v>
      </c>
      <c r="M98" s="155">
        <v>66553</v>
      </c>
      <c r="N98" s="153">
        <v>24686</v>
      </c>
      <c r="O98" s="153">
        <v>50689</v>
      </c>
      <c r="P98" s="153">
        <v>89342</v>
      </c>
      <c r="Q98" s="153">
        <v>76986</v>
      </c>
      <c r="R98" s="154">
        <f>Q98/P98-1</f>
        <v>-0.13830001567012151</v>
      </c>
      <c r="S98" s="154">
        <f>Q98/M98-1</f>
        <v>0.15676227968686618</v>
      </c>
      <c r="T98" s="153">
        <f>Q98-P98</f>
        <v>-12356</v>
      </c>
      <c r="U98" s="153">
        <f>Q98-M98</f>
        <v>10433</v>
      </c>
      <c r="V98" s="154">
        <f>Q98/Q97</f>
        <v>0.8554760423148724</v>
      </c>
    </row>
    <row r="99" spans="2:22" ht="15.75" thickBot="1" x14ac:dyDescent="0.3">
      <c r="B99" s="59" t="s">
        <v>138</v>
      </c>
      <c r="C99" s="153">
        <v>83174</v>
      </c>
      <c r="D99" s="153">
        <v>35956</v>
      </c>
      <c r="E99" s="153">
        <v>49764</v>
      </c>
      <c r="F99" s="153">
        <v>78044</v>
      </c>
      <c r="G99" s="153">
        <v>90139</v>
      </c>
      <c r="H99" s="154">
        <f>G99/F99-1</f>
        <v>0.15497667982163899</v>
      </c>
      <c r="I99" s="154">
        <f>G99/C99-1</f>
        <v>8.3740111092408753E-2</v>
      </c>
      <c r="J99" s="153">
        <f>G99-F99</f>
        <v>12095</v>
      </c>
      <c r="K99" s="153">
        <f>G99-C99</f>
        <v>6965</v>
      </c>
      <c r="L99" s="154">
        <f>G99/G97</f>
        <v>9.3983978546308009E-2</v>
      </c>
      <c r="M99" s="155">
        <v>13384</v>
      </c>
      <c r="N99" s="153">
        <v>10214</v>
      </c>
      <c r="O99" s="153">
        <v>16798</v>
      </c>
      <c r="P99" s="153">
        <v>14006</v>
      </c>
      <c r="Q99" s="153">
        <v>13006</v>
      </c>
      <c r="R99" s="154">
        <f>Q99/P99-1</f>
        <v>-7.1397972297586709E-2</v>
      </c>
      <c r="S99" s="154">
        <f>Q99/M99-1</f>
        <v>-2.8242677824267814E-2</v>
      </c>
      <c r="T99" s="153">
        <f>Q99-P99</f>
        <v>-1000</v>
      </c>
      <c r="U99" s="153">
        <f>Q99-M99</f>
        <v>-378</v>
      </c>
      <c r="V99" s="154">
        <f>Q99/Q97</f>
        <v>0.14452395768512757</v>
      </c>
    </row>
    <row r="100" spans="2:22" ht="16.5" thickBot="1" x14ac:dyDescent="0.3">
      <c r="B100" s="157" t="s">
        <v>165</v>
      </c>
      <c r="C100" s="160"/>
      <c r="D100" s="160"/>
      <c r="E100" s="160"/>
      <c r="F100" s="160"/>
      <c r="G100" s="160"/>
      <c r="H100" s="160"/>
      <c r="I100" s="160"/>
      <c r="J100" s="160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</row>
    <row r="101" spans="2:22" x14ac:dyDescent="0.25">
      <c r="B101" s="59" t="s">
        <v>30</v>
      </c>
      <c r="C101" s="153">
        <v>434731</v>
      </c>
      <c r="D101" s="153">
        <v>161647</v>
      </c>
      <c r="E101" s="153">
        <v>167817</v>
      </c>
      <c r="F101" s="153">
        <v>438427</v>
      </c>
      <c r="G101" s="153">
        <v>501071</v>
      </c>
      <c r="H101" s="154">
        <f>G101/F101-1</f>
        <v>0.14288353591361846</v>
      </c>
      <c r="I101" s="154">
        <f>G101/C101-1</f>
        <v>0.15260011363348824</v>
      </c>
      <c r="J101" s="153">
        <f>G101-F101</f>
        <v>62644</v>
      </c>
      <c r="K101" s="153">
        <f>G101-C101</f>
        <v>66340</v>
      </c>
      <c r="L101" s="154">
        <f>G101/G101</f>
        <v>1</v>
      </c>
      <c r="M101" s="155">
        <v>88352</v>
      </c>
      <c r="N101" s="153">
        <v>35181</v>
      </c>
      <c r="O101" s="153">
        <v>64826</v>
      </c>
      <c r="P101" s="153">
        <v>95879</v>
      </c>
      <c r="Q101" s="153">
        <v>95332</v>
      </c>
      <c r="R101" s="154">
        <f>Q101/P101-1</f>
        <v>-5.7051074792185963E-3</v>
      </c>
      <c r="S101" s="154">
        <f>Q101/M101-1</f>
        <v>7.9002173125679143E-2</v>
      </c>
      <c r="T101" s="153">
        <f>Q101-P101</f>
        <v>-547</v>
      </c>
      <c r="U101" s="153">
        <f>Q101-M101</f>
        <v>6980</v>
      </c>
      <c r="V101" s="154">
        <f>Q101/Q101</f>
        <v>1</v>
      </c>
    </row>
    <row r="102" spans="2:22" x14ac:dyDescent="0.25">
      <c r="B102" s="59" t="s">
        <v>65</v>
      </c>
      <c r="C102" s="153">
        <v>403634</v>
      </c>
      <c r="D102" s="153">
        <v>144813</v>
      </c>
      <c r="E102" s="153">
        <v>134452</v>
      </c>
      <c r="F102" s="153">
        <v>408605</v>
      </c>
      <c r="G102" s="153">
        <v>474192</v>
      </c>
      <c r="H102" s="154">
        <f>G102/F102-1</f>
        <v>0.16051443325461023</v>
      </c>
      <c r="I102" s="154">
        <f>G102/C102-1</f>
        <v>0.17480687949974483</v>
      </c>
      <c r="J102" s="153">
        <f>G102-F102</f>
        <v>65587</v>
      </c>
      <c r="K102" s="153">
        <f>G102-C102</f>
        <v>70558</v>
      </c>
      <c r="L102" s="154">
        <f>G102/G101</f>
        <v>0.94635690351267587</v>
      </c>
      <c r="M102" s="155">
        <v>76379</v>
      </c>
      <c r="N102" s="153">
        <v>25431</v>
      </c>
      <c r="O102" s="153">
        <v>49106</v>
      </c>
      <c r="P102" s="153">
        <v>85844</v>
      </c>
      <c r="Q102" s="153">
        <v>86228</v>
      </c>
      <c r="R102" s="154">
        <f>Q102/P102-1</f>
        <v>4.4732305111598869E-3</v>
      </c>
      <c r="S102" s="154">
        <f>Q102/M102-1</f>
        <v>0.12894905667788259</v>
      </c>
      <c r="T102" s="153">
        <f>Q102-P102</f>
        <v>384</v>
      </c>
      <c r="U102" s="153">
        <f>Q102-M102</f>
        <v>9849</v>
      </c>
      <c r="V102" s="154">
        <f>Q102/Q101</f>
        <v>0.90450216086938284</v>
      </c>
    </row>
    <row r="103" spans="2:22" ht="15.75" thickBot="1" x14ac:dyDescent="0.3">
      <c r="B103" s="59" t="s">
        <v>138</v>
      </c>
      <c r="C103" s="153">
        <v>31100</v>
      </c>
      <c r="D103" s="153">
        <v>16833</v>
      </c>
      <c r="E103" s="153">
        <v>33367</v>
      </c>
      <c r="F103" s="153">
        <v>29822</v>
      </c>
      <c r="G103" s="153">
        <v>26877</v>
      </c>
      <c r="H103" s="154">
        <f>G103/F103-1</f>
        <v>-9.8752598752598786E-2</v>
      </c>
      <c r="I103" s="154">
        <f>G103/C103-1</f>
        <v>-0.13578778135048231</v>
      </c>
      <c r="J103" s="153">
        <f>G103-F103</f>
        <v>-2945</v>
      </c>
      <c r="K103" s="153">
        <f>G103-C103</f>
        <v>-4223</v>
      </c>
      <c r="L103" s="154">
        <f>G103/G101</f>
        <v>5.363910503701072E-2</v>
      </c>
      <c r="M103" s="155">
        <v>11973</v>
      </c>
      <c r="N103" s="153">
        <v>9749</v>
      </c>
      <c r="O103" s="153">
        <v>15719</v>
      </c>
      <c r="P103" s="153">
        <v>10035</v>
      </c>
      <c r="Q103" s="153">
        <v>9104</v>
      </c>
      <c r="R103" s="154">
        <f>Q103/P103-1</f>
        <v>-9.2775286497259635E-2</v>
      </c>
      <c r="S103" s="154">
        <f>Q103/M103-1</f>
        <v>-0.23962248392215824</v>
      </c>
      <c r="T103" s="153">
        <f>Q103-P103</f>
        <v>-931</v>
      </c>
      <c r="U103" s="153">
        <f>Q103-M103</f>
        <v>-2869</v>
      </c>
      <c r="V103" s="154">
        <f>Q103/Q101</f>
        <v>9.5497839130617213E-2</v>
      </c>
    </row>
    <row r="104" spans="2:22" ht="16.5" thickBot="1" x14ac:dyDescent="0.3">
      <c r="B104" s="157" t="s">
        <v>166</v>
      </c>
      <c r="C104" s="160"/>
      <c r="D104" s="160"/>
      <c r="E104" s="160"/>
      <c r="F104" s="160"/>
      <c r="G104" s="160"/>
      <c r="H104" s="160"/>
      <c r="I104" s="160"/>
      <c r="J104" s="160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</row>
    <row r="105" spans="2:22" x14ac:dyDescent="0.25">
      <c r="B105" s="59" t="s">
        <v>30</v>
      </c>
      <c r="C105" s="153">
        <v>42110</v>
      </c>
      <c r="D105" s="153">
        <v>25196</v>
      </c>
      <c r="E105" s="153">
        <v>26246</v>
      </c>
      <c r="F105" s="153">
        <v>59689</v>
      </c>
      <c r="G105" s="153">
        <v>64198</v>
      </c>
      <c r="H105" s="154">
        <f>G105/F105-1</f>
        <v>7.5541557070817111E-2</v>
      </c>
      <c r="I105" s="154">
        <f>G105/C105-1</f>
        <v>0.52453099026359529</v>
      </c>
      <c r="J105" s="153">
        <f>G105-F105</f>
        <v>4509</v>
      </c>
      <c r="K105" s="153">
        <f>G105-C105</f>
        <v>22088</v>
      </c>
      <c r="L105" s="154">
        <f>G105/G105</f>
        <v>1</v>
      </c>
      <c r="M105" s="155">
        <v>6302</v>
      </c>
      <c r="N105" s="153">
        <v>4795</v>
      </c>
      <c r="O105" s="153">
        <v>7705</v>
      </c>
      <c r="P105" s="153">
        <v>6899</v>
      </c>
      <c r="Q105" s="153">
        <v>11209</v>
      </c>
      <c r="R105" s="154">
        <f>Q105/P105-1</f>
        <v>0.62472822148137408</v>
      </c>
      <c r="S105" s="154">
        <f>Q105/M105-1</f>
        <v>0.77864170104728658</v>
      </c>
      <c r="T105" s="153">
        <f>Q105-P105</f>
        <v>4310</v>
      </c>
      <c r="U105" s="153">
        <f>Q105-M105</f>
        <v>4907</v>
      </c>
      <c r="V105" s="154">
        <f>Q105/Q105</f>
        <v>1</v>
      </c>
    </row>
    <row r="106" spans="2:22" x14ac:dyDescent="0.25">
      <c r="B106" s="59" t="s">
        <v>65</v>
      </c>
      <c r="C106" s="153">
        <v>36724</v>
      </c>
      <c r="D106" s="153">
        <v>21937</v>
      </c>
      <c r="E106" s="153">
        <v>20962</v>
      </c>
      <c r="F106" s="153">
        <v>55034</v>
      </c>
      <c r="G106" s="153">
        <v>60466</v>
      </c>
      <c r="H106" s="154">
        <f>G106/F106-1</f>
        <v>9.8702620198422686E-2</v>
      </c>
      <c r="I106" s="154">
        <f>G106/C106-1</f>
        <v>0.64649820281015136</v>
      </c>
      <c r="J106" s="153">
        <f>G106-F106</f>
        <v>5432</v>
      </c>
      <c r="K106" s="153">
        <f>G106-C106</f>
        <v>23742</v>
      </c>
      <c r="L106" s="154">
        <f>G106/G105</f>
        <v>0.94186734789245774</v>
      </c>
      <c r="M106" s="155">
        <v>5475</v>
      </c>
      <c r="N106" s="153">
        <v>3373</v>
      </c>
      <c r="O106" s="153">
        <v>5134</v>
      </c>
      <c r="P106" s="153">
        <v>5700</v>
      </c>
      <c r="Q106" s="153">
        <v>10143</v>
      </c>
      <c r="R106" s="154">
        <f>Q106/P106-1</f>
        <v>0.77947368421052632</v>
      </c>
      <c r="S106" s="154">
        <f>Q106/M106-1</f>
        <v>0.8526027397260274</v>
      </c>
      <c r="T106" s="153">
        <f>Q106-P106</f>
        <v>4443</v>
      </c>
      <c r="U106" s="153">
        <f>Q106-M106</f>
        <v>4668</v>
      </c>
      <c r="V106" s="154">
        <f>Q106/Q105</f>
        <v>0.90489784994201083</v>
      </c>
    </row>
    <row r="107" spans="2:22" ht="15.75" thickBot="1" x14ac:dyDescent="0.3">
      <c r="B107" s="59" t="s">
        <v>138</v>
      </c>
      <c r="C107" s="153">
        <v>5386</v>
      </c>
      <c r="D107" s="153">
        <v>3261</v>
      </c>
      <c r="E107" s="153">
        <v>5285</v>
      </c>
      <c r="F107" s="153">
        <v>4654</v>
      </c>
      <c r="G107" s="153">
        <v>3734</v>
      </c>
      <c r="H107" s="154">
        <f>G107/F107-1</f>
        <v>-0.19767941555651047</v>
      </c>
      <c r="I107" s="154">
        <f>G107/C107-1</f>
        <v>-0.30672112885258074</v>
      </c>
      <c r="J107" s="153">
        <f>G107-F107</f>
        <v>-920</v>
      </c>
      <c r="K107" s="153">
        <f>G107-C107</f>
        <v>-1652</v>
      </c>
      <c r="L107" s="154">
        <f>G107/G105</f>
        <v>5.8163805726035078E-2</v>
      </c>
      <c r="M107" s="155">
        <v>828</v>
      </c>
      <c r="N107" s="153">
        <v>1423</v>
      </c>
      <c r="O107" s="153">
        <v>2571</v>
      </c>
      <c r="P107" s="153">
        <v>1199</v>
      </c>
      <c r="Q107" s="153">
        <v>1066</v>
      </c>
      <c r="R107" s="154">
        <f>Q107/P107-1</f>
        <v>-0.11092577147623017</v>
      </c>
      <c r="S107" s="154">
        <f>Q107/M107-1</f>
        <v>0.28743961352656999</v>
      </c>
      <c r="T107" s="153">
        <f>Q107-P107</f>
        <v>-133</v>
      </c>
      <c r="U107" s="153">
        <f>Q107-M107</f>
        <v>238</v>
      </c>
      <c r="V107" s="154">
        <f>Q107/Q105</f>
        <v>9.510215005798911E-2</v>
      </c>
    </row>
    <row r="108" spans="2:22" ht="16.5" thickBot="1" x14ac:dyDescent="0.3">
      <c r="B108" s="157" t="s">
        <v>167</v>
      </c>
      <c r="C108" s="160"/>
      <c r="D108" s="160"/>
      <c r="E108" s="160"/>
      <c r="F108" s="160"/>
      <c r="G108" s="160"/>
      <c r="H108" s="160"/>
      <c r="I108" s="160"/>
      <c r="J108" s="160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</row>
    <row r="109" spans="2:22" x14ac:dyDescent="0.25">
      <c r="B109" s="59" t="s">
        <v>30</v>
      </c>
      <c r="C109" s="153">
        <v>8975</v>
      </c>
      <c r="D109" s="153">
        <v>6593</v>
      </c>
      <c r="E109" s="153">
        <v>9452</v>
      </c>
      <c r="F109" s="153">
        <v>14106</v>
      </c>
      <c r="G109" s="153">
        <v>14867</v>
      </c>
      <c r="H109" s="154">
        <f>G109/F109-1</f>
        <v>5.3948674322983114E-2</v>
      </c>
      <c r="I109" s="154">
        <f>G109/C109-1</f>
        <v>0.65649025069637879</v>
      </c>
      <c r="J109" s="153">
        <f>G109-F109</f>
        <v>761</v>
      </c>
      <c r="K109" s="153">
        <f>G109-C109</f>
        <v>5892</v>
      </c>
      <c r="L109" s="154">
        <f>G109/G109</f>
        <v>1</v>
      </c>
      <c r="M109" s="155">
        <v>562</v>
      </c>
      <c r="N109" s="153">
        <v>811</v>
      </c>
      <c r="O109" s="153">
        <v>1010</v>
      </c>
      <c r="P109" s="153">
        <v>1044</v>
      </c>
      <c r="Q109" s="153">
        <v>1060</v>
      </c>
      <c r="R109" s="154">
        <f>Q109/P109-1</f>
        <v>1.5325670498084198E-2</v>
      </c>
      <c r="S109" s="154">
        <f>Q109/M109-1</f>
        <v>0.88612099644128106</v>
      </c>
      <c r="T109" s="153">
        <f>Q109-P109</f>
        <v>16</v>
      </c>
      <c r="U109" s="153">
        <f>Q109-M109</f>
        <v>498</v>
      </c>
      <c r="V109" s="154">
        <f>Q109/Q109</f>
        <v>1</v>
      </c>
    </row>
    <row r="110" spans="2:22" x14ac:dyDescent="0.25">
      <c r="B110" s="59" t="s">
        <v>65</v>
      </c>
      <c r="C110" s="153">
        <v>7277</v>
      </c>
      <c r="D110" s="153">
        <v>5848</v>
      </c>
      <c r="E110" s="153">
        <v>7905</v>
      </c>
      <c r="F110" s="153">
        <v>12280</v>
      </c>
      <c r="G110" s="153">
        <v>13349</v>
      </c>
      <c r="H110" s="154">
        <f>G110/F110-1</f>
        <v>8.7052117263843654E-2</v>
      </c>
      <c r="I110" s="154">
        <f>G110/C110-1</f>
        <v>0.83440978425175216</v>
      </c>
      <c r="J110" s="153">
        <f>G110-F110</f>
        <v>1069</v>
      </c>
      <c r="K110" s="153">
        <f>G110-C110</f>
        <v>6072</v>
      </c>
      <c r="L110" s="154">
        <f>G110/G109</f>
        <v>0.89789466603887802</v>
      </c>
      <c r="M110" s="155">
        <v>488</v>
      </c>
      <c r="N110" s="153">
        <v>743</v>
      </c>
      <c r="O110" s="153">
        <v>824</v>
      </c>
      <c r="P110" s="153">
        <v>900</v>
      </c>
      <c r="Q110" s="153">
        <v>873</v>
      </c>
      <c r="R110" s="154">
        <f>Q110/P110-1</f>
        <v>-3.0000000000000027E-2</v>
      </c>
      <c r="S110" s="154">
        <f>Q110/M110-1</f>
        <v>0.78893442622950816</v>
      </c>
      <c r="T110" s="153">
        <f>Q110-P110</f>
        <v>-27</v>
      </c>
      <c r="U110" s="153">
        <f>Q110-M110</f>
        <v>385</v>
      </c>
      <c r="V110" s="154">
        <f>Q110/Q109</f>
        <v>0.82358490566037734</v>
      </c>
    </row>
    <row r="111" spans="2:22" ht="15.75" thickBot="1" x14ac:dyDescent="0.3">
      <c r="B111" s="59" t="s">
        <v>138</v>
      </c>
      <c r="C111" s="153">
        <v>1698</v>
      </c>
      <c r="D111" s="153">
        <v>745</v>
      </c>
      <c r="E111" s="153">
        <v>1547</v>
      </c>
      <c r="F111" s="153">
        <v>1825</v>
      </c>
      <c r="G111" s="153">
        <v>1515</v>
      </c>
      <c r="H111" s="154">
        <f>G111/F111-1</f>
        <v>-0.16986301369863011</v>
      </c>
      <c r="I111" s="154">
        <f>G111/C111-1</f>
        <v>-0.107773851590106</v>
      </c>
      <c r="J111" s="153">
        <f>G111-F111</f>
        <v>-310</v>
      </c>
      <c r="K111" s="153">
        <f>G111-C111</f>
        <v>-183</v>
      </c>
      <c r="L111" s="154">
        <f>G111/G109</f>
        <v>0.10190354476357032</v>
      </c>
      <c r="M111" s="155">
        <v>74</v>
      </c>
      <c r="N111" s="153">
        <v>68</v>
      </c>
      <c r="O111" s="153">
        <v>186</v>
      </c>
      <c r="P111" s="153">
        <v>144</v>
      </c>
      <c r="Q111" s="153">
        <v>186</v>
      </c>
      <c r="R111" s="154">
        <f>Q111/P111-1</f>
        <v>0.29166666666666674</v>
      </c>
      <c r="S111" s="154">
        <f>Q111/M111-1</f>
        <v>1.5135135135135136</v>
      </c>
      <c r="T111" s="153">
        <f>Q111-P111</f>
        <v>42</v>
      </c>
      <c r="U111" s="153">
        <f>Q111-M111</f>
        <v>112</v>
      </c>
      <c r="V111" s="154">
        <f>Q111/Q109</f>
        <v>0.17547169811320754</v>
      </c>
    </row>
    <row r="112" spans="2:22" ht="16.5" thickBot="1" x14ac:dyDescent="0.3">
      <c r="B112" s="138" t="s">
        <v>137</v>
      </c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</row>
    <row r="113" spans="2:22" ht="16.5" thickBot="1" x14ac:dyDescent="0.3">
      <c r="B113" s="157" t="s">
        <v>168</v>
      </c>
      <c r="C113" s="158"/>
      <c r="D113" s="158"/>
      <c r="E113" s="158"/>
      <c r="F113" s="158"/>
      <c r="G113" s="158"/>
      <c r="H113" s="158"/>
      <c r="I113" s="158"/>
      <c r="J113" s="158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</row>
    <row r="114" spans="2:22" x14ac:dyDescent="0.25">
      <c r="B114" s="59" t="s">
        <v>30</v>
      </c>
      <c r="C114" s="153">
        <v>232939</v>
      </c>
      <c r="D114" s="153">
        <v>95403</v>
      </c>
      <c r="E114" s="153">
        <v>87966</v>
      </c>
      <c r="F114" s="153">
        <v>143840</v>
      </c>
      <c r="G114" s="153">
        <v>137117</v>
      </c>
      <c r="H114" s="154">
        <f>G114/F114-1</f>
        <v>-4.6739432703003292E-2</v>
      </c>
      <c r="I114" s="154">
        <f>G114/C114-1</f>
        <v>-0.41136091423076426</v>
      </c>
      <c r="J114" s="153">
        <f>G114-F114</f>
        <v>-6723</v>
      </c>
      <c r="K114" s="153">
        <f>G114-C114</f>
        <v>-95822</v>
      </c>
      <c r="L114" s="154">
        <f>G114/G114</f>
        <v>1</v>
      </c>
      <c r="M114" s="155">
        <v>26465</v>
      </c>
      <c r="N114" s="153">
        <v>10749</v>
      </c>
      <c r="O114" s="153">
        <v>22839</v>
      </c>
      <c r="P114" s="153">
        <v>19732</v>
      </c>
      <c r="Q114" s="153">
        <v>15189</v>
      </c>
      <c r="R114" s="154">
        <f>Q114/P114-1</f>
        <v>-0.23023515102371783</v>
      </c>
      <c r="S114" s="154">
        <f>Q114/M114-1</f>
        <v>-0.42607217079161153</v>
      </c>
      <c r="T114" s="153">
        <f>Q114-P114</f>
        <v>-4543</v>
      </c>
      <c r="U114" s="153">
        <f>Q114-M114</f>
        <v>-11276</v>
      </c>
      <c r="V114" s="154">
        <f>Q114/Q114</f>
        <v>1</v>
      </c>
    </row>
    <row r="115" spans="2:22" x14ac:dyDescent="0.25">
      <c r="B115" s="59" t="s">
        <v>65</v>
      </c>
      <c r="C115" s="153">
        <v>189514</v>
      </c>
      <c r="D115" s="153">
        <v>77273</v>
      </c>
      <c r="E115" s="153">
        <v>47932</v>
      </c>
      <c r="F115" s="153">
        <v>95691</v>
      </c>
      <c r="G115" s="153">
        <v>102533</v>
      </c>
      <c r="H115" s="154">
        <f>G115/F115-1</f>
        <v>7.1500977103384766E-2</v>
      </c>
      <c r="I115" s="154">
        <f>G115/C115-1</f>
        <v>-0.45896873054233456</v>
      </c>
      <c r="J115" s="153">
        <f>G115-F115</f>
        <v>6842</v>
      </c>
      <c r="K115" s="153">
        <f>G115-C115</f>
        <v>-86981</v>
      </c>
      <c r="L115" s="154">
        <f>G115/G114</f>
        <v>0.74777744553921099</v>
      </c>
      <c r="M115" s="155">
        <v>15026</v>
      </c>
      <c r="N115" s="153">
        <v>2530</v>
      </c>
      <c r="O115" s="153">
        <v>7985</v>
      </c>
      <c r="P115" s="153">
        <v>9042</v>
      </c>
      <c r="Q115" s="153">
        <v>8863</v>
      </c>
      <c r="R115" s="154">
        <f>Q115/P115-1</f>
        <v>-1.9796505197965053E-2</v>
      </c>
      <c r="S115" s="154">
        <f>Q115/M115-1</f>
        <v>-0.41015573006788231</v>
      </c>
      <c r="T115" s="153">
        <f>Q115-P115</f>
        <v>-179</v>
      </c>
      <c r="U115" s="153">
        <f>Q115-M115</f>
        <v>-6163</v>
      </c>
      <c r="V115" s="154">
        <f>Q115/Q114</f>
        <v>0.58351438541049439</v>
      </c>
    </row>
    <row r="116" spans="2:22" ht="15.75" thickBot="1" x14ac:dyDescent="0.3">
      <c r="B116" s="59" t="s">
        <v>138</v>
      </c>
      <c r="C116" s="153">
        <v>43424</v>
      </c>
      <c r="D116" s="153">
        <v>18130</v>
      </c>
      <c r="E116" s="153">
        <v>40033</v>
      </c>
      <c r="F116" s="153">
        <v>48151</v>
      </c>
      <c r="G116" s="153">
        <v>34585</v>
      </c>
      <c r="H116" s="154">
        <f>G116/F116-1</f>
        <v>-0.28173869701563825</v>
      </c>
      <c r="I116" s="154">
        <f>G116/C116-1</f>
        <v>-0.20355103168754607</v>
      </c>
      <c r="J116" s="153">
        <f>G116-F116</f>
        <v>-13566</v>
      </c>
      <c r="K116" s="153">
        <f>G116-C116</f>
        <v>-8839</v>
      </c>
      <c r="L116" s="154">
        <f>G116/G114</f>
        <v>0.25222984750249788</v>
      </c>
      <c r="M116" s="155">
        <v>11438</v>
      </c>
      <c r="N116" s="153">
        <v>8219</v>
      </c>
      <c r="O116" s="153">
        <v>14854</v>
      </c>
      <c r="P116" s="153">
        <v>10689</v>
      </c>
      <c r="Q116" s="153">
        <v>6326</v>
      </c>
      <c r="R116" s="154">
        <f>Q116/P116-1</f>
        <v>-0.4081766301805595</v>
      </c>
      <c r="S116" s="154">
        <f>Q116/M116-1</f>
        <v>-0.44693128169260365</v>
      </c>
      <c r="T116" s="153">
        <f>Q116-P116</f>
        <v>-4363</v>
      </c>
      <c r="U116" s="153">
        <f>Q116-M116</f>
        <v>-5112</v>
      </c>
      <c r="V116" s="154">
        <f>Q116/Q114</f>
        <v>0.41648561458950556</v>
      </c>
    </row>
    <row r="117" spans="2:22" ht="16.5" thickBot="1" x14ac:dyDescent="0.3">
      <c r="B117" s="157" t="s">
        <v>164</v>
      </c>
      <c r="C117" s="160"/>
      <c r="D117" s="160"/>
      <c r="E117" s="160"/>
      <c r="F117" s="160"/>
      <c r="G117" s="160"/>
      <c r="H117" s="160"/>
      <c r="I117" s="160"/>
      <c r="J117" s="160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</row>
    <row r="118" spans="2:22" x14ac:dyDescent="0.25">
      <c r="B118" s="59" t="s">
        <v>30</v>
      </c>
      <c r="C118" s="153">
        <v>134196</v>
      </c>
      <c r="D118" s="153">
        <v>57873</v>
      </c>
      <c r="E118" s="153">
        <v>45517</v>
      </c>
      <c r="F118" s="153">
        <v>88615</v>
      </c>
      <c r="G118" s="153">
        <v>80250</v>
      </c>
      <c r="H118" s="154">
        <f>G118/F118-1</f>
        <v>-9.4397111098572517E-2</v>
      </c>
      <c r="I118" s="154">
        <f>G118/C118-1</f>
        <v>-0.40199409818474474</v>
      </c>
      <c r="J118" s="153">
        <f>G118-F118</f>
        <v>-8365</v>
      </c>
      <c r="K118" s="153">
        <f>G118-C118</f>
        <v>-53946</v>
      </c>
      <c r="L118" s="154">
        <f>G118/G118</f>
        <v>1</v>
      </c>
      <c r="M118" s="155">
        <v>10235</v>
      </c>
      <c r="N118" s="153">
        <v>3677</v>
      </c>
      <c r="O118" s="153">
        <v>8339</v>
      </c>
      <c r="P118" s="153">
        <v>8103</v>
      </c>
      <c r="Q118" s="153">
        <v>7918</v>
      </c>
      <c r="R118" s="154">
        <f>Q118/P118-1</f>
        <v>-2.2831050228310557E-2</v>
      </c>
      <c r="S118" s="154">
        <f>Q118/M118-1</f>
        <v>-0.22638006839276992</v>
      </c>
      <c r="T118" s="153">
        <f>Q118-P118</f>
        <v>-185</v>
      </c>
      <c r="U118" s="153">
        <f>Q118-M118</f>
        <v>-2317</v>
      </c>
      <c r="V118" s="154">
        <f>Q118/Q118</f>
        <v>1</v>
      </c>
    </row>
    <row r="119" spans="2:22" x14ac:dyDescent="0.25">
      <c r="B119" s="59" t="s">
        <v>65</v>
      </c>
      <c r="C119" s="153">
        <v>106912</v>
      </c>
      <c r="D119" s="153">
        <v>48491</v>
      </c>
      <c r="E119" s="153">
        <v>24512</v>
      </c>
      <c r="F119" s="153">
        <v>55105</v>
      </c>
      <c r="G119" s="153">
        <v>57395</v>
      </c>
      <c r="H119" s="154">
        <f>G119/F119-1</f>
        <v>4.1557027492967968E-2</v>
      </c>
      <c r="I119" s="154">
        <f>G119/C119-1</f>
        <v>-0.46315661478599224</v>
      </c>
      <c r="J119" s="153">
        <f>G119-F119</f>
        <v>2290</v>
      </c>
      <c r="K119" s="153">
        <f>G119-C119</f>
        <v>-49517</v>
      </c>
      <c r="L119" s="154">
        <f>G119/G118</f>
        <v>0.71520249221183796</v>
      </c>
      <c r="M119" s="155">
        <v>5683</v>
      </c>
      <c r="N119" s="153">
        <v>442</v>
      </c>
      <c r="O119" s="153">
        <v>2313</v>
      </c>
      <c r="P119" s="153">
        <v>2654</v>
      </c>
      <c r="Q119" s="153">
        <v>3668</v>
      </c>
      <c r="R119" s="154">
        <f>Q119/P119-1</f>
        <v>0.38206480783722685</v>
      </c>
      <c r="S119" s="154">
        <f>Q119/M119-1</f>
        <v>-0.35456625021995425</v>
      </c>
      <c r="T119" s="153">
        <f>Q119-P119</f>
        <v>1014</v>
      </c>
      <c r="U119" s="153">
        <f>Q119-M119</f>
        <v>-2015</v>
      </c>
      <c r="V119" s="154">
        <f>Q119/Q118</f>
        <v>0.46324829502399595</v>
      </c>
    </row>
    <row r="120" spans="2:22" ht="15.75" thickBot="1" x14ac:dyDescent="0.3">
      <c r="B120" s="59" t="s">
        <v>138</v>
      </c>
      <c r="C120" s="153">
        <v>27285</v>
      </c>
      <c r="D120" s="153">
        <v>9382</v>
      </c>
      <c r="E120" s="153">
        <v>21004</v>
      </c>
      <c r="F120" s="153">
        <v>33511</v>
      </c>
      <c r="G120" s="153">
        <v>22855</v>
      </c>
      <c r="H120" s="154">
        <f>G120/F120-1</f>
        <v>-0.31798513920802129</v>
      </c>
      <c r="I120" s="154">
        <f>G120/C120-1</f>
        <v>-0.16236027121128827</v>
      </c>
      <c r="J120" s="153">
        <f>G120-F120</f>
        <v>-10656</v>
      </c>
      <c r="K120" s="153">
        <f>G120-C120</f>
        <v>-4430</v>
      </c>
      <c r="L120" s="154">
        <f>G120/G118</f>
        <v>0.28479750778816199</v>
      </c>
      <c r="M120" s="155">
        <v>4552</v>
      </c>
      <c r="N120" s="153">
        <v>3235</v>
      </c>
      <c r="O120" s="153">
        <v>6026</v>
      </c>
      <c r="P120" s="153">
        <v>5450</v>
      </c>
      <c r="Q120" s="153">
        <v>4249</v>
      </c>
      <c r="R120" s="154">
        <f>Q120/P120-1</f>
        <v>-0.22036697247706427</v>
      </c>
      <c r="S120" s="154">
        <f>Q120/M120-1</f>
        <v>-6.656414762741647E-2</v>
      </c>
      <c r="T120" s="153">
        <f>Q120-P120</f>
        <v>-1201</v>
      </c>
      <c r="U120" s="153">
        <f>Q120-M120</f>
        <v>-303</v>
      </c>
      <c r="V120" s="154">
        <f>Q120/Q118</f>
        <v>0.53662541045718615</v>
      </c>
    </row>
    <row r="121" spans="2:22" ht="16.5" thickBot="1" x14ac:dyDescent="0.3">
      <c r="B121" s="157" t="s">
        <v>165</v>
      </c>
      <c r="C121" s="160"/>
      <c r="D121" s="160"/>
      <c r="E121" s="160"/>
      <c r="F121" s="160"/>
      <c r="G121" s="160"/>
      <c r="H121" s="160"/>
      <c r="I121" s="160"/>
      <c r="J121" s="160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</row>
    <row r="122" spans="2:22" x14ac:dyDescent="0.25">
      <c r="B122" s="59" t="s">
        <v>30</v>
      </c>
      <c r="C122" s="153">
        <v>76449</v>
      </c>
      <c r="D122" s="153">
        <v>27173</v>
      </c>
      <c r="E122" s="153">
        <v>28721</v>
      </c>
      <c r="F122" s="153">
        <v>38697</v>
      </c>
      <c r="G122" s="153">
        <v>41131</v>
      </c>
      <c r="H122" s="154">
        <f>G122/F122-1</f>
        <v>6.2898932733803647E-2</v>
      </c>
      <c r="I122" s="154">
        <f>G122/C122-1</f>
        <v>-0.46198119007442873</v>
      </c>
      <c r="J122" s="153">
        <f>G122-F122</f>
        <v>2434</v>
      </c>
      <c r="K122" s="153">
        <f>G122-C122</f>
        <v>-35318</v>
      </c>
      <c r="L122" s="154">
        <f>G122/G122</f>
        <v>1</v>
      </c>
      <c r="M122" s="155">
        <v>13980</v>
      </c>
      <c r="N122" s="153">
        <v>5538</v>
      </c>
      <c r="O122" s="153">
        <v>10539</v>
      </c>
      <c r="P122" s="153">
        <v>7972</v>
      </c>
      <c r="Q122" s="153">
        <v>5709</v>
      </c>
      <c r="R122" s="154">
        <f>Q122/P122-1</f>
        <v>-0.28386853988961369</v>
      </c>
      <c r="S122" s="154">
        <f>Q122/M122-1</f>
        <v>-0.59163090128755358</v>
      </c>
      <c r="T122" s="153">
        <f>Q122-P122</f>
        <v>-2263</v>
      </c>
      <c r="U122" s="153">
        <f>Q122-M122</f>
        <v>-8271</v>
      </c>
      <c r="V122" s="154">
        <f>Q122/Q122</f>
        <v>1</v>
      </c>
    </row>
    <row r="123" spans="2:22" x14ac:dyDescent="0.25">
      <c r="B123" s="59" t="s">
        <v>65</v>
      </c>
      <c r="C123" s="153">
        <v>62857</v>
      </c>
      <c r="D123" s="153">
        <v>20504</v>
      </c>
      <c r="E123" s="153">
        <v>13662</v>
      </c>
      <c r="F123" s="153">
        <v>28550</v>
      </c>
      <c r="G123" s="153">
        <v>31838</v>
      </c>
      <c r="H123" s="154">
        <f>G123/F123-1</f>
        <v>0.11516637478108582</v>
      </c>
      <c r="I123" s="154">
        <f>G123/C123-1</f>
        <v>-0.49348521246639199</v>
      </c>
      <c r="J123" s="153">
        <f>G123-F123</f>
        <v>3288</v>
      </c>
      <c r="K123" s="153">
        <f>G123-C123</f>
        <v>-31019</v>
      </c>
      <c r="L123" s="154">
        <f>G123/G122</f>
        <v>0.77406335853735631</v>
      </c>
      <c r="M123" s="155">
        <v>7675</v>
      </c>
      <c r="N123" s="153">
        <v>1483</v>
      </c>
      <c r="O123" s="153">
        <v>3726</v>
      </c>
      <c r="P123" s="153">
        <v>4787</v>
      </c>
      <c r="Q123" s="153">
        <v>3777</v>
      </c>
      <c r="R123" s="154">
        <f>Q123/P123-1</f>
        <v>-0.21098809275120112</v>
      </c>
      <c r="S123" s="154">
        <f>Q123/M123-1</f>
        <v>-0.50788273615635182</v>
      </c>
      <c r="T123" s="153">
        <f>Q123-P123</f>
        <v>-1010</v>
      </c>
      <c r="U123" s="153">
        <f>Q123-M123</f>
        <v>-3898</v>
      </c>
      <c r="V123" s="154">
        <f>Q123/Q122</f>
        <v>0.66158696794534944</v>
      </c>
    </row>
    <row r="124" spans="2:22" ht="15.75" thickBot="1" x14ac:dyDescent="0.3">
      <c r="B124" s="59" t="s">
        <v>138</v>
      </c>
      <c r="C124" s="153">
        <v>13592</v>
      </c>
      <c r="D124" s="153">
        <v>6669</v>
      </c>
      <c r="E124" s="153">
        <v>15058</v>
      </c>
      <c r="F124" s="153">
        <v>10149</v>
      </c>
      <c r="G124" s="153">
        <v>9293</v>
      </c>
      <c r="H124" s="154">
        <f>G124/F124-1</f>
        <v>-8.4343285052714601E-2</v>
      </c>
      <c r="I124" s="154">
        <f>G124/C124-1</f>
        <v>-0.31628899352560325</v>
      </c>
      <c r="J124" s="153">
        <f>G124-F124</f>
        <v>-856</v>
      </c>
      <c r="K124" s="153">
        <f>G124-C124</f>
        <v>-4299</v>
      </c>
      <c r="L124" s="154">
        <f>G124/G122</f>
        <v>0.22593664146264375</v>
      </c>
      <c r="M124" s="155">
        <v>6305</v>
      </c>
      <c r="N124" s="153">
        <v>4055</v>
      </c>
      <c r="O124" s="153">
        <v>6812</v>
      </c>
      <c r="P124" s="153">
        <v>3185</v>
      </c>
      <c r="Q124" s="153">
        <v>1932</v>
      </c>
      <c r="R124" s="154">
        <f>Q124/P124-1</f>
        <v>-0.39340659340659345</v>
      </c>
      <c r="S124" s="154">
        <f>Q124/M124-1</f>
        <v>-0.69357652656621727</v>
      </c>
      <c r="T124" s="153">
        <f>Q124-P124</f>
        <v>-1253</v>
      </c>
      <c r="U124" s="153">
        <f>Q124-M124</f>
        <v>-4373</v>
      </c>
      <c r="V124" s="154">
        <f>Q124/Q122</f>
        <v>0.33841303205465056</v>
      </c>
    </row>
    <row r="125" spans="2:22" ht="16.5" thickBot="1" x14ac:dyDescent="0.3">
      <c r="B125" s="157" t="s">
        <v>166</v>
      </c>
      <c r="C125" s="160"/>
      <c r="D125" s="160"/>
      <c r="E125" s="160"/>
      <c r="F125" s="160"/>
      <c r="G125" s="160"/>
      <c r="H125" s="160"/>
      <c r="I125" s="160"/>
      <c r="J125" s="160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</row>
    <row r="126" spans="2:22" x14ac:dyDescent="0.25">
      <c r="B126" s="59" t="s">
        <v>30</v>
      </c>
      <c r="C126" s="153">
        <v>16144</v>
      </c>
      <c r="D126" s="153">
        <v>7034</v>
      </c>
      <c r="E126" s="153">
        <v>9362</v>
      </c>
      <c r="F126" s="153">
        <v>12294</v>
      </c>
      <c r="G126" s="153">
        <v>10785</v>
      </c>
      <c r="H126" s="154">
        <f>G126/F126-1</f>
        <v>-0.12274280136652027</v>
      </c>
      <c r="I126" s="154">
        <f>G126/C126-1</f>
        <v>-0.33194995044598608</v>
      </c>
      <c r="J126" s="153">
        <f>G126-F126</f>
        <v>-1509</v>
      </c>
      <c r="K126" s="153">
        <f>G126-C126</f>
        <v>-5359</v>
      </c>
      <c r="L126" s="154">
        <f>G126/G126</f>
        <v>1</v>
      </c>
      <c r="M126" s="155">
        <v>1981</v>
      </c>
      <c r="N126" s="153">
        <v>1180</v>
      </c>
      <c r="O126" s="153">
        <v>3480</v>
      </c>
      <c r="P126" s="153">
        <v>3183</v>
      </c>
      <c r="Q126" s="153">
        <v>1365</v>
      </c>
      <c r="R126" s="154">
        <f>Q126/P126-1</f>
        <v>-0.57115928369462776</v>
      </c>
      <c r="S126" s="154">
        <f>Q126/M126-1</f>
        <v>-0.31095406360424027</v>
      </c>
      <c r="T126" s="153">
        <f>Q126-P126</f>
        <v>-1818</v>
      </c>
      <c r="U126" s="153">
        <f>Q126-M126</f>
        <v>-616</v>
      </c>
      <c r="V126" s="154">
        <f>Q126/Q126</f>
        <v>1</v>
      </c>
    </row>
    <row r="127" spans="2:22" x14ac:dyDescent="0.25">
      <c r="B127" s="59" t="s">
        <v>65</v>
      </c>
      <c r="C127" s="153">
        <v>14315</v>
      </c>
      <c r="D127" s="153">
        <v>5528</v>
      </c>
      <c r="E127" s="153">
        <v>6049</v>
      </c>
      <c r="F127" s="153">
        <v>8736</v>
      </c>
      <c r="G127" s="153">
        <v>8750</v>
      </c>
      <c r="H127" s="154">
        <f>G127/F127-1</f>
        <v>1.6025641025640969E-3</v>
      </c>
      <c r="I127" s="154">
        <f>G127/C127-1</f>
        <v>-0.38875305623471879</v>
      </c>
      <c r="J127" s="153">
        <f>G127-F127</f>
        <v>14</v>
      </c>
      <c r="K127" s="153">
        <f>G127-C127</f>
        <v>-5565</v>
      </c>
      <c r="L127" s="154">
        <f>G127/G126</f>
        <v>0.81131200741770981</v>
      </c>
      <c r="M127" s="155">
        <v>1427</v>
      </c>
      <c r="N127" s="153">
        <v>435</v>
      </c>
      <c r="O127" s="153">
        <v>1715</v>
      </c>
      <c r="P127" s="153">
        <v>1493</v>
      </c>
      <c r="Q127" s="153">
        <v>1220</v>
      </c>
      <c r="R127" s="154">
        <f>Q127/P127-1</f>
        <v>-0.18285331547220363</v>
      </c>
      <c r="S127" s="154">
        <f>Q127/M127-1</f>
        <v>-0.14505956552207433</v>
      </c>
      <c r="T127" s="153">
        <f>Q127-P127</f>
        <v>-273</v>
      </c>
      <c r="U127" s="153">
        <f>Q127-M127</f>
        <v>-207</v>
      </c>
      <c r="V127" s="154">
        <f>Q127/Q126</f>
        <v>0.89377289377289382</v>
      </c>
    </row>
    <row r="128" spans="2:22" ht="15.75" thickBot="1" x14ac:dyDescent="0.3">
      <c r="B128" s="59" t="s">
        <v>138</v>
      </c>
      <c r="C128" s="153">
        <v>1831</v>
      </c>
      <c r="D128" s="153">
        <v>1505</v>
      </c>
      <c r="E128" s="153">
        <v>3313</v>
      </c>
      <c r="F128" s="153">
        <v>3557</v>
      </c>
      <c r="G128" s="153">
        <v>2037</v>
      </c>
      <c r="H128" s="154">
        <f>G128/F128-1</f>
        <v>-0.42732639865054822</v>
      </c>
      <c r="I128" s="154">
        <f>G128/C128-1</f>
        <v>0.11250682687056246</v>
      </c>
      <c r="J128" s="153">
        <f>G128-F128</f>
        <v>-1520</v>
      </c>
      <c r="K128" s="153">
        <f>G128-C128</f>
        <v>206</v>
      </c>
      <c r="L128" s="154">
        <f>G128/G126</f>
        <v>0.18887343532684284</v>
      </c>
      <c r="M128" s="155">
        <v>554</v>
      </c>
      <c r="N128" s="153">
        <v>745</v>
      </c>
      <c r="O128" s="153">
        <v>1765</v>
      </c>
      <c r="P128" s="153">
        <v>1690</v>
      </c>
      <c r="Q128" s="153">
        <v>144</v>
      </c>
      <c r="R128" s="154">
        <f>Q128/P128-1</f>
        <v>-0.91479289940828401</v>
      </c>
      <c r="S128" s="154">
        <f>Q128/M128-1</f>
        <v>-0.74007220216606506</v>
      </c>
      <c r="T128" s="153">
        <f>Q128-P128</f>
        <v>-1546</v>
      </c>
      <c r="U128" s="153">
        <f>Q128-M128</f>
        <v>-410</v>
      </c>
      <c r="V128" s="154">
        <f>Q128/Q126</f>
        <v>0.10549450549450549</v>
      </c>
    </row>
    <row r="129" spans="2:22" ht="16.5" thickBot="1" x14ac:dyDescent="0.3">
      <c r="B129" s="157" t="s">
        <v>167</v>
      </c>
      <c r="C129" s="160"/>
      <c r="D129" s="160"/>
      <c r="E129" s="160"/>
      <c r="F129" s="160"/>
      <c r="G129" s="160"/>
      <c r="H129" s="160"/>
      <c r="I129" s="160"/>
      <c r="J129" s="160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</row>
    <row r="130" spans="2:22" x14ac:dyDescent="0.25">
      <c r="B130" s="59" t="s">
        <v>30</v>
      </c>
      <c r="C130" s="153">
        <v>6148</v>
      </c>
      <c r="D130" s="153">
        <v>3323</v>
      </c>
      <c r="E130" s="153">
        <v>4367</v>
      </c>
      <c r="F130" s="153">
        <v>4236</v>
      </c>
      <c r="G130" s="153">
        <v>4953</v>
      </c>
      <c r="H130" s="154">
        <f>G130/F130-1</f>
        <v>0.16926345609065163</v>
      </c>
      <c r="I130" s="154">
        <f>G130/C130-1</f>
        <v>-0.19437215354586856</v>
      </c>
      <c r="J130" s="153">
        <f>G130-F130</f>
        <v>717</v>
      </c>
      <c r="K130" s="153">
        <f>G130-C130</f>
        <v>-1195</v>
      </c>
      <c r="L130" s="154">
        <f>G130/G130</f>
        <v>1</v>
      </c>
      <c r="M130" s="155">
        <v>268</v>
      </c>
      <c r="N130" s="153">
        <v>354</v>
      </c>
      <c r="O130" s="153">
        <v>482</v>
      </c>
      <c r="P130" s="153">
        <v>474</v>
      </c>
      <c r="Q130" s="153">
        <v>198</v>
      </c>
      <c r="R130" s="154">
        <f>Q130/P130-1</f>
        <v>-0.58227848101265822</v>
      </c>
      <c r="S130" s="154">
        <f>Q130/M130-1</f>
        <v>-0.26119402985074625</v>
      </c>
      <c r="T130" s="153">
        <f>Q130-P130</f>
        <v>-276</v>
      </c>
      <c r="U130" s="153">
        <f>Q130-M130</f>
        <v>-70</v>
      </c>
      <c r="V130" s="154">
        <f>Q130/Q130</f>
        <v>1</v>
      </c>
    </row>
    <row r="131" spans="2:22" x14ac:dyDescent="0.25">
      <c r="B131" s="59" t="s">
        <v>65</v>
      </c>
      <c r="C131" s="153">
        <v>5431</v>
      </c>
      <c r="D131" s="153">
        <v>2749</v>
      </c>
      <c r="E131" s="153">
        <v>3712</v>
      </c>
      <c r="F131" s="153">
        <v>3301</v>
      </c>
      <c r="G131" s="153">
        <v>4551</v>
      </c>
      <c r="H131" s="154">
        <f>G131/F131-1</f>
        <v>0.37867312935474096</v>
      </c>
      <c r="I131" s="154">
        <f>G131/C131-1</f>
        <v>-0.16203277481126865</v>
      </c>
      <c r="J131" s="153">
        <f>G131-F131</f>
        <v>1250</v>
      </c>
      <c r="K131" s="153">
        <f>G131-C131</f>
        <v>-880</v>
      </c>
      <c r="L131" s="154">
        <f>G131/G130</f>
        <v>0.91883706844336765</v>
      </c>
      <c r="M131" s="155">
        <v>241</v>
      </c>
      <c r="N131" s="153">
        <v>170</v>
      </c>
      <c r="O131" s="153">
        <v>231</v>
      </c>
      <c r="P131" s="153">
        <v>109</v>
      </c>
      <c r="Q131" s="153">
        <v>197</v>
      </c>
      <c r="R131" s="154">
        <f>Q131/P131-1</f>
        <v>0.80733944954128445</v>
      </c>
      <c r="S131" s="154">
        <f>Q131/M131-1</f>
        <v>-0.18257261410788383</v>
      </c>
      <c r="T131" s="153">
        <f>Q131-P131</f>
        <v>88</v>
      </c>
      <c r="U131" s="153">
        <f>Q131-M131</f>
        <v>-44</v>
      </c>
      <c r="V131" s="154">
        <f>Q131/Q130</f>
        <v>0.99494949494949492</v>
      </c>
    </row>
    <row r="132" spans="2:22" x14ac:dyDescent="0.25">
      <c r="B132" s="59" t="s">
        <v>138</v>
      </c>
      <c r="C132" s="153">
        <v>716</v>
      </c>
      <c r="D132" s="153">
        <v>574</v>
      </c>
      <c r="E132" s="153">
        <v>657</v>
      </c>
      <c r="F132" s="153">
        <v>935</v>
      </c>
      <c r="G132" s="153">
        <v>401</v>
      </c>
      <c r="H132" s="154">
        <f>G132/F132-1</f>
        <v>-0.57112299465240635</v>
      </c>
      <c r="I132" s="154">
        <f>G132/C132-1</f>
        <v>-0.43994413407821231</v>
      </c>
      <c r="J132" s="153">
        <f>G132-F132</f>
        <v>-534</v>
      </c>
      <c r="K132" s="153">
        <f>G132-C132</f>
        <v>-315</v>
      </c>
      <c r="L132" s="154">
        <f>G132/G130</f>
        <v>8.0961033716939232E-2</v>
      </c>
      <c r="M132" s="155">
        <v>27</v>
      </c>
      <c r="N132" s="153">
        <v>184</v>
      </c>
      <c r="O132" s="153">
        <v>251</v>
      </c>
      <c r="P132" s="153">
        <v>365</v>
      </c>
      <c r="Q132" s="153">
        <v>1</v>
      </c>
      <c r="R132" s="154">
        <f>Q132/P132-1</f>
        <v>-0.99726027397260275</v>
      </c>
      <c r="S132" s="154">
        <f>Q132/M132-1</f>
        <v>-0.96296296296296302</v>
      </c>
      <c r="T132" s="153">
        <f>Q132-P132</f>
        <v>-364</v>
      </c>
      <c r="U132" s="153">
        <f>Q132-M132</f>
        <v>-26</v>
      </c>
      <c r="V132" s="154">
        <f>Q132/Q130</f>
        <v>5.0505050505050509E-3</v>
      </c>
    </row>
    <row r="133" spans="2:22" ht="6" customHeight="1" x14ac:dyDescent="0.25"/>
    <row r="134" spans="2:22" x14ac:dyDescent="0.25">
      <c r="B134" s="40" t="s">
        <v>57</v>
      </c>
      <c r="C134" s="40"/>
      <c r="D134" s="40"/>
      <c r="E134" s="40"/>
      <c r="F134" s="40"/>
      <c r="G134" s="40"/>
      <c r="H134" s="40"/>
      <c r="I134" s="40"/>
      <c r="J134" s="40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7A1E1-686F-4B13-922C-5D23C847E7E3}">
  <dimension ref="A1:V101"/>
  <sheetViews>
    <sheetView showGridLines="0" workbookViewId="0">
      <selection activeCell="G13" sqref="G13"/>
    </sheetView>
  </sheetViews>
  <sheetFormatPr baseColWidth="10" defaultColWidth="11.42578125" defaultRowHeight="15" x14ac:dyDescent="0.25"/>
  <cols>
    <col min="1" max="1" width="18.42578125" customWidth="1"/>
    <col min="2" max="2" width="43.5703125" customWidth="1"/>
    <col min="16" max="16" width="15.85546875" customWidth="1"/>
  </cols>
  <sheetData>
    <row r="1" spans="1:22" ht="40.5" customHeight="1" x14ac:dyDescent="0.25">
      <c r="A1" s="44"/>
    </row>
    <row r="4" spans="1:22" ht="21.75" customHeight="1" thickBot="1" x14ac:dyDescent="0.3">
      <c r="B4" s="11" t="str">
        <f>CONCATENATE("Turistas entrados a Canarias e islas según motivo del viaje")</f>
        <v>Turistas entrados a Canarias e islas según motivo del viaje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2" ht="6" customHeight="1" thickBot="1" x14ac:dyDescent="0.3"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</row>
    <row r="6" spans="1:22" ht="30.75" thickBot="1" x14ac:dyDescent="0.3">
      <c r="B6" s="27"/>
      <c r="C6" s="47" t="s">
        <v>186</v>
      </c>
      <c r="D6" s="47" t="s">
        <v>187</v>
      </c>
      <c r="E6" s="47" t="s">
        <v>188</v>
      </c>
      <c r="F6" s="47" t="s">
        <v>189</v>
      </c>
      <c r="G6" s="47" t="s">
        <v>185</v>
      </c>
      <c r="H6" s="32" t="str">
        <f>CONCATENATE("Variación ",RIGHT(G6,2),"/",RIGHT(F6,2))</f>
        <v>Variación 23/22</v>
      </c>
      <c r="I6" s="32" t="str">
        <f>CONCATENATE("Variación ",RIGHT(G6,2),"/",RIGHT(C6,2))</f>
        <v>Variación 23/19</v>
      </c>
      <c r="J6" s="32" t="str">
        <f>CONCATENATE("diferencia ",RIGHT(G6,2),"/",RIGHT(F6,2))</f>
        <v>diferencia 23/22</v>
      </c>
      <c r="K6" s="32" t="str">
        <f>CONCATENATE("diferencia ",RIGHT(G6,2),"/",RIGHT(C6,2))</f>
        <v>diferencia 23/19</v>
      </c>
      <c r="L6" s="48" t="str">
        <f>CONCATENATE("Cuota ",RIGHT(G6,4))</f>
        <v>Cuota 2023</v>
      </c>
      <c r="M6" s="49" t="s">
        <v>190</v>
      </c>
      <c r="N6" s="50" t="s">
        <v>191</v>
      </c>
      <c r="O6" s="50" t="s">
        <v>192</v>
      </c>
      <c r="P6" s="50" t="s">
        <v>193</v>
      </c>
      <c r="Q6" s="51" t="s">
        <v>194</v>
      </c>
      <c r="R6" s="32" t="str">
        <f>CONCATENATE("Variación ",RIGHT(Q6,2),"/",RIGHT(P6,2))</f>
        <v>Variación 23/22</v>
      </c>
      <c r="S6" s="32" t="str">
        <f>CONCATENATE("Variación ",RIGHT(Q6,2),"/",RIGHT(M6,2))</f>
        <v>Variación 23/19</v>
      </c>
      <c r="T6" s="32" t="str">
        <f>CONCATENATE("diferencia ",RIGHT(Q6,2),"/",RIGHT(P6,2))</f>
        <v>diferencia 23/22</v>
      </c>
      <c r="U6" s="32" t="str">
        <f>CONCATENATE("diferencia ",RIGHT(Q6,2),"/",RIGHT(M6,2))</f>
        <v>diferencia 23/19</v>
      </c>
      <c r="V6" s="48" t="str">
        <f>CONCATENATE("Cuota ",RIGHT(Q6,4))</f>
        <v>Cuota 2023</v>
      </c>
    </row>
    <row r="7" spans="1:22" ht="16.5" thickBot="1" x14ac:dyDescent="0.3">
      <c r="B7" s="138" t="s">
        <v>30</v>
      </c>
      <c r="C7" s="158"/>
      <c r="D7" s="158"/>
      <c r="E7" s="158"/>
      <c r="F7" s="158"/>
      <c r="G7" s="158"/>
      <c r="H7" s="158"/>
      <c r="I7" s="158"/>
      <c r="J7" s="158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</row>
    <row r="8" spans="1:22" ht="15.75" x14ac:dyDescent="0.25">
      <c r="B8" s="176" t="s">
        <v>132</v>
      </c>
      <c r="C8" s="90">
        <v>10080669</v>
      </c>
      <c r="D8" s="90">
        <v>3768423</v>
      </c>
      <c r="E8" s="90">
        <v>2587070</v>
      </c>
      <c r="F8" s="90">
        <v>9286289</v>
      </c>
      <c r="G8" s="90">
        <v>10503968</v>
      </c>
      <c r="H8" s="91">
        <f t="shared" ref="H8:H37" si="0">G8/F8-1</f>
        <v>0.13112654581394145</v>
      </c>
      <c r="I8" s="91">
        <f t="shared" ref="I8:I37" si="1">G8/C8-1</f>
        <v>4.1991161499301377E-2</v>
      </c>
      <c r="J8" s="90">
        <f t="shared" ref="J8:J37" si="2">G8-F8</f>
        <v>1217679</v>
      </c>
      <c r="K8" s="90">
        <f t="shared" ref="K8:K37" si="3">G8-C8</f>
        <v>423299</v>
      </c>
      <c r="L8" s="91">
        <f>G8/G8</f>
        <v>1</v>
      </c>
      <c r="M8" s="93">
        <v>1289910</v>
      </c>
      <c r="N8" s="90">
        <v>406679</v>
      </c>
      <c r="O8" s="90">
        <v>838515</v>
      </c>
      <c r="P8" s="90">
        <v>1334530</v>
      </c>
      <c r="Q8" s="90">
        <v>1331354</v>
      </c>
      <c r="R8" s="92">
        <f t="shared" ref="R8:R37" si="4">Q8/P8-1</f>
        <v>-2.3798640719954189E-3</v>
      </c>
      <c r="S8" s="91">
        <f t="shared" ref="S8:S37" si="5">Q8/M8-1</f>
        <v>3.2129373367134173E-2</v>
      </c>
      <c r="T8" s="90">
        <f t="shared" ref="T8:T37" si="6">Q8-P8</f>
        <v>-3176</v>
      </c>
      <c r="U8" s="90">
        <f t="shared" ref="U8:U37" si="7">Q8-M8</f>
        <v>41444</v>
      </c>
      <c r="V8" s="92">
        <f t="shared" ref="V8" si="8">Q8/Q8</f>
        <v>1</v>
      </c>
    </row>
    <row r="9" spans="1:22" ht="15.75" x14ac:dyDescent="0.25">
      <c r="B9" s="177" t="s">
        <v>169</v>
      </c>
      <c r="C9" s="90">
        <v>9694709</v>
      </c>
      <c r="D9" s="90">
        <v>3610368</v>
      </c>
      <c r="E9" s="90">
        <v>2339853</v>
      </c>
      <c r="F9" s="90">
        <v>8911660</v>
      </c>
      <c r="G9" s="90">
        <v>10127486</v>
      </c>
      <c r="H9" s="91">
        <f t="shared" si="0"/>
        <v>0.1364309230827927</v>
      </c>
      <c r="I9" s="91">
        <f t="shared" si="1"/>
        <v>4.4640535368312806E-2</v>
      </c>
      <c r="J9" s="90">
        <f t="shared" si="2"/>
        <v>1215826</v>
      </c>
      <c r="K9" s="90">
        <f t="shared" si="3"/>
        <v>432777</v>
      </c>
      <c r="L9" s="91">
        <f>G9/G8</f>
        <v>0.96415811624711723</v>
      </c>
      <c r="M9" s="93">
        <v>1268189</v>
      </c>
      <c r="N9" s="90">
        <v>387474</v>
      </c>
      <c r="O9" s="90">
        <v>811288</v>
      </c>
      <c r="P9" s="90">
        <v>1315718</v>
      </c>
      <c r="Q9" s="90">
        <v>1307648</v>
      </c>
      <c r="R9" s="92">
        <f t="shared" si="4"/>
        <v>-6.1335331735219434E-3</v>
      </c>
      <c r="S9" s="91">
        <f t="shared" si="5"/>
        <v>3.1114447452233129E-2</v>
      </c>
      <c r="T9" s="90">
        <f t="shared" si="6"/>
        <v>-8070</v>
      </c>
      <c r="U9" s="90">
        <f t="shared" si="7"/>
        <v>39459</v>
      </c>
      <c r="V9" s="92">
        <f t="shared" ref="V9" si="9">Q9/Q8</f>
        <v>0.98219406709259893</v>
      </c>
    </row>
    <row r="10" spans="1:22" ht="15.75" x14ac:dyDescent="0.25">
      <c r="B10" s="177" t="s">
        <v>170</v>
      </c>
      <c r="C10" s="90">
        <v>120736</v>
      </c>
      <c r="D10" s="90">
        <v>54929</v>
      </c>
      <c r="E10" s="90">
        <v>88084</v>
      </c>
      <c r="F10" s="90">
        <v>132542</v>
      </c>
      <c r="G10" s="90">
        <v>149849</v>
      </c>
      <c r="H10" s="91">
        <f t="shared" si="0"/>
        <v>0.13057747732794134</v>
      </c>
      <c r="I10" s="91">
        <f t="shared" si="1"/>
        <v>0.24112940630797763</v>
      </c>
      <c r="J10" s="90">
        <f t="shared" si="2"/>
        <v>17307</v>
      </c>
      <c r="K10" s="90">
        <f t="shared" si="3"/>
        <v>29113</v>
      </c>
      <c r="L10" s="91">
        <f>G10/G8</f>
        <v>1.4265942165855798E-2</v>
      </c>
      <c r="M10" s="93">
        <v>10210</v>
      </c>
      <c r="N10" s="90">
        <v>12961</v>
      </c>
      <c r="O10" s="90">
        <v>17199</v>
      </c>
      <c r="P10" s="90">
        <v>10781</v>
      </c>
      <c r="Q10" s="90">
        <v>10951</v>
      </c>
      <c r="R10" s="92">
        <f t="shared" si="4"/>
        <v>1.5768481587978833E-2</v>
      </c>
      <c r="S10" s="91">
        <f t="shared" si="5"/>
        <v>7.2575905974534782E-2</v>
      </c>
      <c r="T10" s="90">
        <f t="shared" si="6"/>
        <v>170</v>
      </c>
      <c r="U10" s="90">
        <f t="shared" si="7"/>
        <v>741</v>
      </c>
      <c r="V10" s="92">
        <f t="shared" ref="V10" si="10">Q10/Q8</f>
        <v>8.2254606964038118E-3</v>
      </c>
    </row>
    <row r="11" spans="1:22" ht="31.5" x14ac:dyDescent="0.25">
      <c r="B11" s="178" t="s">
        <v>171</v>
      </c>
      <c r="C11" s="90">
        <v>50376</v>
      </c>
      <c r="D11" s="90">
        <v>14350</v>
      </c>
      <c r="E11" s="90">
        <v>39108</v>
      </c>
      <c r="F11" s="90">
        <v>69148</v>
      </c>
      <c r="G11" s="90">
        <v>70936</v>
      </c>
      <c r="H11" s="91">
        <f t="shared" si="0"/>
        <v>2.5857580841094574E-2</v>
      </c>
      <c r="I11" s="91">
        <f t="shared" si="1"/>
        <v>0.40813085596315712</v>
      </c>
      <c r="J11" s="90">
        <f t="shared" si="2"/>
        <v>1788</v>
      </c>
      <c r="K11" s="90">
        <f t="shared" si="3"/>
        <v>20560</v>
      </c>
      <c r="L11" s="91">
        <f>G11/G8</f>
        <v>6.753257435666217E-3</v>
      </c>
      <c r="M11" s="93">
        <v>2655</v>
      </c>
      <c r="N11" s="90">
        <v>1272</v>
      </c>
      <c r="O11" s="90">
        <v>2460</v>
      </c>
      <c r="P11" s="90">
        <v>2152</v>
      </c>
      <c r="Q11" s="90">
        <v>4593</v>
      </c>
      <c r="R11" s="92">
        <f t="shared" si="4"/>
        <v>1.134293680297398</v>
      </c>
      <c r="S11" s="91">
        <f t="shared" si="5"/>
        <v>0.72994350282485865</v>
      </c>
      <c r="T11" s="90">
        <f t="shared" si="6"/>
        <v>2441</v>
      </c>
      <c r="U11" s="90">
        <f t="shared" si="7"/>
        <v>1938</v>
      </c>
      <c r="V11" s="92">
        <f t="shared" ref="V11" si="11">Q11/Q8</f>
        <v>3.449871333995316E-3</v>
      </c>
    </row>
    <row r="12" spans="1:22" ht="15.75" x14ac:dyDescent="0.25">
      <c r="B12" s="177" t="s">
        <v>172</v>
      </c>
      <c r="C12" s="163">
        <v>214851</v>
      </c>
      <c r="D12" s="163">
        <v>88775</v>
      </c>
      <c r="E12" s="163">
        <v>120026</v>
      </c>
      <c r="F12" s="163">
        <v>172938</v>
      </c>
      <c r="G12" s="163">
        <v>155699</v>
      </c>
      <c r="H12" s="164">
        <f t="shared" si="0"/>
        <v>-9.9683123431518861E-2</v>
      </c>
      <c r="I12" s="164">
        <f t="shared" si="1"/>
        <v>-0.27531638205081665</v>
      </c>
      <c r="J12" s="163">
        <f t="shared" si="2"/>
        <v>-17239</v>
      </c>
      <c r="K12" s="163">
        <f t="shared" si="3"/>
        <v>-59152</v>
      </c>
      <c r="L12" s="164">
        <f>G12/G8</f>
        <v>1.4822874555596513E-2</v>
      </c>
      <c r="M12" s="165">
        <v>8857</v>
      </c>
      <c r="N12" s="163">
        <v>4971</v>
      </c>
      <c r="O12" s="163">
        <v>7567</v>
      </c>
      <c r="P12" s="163">
        <v>5880</v>
      </c>
      <c r="Q12" s="163">
        <v>8163</v>
      </c>
      <c r="R12" s="166">
        <f t="shared" si="4"/>
        <v>0.38826530612244903</v>
      </c>
      <c r="S12" s="164">
        <f t="shared" si="5"/>
        <v>-7.8356102517782578E-2</v>
      </c>
      <c r="T12" s="163">
        <f t="shared" si="6"/>
        <v>2283</v>
      </c>
      <c r="U12" s="163">
        <f t="shared" si="7"/>
        <v>-694</v>
      </c>
      <c r="V12" s="166">
        <f t="shared" ref="V12" si="12">Q12/Q8</f>
        <v>6.1313519920321718E-3</v>
      </c>
    </row>
    <row r="13" spans="1:22" x14ac:dyDescent="0.25">
      <c r="B13" s="179" t="s">
        <v>133</v>
      </c>
      <c r="C13" s="167">
        <v>3958474</v>
      </c>
      <c r="D13" s="167">
        <v>1534550</v>
      </c>
      <c r="E13" s="167">
        <v>1088841</v>
      </c>
      <c r="F13" s="167">
        <v>3810962</v>
      </c>
      <c r="G13" s="167">
        <v>4270879</v>
      </c>
      <c r="H13" s="168">
        <f t="shared" si="0"/>
        <v>0.12068265178188597</v>
      </c>
      <c r="I13" s="168">
        <f t="shared" si="1"/>
        <v>7.892056383343693E-2</v>
      </c>
      <c r="J13" s="167">
        <f t="shared" si="2"/>
        <v>459917</v>
      </c>
      <c r="K13" s="167">
        <f t="shared" si="3"/>
        <v>312405</v>
      </c>
      <c r="L13" s="168">
        <f>G13/G13</f>
        <v>1</v>
      </c>
      <c r="M13" s="169">
        <v>501712</v>
      </c>
      <c r="N13" s="167">
        <v>158567</v>
      </c>
      <c r="O13" s="167">
        <v>326667</v>
      </c>
      <c r="P13" s="167">
        <v>515419</v>
      </c>
      <c r="Q13" s="167">
        <v>535822</v>
      </c>
      <c r="R13" s="170">
        <f t="shared" si="4"/>
        <v>3.9585269460380879E-2</v>
      </c>
      <c r="S13" s="168">
        <f t="shared" si="5"/>
        <v>6.7987211786841861E-2</v>
      </c>
      <c r="T13" s="167">
        <f t="shared" si="6"/>
        <v>20403</v>
      </c>
      <c r="U13" s="167">
        <f t="shared" si="7"/>
        <v>34110</v>
      </c>
      <c r="V13" s="170">
        <f t="shared" ref="V13" si="13">Q13/Q13</f>
        <v>1</v>
      </c>
    </row>
    <row r="14" spans="1:22" x14ac:dyDescent="0.25">
      <c r="B14" s="180" t="s">
        <v>169</v>
      </c>
      <c r="C14" s="153">
        <v>3790515</v>
      </c>
      <c r="D14" s="153">
        <v>1468760</v>
      </c>
      <c r="E14" s="153">
        <v>965579</v>
      </c>
      <c r="F14" s="153">
        <v>3632810</v>
      </c>
      <c r="G14" s="153">
        <v>4086325</v>
      </c>
      <c r="H14" s="154">
        <f t="shared" si="0"/>
        <v>0.12483862354485931</v>
      </c>
      <c r="I14" s="154">
        <f t="shared" si="1"/>
        <v>7.8039527610364257E-2</v>
      </c>
      <c r="J14" s="153">
        <f t="shared" si="2"/>
        <v>453515</v>
      </c>
      <c r="K14" s="153">
        <f t="shared" si="3"/>
        <v>295810</v>
      </c>
      <c r="L14" s="154">
        <f>G14/G13</f>
        <v>0.95678781815172009</v>
      </c>
      <c r="M14" s="155">
        <v>492761</v>
      </c>
      <c r="N14" s="153">
        <v>147960</v>
      </c>
      <c r="O14" s="153">
        <v>312457</v>
      </c>
      <c r="P14" s="153">
        <v>507451</v>
      </c>
      <c r="Q14" s="153">
        <v>527500</v>
      </c>
      <c r="R14" s="156">
        <f t="shared" si="4"/>
        <v>3.9509233403816291E-2</v>
      </c>
      <c r="S14" s="154">
        <f t="shared" si="5"/>
        <v>7.0498679887409876E-2</v>
      </c>
      <c r="T14" s="153">
        <f t="shared" si="6"/>
        <v>20049</v>
      </c>
      <c r="U14" s="153">
        <f t="shared" si="7"/>
        <v>34739</v>
      </c>
      <c r="V14" s="156">
        <f t="shared" ref="V14" si="14">Q14/Q13</f>
        <v>0.98446872282213127</v>
      </c>
    </row>
    <row r="15" spans="1:22" x14ac:dyDescent="0.25">
      <c r="B15" s="180" t="s">
        <v>170</v>
      </c>
      <c r="C15" s="153">
        <v>51061</v>
      </c>
      <c r="D15" s="153">
        <v>29855</v>
      </c>
      <c r="E15" s="153">
        <v>50923</v>
      </c>
      <c r="F15" s="153">
        <v>70737</v>
      </c>
      <c r="G15" s="153">
        <v>74531</v>
      </c>
      <c r="H15" s="154">
        <f t="shared" si="0"/>
        <v>5.3635296945021782E-2</v>
      </c>
      <c r="I15" s="154">
        <f t="shared" si="1"/>
        <v>0.45964630539942419</v>
      </c>
      <c r="J15" s="153">
        <f t="shared" si="2"/>
        <v>3794</v>
      </c>
      <c r="K15" s="153">
        <f t="shared" si="3"/>
        <v>23470</v>
      </c>
      <c r="L15" s="154">
        <f>G15/G13</f>
        <v>1.7450974377873969E-2</v>
      </c>
      <c r="M15" s="155">
        <v>4562</v>
      </c>
      <c r="N15" s="153">
        <v>8127</v>
      </c>
      <c r="O15" s="153">
        <v>10372</v>
      </c>
      <c r="P15" s="153">
        <v>4638</v>
      </c>
      <c r="Q15" s="153">
        <v>3134</v>
      </c>
      <c r="R15" s="156">
        <f t="shared" si="4"/>
        <v>-0.32427770590771887</v>
      </c>
      <c r="S15" s="154">
        <f t="shared" si="5"/>
        <v>-0.31302060499780793</v>
      </c>
      <c r="T15" s="153">
        <f t="shared" si="6"/>
        <v>-1504</v>
      </c>
      <c r="U15" s="153">
        <f t="shared" si="7"/>
        <v>-1428</v>
      </c>
      <c r="V15" s="156">
        <f t="shared" ref="V15" si="15">Q15/Q13</f>
        <v>5.8489573029849463E-3</v>
      </c>
    </row>
    <row r="16" spans="1:22" ht="30" x14ac:dyDescent="0.25">
      <c r="B16" s="181" t="s">
        <v>171</v>
      </c>
      <c r="C16" s="153">
        <v>22592</v>
      </c>
      <c r="D16" s="153">
        <v>5639</v>
      </c>
      <c r="E16" s="153">
        <v>21565</v>
      </c>
      <c r="F16" s="153">
        <v>37668</v>
      </c>
      <c r="G16" s="153">
        <v>39475</v>
      </c>
      <c r="H16" s="154">
        <f t="shared" si="0"/>
        <v>4.7971753212275647E-2</v>
      </c>
      <c r="I16" s="154">
        <f t="shared" si="1"/>
        <v>0.74729992917847032</v>
      </c>
      <c r="J16" s="153">
        <f t="shared" si="2"/>
        <v>1807</v>
      </c>
      <c r="K16" s="153">
        <f t="shared" si="3"/>
        <v>16883</v>
      </c>
      <c r="L16" s="154">
        <f>G16/G13</f>
        <v>9.2428279986391561E-3</v>
      </c>
      <c r="M16" s="155">
        <v>1956</v>
      </c>
      <c r="N16" s="153">
        <v>703</v>
      </c>
      <c r="O16" s="153">
        <v>1139</v>
      </c>
      <c r="P16" s="153">
        <v>1248</v>
      </c>
      <c r="Q16" s="153">
        <v>2173</v>
      </c>
      <c r="R16" s="156">
        <f t="shared" si="4"/>
        <v>0.74118589743589736</v>
      </c>
      <c r="S16" s="154">
        <f t="shared" si="5"/>
        <v>0.11094069529652351</v>
      </c>
      <c r="T16" s="153">
        <f t="shared" si="6"/>
        <v>925</v>
      </c>
      <c r="U16" s="153">
        <f t="shared" si="7"/>
        <v>217</v>
      </c>
      <c r="V16" s="156">
        <f t="shared" ref="V16" si="16">Q16/Q13</f>
        <v>4.0554512506018794E-3</v>
      </c>
    </row>
    <row r="17" spans="2:22" x14ac:dyDescent="0.25">
      <c r="B17" s="180" t="s">
        <v>172</v>
      </c>
      <c r="C17" s="171">
        <v>94309</v>
      </c>
      <c r="D17" s="171">
        <v>30297</v>
      </c>
      <c r="E17" s="171">
        <v>50774</v>
      </c>
      <c r="F17" s="171">
        <v>69749</v>
      </c>
      <c r="G17" s="171">
        <v>70552</v>
      </c>
      <c r="H17" s="172">
        <f t="shared" si="0"/>
        <v>1.1512709859639481E-2</v>
      </c>
      <c r="I17" s="172">
        <f t="shared" si="1"/>
        <v>-0.25190596867743265</v>
      </c>
      <c r="J17" s="171">
        <f t="shared" si="2"/>
        <v>803</v>
      </c>
      <c r="K17" s="171">
        <f t="shared" si="3"/>
        <v>-23757</v>
      </c>
      <c r="L17" s="172">
        <f>G17/G13</f>
        <v>1.651931604711817E-2</v>
      </c>
      <c r="M17" s="173">
        <v>2434</v>
      </c>
      <c r="N17" s="171">
        <v>1776</v>
      </c>
      <c r="O17" s="171">
        <v>2699</v>
      </c>
      <c r="P17" s="171">
        <v>2083</v>
      </c>
      <c r="Q17" s="171">
        <v>3015</v>
      </c>
      <c r="R17" s="174">
        <f t="shared" si="4"/>
        <v>0.44743158905424862</v>
      </c>
      <c r="S17" s="172">
        <f t="shared" si="5"/>
        <v>0.23870172555464264</v>
      </c>
      <c r="T17" s="171">
        <f t="shared" si="6"/>
        <v>932</v>
      </c>
      <c r="U17" s="171">
        <f t="shared" si="7"/>
        <v>581</v>
      </c>
      <c r="V17" s="174">
        <f t="shared" ref="V17" si="17">Q17/Q13</f>
        <v>5.626868624281944E-3</v>
      </c>
    </row>
    <row r="18" spans="2:22" x14ac:dyDescent="0.25">
      <c r="B18" s="179" t="s">
        <v>134</v>
      </c>
      <c r="C18" s="167">
        <v>2803604</v>
      </c>
      <c r="D18" s="167">
        <v>1112486</v>
      </c>
      <c r="E18" s="167">
        <v>680384</v>
      </c>
      <c r="F18" s="167">
        <v>2406559</v>
      </c>
      <c r="G18" s="167">
        <v>2758590</v>
      </c>
      <c r="H18" s="168">
        <f t="shared" si="0"/>
        <v>0.14627981279494917</v>
      </c>
      <c r="I18" s="168">
        <f t="shared" si="1"/>
        <v>-1.6055762511396066E-2</v>
      </c>
      <c r="J18" s="167">
        <f t="shared" si="2"/>
        <v>352031</v>
      </c>
      <c r="K18" s="167">
        <f t="shared" si="3"/>
        <v>-45014</v>
      </c>
      <c r="L18" s="168">
        <f>G18/G18</f>
        <v>1</v>
      </c>
      <c r="M18" s="169">
        <v>328921</v>
      </c>
      <c r="N18" s="167">
        <v>101836</v>
      </c>
      <c r="O18" s="167">
        <v>193905</v>
      </c>
      <c r="P18" s="167">
        <v>332139</v>
      </c>
      <c r="Q18" s="167">
        <v>326111</v>
      </c>
      <c r="R18" s="170">
        <f t="shared" si="4"/>
        <v>-1.8149027967206521E-2</v>
      </c>
      <c r="S18" s="168">
        <f t="shared" si="5"/>
        <v>-8.5430848136787141E-3</v>
      </c>
      <c r="T18" s="167">
        <f t="shared" si="6"/>
        <v>-6028</v>
      </c>
      <c r="U18" s="167">
        <f t="shared" si="7"/>
        <v>-2810</v>
      </c>
      <c r="V18" s="170">
        <f t="shared" ref="V18" si="18">Q18/Q18</f>
        <v>1</v>
      </c>
    </row>
    <row r="19" spans="2:22" x14ac:dyDescent="0.25">
      <c r="B19" s="180" t="s">
        <v>169</v>
      </c>
      <c r="C19" s="153">
        <v>2636125</v>
      </c>
      <c r="D19" s="153">
        <v>1040019</v>
      </c>
      <c r="E19" s="153">
        <v>591884</v>
      </c>
      <c r="F19" s="153">
        <v>2267354</v>
      </c>
      <c r="G19" s="153">
        <v>2638561</v>
      </c>
      <c r="H19" s="154">
        <f t="shared" si="0"/>
        <v>0.16371814899658377</v>
      </c>
      <c r="I19" s="154">
        <f t="shared" si="1"/>
        <v>9.2408364550244926E-4</v>
      </c>
      <c r="J19" s="153">
        <f t="shared" si="2"/>
        <v>371207</v>
      </c>
      <c r="K19" s="153">
        <f t="shared" si="3"/>
        <v>2436</v>
      </c>
      <c r="L19" s="154">
        <f>G19/G18</f>
        <v>0.9564890034401633</v>
      </c>
      <c r="M19" s="155">
        <v>319353</v>
      </c>
      <c r="N19" s="153">
        <v>96352</v>
      </c>
      <c r="O19" s="153">
        <v>185797</v>
      </c>
      <c r="P19" s="153">
        <v>324833</v>
      </c>
      <c r="Q19" s="153">
        <v>318224</v>
      </c>
      <c r="R19" s="156">
        <f t="shared" si="4"/>
        <v>-2.034583924662825E-2</v>
      </c>
      <c r="S19" s="154">
        <f t="shared" si="5"/>
        <v>-3.5352728798540012E-3</v>
      </c>
      <c r="T19" s="153">
        <f t="shared" si="6"/>
        <v>-6609</v>
      </c>
      <c r="U19" s="153">
        <f t="shared" si="7"/>
        <v>-1129</v>
      </c>
      <c r="V19" s="156">
        <f t="shared" ref="V19" si="19">Q19/Q18</f>
        <v>0.9758149832419023</v>
      </c>
    </row>
    <row r="20" spans="2:22" x14ac:dyDescent="0.25">
      <c r="B20" s="180" t="s">
        <v>170</v>
      </c>
      <c r="C20" s="153">
        <v>48860</v>
      </c>
      <c r="D20" s="153">
        <v>16688</v>
      </c>
      <c r="E20" s="153">
        <v>19619</v>
      </c>
      <c r="F20" s="153">
        <v>37873</v>
      </c>
      <c r="G20" s="153">
        <v>37737</v>
      </c>
      <c r="H20" s="154">
        <f t="shared" si="0"/>
        <v>-3.5909486969608606E-3</v>
      </c>
      <c r="I20" s="154">
        <f t="shared" si="1"/>
        <v>-0.22765042979942696</v>
      </c>
      <c r="J20" s="153">
        <f t="shared" si="2"/>
        <v>-136</v>
      </c>
      <c r="K20" s="153">
        <f t="shared" si="3"/>
        <v>-11123</v>
      </c>
      <c r="L20" s="154">
        <f>G20/G18</f>
        <v>1.3679814687938403E-2</v>
      </c>
      <c r="M20" s="155">
        <v>4340</v>
      </c>
      <c r="N20" s="153">
        <v>2290</v>
      </c>
      <c r="O20" s="153">
        <v>3333</v>
      </c>
      <c r="P20" s="153">
        <v>4193</v>
      </c>
      <c r="Q20" s="153">
        <v>3649</v>
      </c>
      <c r="R20" s="156">
        <f t="shared" si="4"/>
        <v>-0.12974004292869068</v>
      </c>
      <c r="S20" s="154">
        <f t="shared" si="5"/>
        <v>-0.15921658986175113</v>
      </c>
      <c r="T20" s="153">
        <f t="shared" si="6"/>
        <v>-544</v>
      </c>
      <c r="U20" s="153">
        <f t="shared" si="7"/>
        <v>-691</v>
      </c>
      <c r="V20" s="156">
        <f t="shared" ref="V20" si="20">Q20/Q18</f>
        <v>1.1189441631837013E-2</v>
      </c>
    </row>
    <row r="21" spans="2:22" ht="30" x14ac:dyDescent="0.25">
      <c r="B21" s="181" t="s">
        <v>171</v>
      </c>
      <c r="C21" s="153">
        <v>16538</v>
      </c>
      <c r="D21" s="153">
        <v>3927</v>
      </c>
      <c r="E21" s="153">
        <v>11333</v>
      </c>
      <c r="F21" s="153">
        <v>19222</v>
      </c>
      <c r="G21" s="153">
        <v>12239</v>
      </c>
      <c r="H21" s="154">
        <f t="shared" si="0"/>
        <v>-0.3632816564353345</v>
      </c>
      <c r="I21" s="154">
        <f t="shared" si="1"/>
        <v>-0.25994678921272218</v>
      </c>
      <c r="J21" s="153">
        <f t="shared" si="2"/>
        <v>-6983</v>
      </c>
      <c r="K21" s="153">
        <f t="shared" si="3"/>
        <v>-4299</v>
      </c>
      <c r="L21" s="154">
        <f>G21/G18</f>
        <v>4.4366868581412972E-3</v>
      </c>
      <c r="M21" s="155">
        <v>425</v>
      </c>
      <c r="N21" s="153">
        <v>296</v>
      </c>
      <c r="O21" s="153">
        <v>631</v>
      </c>
      <c r="P21" s="153">
        <v>215</v>
      </c>
      <c r="Q21" s="153">
        <v>419</v>
      </c>
      <c r="R21" s="154">
        <f t="shared" si="4"/>
        <v>0.94883720930232562</v>
      </c>
      <c r="S21" s="154">
        <f t="shared" si="5"/>
        <v>-1.4117647058823568E-2</v>
      </c>
      <c r="T21" s="153">
        <f t="shared" si="6"/>
        <v>204</v>
      </c>
      <c r="U21" s="153">
        <f t="shared" si="7"/>
        <v>-6</v>
      </c>
      <c r="V21" s="156">
        <f t="shared" ref="V21" si="21">Q21/Q18</f>
        <v>1.2848385979007148E-3</v>
      </c>
    </row>
    <row r="22" spans="2:22" x14ac:dyDescent="0.25">
      <c r="B22" s="180" t="s">
        <v>172</v>
      </c>
      <c r="C22" s="171">
        <v>102082</v>
      </c>
      <c r="D22" s="171">
        <v>51851</v>
      </c>
      <c r="E22" s="171">
        <v>57551</v>
      </c>
      <c r="F22" s="171">
        <v>82113</v>
      </c>
      <c r="G22" s="171">
        <v>70057</v>
      </c>
      <c r="H22" s="172">
        <f t="shared" si="0"/>
        <v>-0.1468220622800287</v>
      </c>
      <c r="I22" s="172">
        <f t="shared" si="1"/>
        <v>-0.31371838326051604</v>
      </c>
      <c r="J22" s="171">
        <f t="shared" si="2"/>
        <v>-12056</v>
      </c>
      <c r="K22" s="171">
        <f t="shared" si="3"/>
        <v>-32025</v>
      </c>
      <c r="L22" s="172">
        <f>G22/G18</f>
        <v>2.5395945029888456E-2</v>
      </c>
      <c r="M22" s="173">
        <v>4803</v>
      </c>
      <c r="N22" s="171">
        <v>2899</v>
      </c>
      <c r="O22" s="171">
        <v>4145</v>
      </c>
      <c r="P22" s="171">
        <v>2898</v>
      </c>
      <c r="Q22" s="171">
        <v>3820</v>
      </c>
      <c r="R22" s="172">
        <f t="shared" si="4"/>
        <v>0.31815044858523112</v>
      </c>
      <c r="S22" s="172">
        <f t="shared" si="5"/>
        <v>-0.20466375182177809</v>
      </c>
      <c r="T22" s="171">
        <f t="shared" si="6"/>
        <v>922</v>
      </c>
      <c r="U22" s="171">
        <f t="shared" si="7"/>
        <v>-983</v>
      </c>
      <c r="V22" s="174">
        <f t="shared" ref="V22" si="22">Q22/Q18</f>
        <v>1.1713802968927758E-2</v>
      </c>
    </row>
    <row r="23" spans="2:22" x14ac:dyDescent="0.25">
      <c r="B23" s="179" t="s">
        <v>135</v>
      </c>
      <c r="C23" s="167">
        <v>2082591</v>
      </c>
      <c r="D23" s="167">
        <v>651608</v>
      </c>
      <c r="E23" s="167">
        <v>446322</v>
      </c>
      <c r="F23" s="167">
        <v>1810318</v>
      </c>
      <c r="G23" s="167">
        <v>2077695</v>
      </c>
      <c r="H23" s="168">
        <f t="shared" si="0"/>
        <v>0.14769615062105101</v>
      </c>
      <c r="I23" s="168">
        <f t="shared" si="1"/>
        <v>-2.3509176789874298E-3</v>
      </c>
      <c r="J23" s="167">
        <f t="shared" si="2"/>
        <v>267377</v>
      </c>
      <c r="K23" s="167">
        <f t="shared" si="3"/>
        <v>-4896</v>
      </c>
      <c r="L23" s="168">
        <f>G23/G23</f>
        <v>1</v>
      </c>
      <c r="M23" s="169">
        <v>273783</v>
      </c>
      <c r="N23" s="167">
        <v>69133</v>
      </c>
      <c r="O23" s="167">
        <v>173983</v>
      </c>
      <c r="P23" s="167">
        <v>278200</v>
      </c>
      <c r="Q23" s="167">
        <v>275252</v>
      </c>
      <c r="R23" s="168">
        <f t="shared" si="4"/>
        <v>-1.0596693026599602E-2</v>
      </c>
      <c r="S23" s="168">
        <f t="shared" si="5"/>
        <v>5.3655632380389395E-3</v>
      </c>
      <c r="T23" s="167">
        <f t="shared" si="6"/>
        <v>-2948</v>
      </c>
      <c r="U23" s="167">
        <f t="shared" si="7"/>
        <v>1469</v>
      </c>
      <c r="V23" s="168">
        <f>Q23/Q23</f>
        <v>1</v>
      </c>
    </row>
    <row r="24" spans="2:22" x14ac:dyDescent="0.25">
      <c r="B24" s="180" t="s">
        <v>169</v>
      </c>
      <c r="C24" s="153">
        <v>2047416</v>
      </c>
      <c r="D24" s="153">
        <v>640757</v>
      </c>
      <c r="E24" s="153">
        <v>429389</v>
      </c>
      <c r="F24" s="153">
        <v>1782466</v>
      </c>
      <c r="G24" s="153">
        <v>2057092</v>
      </c>
      <c r="H24" s="154">
        <f t="shared" si="0"/>
        <v>0.15407082098620672</v>
      </c>
      <c r="I24" s="154">
        <f t="shared" si="1"/>
        <v>4.7259570111790605E-3</v>
      </c>
      <c r="J24" s="153">
        <f t="shared" si="2"/>
        <v>274626</v>
      </c>
      <c r="K24" s="153">
        <f t="shared" si="3"/>
        <v>9676</v>
      </c>
      <c r="L24" s="154">
        <f>G24/G23</f>
        <v>0.99008372258680899</v>
      </c>
      <c r="M24" s="155">
        <v>272219</v>
      </c>
      <c r="N24" s="153">
        <v>67534</v>
      </c>
      <c r="O24" s="153">
        <v>172715</v>
      </c>
      <c r="P24" s="153">
        <v>276911</v>
      </c>
      <c r="Q24" s="153">
        <v>274083</v>
      </c>
      <c r="R24" s="154">
        <f t="shared" si="4"/>
        <v>-1.0212667608003989E-2</v>
      </c>
      <c r="S24" s="154">
        <f t="shared" si="5"/>
        <v>6.8474279899639612E-3</v>
      </c>
      <c r="T24" s="153">
        <f t="shared" si="6"/>
        <v>-2828</v>
      </c>
      <c r="U24" s="153">
        <f t="shared" si="7"/>
        <v>1864</v>
      </c>
      <c r="V24" s="154">
        <f>Q24/Q23</f>
        <v>0.99575298272128809</v>
      </c>
    </row>
    <row r="25" spans="2:22" x14ac:dyDescent="0.25">
      <c r="B25" s="180" t="s">
        <v>170</v>
      </c>
      <c r="C25" s="153">
        <v>10617</v>
      </c>
      <c r="D25" s="153">
        <v>4204</v>
      </c>
      <c r="E25" s="153">
        <v>4130</v>
      </c>
      <c r="F25" s="153">
        <v>8285</v>
      </c>
      <c r="G25" s="153">
        <v>6403</v>
      </c>
      <c r="H25" s="154">
        <f t="shared" si="0"/>
        <v>-0.2271575135787568</v>
      </c>
      <c r="I25" s="154">
        <f t="shared" si="1"/>
        <v>-0.39691061505133274</v>
      </c>
      <c r="J25" s="153">
        <f t="shared" si="2"/>
        <v>-1882</v>
      </c>
      <c r="K25" s="153">
        <f t="shared" si="3"/>
        <v>-4214</v>
      </c>
      <c r="L25" s="154">
        <f>G25/G23</f>
        <v>3.0817805308286346E-3</v>
      </c>
      <c r="M25" s="155">
        <v>260</v>
      </c>
      <c r="N25" s="153">
        <v>1266</v>
      </c>
      <c r="O25" s="153">
        <v>870</v>
      </c>
      <c r="P25" s="153">
        <v>588</v>
      </c>
      <c r="Q25" s="153">
        <v>637</v>
      </c>
      <c r="R25" s="154">
        <f t="shared" si="4"/>
        <v>8.3333333333333259E-2</v>
      </c>
      <c r="S25" s="154">
        <f t="shared" si="5"/>
        <v>1.4500000000000002</v>
      </c>
      <c r="T25" s="153">
        <f t="shared" si="6"/>
        <v>49</v>
      </c>
      <c r="U25" s="153">
        <f t="shared" si="7"/>
        <v>377</v>
      </c>
      <c r="V25" s="154">
        <f>Q25/Q23</f>
        <v>2.3142429482801213E-3</v>
      </c>
    </row>
    <row r="26" spans="2:22" ht="30" x14ac:dyDescent="0.25">
      <c r="B26" s="181" t="s">
        <v>171</v>
      </c>
      <c r="C26" s="153">
        <v>7300</v>
      </c>
      <c r="D26" s="153">
        <v>1197</v>
      </c>
      <c r="E26" s="153">
        <v>2364</v>
      </c>
      <c r="F26" s="153">
        <v>4373</v>
      </c>
      <c r="G26" s="153">
        <v>2551</v>
      </c>
      <c r="H26" s="154">
        <f t="shared" si="0"/>
        <v>-0.41664761033615372</v>
      </c>
      <c r="I26" s="154">
        <f t="shared" si="1"/>
        <v>-0.65054794520547943</v>
      </c>
      <c r="J26" s="153">
        <f t="shared" si="2"/>
        <v>-1822</v>
      </c>
      <c r="K26" s="153">
        <f t="shared" si="3"/>
        <v>-4749</v>
      </c>
      <c r="L26" s="154">
        <f>G26/G23</f>
        <v>1.2278029258384893E-3</v>
      </c>
      <c r="M26" s="155">
        <v>38</v>
      </c>
      <c r="N26" s="153">
        <v>4</v>
      </c>
      <c r="O26" s="153">
        <v>95</v>
      </c>
      <c r="P26" s="153">
        <v>94</v>
      </c>
      <c r="Q26" s="153">
        <v>76</v>
      </c>
      <c r="R26" s="154">
        <f t="shared" si="4"/>
        <v>-0.19148936170212771</v>
      </c>
      <c r="S26" s="154">
        <f t="shared" si="5"/>
        <v>1</v>
      </c>
      <c r="T26" s="153">
        <f t="shared" si="6"/>
        <v>-18</v>
      </c>
      <c r="U26" s="153">
        <f t="shared" si="7"/>
        <v>38</v>
      </c>
      <c r="V26" s="154">
        <f>Q26/Q23</f>
        <v>2.7611061863310713E-4</v>
      </c>
    </row>
    <row r="27" spans="2:22" x14ac:dyDescent="0.25">
      <c r="B27" s="180" t="s">
        <v>172</v>
      </c>
      <c r="C27" s="171">
        <v>17258</v>
      </c>
      <c r="D27" s="171">
        <v>5452</v>
      </c>
      <c r="E27" s="171">
        <v>10439</v>
      </c>
      <c r="F27" s="171">
        <v>15193</v>
      </c>
      <c r="G27" s="171">
        <v>11651</v>
      </c>
      <c r="H27" s="172">
        <f t="shared" si="0"/>
        <v>-0.2331336799842032</v>
      </c>
      <c r="I27" s="172">
        <f t="shared" si="1"/>
        <v>-0.32489280333758253</v>
      </c>
      <c r="J27" s="171">
        <f t="shared" si="2"/>
        <v>-3542</v>
      </c>
      <c r="K27" s="171">
        <f t="shared" si="3"/>
        <v>-5607</v>
      </c>
      <c r="L27" s="172">
        <f>G27/G23</f>
        <v>5.6076565617186351E-3</v>
      </c>
      <c r="M27" s="173">
        <v>1265</v>
      </c>
      <c r="N27" s="171">
        <v>328</v>
      </c>
      <c r="O27" s="171">
        <v>303</v>
      </c>
      <c r="P27" s="171">
        <v>607</v>
      </c>
      <c r="Q27" s="171">
        <v>456</v>
      </c>
      <c r="R27" s="172">
        <f t="shared" si="4"/>
        <v>-0.24876441515650738</v>
      </c>
      <c r="S27" s="172">
        <f t="shared" si="5"/>
        <v>-0.63952569169960483</v>
      </c>
      <c r="T27" s="171">
        <f t="shared" si="6"/>
        <v>-151</v>
      </c>
      <c r="U27" s="171">
        <f t="shared" si="7"/>
        <v>-809</v>
      </c>
      <c r="V27" s="172">
        <f>Q27/Q23</f>
        <v>1.6566637117986427E-3</v>
      </c>
    </row>
    <row r="28" spans="2:22" x14ac:dyDescent="0.25">
      <c r="B28" s="179" t="s">
        <v>136</v>
      </c>
      <c r="C28" s="167">
        <v>1365599</v>
      </c>
      <c r="D28" s="167">
        <v>526339</v>
      </c>
      <c r="E28" s="167">
        <v>435570</v>
      </c>
      <c r="F28" s="167">
        <v>1344110</v>
      </c>
      <c r="G28" s="167">
        <v>1539222</v>
      </c>
      <c r="H28" s="168">
        <f t="shared" si="0"/>
        <v>0.14516073833242804</v>
      </c>
      <c r="I28" s="168">
        <f t="shared" si="1"/>
        <v>0.12714054418610443</v>
      </c>
      <c r="J28" s="167">
        <f t="shared" si="2"/>
        <v>195112</v>
      </c>
      <c r="K28" s="167">
        <f t="shared" si="3"/>
        <v>173623</v>
      </c>
      <c r="L28" s="168">
        <f>G28/G28</f>
        <v>1</v>
      </c>
      <c r="M28" s="169">
        <v>175153</v>
      </c>
      <c r="N28" s="167">
        <v>75686</v>
      </c>
      <c r="O28" s="167">
        <v>141027</v>
      </c>
      <c r="P28" s="167">
        <v>207169</v>
      </c>
      <c r="Q28" s="167">
        <v>197593</v>
      </c>
      <c r="R28" s="168">
        <f t="shared" si="4"/>
        <v>-4.6223131839222997E-2</v>
      </c>
      <c r="S28" s="168">
        <f t="shared" si="5"/>
        <v>0.1281165609495698</v>
      </c>
      <c r="T28" s="167">
        <f t="shared" si="6"/>
        <v>-9576</v>
      </c>
      <c r="U28" s="167">
        <f t="shared" si="7"/>
        <v>22440</v>
      </c>
      <c r="V28" s="168">
        <f>Q28/Q28</f>
        <v>1</v>
      </c>
    </row>
    <row r="29" spans="2:22" x14ac:dyDescent="0.25">
      <c r="B29" s="180" t="s">
        <v>169</v>
      </c>
      <c r="C29" s="153">
        <v>1339030</v>
      </c>
      <c r="D29" s="153">
        <v>512320</v>
      </c>
      <c r="E29" s="153">
        <v>410032</v>
      </c>
      <c r="F29" s="153">
        <v>1314726</v>
      </c>
      <c r="G29" s="153">
        <v>1479414</v>
      </c>
      <c r="H29" s="154">
        <f t="shared" si="0"/>
        <v>0.12526412347515747</v>
      </c>
      <c r="I29" s="154">
        <f t="shared" si="1"/>
        <v>0.10484007079751767</v>
      </c>
      <c r="J29" s="153">
        <f t="shared" si="2"/>
        <v>164688</v>
      </c>
      <c r="K29" s="153">
        <f t="shared" si="3"/>
        <v>140384</v>
      </c>
      <c r="L29" s="154">
        <f>G29/G28</f>
        <v>0.96114400651757836</v>
      </c>
      <c r="M29" s="155">
        <v>173272</v>
      </c>
      <c r="N29" s="153">
        <v>74177</v>
      </c>
      <c r="O29" s="153">
        <v>137115</v>
      </c>
      <c r="P29" s="153">
        <v>204799</v>
      </c>
      <c r="Q29" s="153">
        <v>191608</v>
      </c>
      <c r="R29" s="154">
        <f t="shared" si="4"/>
        <v>-6.4409494186983385E-2</v>
      </c>
      <c r="S29" s="154">
        <f t="shared" si="5"/>
        <v>0.10582206011357864</v>
      </c>
      <c r="T29" s="153">
        <f t="shared" si="6"/>
        <v>-13191</v>
      </c>
      <c r="U29" s="153">
        <f t="shared" si="7"/>
        <v>18336</v>
      </c>
      <c r="V29" s="154">
        <f>Q29/Q28</f>
        <v>0.96971046545171136</v>
      </c>
    </row>
    <row r="30" spans="2:22" x14ac:dyDescent="0.25">
      <c r="B30" s="180" t="s">
        <v>170</v>
      </c>
      <c r="C30" s="153">
        <v>9858</v>
      </c>
      <c r="D30" s="153">
        <v>4387</v>
      </c>
      <c r="E30" s="153">
        <v>11767</v>
      </c>
      <c r="F30" s="153">
        <v>10203</v>
      </c>
      <c r="G30" s="153">
        <v>27754</v>
      </c>
      <c r="H30" s="154">
        <f t="shared" si="0"/>
        <v>1.7201803391159465</v>
      </c>
      <c r="I30" s="154">
        <f t="shared" si="1"/>
        <v>1.8153783728951107</v>
      </c>
      <c r="J30" s="153">
        <f t="shared" si="2"/>
        <v>17551</v>
      </c>
      <c r="K30" s="153">
        <f t="shared" si="3"/>
        <v>17896</v>
      </c>
      <c r="L30" s="154">
        <f>G30/G28</f>
        <v>1.8031187184174863E-2</v>
      </c>
      <c r="M30" s="155">
        <v>1042</v>
      </c>
      <c r="N30" s="153">
        <v>1219</v>
      </c>
      <c r="O30" s="153">
        <v>2466</v>
      </c>
      <c r="P30" s="153">
        <v>1360</v>
      </c>
      <c r="Q30" s="153">
        <v>3139</v>
      </c>
      <c r="R30" s="154">
        <f t="shared" si="4"/>
        <v>1.3080882352941177</v>
      </c>
      <c r="S30" s="154">
        <f t="shared" si="5"/>
        <v>2.012476007677543</v>
      </c>
      <c r="T30" s="153">
        <f t="shared" si="6"/>
        <v>1779</v>
      </c>
      <c r="U30" s="153">
        <f t="shared" si="7"/>
        <v>2097</v>
      </c>
      <c r="V30" s="154">
        <f>Q30/Q28</f>
        <v>1.5886190300263673E-2</v>
      </c>
    </row>
    <row r="31" spans="2:22" ht="30" x14ac:dyDescent="0.25">
      <c r="B31" s="181" t="s">
        <v>171</v>
      </c>
      <c r="C31" s="153">
        <v>3450</v>
      </c>
      <c r="D31" s="153">
        <v>3448</v>
      </c>
      <c r="E31" s="153">
        <v>6111</v>
      </c>
      <c r="F31" s="153">
        <v>7648</v>
      </c>
      <c r="G31" s="153">
        <v>18520</v>
      </c>
      <c r="H31" s="154">
        <f t="shared" si="0"/>
        <v>1.4215481171548117</v>
      </c>
      <c r="I31" s="154">
        <f t="shared" si="1"/>
        <v>4.3681159420289859</v>
      </c>
      <c r="J31" s="153">
        <f t="shared" si="2"/>
        <v>10872</v>
      </c>
      <c r="K31" s="153">
        <f t="shared" si="3"/>
        <v>15070</v>
      </c>
      <c r="L31" s="154">
        <f>G31/G28</f>
        <v>1.2032052556421362E-2</v>
      </c>
      <c r="M31" s="155">
        <v>32</v>
      </c>
      <c r="N31" s="153">
        <v>94</v>
      </c>
      <c r="O31" s="153">
        <v>665</v>
      </c>
      <c r="P31" s="153">
        <v>661</v>
      </c>
      <c r="Q31" s="153">
        <v>2088</v>
      </c>
      <c r="R31" s="154">
        <f t="shared" si="4"/>
        <v>2.1588502269288958</v>
      </c>
      <c r="S31" s="154">
        <f t="shared" si="5"/>
        <v>64.25</v>
      </c>
      <c r="T31" s="153">
        <f t="shared" si="6"/>
        <v>1427</v>
      </c>
      <c r="U31" s="153">
        <f t="shared" si="7"/>
        <v>2056</v>
      </c>
      <c r="V31" s="154">
        <f>Q31/Q28</f>
        <v>1.056717596271123E-2</v>
      </c>
    </row>
    <row r="32" spans="2:22" x14ac:dyDescent="0.25">
      <c r="B32" s="180" t="s">
        <v>172</v>
      </c>
      <c r="C32" s="171">
        <v>13268</v>
      </c>
      <c r="D32" s="171">
        <v>6186</v>
      </c>
      <c r="E32" s="171">
        <v>7664</v>
      </c>
      <c r="F32" s="171">
        <v>11532</v>
      </c>
      <c r="G32" s="171">
        <v>13535</v>
      </c>
      <c r="H32" s="172">
        <f t="shared" si="0"/>
        <v>0.17369060006937209</v>
      </c>
      <c r="I32" s="172">
        <f t="shared" si="1"/>
        <v>2.0123605667772049E-2</v>
      </c>
      <c r="J32" s="171">
        <f t="shared" si="2"/>
        <v>2003</v>
      </c>
      <c r="K32" s="171">
        <f t="shared" si="3"/>
        <v>267</v>
      </c>
      <c r="L32" s="172">
        <f>G32/G28</f>
        <v>8.7934034206891536E-3</v>
      </c>
      <c r="M32" s="173">
        <v>808</v>
      </c>
      <c r="N32" s="171">
        <v>196</v>
      </c>
      <c r="O32" s="171">
        <v>782</v>
      </c>
      <c r="P32" s="171">
        <v>349</v>
      </c>
      <c r="Q32" s="171">
        <v>758</v>
      </c>
      <c r="R32" s="172">
        <f t="shared" si="4"/>
        <v>1.1719197707736391</v>
      </c>
      <c r="S32" s="172">
        <f t="shared" si="5"/>
        <v>-6.1881188118811936E-2</v>
      </c>
      <c r="T32" s="171">
        <f t="shared" si="6"/>
        <v>409</v>
      </c>
      <c r="U32" s="171">
        <f t="shared" si="7"/>
        <v>-50</v>
      </c>
      <c r="V32" s="172">
        <f>Q32/Q28</f>
        <v>3.836168285313751E-3</v>
      </c>
    </row>
    <row r="33" spans="2:22" x14ac:dyDescent="0.25">
      <c r="B33" s="179" t="s">
        <v>137</v>
      </c>
      <c r="C33" s="167">
        <v>232939</v>
      </c>
      <c r="D33" s="167">
        <v>95403</v>
      </c>
      <c r="E33" s="167">
        <v>87966</v>
      </c>
      <c r="F33" s="167">
        <v>143840</v>
      </c>
      <c r="G33" s="167">
        <v>137117</v>
      </c>
      <c r="H33" s="168">
        <f t="shared" si="0"/>
        <v>-4.6739432703003292E-2</v>
      </c>
      <c r="I33" s="168">
        <f t="shared" si="1"/>
        <v>-0.41136091423076426</v>
      </c>
      <c r="J33" s="167">
        <f t="shared" si="2"/>
        <v>-6723</v>
      </c>
      <c r="K33" s="167">
        <f t="shared" si="3"/>
        <v>-95822</v>
      </c>
      <c r="L33" s="168">
        <f>G33/G33</f>
        <v>1</v>
      </c>
      <c r="M33" s="169">
        <v>26465</v>
      </c>
      <c r="N33" s="167">
        <v>10749</v>
      </c>
      <c r="O33" s="167">
        <v>22839</v>
      </c>
      <c r="P33" s="167">
        <v>19732</v>
      </c>
      <c r="Q33" s="167">
        <v>15189</v>
      </c>
      <c r="R33" s="168">
        <f t="shared" si="4"/>
        <v>-0.23023515102371783</v>
      </c>
      <c r="S33" s="168">
        <f t="shared" si="5"/>
        <v>-0.42607217079161153</v>
      </c>
      <c r="T33" s="167">
        <f t="shared" si="6"/>
        <v>-4543</v>
      </c>
      <c r="U33" s="167">
        <f t="shared" si="7"/>
        <v>-11276</v>
      </c>
      <c r="V33" s="168">
        <f>Q33/Q33</f>
        <v>1</v>
      </c>
    </row>
    <row r="34" spans="2:22" x14ac:dyDescent="0.25">
      <c r="B34" s="180" t="s">
        <v>169</v>
      </c>
      <c r="C34" s="153">
        <v>222030</v>
      </c>
      <c r="D34" s="153">
        <v>92410</v>
      </c>
      <c r="E34" s="153">
        <v>80168</v>
      </c>
      <c r="F34" s="153">
        <v>130765</v>
      </c>
      <c r="G34" s="153">
        <v>126336</v>
      </c>
      <c r="H34" s="154">
        <f t="shared" si="0"/>
        <v>-3.3869919320919206E-2</v>
      </c>
      <c r="I34" s="154">
        <f t="shared" si="1"/>
        <v>-0.43099581137684095</v>
      </c>
      <c r="J34" s="153">
        <f t="shared" si="2"/>
        <v>-4429</v>
      </c>
      <c r="K34" s="153">
        <f t="shared" si="3"/>
        <v>-95694</v>
      </c>
      <c r="L34" s="154">
        <f>G34/G33</f>
        <v>0.92137371733628948</v>
      </c>
      <c r="M34" s="155">
        <v>25803</v>
      </c>
      <c r="N34" s="153">
        <v>10288</v>
      </c>
      <c r="O34" s="153">
        <v>21959</v>
      </c>
      <c r="P34" s="153">
        <v>19205</v>
      </c>
      <c r="Q34" s="153">
        <v>13627</v>
      </c>
      <c r="R34" s="154">
        <f t="shared" si="4"/>
        <v>-0.29044519656339496</v>
      </c>
      <c r="S34" s="154">
        <f t="shared" si="5"/>
        <v>-0.47188311436654651</v>
      </c>
      <c r="T34" s="153">
        <f t="shared" si="6"/>
        <v>-5578</v>
      </c>
      <c r="U34" s="153">
        <f t="shared" si="7"/>
        <v>-12176</v>
      </c>
      <c r="V34" s="154">
        <f>Q34/Q33</f>
        <v>0.89716242017249326</v>
      </c>
    </row>
    <row r="35" spans="2:22" x14ac:dyDescent="0.25">
      <c r="B35" s="180" t="s">
        <v>170</v>
      </c>
      <c r="C35" s="153">
        <v>2308</v>
      </c>
      <c r="D35" s="153">
        <v>1095</v>
      </c>
      <c r="E35" s="153">
        <v>3427</v>
      </c>
      <c r="F35" s="153">
        <v>6811</v>
      </c>
      <c r="G35" s="153">
        <v>6560</v>
      </c>
      <c r="H35" s="154">
        <f t="shared" si="0"/>
        <v>-3.6852150932315419E-2</v>
      </c>
      <c r="I35" s="154">
        <f t="shared" si="1"/>
        <v>1.8422876949740035</v>
      </c>
      <c r="J35" s="153">
        <f t="shared" si="2"/>
        <v>-251</v>
      </c>
      <c r="K35" s="153">
        <f t="shared" si="3"/>
        <v>4252</v>
      </c>
      <c r="L35" s="154">
        <f>G35/G33</f>
        <v>4.7842353610420295E-2</v>
      </c>
      <c r="M35" s="155">
        <v>160</v>
      </c>
      <c r="N35" s="153">
        <v>350</v>
      </c>
      <c r="O35" s="153">
        <v>772</v>
      </c>
      <c r="P35" s="153">
        <v>319</v>
      </c>
      <c r="Q35" s="153">
        <v>709</v>
      </c>
      <c r="R35" s="154">
        <f t="shared" si="4"/>
        <v>1.2225705329153604</v>
      </c>
      <c r="S35" s="154">
        <f t="shared" si="5"/>
        <v>3.4312500000000004</v>
      </c>
      <c r="T35" s="153">
        <f t="shared" si="6"/>
        <v>390</v>
      </c>
      <c r="U35" s="153">
        <f t="shared" si="7"/>
        <v>549</v>
      </c>
      <c r="V35" s="154">
        <f>Q35/Q33</f>
        <v>4.6678517348080845E-2</v>
      </c>
    </row>
    <row r="36" spans="2:22" ht="30" x14ac:dyDescent="0.25">
      <c r="B36" s="181" t="s">
        <v>171</v>
      </c>
      <c r="C36" s="153">
        <v>3437</v>
      </c>
      <c r="D36" s="153">
        <v>112</v>
      </c>
      <c r="E36" s="153">
        <v>612</v>
      </c>
      <c r="F36" s="153">
        <v>955</v>
      </c>
      <c r="G36" s="153">
        <v>663</v>
      </c>
      <c r="H36" s="154">
        <f t="shared" si="0"/>
        <v>-0.30575916230366496</v>
      </c>
      <c r="I36" s="154">
        <f t="shared" si="1"/>
        <v>-0.80709921443118993</v>
      </c>
      <c r="J36" s="153">
        <f t="shared" si="2"/>
        <v>-292</v>
      </c>
      <c r="K36" s="153">
        <f t="shared" si="3"/>
        <v>-2774</v>
      </c>
      <c r="L36" s="154">
        <f>G36/G33</f>
        <v>4.8352866530043687E-3</v>
      </c>
      <c r="M36" s="155">
        <v>260</v>
      </c>
      <c r="N36" s="153">
        <v>67</v>
      </c>
      <c r="O36" s="153">
        <v>36</v>
      </c>
      <c r="P36" s="153">
        <v>59</v>
      </c>
      <c r="Q36" s="153">
        <v>0</v>
      </c>
      <c r="R36" s="154">
        <f t="shared" si="4"/>
        <v>-1</v>
      </c>
      <c r="S36" s="154">
        <f t="shared" si="5"/>
        <v>-1</v>
      </c>
      <c r="T36" s="153">
        <f t="shared" si="6"/>
        <v>-59</v>
      </c>
      <c r="U36" s="153">
        <f t="shared" si="7"/>
        <v>-260</v>
      </c>
      <c r="V36" s="154">
        <f>Q36/Q33</f>
        <v>0</v>
      </c>
    </row>
    <row r="37" spans="2:22" ht="15.75" thickBot="1" x14ac:dyDescent="0.3">
      <c r="B37" s="180" t="s">
        <v>172</v>
      </c>
      <c r="C37" s="171">
        <v>5165</v>
      </c>
      <c r="D37" s="171">
        <v>1788</v>
      </c>
      <c r="E37" s="171">
        <v>3760</v>
      </c>
      <c r="F37" s="171">
        <v>5309</v>
      </c>
      <c r="G37" s="171">
        <v>3558</v>
      </c>
      <c r="H37" s="172">
        <f t="shared" si="0"/>
        <v>-0.32981729139197591</v>
      </c>
      <c r="I37" s="172">
        <f t="shared" si="1"/>
        <v>-0.31113262342691195</v>
      </c>
      <c r="J37" s="171">
        <f t="shared" si="2"/>
        <v>-1751</v>
      </c>
      <c r="K37" s="171">
        <f t="shared" si="3"/>
        <v>-1607</v>
      </c>
      <c r="L37" s="172">
        <f>G37/G33</f>
        <v>2.5948642400285889E-2</v>
      </c>
      <c r="M37" s="173">
        <v>243</v>
      </c>
      <c r="N37" s="171">
        <v>44</v>
      </c>
      <c r="O37" s="171">
        <v>72</v>
      </c>
      <c r="P37" s="171">
        <v>148</v>
      </c>
      <c r="Q37" s="171">
        <v>853</v>
      </c>
      <c r="R37" s="172">
        <f t="shared" si="4"/>
        <v>4.7635135135135132</v>
      </c>
      <c r="S37" s="172">
        <f t="shared" si="5"/>
        <v>2.5102880658436213</v>
      </c>
      <c r="T37" s="171">
        <f t="shared" si="6"/>
        <v>705</v>
      </c>
      <c r="U37" s="171">
        <f t="shared" si="7"/>
        <v>610</v>
      </c>
      <c r="V37" s="172">
        <f>Q37/Q33</f>
        <v>5.6159062479425897E-2</v>
      </c>
    </row>
    <row r="38" spans="2:22" ht="16.5" thickBot="1" x14ac:dyDescent="0.3">
      <c r="B38" s="182" t="s">
        <v>65</v>
      </c>
      <c r="C38" s="158"/>
      <c r="D38" s="158"/>
      <c r="E38" s="158"/>
      <c r="F38" s="158"/>
      <c r="G38" s="158"/>
      <c r="H38" s="158"/>
      <c r="I38" s="158"/>
      <c r="J38" s="158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</row>
    <row r="39" spans="2:22" ht="15.75" x14ac:dyDescent="0.25">
      <c r="B39" s="176" t="s">
        <v>132</v>
      </c>
      <c r="C39" s="90">
        <v>8702056</v>
      </c>
      <c r="D39" s="90">
        <v>3222980</v>
      </c>
      <c r="E39" s="90">
        <v>1777644</v>
      </c>
      <c r="F39" s="90">
        <v>7991797</v>
      </c>
      <c r="G39" s="90">
        <v>9162697</v>
      </c>
      <c r="H39" s="91">
        <f t="shared" ref="H39:H68" si="23">G39/F39-1</f>
        <v>0.1465127304910272</v>
      </c>
      <c r="I39" s="91">
        <f t="shared" ref="I39:I68" si="24">G39/C39-1</f>
        <v>5.2934731746152819E-2</v>
      </c>
      <c r="J39" s="90">
        <f t="shared" ref="J39:J68" si="25">G39-F39</f>
        <v>1170900</v>
      </c>
      <c r="K39" s="90">
        <f t="shared" ref="K39:K68" si="26">G39-C39</f>
        <v>460641</v>
      </c>
      <c r="L39" s="91">
        <f>G39/G39</f>
        <v>1</v>
      </c>
      <c r="M39" s="93">
        <v>1035474</v>
      </c>
      <c r="N39" s="90">
        <v>237554</v>
      </c>
      <c r="O39" s="90">
        <v>567052</v>
      </c>
      <c r="P39" s="90">
        <v>1080501</v>
      </c>
      <c r="Q39" s="90">
        <v>1096920</v>
      </c>
      <c r="R39" s="91">
        <f t="shared" ref="R39:R68" si="27">Q39/P39-1</f>
        <v>1.519572864809926E-2</v>
      </c>
      <c r="S39" s="91">
        <f t="shared" ref="S39:S68" si="28">Q39/M39-1</f>
        <v>5.9340939511759894E-2</v>
      </c>
      <c r="T39" s="90">
        <f t="shared" ref="T39:T68" si="29">Q39-P39</f>
        <v>16419</v>
      </c>
      <c r="U39" s="90">
        <f t="shared" ref="U39:U68" si="30">Q39-M39</f>
        <v>61446</v>
      </c>
      <c r="V39" s="91">
        <f>Q39/Q39</f>
        <v>1</v>
      </c>
    </row>
    <row r="40" spans="2:22" ht="15.75" x14ac:dyDescent="0.25">
      <c r="B40" s="177" t="s">
        <v>169</v>
      </c>
      <c r="C40" s="90">
        <v>8538648</v>
      </c>
      <c r="D40" s="90">
        <v>3158179</v>
      </c>
      <c r="E40" s="90">
        <v>1680723</v>
      </c>
      <c r="F40" s="90">
        <v>7817935</v>
      </c>
      <c r="G40" s="90">
        <v>8960667</v>
      </c>
      <c r="H40" s="91">
        <f t="shared" si="23"/>
        <v>0.14616800983891531</v>
      </c>
      <c r="I40" s="91">
        <f t="shared" si="24"/>
        <v>4.9424569322918499E-2</v>
      </c>
      <c r="J40" s="90">
        <f t="shared" si="25"/>
        <v>1142732</v>
      </c>
      <c r="K40" s="90">
        <f t="shared" si="26"/>
        <v>422019</v>
      </c>
      <c r="L40" s="91">
        <f>G40/G39</f>
        <v>0.97795081513663495</v>
      </c>
      <c r="M40" s="93">
        <v>1026138</v>
      </c>
      <c r="N40" s="90">
        <v>230790</v>
      </c>
      <c r="O40" s="90">
        <v>556752</v>
      </c>
      <c r="P40" s="90">
        <v>1071230</v>
      </c>
      <c r="Q40" s="90">
        <v>1084222</v>
      </c>
      <c r="R40" s="91">
        <f t="shared" si="27"/>
        <v>1.2128114410537405E-2</v>
      </c>
      <c r="S40" s="91">
        <f t="shared" si="28"/>
        <v>5.6604472302945519E-2</v>
      </c>
      <c r="T40" s="90">
        <f t="shared" si="29"/>
        <v>12992</v>
      </c>
      <c r="U40" s="90">
        <f t="shared" si="30"/>
        <v>58084</v>
      </c>
      <c r="V40" s="91">
        <f>Q40/Q39</f>
        <v>0.9884239506983189</v>
      </c>
    </row>
    <row r="41" spans="2:22" ht="15.75" x14ac:dyDescent="0.25">
      <c r="B41" s="177" t="s">
        <v>170</v>
      </c>
      <c r="C41" s="90">
        <v>51518</v>
      </c>
      <c r="D41" s="90">
        <v>21001</v>
      </c>
      <c r="E41" s="90">
        <v>30380</v>
      </c>
      <c r="F41" s="90">
        <v>57326</v>
      </c>
      <c r="G41" s="90">
        <v>71357</v>
      </c>
      <c r="H41" s="91">
        <f t="shared" si="23"/>
        <v>0.24475805044831311</v>
      </c>
      <c r="I41" s="91">
        <f t="shared" si="24"/>
        <v>0.38508870685973839</v>
      </c>
      <c r="J41" s="90">
        <f t="shared" si="25"/>
        <v>14031</v>
      </c>
      <c r="K41" s="90">
        <f t="shared" si="26"/>
        <v>19839</v>
      </c>
      <c r="L41" s="91">
        <f>G41/G39</f>
        <v>7.7877725302932096E-3</v>
      </c>
      <c r="M41" s="93">
        <v>3920</v>
      </c>
      <c r="N41" s="90">
        <v>3768</v>
      </c>
      <c r="O41" s="90">
        <v>5344</v>
      </c>
      <c r="P41" s="90">
        <v>4252</v>
      </c>
      <c r="Q41" s="90">
        <v>4663</v>
      </c>
      <c r="R41" s="91">
        <f t="shared" si="27"/>
        <v>9.666039510818436E-2</v>
      </c>
      <c r="S41" s="91">
        <f t="shared" si="28"/>
        <v>0.18954081632653064</v>
      </c>
      <c r="T41" s="90">
        <f t="shared" si="29"/>
        <v>411</v>
      </c>
      <c r="U41" s="90">
        <f t="shared" si="30"/>
        <v>743</v>
      </c>
      <c r="V41" s="91">
        <f>Q41/Q39</f>
        <v>4.2509936914269042E-3</v>
      </c>
    </row>
    <row r="42" spans="2:22" ht="31.5" x14ac:dyDescent="0.25">
      <c r="B42" s="178" t="s">
        <v>171</v>
      </c>
      <c r="C42" s="90">
        <v>23418</v>
      </c>
      <c r="D42" s="90">
        <v>11632</v>
      </c>
      <c r="E42" s="90">
        <v>21146</v>
      </c>
      <c r="F42" s="90">
        <v>39963</v>
      </c>
      <c r="G42" s="90">
        <v>55364</v>
      </c>
      <c r="H42" s="91">
        <f t="shared" si="23"/>
        <v>0.38538147786702703</v>
      </c>
      <c r="I42" s="91">
        <f t="shared" si="24"/>
        <v>1.3641643180459475</v>
      </c>
      <c r="J42" s="90">
        <f t="shared" si="25"/>
        <v>15401</v>
      </c>
      <c r="K42" s="90">
        <f t="shared" si="26"/>
        <v>31946</v>
      </c>
      <c r="L42" s="91">
        <f>G42/G39</f>
        <v>6.0423257475391802E-3</v>
      </c>
      <c r="M42" s="93">
        <v>930</v>
      </c>
      <c r="N42" s="90">
        <v>1118</v>
      </c>
      <c r="O42" s="90">
        <v>2068</v>
      </c>
      <c r="P42" s="90">
        <v>1670</v>
      </c>
      <c r="Q42" s="90">
        <v>4120</v>
      </c>
      <c r="R42" s="91">
        <f t="shared" si="27"/>
        <v>1.467065868263473</v>
      </c>
      <c r="S42" s="91">
        <f t="shared" si="28"/>
        <v>3.43010752688172</v>
      </c>
      <c r="T42" s="90">
        <f t="shared" si="29"/>
        <v>2450</v>
      </c>
      <c r="U42" s="90">
        <f t="shared" si="30"/>
        <v>3190</v>
      </c>
      <c r="V42" s="91">
        <f>Q42/Q39</f>
        <v>3.7559712649965359E-3</v>
      </c>
    </row>
    <row r="43" spans="2:22" ht="15.75" x14ac:dyDescent="0.25">
      <c r="B43" s="177" t="s">
        <v>172</v>
      </c>
      <c r="C43" s="163">
        <v>88474</v>
      </c>
      <c r="D43" s="163">
        <v>32170</v>
      </c>
      <c r="E43" s="163">
        <v>45395</v>
      </c>
      <c r="F43" s="163">
        <v>76573</v>
      </c>
      <c r="G43" s="163">
        <v>75310</v>
      </c>
      <c r="H43" s="164">
        <f t="shared" si="23"/>
        <v>-1.6494064487482585E-2</v>
      </c>
      <c r="I43" s="164">
        <f t="shared" si="24"/>
        <v>-0.14878947487397431</v>
      </c>
      <c r="J43" s="163">
        <f t="shared" si="25"/>
        <v>-1263</v>
      </c>
      <c r="K43" s="163">
        <f t="shared" si="26"/>
        <v>-13164</v>
      </c>
      <c r="L43" s="164">
        <f>G43/G39</f>
        <v>8.2191957237044942E-3</v>
      </c>
      <c r="M43" s="165">
        <v>4487</v>
      </c>
      <c r="N43" s="163">
        <v>1878</v>
      </c>
      <c r="O43" s="163">
        <v>2887</v>
      </c>
      <c r="P43" s="163">
        <v>3349</v>
      </c>
      <c r="Q43" s="163">
        <v>3915</v>
      </c>
      <c r="R43" s="164">
        <f t="shared" si="27"/>
        <v>0.16900567333532401</v>
      </c>
      <c r="S43" s="164">
        <f t="shared" si="28"/>
        <v>-0.12747938488968125</v>
      </c>
      <c r="T43" s="163">
        <f t="shared" si="29"/>
        <v>566</v>
      </c>
      <c r="U43" s="163">
        <f t="shared" si="30"/>
        <v>-572</v>
      </c>
      <c r="V43" s="164">
        <f>Q43/Q39</f>
        <v>3.5690843452576304E-3</v>
      </c>
    </row>
    <row r="44" spans="2:22" x14ac:dyDescent="0.25">
      <c r="B44" s="179" t="s">
        <v>133</v>
      </c>
      <c r="C44" s="167">
        <v>3372860</v>
      </c>
      <c r="D44" s="167">
        <v>1302400</v>
      </c>
      <c r="E44" s="167">
        <v>753964</v>
      </c>
      <c r="F44" s="167">
        <v>3253126</v>
      </c>
      <c r="G44" s="167">
        <v>3649841</v>
      </c>
      <c r="H44" s="168">
        <f t="shared" si="23"/>
        <v>0.12194885780630682</v>
      </c>
      <c r="I44" s="168">
        <f t="shared" si="24"/>
        <v>8.2120514933913702E-2</v>
      </c>
      <c r="J44" s="167">
        <f t="shared" si="25"/>
        <v>396715</v>
      </c>
      <c r="K44" s="167">
        <f t="shared" si="26"/>
        <v>276981</v>
      </c>
      <c r="L44" s="168">
        <f>G44/G44</f>
        <v>1</v>
      </c>
      <c r="M44" s="169">
        <v>400366</v>
      </c>
      <c r="N44" s="167">
        <v>89188</v>
      </c>
      <c r="O44" s="167">
        <v>222133</v>
      </c>
      <c r="P44" s="167">
        <v>412194</v>
      </c>
      <c r="Q44" s="167">
        <v>427951</v>
      </c>
      <c r="R44" s="168">
        <f t="shared" si="27"/>
        <v>3.8227145470336676E-2</v>
      </c>
      <c r="S44" s="168">
        <f t="shared" si="28"/>
        <v>6.8899456996847963E-2</v>
      </c>
      <c r="T44" s="167">
        <f t="shared" si="29"/>
        <v>15757</v>
      </c>
      <c r="U44" s="167">
        <f t="shared" si="30"/>
        <v>27585</v>
      </c>
      <c r="V44" s="168">
        <f>Q44/Q44</f>
        <v>1</v>
      </c>
    </row>
    <row r="45" spans="2:22" x14ac:dyDescent="0.25">
      <c r="B45" s="180" t="s">
        <v>169</v>
      </c>
      <c r="C45" s="153">
        <v>3298167</v>
      </c>
      <c r="D45" s="153">
        <v>1280493</v>
      </c>
      <c r="E45" s="153">
        <v>708089</v>
      </c>
      <c r="F45" s="153">
        <v>3168376</v>
      </c>
      <c r="G45" s="153">
        <v>3550774</v>
      </c>
      <c r="H45" s="154">
        <f t="shared" si="23"/>
        <v>0.12069211482475573</v>
      </c>
      <c r="I45" s="154">
        <f t="shared" si="24"/>
        <v>7.6590118086804049E-2</v>
      </c>
      <c r="J45" s="153">
        <f t="shared" si="25"/>
        <v>382398</v>
      </c>
      <c r="K45" s="153">
        <f t="shared" si="26"/>
        <v>252607</v>
      </c>
      <c r="L45" s="154">
        <f>G45/G44</f>
        <v>0.97285717377825498</v>
      </c>
      <c r="M45" s="155">
        <v>397372</v>
      </c>
      <c r="N45" s="153">
        <v>86657</v>
      </c>
      <c r="O45" s="153">
        <v>217182</v>
      </c>
      <c r="P45" s="153">
        <v>408208</v>
      </c>
      <c r="Q45" s="153">
        <v>423470</v>
      </c>
      <c r="R45" s="154">
        <f t="shared" si="27"/>
        <v>3.7387802296868333E-2</v>
      </c>
      <c r="S45" s="154">
        <f t="shared" si="28"/>
        <v>6.5676494569320454E-2</v>
      </c>
      <c r="T45" s="153">
        <f t="shared" si="29"/>
        <v>15262</v>
      </c>
      <c r="U45" s="153">
        <f t="shared" si="30"/>
        <v>26098</v>
      </c>
      <c r="V45" s="154">
        <f>Q45/Q44</f>
        <v>0.98952917506910842</v>
      </c>
    </row>
    <row r="46" spans="2:22" x14ac:dyDescent="0.25">
      <c r="B46" s="180" t="s">
        <v>170</v>
      </c>
      <c r="C46" s="153">
        <v>20338</v>
      </c>
      <c r="D46" s="153">
        <v>7870</v>
      </c>
      <c r="E46" s="153">
        <v>15379</v>
      </c>
      <c r="F46" s="153">
        <v>28491</v>
      </c>
      <c r="G46" s="153">
        <v>30730</v>
      </c>
      <c r="H46" s="154">
        <f t="shared" si="23"/>
        <v>7.8586220209890811E-2</v>
      </c>
      <c r="I46" s="154">
        <f t="shared" si="24"/>
        <v>0.51096469662700361</v>
      </c>
      <c r="J46" s="153">
        <f t="shared" si="25"/>
        <v>2239</v>
      </c>
      <c r="K46" s="153">
        <f t="shared" si="26"/>
        <v>10392</v>
      </c>
      <c r="L46" s="154">
        <f>G46/G44</f>
        <v>8.4195448514058566E-3</v>
      </c>
      <c r="M46" s="155">
        <v>1893</v>
      </c>
      <c r="N46" s="153">
        <v>1449</v>
      </c>
      <c r="O46" s="153">
        <v>2900</v>
      </c>
      <c r="P46" s="153">
        <v>1682</v>
      </c>
      <c r="Q46" s="153">
        <v>1501</v>
      </c>
      <c r="R46" s="154">
        <f t="shared" si="27"/>
        <v>-0.1076099881093936</v>
      </c>
      <c r="S46" s="154">
        <f t="shared" si="28"/>
        <v>-0.20707871104067621</v>
      </c>
      <c r="T46" s="153">
        <f t="shared" si="29"/>
        <v>-181</v>
      </c>
      <c r="U46" s="153">
        <f t="shared" si="30"/>
        <v>-392</v>
      </c>
      <c r="V46" s="154">
        <f>Q46/Q44</f>
        <v>3.5074108951725783E-3</v>
      </c>
    </row>
    <row r="47" spans="2:22" ht="30" x14ac:dyDescent="0.25">
      <c r="B47" s="181" t="s">
        <v>171</v>
      </c>
      <c r="C47" s="153">
        <v>9915</v>
      </c>
      <c r="D47" s="153">
        <v>4447</v>
      </c>
      <c r="E47" s="153">
        <v>11474</v>
      </c>
      <c r="F47" s="153">
        <v>21838</v>
      </c>
      <c r="G47" s="153">
        <v>31423</v>
      </c>
      <c r="H47" s="154">
        <f t="shared" si="23"/>
        <v>0.43891381994688161</v>
      </c>
      <c r="I47" s="154">
        <f t="shared" si="24"/>
        <v>2.1692385274836106</v>
      </c>
      <c r="J47" s="153">
        <f t="shared" si="25"/>
        <v>9585</v>
      </c>
      <c r="K47" s="153">
        <f t="shared" si="26"/>
        <v>21508</v>
      </c>
      <c r="L47" s="154">
        <f>G47/G44</f>
        <v>8.6094161362097691E-3</v>
      </c>
      <c r="M47" s="155">
        <v>466</v>
      </c>
      <c r="N47" s="153">
        <v>633</v>
      </c>
      <c r="O47" s="153">
        <v>968</v>
      </c>
      <c r="P47" s="153">
        <v>807</v>
      </c>
      <c r="Q47" s="153">
        <v>1905</v>
      </c>
      <c r="R47" s="154">
        <f t="shared" si="27"/>
        <v>1.3605947955390336</v>
      </c>
      <c r="S47" s="154">
        <f t="shared" si="28"/>
        <v>3.0879828326180254</v>
      </c>
      <c r="T47" s="153">
        <f t="shared" si="29"/>
        <v>1098</v>
      </c>
      <c r="U47" s="153">
        <f t="shared" si="30"/>
        <v>1439</v>
      </c>
      <c r="V47" s="154">
        <f>Q47/Q44</f>
        <v>4.4514442073975763E-3</v>
      </c>
    </row>
    <row r="48" spans="2:22" x14ac:dyDescent="0.25">
      <c r="B48" s="180" t="s">
        <v>172</v>
      </c>
      <c r="C48" s="171">
        <v>44444</v>
      </c>
      <c r="D48" s="171">
        <v>9589</v>
      </c>
      <c r="E48" s="171">
        <v>19021</v>
      </c>
      <c r="F48" s="171">
        <v>34424</v>
      </c>
      <c r="G48" s="171">
        <v>36918</v>
      </c>
      <c r="H48" s="172">
        <f t="shared" si="23"/>
        <v>7.2449453869393388E-2</v>
      </c>
      <c r="I48" s="172">
        <f t="shared" si="24"/>
        <v>-0.16933669336693369</v>
      </c>
      <c r="J48" s="171">
        <f t="shared" si="25"/>
        <v>2494</v>
      </c>
      <c r="K48" s="171">
        <f t="shared" si="26"/>
        <v>-7526</v>
      </c>
      <c r="L48" s="172">
        <f>G48/G44</f>
        <v>1.0114961172281204E-2</v>
      </c>
      <c r="M48" s="173">
        <v>635</v>
      </c>
      <c r="N48" s="171">
        <v>449</v>
      </c>
      <c r="O48" s="171">
        <v>1083</v>
      </c>
      <c r="P48" s="171">
        <v>1497</v>
      </c>
      <c r="Q48" s="171">
        <v>1075</v>
      </c>
      <c r="R48" s="172">
        <f t="shared" si="27"/>
        <v>-0.28189712758851038</v>
      </c>
      <c r="S48" s="172">
        <f t="shared" si="28"/>
        <v>0.69291338582677175</v>
      </c>
      <c r="T48" s="171">
        <f t="shared" si="29"/>
        <v>-422</v>
      </c>
      <c r="U48" s="171">
        <f t="shared" si="30"/>
        <v>440</v>
      </c>
      <c r="V48" s="172">
        <f>Q48/Q44</f>
        <v>2.5119698283214667E-3</v>
      </c>
    </row>
    <row r="49" spans="2:22" x14ac:dyDescent="0.25">
      <c r="B49" s="179" t="s">
        <v>134</v>
      </c>
      <c r="C49" s="167">
        <v>2345689</v>
      </c>
      <c r="D49" s="167">
        <v>941908</v>
      </c>
      <c r="E49" s="167">
        <v>463787</v>
      </c>
      <c r="F49" s="167">
        <v>2034555</v>
      </c>
      <c r="G49" s="167">
        <v>2395048</v>
      </c>
      <c r="H49" s="168">
        <f t="shared" si="23"/>
        <v>0.1771851830007054</v>
      </c>
      <c r="I49" s="168">
        <f t="shared" si="24"/>
        <v>2.104243145617346E-2</v>
      </c>
      <c r="J49" s="167">
        <f t="shared" si="25"/>
        <v>360493</v>
      </c>
      <c r="K49" s="167">
        <f t="shared" si="26"/>
        <v>49359</v>
      </c>
      <c r="L49" s="168">
        <f>G49/G49</f>
        <v>1</v>
      </c>
      <c r="M49" s="169">
        <v>247045</v>
      </c>
      <c r="N49" s="167">
        <v>56340</v>
      </c>
      <c r="O49" s="167">
        <v>125539</v>
      </c>
      <c r="P49" s="167">
        <v>261265</v>
      </c>
      <c r="Q49" s="167">
        <v>266071</v>
      </c>
      <c r="R49" s="168">
        <f t="shared" si="27"/>
        <v>1.8395116069890749E-2</v>
      </c>
      <c r="S49" s="168">
        <f t="shared" si="28"/>
        <v>7.7014309133963454E-2</v>
      </c>
      <c r="T49" s="167">
        <f t="shared" si="29"/>
        <v>4806</v>
      </c>
      <c r="U49" s="167">
        <f t="shared" si="30"/>
        <v>19026</v>
      </c>
      <c r="V49" s="168">
        <f>Q49/Q49</f>
        <v>1</v>
      </c>
    </row>
    <row r="50" spans="2:22" x14ac:dyDescent="0.25">
      <c r="B50" s="180" t="s">
        <v>169</v>
      </c>
      <c r="C50" s="153">
        <v>2291508</v>
      </c>
      <c r="D50" s="153">
        <v>914202</v>
      </c>
      <c r="E50" s="153">
        <v>431751</v>
      </c>
      <c r="F50" s="153">
        <v>1982157</v>
      </c>
      <c r="G50" s="153">
        <v>2344182</v>
      </c>
      <c r="H50" s="154">
        <f t="shared" si="23"/>
        <v>0.18264194006831946</v>
      </c>
      <c r="I50" s="154">
        <f t="shared" si="24"/>
        <v>2.2986609691085569E-2</v>
      </c>
      <c r="J50" s="153">
        <f t="shared" si="25"/>
        <v>362025</v>
      </c>
      <c r="K50" s="153">
        <f t="shared" si="26"/>
        <v>52674</v>
      </c>
      <c r="L50" s="154">
        <f>G50/G49</f>
        <v>0.97876201228534876</v>
      </c>
      <c r="M50" s="155">
        <v>243124</v>
      </c>
      <c r="N50" s="153">
        <v>53870</v>
      </c>
      <c r="O50" s="153">
        <v>122716</v>
      </c>
      <c r="P50" s="153">
        <v>257962</v>
      </c>
      <c r="Q50" s="153">
        <v>262178</v>
      </c>
      <c r="R50" s="154">
        <f t="shared" si="27"/>
        <v>1.6343492452376651E-2</v>
      </c>
      <c r="S50" s="154">
        <f t="shared" si="28"/>
        <v>7.8371530576989423E-2</v>
      </c>
      <c r="T50" s="153">
        <f t="shared" si="29"/>
        <v>4216</v>
      </c>
      <c r="U50" s="153">
        <f t="shared" si="30"/>
        <v>19054</v>
      </c>
      <c r="V50" s="154">
        <f>Q50/Q49</f>
        <v>0.98536856703661801</v>
      </c>
    </row>
    <row r="51" spans="2:22" x14ac:dyDescent="0.25">
      <c r="B51" s="180" t="s">
        <v>170</v>
      </c>
      <c r="C51" s="153">
        <v>17000</v>
      </c>
      <c r="D51" s="153">
        <v>7948</v>
      </c>
      <c r="E51" s="153">
        <v>6832</v>
      </c>
      <c r="F51" s="153">
        <v>15938</v>
      </c>
      <c r="G51" s="153">
        <v>17228</v>
      </c>
      <c r="H51" s="154">
        <f t="shared" si="23"/>
        <v>8.0938637219224452E-2</v>
      </c>
      <c r="I51" s="154">
        <f t="shared" si="24"/>
        <v>1.3411764705882456E-2</v>
      </c>
      <c r="J51" s="153">
        <f t="shared" si="25"/>
        <v>1290</v>
      </c>
      <c r="K51" s="153">
        <f t="shared" si="26"/>
        <v>228</v>
      </c>
      <c r="L51" s="154">
        <f>G51/G49</f>
        <v>7.1931752516024728E-3</v>
      </c>
      <c r="M51" s="155">
        <v>1377</v>
      </c>
      <c r="N51" s="153">
        <v>997</v>
      </c>
      <c r="O51" s="153">
        <v>1105</v>
      </c>
      <c r="P51" s="153">
        <v>1666</v>
      </c>
      <c r="Q51" s="153">
        <v>1298</v>
      </c>
      <c r="R51" s="154">
        <f t="shared" si="27"/>
        <v>-0.2208883553421368</v>
      </c>
      <c r="S51" s="154">
        <f t="shared" si="28"/>
        <v>-5.7371096586782855E-2</v>
      </c>
      <c r="T51" s="153">
        <f t="shared" si="29"/>
        <v>-368</v>
      </c>
      <c r="U51" s="153">
        <f t="shared" si="30"/>
        <v>-79</v>
      </c>
      <c r="V51" s="154">
        <f>Q51/Q49</f>
        <v>4.8783971195658299E-3</v>
      </c>
    </row>
    <row r="52" spans="2:22" ht="30" x14ac:dyDescent="0.25">
      <c r="B52" s="181" t="s">
        <v>171</v>
      </c>
      <c r="C52" s="153">
        <v>6656</v>
      </c>
      <c r="D52" s="153">
        <v>2851</v>
      </c>
      <c r="E52" s="153">
        <v>4686</v>
      </c>
      <c r="F52" s="153">
        <v>7601</v>
      </c>
      <c r="G52" s="153">
        <v>6970</v>
      </c>
      <c r="H52" s="154">
        <f t="shared" si="23"/>
        <v>-8.3015392711485281E-2</v>
      </c>
      <c r="I52" s="154">
        <f t="shared" si="24"/>
        <v>4.7175480769230838E-2</v>
      </c>
      <c r="J52" s="153">
        <f t="shared" si="25"/>
        <v>-631</v>
      </c>
      <c r="K52" s="153">
        <f t="shared" si="26"/>
        <v>314</v>
      </c>
      <c r="L52" s="154">
        <f>G52/G49</f>
        <v>2.9101713201572579E-3</v>
      </c>
      <c r="M52" s="155">
        <v>228</v>
      </c>
      <c r="N52" s="153">
        <v>217</v>
      </c>
      <c r="O52" s="153">
        <v>409</v>
      </c>
      <c r="P52" s="153">
        <v>189</v>
      </c>
      <c r="Q52" s="153">
        <v>255</v>
      </c>
      <c r="R52" s="154">
        <f t="shared" si="27"/>
        <v>0.3492063492063493</v>
      </c>
      <c r="S52" s="154">
        <f t="shared" si="28"/>
        <v>0.11842105263157898</v>
      </c>
      <c r="T52" s="153">
        <f t="shared" si="29"/>
        <v>66</v>
      </c>
      <c r="U52" s="153">
        <f t="shared" si="30"/>
        <v>27</v>
      </c>
      <c r="V52" s="154">
        <f>Q52/Q49</f>
        <v>9.5839080546170009E-4</v>
      </c>
    </row>
    <row r="53" spans="2:22" x14ac:dyDescent="0.25">
      <c r="B53" s="180" t="s">
        <v>172</v>
      </c>
      <c r="C53" s="171">
        <v>30527</v>
      </c>
      <c r="D53" s="171">
        <v>16910</v>
      </c>
      <c r="E53" s="171">
        <v>20519</v>
      </c>
      <c r="F53" s="171">
        <v>28862</v>
      </c>
      <c r="G53" s="171">
        <v>26670</v>
      </c>
      <c r="H53" s="172">
        <f t="shared" si="23"/>
        <v>-7.5947612778047291E-2</v>
      </c>
      <c r="I53" s="172">
        <f t="shared" si="24"/>
        <v>-0.12634716808071544</v>
      </c>
      <c r="J53" s="171">
        <f t="shared" si="25"/>
        <v>-2192</v>
      </c>
      <c r="K53" s="171">
        <f t="shared" si="26"/>
        <v>-3857</v>
      </c>
      <c r="L53" s="172">
        <f>G53/G49</f>
        <v>1.1135476199224399E-2</v>
      </c>
      <c r="M53" s="173">
        <v>2316</v>
      </c>
      <c r="N53" s="171">
        <v>1257</v>
      </c>
      <c r="O53" s="171">
        <v>1310</v>
      </c>
      <c r="P53" s="171">
        <v>1448</v>
      </c>
      <c r="Q53" s="171">
        <v>2340</v>
      </c>
      <c r="R53" s="172">
        <f t="shared" si="27"/>
        <v>0.61602209944751385</v>
      </c>
      <c r="S53" s="172">
        <f t="shared" si="28"/>
        <v>1.0362694300518172E-2</v>
      </c>
      <c r="T53" s="171">
        <f t="shared" si="29"/>
        <v>892</v>
      </c>
      <c r="U53" s="171">
        <f t="shared" si="30"/>
        <v>24</v>
      </c>
      <c r="V53" s="172">
        <f>Q53/Q49</f>
        <v>8.794645038354424E-3</v>
      </c>
    </row>
    <row r="54" spans="2:22" x14ac:dyDescent="0.25">
      <c r="B54" s="179" t="s">
        <v>135</v>
      </c>
      <c r="C54" s="167">
        <v>1866730</v>
      </c>
      <c r="D54" s="167">
        <v>564918</v>
      </c>
      <c r="E54" s="167">
        <v>281778</v>
      </c>
      <c r="F54" s="167">
        <v>1572090</v>
      </c>
      <c r="G54" s="167">
        <v>1852876</v>
      </c>
      <c r="H54" s="168">
        <f t="shared" si="23"/>
        <v>0.17860682276460005</v>
      </c>
      <c r="I54" s="168">
        <f t="shared" si="24"/>
        <v>-7.4215339122423174E-3</v>
      </c>
      <c r="J54" s="167">
        <f t="shared" si="25"/>
        <v>280786</v>
      </c>
      <c r="K54" s="167">
        <f t="shared" si="26"/>
        <v>-13854</v>
      </c>
      <c r="L54" s="168">
        <f>G54/G54</f>
        <v>1</v>
      </c>
      <c r="M54" s="169">
        <v>231383</v>
      </c>
      <c r="N54" s="167">
        <v>37493</v>
      </c>
      <c r="O54" s="167">
        <v>110918</v>
      </c>
      <c r="P54" s="167">
        <v>225041</v>
      </c>
      <c r="Q54" s="167">
        <v>232526</v>
      </c>
      <c r="R54" s="168">
        <f t="shared" si="27"/>
        <v>3.3260605845156999E-2</v>
      </c>
      <c r="S54" s="168">
        <f t="shared" si="28"/>
        <v>4.9398616147253716E-3</v>
      </c>
      <c r="T54" s="167">
        <f t="shared" si="29"/>
        <v>7485</v>
      </c>
      <c r="U54" s="167">
        <f t="shared" si="30"/>
        <v>1143</v>
      </c>
      <c r="V54" s="168">
        <f>Q54/Q54</f>
        <v>1</v>
      </c>
    </row>
    <row r="55" spans="2:22" x14ac:dyDescent="0.25">
      <c r="B55" s="180" t="s">
        <v>169</v>
      </c>
      <c r="C55" s="153">
        <v>1845784</v>
      </c>
      <c r="D55" s="153">
        <v>558951</v>
      </c>
      <c r="E55" s="153">
        <v>274772</v>
      </c>
      <c r="F55" s="153">
        <v>1557432</v>
      </c>
      <c r="G55" s="153">
        <v>1841116</v>
      </c>
      <c r="H55" s="154">
        <f t="shared" si="23"/>
        <v>0.18214856250545775</v>
      </c>
      <c r="I55" s="154">
        <f t="shared" si="24"/>
        <v>-2.5290066443310888E-3</v>
      </c>
      <c r="J55" s="153">
        <f t="shared" si="25"/>
        <v>283684</v>
      </c>
      <c r="K55" s="153">
        <f t="shared" si="26"/>
        <v>-4668</v>
      </c>
      <c r="L55" s="154">
        <f>G55/G54</f>
        <v>0.99365311008399915</v>
      </c>
      <c r="M55" s="155">
        <v>230365</v>
      </c>
      <c r="N55" s="153">
        <v>36987</v>
      </c>
      <c r="O55" s="153">
        <v>110458</v>
      </c>
      <c r="P55" s="153">
        <v>224359</v>
      </c>
      <c r="Q55" s="153">
        <v>231944</v>
      </c>
      <c r="R55" s="154">
        <f t="shared" si="27"/>
        <v>3.3807424707722911E-2</v>
      </c>
      <c r="S55" s="154">
        <f t="shared" si="28"/>
        <v>6.8543398519740339E-3</v>
      </c>
      <c r="T55" s="153">
        <f t="shared" si="29"/>
        <v>7585</v>
      </c>
      <c r="U55" s="153">
        <f t="shared" si="30"/>
        <v>1579</v>
      </c>
      <c r="V55" s="154">
        <f>Q55/Q54</f>
        <v>0.99749705409287559</v>
      </c>
    </row>
    <row r="56" spans="2:22" x14ac:dyDescent="0.25">
      <c r="B56" s="180" t="s">
        <v>170</v>
      </c>
      <c r="C56" s="153">
        <v>7606</v>
      </c>
      <c r="D56" s="153">
        <v>2537</v>
      </c>
      <c r="E56" s="153">
        <v>1657</v>
      </c>
      <c r="F56" s="153">
        <v>4261</v>
      </c>
      <c r="G56" s="153">
        <v>4298</v>
      </c>
      <c r="H56" s="154">
        <f t="shared" si="23"/>
        <v>8.6834076507862346E-3</v>
      </c>
      <c r="I56" s="154">
        <f t="shared" si="24"/>
        <v>-0.43491980015777021</v>
      </c>
      <c r="J56" s="153">
        <f t="shared" si="25"/>
        <v>37</v>
      </c>
      <c r="K56" s="153">
        <f t="shared" si="26"/>
        <v>-3308</v>
      </c>
      <c r="L56" s="154">
        <f>G56/G54</f>
        <v>2.3196371478717412E-3</v>
      </c>
      <c r="M56" s="155">
        <v>104</v>
      </c>
      <c r="N56" s="153">
        <v>381</v>
      </c>
      <c r="O56" s="153">
        <v>358</v>
      </c>
      <c r="P56" s="153">
        <v>369</v>
      </c>
      <c r="Q56" s="153">
        <v>388</v>
      </c>
      <c r="R56" s="154">
        <f t="shared" si="27"/>
        <v>5.1490514905148999E-2</v>
      </c>
      <c r="S56" s="154">
        <f t="shared" si="28"/>
        <v>2.7307692307692308</v>
      </c>
      <c r="T56" s="153">
        <f t="shared" si="29"/>
        <v>19</v>
      </c>
      <c r="U56" s="153">
        <f t="shared" si="30"/>
        <v>284</v>
      </c>
      <c r="V56" s="154">
        <f>Q56/Q54</f>
        <v>1.6686306047495763E-3</v>
      </c>
    </row>
    <row r="57" spans="2:22" ht="30" x14ac:dyDescent="0.25">
      <c r="B57" s="181" t="s">
        <v>171</v>
      </c>
      <c r="C57" s="153">
        <v>4473</v>
      </c>
      <c r="D57" s="153">
        <v>882</v>
      </c>
      <c r="E57" s="153">
        <v>1434</v>
      </c>
      <c r="F57" s="153">
        <v>3249</v>
      </c>
      <c r="G57" s="153">
        <v>1676</v>
      </c>
      <c r="H57" s="154">
        <f t="shared" si="23"/>
        <v>-0.48414896891351189</v>
      </c>
      <c r="I57" s="154">
        <f t="shared" si="24"/>
        <v>-0.62530739995528728</v>
      </c>
      <c r="J57" s="153">
        <f t="shared" si="25"/>
        <v>-1573</v>
      </c>
      <c r="K57" s="153">
        <f t="shared" si="26"/>
        <v>-2797</v>
      </c>
      <c r="L57" s="154">
        <f>G57/G54</f>
        <v>9.0453975333481575E-4</v>
      </c>
      <c r="M57" s="155">
        <v>0</v>
      </c>
      <c r="N57" s="153">
        <v>4</v>
      </c>
      <c r="O57" s="153">
        <v>95</v>
      </c>
      <c r="P57" s="153">
        <v>94</v>
      </c>
      <c r="Q57" s="153">
        <v>48</v>
      </c>
      <c r="R57" s="154">
        <f t="shared" si="27"/>
        <v>-0.48936170212765961</v>
      </c>
      <c r="S57" s="154" t="e">
        <f t="shared" si="28"/>
        <v>#DIV/0!</v>
      </c>
      <c r="T57" s="153">
        <f t="shared" si="29"/>
        <v>-46</v>
      </c>
      <c r="U57" s="153">
        <f t="shared" si="30"/>
        <v>48</v>
      </c>
      <c r="V57" s="154">
        <f>Q57/Q54</f>
        <v>2.0642852842262801E-4</v>
      </c>
    </row>
    <row r="58" spans="2:22" x14ac:dyDescent="0.25">
      <c r="B58" s="180" t="s">
        <v>172</v>
      </c>
      <c r="C58" s="171">
        <v>8870</v>
      </c>
      <c r="D58" s="171">
        <v>2547</v>
      </c>
      <c r="E58" s="171">
        <v>3914</v>
      </c>
      <c r="F58" s="171">
        <v>7151</v>
      </c>
      <c r="G58" s="171">
        <v>5785</v>
      </c>
      <c r="H58" s="172">
        <f t="shared" si="23"/>
        <v>-0.19102223465249613</v>
      </c>
      <c r="I58" s="172">
        <f t="shared" si="24"/>
        <v>-0.34780157835400227</v>
      </c>
      <c r="J58" s="171">
        <f t="shared" si="25"/>
        <v>-1366</v>
      </c>
      <c r="K58" s="171">
        <f t="shared" si="26"/>
        <v>-3085</v>
      </c>
      <c r="L58" s="172">
        <f>G58/G54</f>
        <v>3.1221733132708288E-3</v>
      </c>
      <c r="M58" s="173">
        <v>914</v>
      </c>
      <c r="N58" s="171">
        <v>120</v>
      </c>
      <c r="O58" s="171">
        <v>7</v>
      </c>
      <c r="P58" s="171">
        <v>219</v>
      </c>
      <c r="Q58" s="171">
        <v>147</v>
      </c>
      <c r="R58" s="172">
        <f t="shared" si="27"/>
        <v>-0.32876712328767121</v>
      </c>
      <c r="S58" s="172">
        <f t="shared" si="28"/>
        <v>-0.83916849015317285</v>
      </c>
      <c r="T58" s="171">
        <f t="shared" si="29"/>
        <v>-72</v>
      </c>
      <c r="U58" s="171">
        <f t="shared" si="30"/>
        <v>-767</v>
      </c>
      <c r="V58" s="172">
        <f>Q58/Q54</f>
        <v>6.3218736829429825E-4</v>
      </c>
    </row>
    <row r="59" spans="2:22" x14ac:dyDescent="0.25">
      <c r="B59" s="179" t="s">
        <v>136</v>
      </c>
      <c r="C59" s="167">
        <v>1244245</v>
      </c>
      <c r="D59" s="167">
        <v>469545</v>
      </c>
      <c r="E59" s="167">
        <v>345610</v>
      </c>
      <c r="F59" s="167">
        <v>1229765</v>
      </c>
      <c r="G59" s="167">
        <v>1416955</v>
      </c>
      <c r="H59" s="168">
        <f t="shared" si="23"/>
        <v>0.15221607380271851</v>
      </c>
      <c r="I59" s="168">
        <f t="shared" si="24"/>
        <v>0.13880706773987428</v>
      </c>
      <c r="J59" s="167">
        <f t="shared" si="25"/>
        <v>187190</v>
      </c>
      <c r="K59" s="167">
        <f t="shared" si="26"/>
        <v>172710</v>
      </c>
      <c r="L59" s="168">
        <f>G59/G59</f>
        <v>1</v>
      </c>
      <c r="M59" s="169">
        <v>148895</v>
      </c>
      <c r="N59" s="167">
        <v>54233</v>
      </c>
      <c r="O59" s="167">
        <v>105753</v>
      </c>
      <c r="P59" s="167">
        <v>181786</v>
      </c>
      <c r="Q59" s="167">
        <v>174230</v>
      </c>
      <c r="R59" s="168">
        <f t="shared" si="27"/>
        <v>-4.1565357068201081E-2</v>
      </c>
      <c r="S59" s="168">
        <f t="shared" si="28"/>
        <v>0.17015346385036434</v>
      </c>
      <c r="T59" s="167">
        <f t="shared" si="29"/>
        <v>-7556</v>
      </c>
      <c r="U59" s="167">
        <f t="shared" si="30"/>
        <v>25335</v>
      </c>
      <c r="V59" s="168">
        <f>Q59/Q59</f>
        <v>1</v>
      </c>
    </row>
    <row r="60" spans="2:22" x14ac:dyDescent="0.25">
      <c r="B60" s="180" t="s">
        <v>169</v>
      </c>
      <c r="C60" s="153">
        <v>1227866</v>
      </c>
      <c r="D60" s="153">
        <v>459379</v>
      </c>
      <c r="E60" s="153">
        <v>330430</v>
      </c>
      <c r="F60" s="153">
        <v>1209322</v>
      </c>
      <c r="G60" s="153">
        <v>1372302</v>
      </c>
      <c r="H60" s="154">
        <f t="shared" si="23"/>
        <v>0.13476973047707719</v>
      </c>
      <c r="I60" s="154">
        <f t="shared" si="24"/>
        <v>0.11763172854366855</v>
      </c>
      <c r="J60" s="153">
        <f t="shared" si="25"/>
        <v>162980</v>
      </c>
      <c r="K60" s="153">
        <f t="shared" si="26"/>
        <v>144436</v>
      </c>
      <c r="L60" s="154">
        <f>G60/G59</f>
        <v>0.9684866491878712</v>
      </c>
      <c r="M60" s="155">
        <v>147719</v>
      </c>
      <c r="N60" s="153">
        <v>53330</v>
      </c>
      <c r="O60" s="153">
        <v>103845</v>
      </c>
      <c r="P60" s="153">
        <v>180566</v>
      </c>
      <c r="Q60" s="153">
        <v>170178</v>
      </c>
      <c r="R60" s="154">
        <f t="shared" si="27"/>
        <v>-5.7530210560127637E-2</v>
      </c>
      <c r="S60" s="154">
        <f t="shared" si="28"/>
        <v>0.15203866801156241</v>
      </c>
      <c r="T60" s="153">
        <f t="shared" si="29"/>
        <v>-10388</v>
      </c>
      <c r="U60" s="153">
        <f t="shared" si="30"/>
        <v>22459</v>
      </c>
      <c r="V60" s="154">
        <f>Q60/Q59</f>
        <v>0.97674338518050852</v>
      </c>
    </row>
    <row r="61" spans="2:22" x14ac:dyDescent="0.25">
      <c r="B61" s="180" t="s">
        <v>170</v>
      </c>
      <c r="C61" s="153">
        <v>6680</v>
      </c>
      <c r="D61" s="153">
        <v>2967</v>
      </c>
      <c r="E61" s="153">
        <v>5305</v>
      </c>
      <c r="F61" s="153">
        <v>5541</v>
      </c>
      <c r="G61" s="153">
        <v>17923</v>
      </c>
      <c r="H61" s="154">
        <f t="shared" si="23"/>
        <v>2.2346146904890816</v>
      </c>
      <c r="I61" s="154">
        <f t="shared" si="24"/>
        <v>1.6830838323353294</v>
      </c>
      <c r="J61" s="153">
        <f t="shared" si="25"/>
        <v>12382</v>
      </c>
      <c r="K61" s="153">
        <f t="shared" si="26"/>
        <v>11243</v>
      </c>
      <c r="L61" s="154">
        <f>G61/G59</f>
        <v>1.2648954977398718E-2</v>
      </c>
      <c r="M61" s="155">
        <v>521</v>
      </c>
      <c r="N61" s="153">
        <v>747</v>
      </c>
      <c r="O61" s="153">
        <v>723</v>
      </c>
      <c r="P61" s="153">
        <v>457</v>
      </c>
      <c r="Q61" s="153">
        <v>1511</v>
      </c>
      <c r="R61" s="154">
        <f t="shared" si="27"/>
        <v>2.3063457330415753</v>
      </c>
      <c r="S61" s="154">
        <f t="shared" si="28"/>
        <v>1.9001919385796544</v>
      </c>
      <c r="T61" s="153">
        <f t="shared" si="29"/>
        <v>1054</v>
      </c>
      <c r="U61" s="153">
        <f t="shared" si="30"/>
        <v>990</v>
      </c>
      <c r="V61" s="154">
        <f>Q61/Q59</f>
        <v>8.6724444699535098E-3</v>
      </c>
    </row>
    <row r="62" spans="2:22" ht="30" x14ac:dyDescent="0.25">
      <c r="B62" s="181" t="s">
        <v>171</v>
      </c>
      <c r="C62" s="153">
        <v>2522</v>
      </c>
      <c r="D62" s="153">
        <v>3284</v>
      </c>
      <c r="E62" s="153">
        <v>5399</v>
      </c>
      <c r="F62" s="153">
        <v>7123</v>
      </c>
      <c r="G62" s="153">
        <v>17148</v>
      </c>
      <c r="H62" s="154">
        <f t="shared" si="23"/>
        <v>1.4074126070475925</v>
      </c>
      <c r="I62" s="154">
        <f t="shared" si="24"/>
        <v>5.7993655828707373</v>
      </c>
      <c r="J62" s="153">
        <f t="shared" si="25"/>
        <v>10025</v>
      </c>
      <c r="K62" s="153">
        <f t="shared" si="26"/>
        <v>14626</v>
      </c>
      <c r="L62" s="154">
        <f>G62/G59</f>
        <v>1.2102007473772986E-2</v>
      </c>
      <c r="M62" s="155">
        <v>32</v>
      </c>
      <c r="N62" s="153">
        <v>94</v>
      </c>
      <c r="O62" s="153">
        <v>665</v>
      </c>
      <c r="P62" s="153">
        <v>599</v>
      </c>
      <c r="Q62" s="153">
        <v>2024</v>
      </c>
      <c r="R62" s="154">
        <f t="shared" si="27"/>
        <v>2.378964941569282</v>
      </c>
      <c r="S62" s="154">
        <f t="shared" si="28"/>
        <v>62.25</v>
      </c>
      <c r="T62" s="153">
        <f t="shared" si="29"/>
        <v>1425</v>
      </c>
      <c r="U62" s="153">
        <f t="shared" si="30"/>
        <v>1992</v>
      </c>
      <c r="V62" s="154">
        <f>Q62/Q59</f>
        <v>1.1616828330367904E-2</v>
      </c>
    </row>
    <row r="63" spans="2:22" x14ac:dyDescent="0.25">
      <c r="B63" s="180" t="s">
        <v>172</v>
      </c>
      <c r="C63" s="171">
        <v>7180</v>
      </c>
      <c r="D63" s="171">
        <v>3919</v>
      </c>
      <c r="E63" s="171">
        <v>4477</v>
      </c>
      <c r="F63" s="171">
        <v>7778</v>
      </c>
      <c r="G63" s="171">
        <v>9586</v>
      </c>
      <c r="H63" s="172">
        <f t="shared" si="23"/>
        <v>0.23245050141424528</v>
      </c>
      <c r="I63" s="172">
        <f t="shared" si="24"/>
        <v>0.33509749303621161</v>
      </c>
      <c r="J63" s="171">
        <f t="shared" si="25"/>
        <v>1808</v>
      </c>
      <c r="K63" s="171">
        <f t="shared" si="26"/>
        <v>2406</v>
      </c>
      <c r="L63" s="172">
        <f>G63/G59</f>
        <v>6.7652113158145457E-3</v>
      </c>
      <c r="M63" s="173">
        <v>623</v>
      </c>
      <c r="N63" s="171">
        <v>63</v>
      </c>
      <c r="O63" s="171">
        <v>520</v>
      </c>
      <c r="P63" s="171">
        <v>163</v>
      </c>
      <c r="Q63" s="171">
        <v>518</v>
      </c>
      <c r="R63" s="172">
        <f t="shared" si="27"/>
        <v>2.1779141104294477</v>
      </c>
      <c r="S63" s="172">
        <f t="shared" si="28"/>
        <v>-0.1685393258426966</v>
      </c>
      <c r="T63" s="171">
        <f t="shared" si="29"/>
        <v>355</v>
      </c>
      <c r="U63" s="171">
        <f t="shared" si="30"/>
        <v>-105</v>
      </c>
      <c r="V63" s="172">
        <f>Q63/Q59</f>
        <v>2.9730815588589793E-3</v>
      </c>
    </row>
    <row r="64" spans="2:22" x14ac:dyDescent="0.25">
      <c r="B64" s="179" t="s">
        <v>137</v>
      </c>
      <c r="C64" s="167">
        <v>189514</v>
      </c>
      <c r="D64" s="167">
        <v>77273</v>
      </c>
      <c r="E64" s="167">
        <v>47932</v>
      </c>
      <c r="F64" s="167">
        <v>95691</v>
      </c>
      <c r="G64" s="167">
        <v>102533</v>
      </c>
      <c r="H64" s="168">
        <f t="shared" si="23"/>
        <v>7.1500977103384766E-2</v>
      </c>
      <c r="I64" s="168">
        <f t="shared" si="24"/>
        <v>-0.45896873054233456</v>
      </c>
      <c r="J64" s="167">
        <f t="shared" si="25"/>
        <v>6842</v>
      </c>
      <c r="K64" s="167">
        <f t="shared" si="26"/>
        <v>-86981</v>
      </c>
      <c r="L64" s="168">
        <f>G64/G64</f>
        <v>1</v>
      </c>
      <c r="M64" s="169">
        <v>15026</v>
      </c>
      <c r="N64" s="167">
        <v>2530</v>
      </c>
      <c r="O64" s="167">
        <v>7985</v>
      </c>
      <c r="P64" s="167">
        <v>9042</v>
      </c>
      <c r="Q64" s="167">
        <v>8863</v>
      </c>
      <c r="R64" s="168">
        <f t="shared" si="27"/>
        <v>-1.9796505197965053E-2</v>
      </c>
      <c r="S64" s="168">
        <f t="shared" si="28"/>
        <v>-0.41015573006788231</v>
      </c>
      <c r="T64" s="167">
        <f t="shared" si="29"/>
        <v>-179</v>
      </c>
      <c r="U64" s="167">
        <f t="shared" si="30"/>
        <v>-6163</v>
      </c>
      <c r="V64" s="168">
        <f>Q64/Q64</f>
        <v>1</v>
      </c>
    </row>
    <row r="65" spans="2:22" x14ac:dyDescent="0.25">
      <c r="B65" s="180" t="s">
        <v>169</v>
      </c>
      <c r="C65" s="153">
        <v>184790</v>
      </c>
      <c r="D65" s="153">
        <v>76496</v>
      </c>
      <c r="E65" s="153">
        <v>44569</v>
      </c>
      <c r="F65" s="153">
        <v>90470</v>
      </c>
      <c r="G65" s="153">
        <v>97738</v>
      </c>
      <c r="H65" s="154">
        <f t="shared" si="23"/>
        <v>8.0336022991046807E-2</v>
      </c>
      <c r="I65" s="154">
        <f t="shared" si="24"/>
        <v>-0.47108609773256127</v>
      </c>
      <c r="J65" s="153">
        <f t="shared" si="25"/>
        <v>7268</v>
      </c>
      <c r="K65" s="153">
        <f t="shared" si="26"/>
        <v>-87052</v>
      </c>
      <c r="L65" s="154">
        <f>G65/G64</f>
        <v>0.95323456838286214</v>
      </c>
      <c r="M65" s="155">
        <v>14617</v>
      </c>
      <c r="N65" s="153">
        <v>2376</v>
      </c>
      <c r="O65" s="153">
        <v>7625</v>
      </c>
      <c r="P65" s="153">
        <v>8699</v>
      </c>
      <c r="Q65" s="153">
        <v>8538</v>
      </c>
      <c r="R65" s="154">
        <f t="shared" si="27"/>
        <v>-1.8507874468329688E-2</v>
      </c>
      <c r="S65" s="154">
        <f t="shared" si="28"/>
        <v>-0.41588561264281321</v>
      </c>
      <c r="T65" s="153">
        <f t="shared" si="29"/>
        <v>-161</v>
      </c>
      <c r="U65" s="153">
        <f t="shared" si="30"/>
        <v>-6079</v>
      </c>
      <c r="V65" s="154">
        <f>Q65/Q64</f>
        <v>0.96333070066568882</v>
      </c>
    </row>
    <row r="66" spans="2:22" x14ac:dyDescent="0.25">
      <c r="B66" s="180" t="s">
        <v>170</v>
      </c>
      <c r="C66" s="153">
        <v>1117</v>
      </c>
      <c r="D66" s="153">
        <v>211</v>
      </c>
      <c r="E66" s="153">
        <v>1833</v>
      </c>
      <c r="F66" s="153">
        <v>3826</v>
      </c>
      <c r="G66" s="153">
        <v>3074</v>
      </c>
      <c r="H66" s="154">
        <f t="shared" si="23"/>
        <v>-0.19654992158912699</v>
      </c>
      <c r="I66" s="154">
        <f t="shared" si="24"/>
        <v>1.7520143240823636</v>
      </c>
      <c r="J66" s="153">
        <f t="shared" si="25"/>
        <v>-752</v>
      </c>
      <c r="K66" s="153">
        <f t="shared" si="26"/>
        <v>1957</v>
      </c>
      <c r="L66" s="154">
        <f>G66/G64</f>
        <v>2.9980591614407068E-2</v>
      </c>
      <c r="M66" s="155">
        <v>50</v>
      </c>
      <c r="N66" s="153">
        <v>75</v>
      </c>
      <c r="O66" s="153">
        <v>318</v>
      </c>
      <c r="P66" s="153">
        <v>223</v>
      </c>
      <c r="Q66" s="153">
        <v>248</v>
      </c>
      <c r="R66" s="154">
        <f t="shared" si="27"/>
        <v>0.11210762331838575</v>
      </c>
      <c r="S66" s="154">
        <f t="shared" si="28"/>
        <v>3.96</v>
      </c>
      <c r="T66" s="153">
        <f t="shared" si="29"/>
        <v>25</v>
      </c>
      <c r="U66" s="153">
        <f t="shared" si="30"/>
        <v>198</v>
      </c>
      <c r="V66" s="154">
        <f>Q66/Q64</f>
        <v>2.7981496107412841E-2</v>
      </c>
    </row>
    <row r="67" spans="2:22" ht="30" x14ac:dyDescent="0.25">
      <c r="B67" s="181" t="s">
        <v>171</v>
      </c>
      <c r="C67" s="153">
        <v>1565</v>
      </c>
      <c r="D67" s="153">
        <v>108</v>
      </c>
      <c r="E67" s="153">
        <v>336</v>
      </c>
      <c r="F67" s="153">
        <v>422</v>
      </c>
      <c r="G67" s="153">
        <v>460</v>
      </c>
      <c r="H67" s="154">
        <f t="shared" si="23"/>
        <v>9.004739336492884E-2</v>
      </c>
      <c r="I67" s="154">
        <f t="shared" si="24"/>
        <v>-0.70607028753993606</v>
      </c>
      <c r="J67" s="153">
        <f t="shared" si="25"/>
        <v>38</v>
      </c>
      <c r="K67" s="153">
        <f t="shared" si="26"/>
        <v>-1105</v>
      </c>
      <c r="L67" s="154">
        <f>G67/G64</f>
        <v>4.4863604888182342E-3</v>
      </c>
      <c r="M67" s="155">
        <v>260</v>
      </c>
      <c r="N67" s="153">
        <v>63</v>
      </c>
      <c r="O67" s="153">
        <v>26</v>
      </c>
      <c r="P67" s="153">
        <v>57</v>
      </c>
      <c r="Q67" s="153">
        <v>0</v>
      </c>
      <c r="R67" s="154">
        <f t="shared" si="27"/>
        <v>-1</v>
      </c>
      <c r="S67" s="154">
        <f t="shared" si="28"/>
        <v>-1</v>
      </c>
      <c r="T67" s="153">
        <f t="shared" si="29"/>
        <v>-57</v>
      </c>
      <c r="U67" s="153">
        <f t="shared" si="30"/>
        <v>-260</v>
      </c>
      <c r="V67" s="154">
        <f>Q67/Q64</f>
        <v>0</v>
      </c>
    </row>
    <row r="68" spans="2:22" ht="15.75" thickBot="1" x14ac:dyDescent="0.3">
      <c r="B68" s="180" t="s">
        <v>172</v>
      </c>
      <c r="C68" s="171">
        <v>2044</v>
      </c>
      <c r="D68" s="171">
        <v>458</v>
      </c>
      <c r="E68" s="171">
        <v>1200</v>
      </c>
      <c r="F68" s="171">
        <v>972</v>
      </c>
      <c r="G68" s="171">
        <v>1260</v>
      </c>
      <c r="H68" s="172">
        <f t="shared" si="23"/>
        <v>0.29629629629629628</v>
      </c>
      <c r="I68" s="172">
        <f t="shared" si="24"/>
        <v>-0.38356164383561642</v>
      </c>
      <c r="J68" s="171">
        <f t="shared" si="25"/>
        <v>288</v>
      </c>
      <c r="K68" s="171">
        <f t="shared" si="26"/>
        <v>-784</v>
      </c>
      <c r="L68" s="172">
        <f>G68/G64</f>
        <v>1.2288726556328207E-2</v>
      </c>
      <c r="M68" s="173">
        <v>100</v>
      </c>
      <c r="N68" s="171">
        <v>16</v>
      </c>
      <c r="O68" s="171">
        <v>16</v>
      </c>
      <c r="P68" s="171">
        <v>63</v>
      </c>
      <c r="Q68" s="171">
        <v>76</v>
      </c>
      <c r="R68" s="172">
        <f t="shared" si="27"/>
        <v>0.20634920634920628</v>
      </c>
      <c r="S68" s="172">
        <f t="shared" si="28"/>
        <v>-0.24</v>
      </c>
      <c r="T68" s="171">
        <f t="shared" si="29"/>
        <v>13</v>
      </c>
      <c r="U68" s="171">
        <f t="shared" si="30"/>
        <v>-24</v>
      </c>
      <c r="V68" s="172">
        <f>Q68/Q64</f>
        <v>8.5749746135619989E-3</v>
      </c>
    </row>
    <row r="69" spans="2:22" ht="16.5" thickBot="1" x14ac:dyDescent="0.3">
      <c r="B69" s="182" t="s">
        <v>138</v>
      </c>
      <c r="C69" s="158"/>
      <c r="D69" s="158"/>
      <c r="E69" s="158"/>
      <c r="F69" s="158"/>
      <c r="G69" s="158"/>
      <c r="H69" s="158"/>
      <c r="I69" s="158"/>
      <c r="J69" s="158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</row>
    <row r="70" spans="2:22" ht="15.75" x14ac:dyDescent="0.25">
      <c r="B70" s="176" t="s">
        <v>132</v>
      </c>
      <c r="C70" s="90">
        <v>1378612</v>
      </c>
      <c r="D70" s="90">
        <v>545444</v>
      </c>
      <c r="E70" s="90">
        <v>809426</v>
      </c>
      <c r="F70" s="90">
        <v>1294491</v>
      </c>
      <c r="G70" s="90">
        <v>1341270</v>
      </c>
      <c r="H70" s="91">
        <f t="shared" ref="H70:H99" si="31">G70/F70-1</f>
        <v>3.6136983571148917E-2</v>
      </c>
      <c r="I70" s="91">
        <f t="shared" ref="I70:I99" si="32">G70/C70-1</f>
        <v>-2.7086663977971992E-2</v>
      </c>
      <c r="J70" s="90">
        <f t="shared" ref="J70:J99" si="33">G70-F70</f>
        <v>46779</v>
      </c>
      <c r="K70" s="90">
        <f t="shared" ref="K70:K99" si="34">G70-C70</f>
        <v>-37342</v>
      </c>
      <c r="L70" s="91">
        <f>G70/G70</f>
        <v>1</v>
      </c>
      <c r="M70" s="93">
        <v>254436</v>
      </c>
      <c r="N70" s="90">
        <v>169125</v>
      </c>
      <c r="O70" s="90">
        <v>271463</v>
      </c>
      <c r="P70" s="90">
        <v>254029</v>
      </c>
      <c r="Q70" s="90">
        <v>234434</v>
      </c>
      <c r="R70" s="91">
        <f t="shared" ref="R70:R99" si="35">Q70/P70-1</f>
        <v>-7.7136862326742217E-2</v>
      </c>
      <c r="S70" s="91">
        <f t="shared" ref="S70:S99" si="36">Q70/M70-1</f>
        <v>-7.8613089342703057E-2</v>
      </c>
      <c r="T70" s="90">
        <f t="shared" ref="T70:T99" si="37">Q70-P70</f>
        <v>-19595</v>
      </c>
      <c r="U70" s="90">
        <f t="shared" ref="U70:U99" si="38">Q70-M70</f>
        <v>-20002</v>
      </c>
      <c r="V70" s="91">
        <f>Q70/Q70</f>
        <v>1</v>
      </c>
    </row>
    <row r="71" spans="2:22" ht="15.75" x14ac:dyDescent="0.25">
      <c r="B71" s="177" t="s">
        <v>169</v>
      </c>
      <c r="C71" s="90">
        <v>1156061</v>
      </c>
      <c r="D71" s="90">
        <v>452189</v>
      </c>
      <c r="E71" s="90">
        <v>659130</v>
      </c>
      <c r="F71" s="90">
        <v>1093724</v>
      </c>
      <c r="G71" s="90">
        <v>1166821</v>
      </c>
      <c r="H71" s="91">
        <f t="shared" si="31"/>
        <v>6.6833131576156335E-2</v>
      </c>
      <c r="I71" s="91">
        <f t="shared" si="32"/>
        <v>9.3074673395261431E-3</v>
      </c>
      <c r="J71" s="90">
        <f t="shared" si="33"/>
        <v>73097</v>
      </c>
      <c r="K71" s="90">
        <f t="shared" si="34"/>
        <v>10760</v>
      </c>
      <c r="L71" s="91">
        <f>G71/G70</f>
        <v>0.86993744734468081</v>
      </c>
      <c r="M71" s="93">
        <v>242051</v>
      </c>
      <c r="N71" s="90">
        <v>156685</v>
      </c>
      <c r="O71" s="90">
        <v>254536</v>
      </c>
      <c r="P71" s="90">
        <v>244488</v>
      </c>
      <c r="Q71" s="90">
        <v>223426</v>
      </c>
      <c r="R71" s="91">
        <f t="shared" si="35"/>
        <v>-8.6147377376394774E-2</v>
      </c>
      <c r="S71" s="91">
        <f t="shared" si="36"/>
        <v>-7.6946593899632765E-2</v>
      </c>
      <c r="T71" s="90">
        <f t="shared" si="37"/>
        <v>-21062</v>
      </c>
      <c r="U71" s="90">
        <f t="shared" si="38"/>
        <v>-18625</v>
      </c>
      <c r="V71" s="91">
        <f>Q71/Q70</f>
        <v>0.95304435363471174</v>
      </c>
    </row>
    <row r="72" spans="2:22" ht="15.75" x14ac:dyDescent="0.25">
      <c r="B72" s="177" t="s">
        <v>170</v>
      </c>
      <c r="C72" s="90">
        <v>69218</v>
      </c>
      <c r="D72" s="90">
        <v>33928</v>
      </c>
      <c r="E72" s="90">
        <v>57703</v>
      </c>
      <c r="F72" s="90">
        <v>75216</v>
      </c>
      <c r="G72" s="90">
        <v>78492</v>
      </c>
      <c r="H72" s="91">
        <f t="shared" si="31"/>
        <v>4.3554562858966195E-2</v>
      </c>
      <c r="I72" s="91">
        <f t="shared" si="32"/>
        <v>0.13398249010373031</v>
      </c>
      <c r="J72" s="90">
        <f t="shared" si="33"/>
        <v>3276</v>
      </c>
      <c r="K72" s="90">
        <f t="shared" si="34"/>
        <v>9274</v>
      </c>
      <c r="L72" s="91">
        <f>G72/G70</f>
        <v>5.8520655796372098E-2</v>
      </c>
      <c r="M72" s="93">
        <v>6290</v>
      </c>
      <c r="N72" s="90">
        <v>9192</v>
      </c>
      <c r="O72" s="90">
        <v>11854</v>
      </c>
      <c r="P72" s="90">
        <v>6528</v>
      </c>
      <c r="Q72" s="90">
        <v>6288</v>
      </c>
      <c r="R72" s="91">
        <f t="shared" si="35"/>
        <v>-3.6764705882352922E-2</v>
      </c>
      <c r="S72" s="91">
        <f t="shared" si="36"/>
        <v>-3.1796502384739966E-4</v>
      </c>
      <c r="T72" s="90">
        <f t="shared" si="37"/>
        <v>-240</v>
      </c>
      <c r="U72" s="90">
        <f t="shared" si="38"/>
        <v>-2</v>
      </c>
      <c r="V72" s="91">
        <f>Q72/Q70</f>
        <v>2.6822047996451027E-2</v>
      </c>
    </row>
    <row r="73" spans="2:22" ht="31.5" x14ac:dyDescent="0.25">
      <c r="B73" s="178" t="s">
        <v>171</v>
      </c>
      <c r="C73" s="90">
        <v>26958</v>
      </c>
      <c r="D73" s="90">
        <v>2720</v>
      </c>
      <c r="E73" s="90">
        <v>17962</v>
      </c>
      <c r="F73" s="90">
        <v>29189</v>
      </c>
      <c r="G73" s="90">
        <v>15570</v>
      </c>
      <c r="H73" s="91">
        <f t="shared" si="31"/>
        <v>-0.46657987598067763</v>
      </c>
      <c r="I73" s="91">
        <f t="shared" si="32"/>
        <v>-0.42243489873135986</v>
      </c>
      <c r="J73" s="90">
        <f t="shared" si="33"/>
        <v>-13619</v>
      </c>
      <c r="K73" s="90">
        <f t="shared" si="34"/>
        <v>-11388</v>
      </c>
      <c r="L73" s="91">
        <f>G73/G70</f>
        <v>1.160840099308864E-2</v>
      </c>
      <c r="M73" s="93">
        <v>1725</v>
      </c>
      <c r="N73" s="90">
        <v>155</v>
      </c>
      <c r="O73" s="90">
        <v>392</v>
      </c>
      <c r="P73" s="90">
        <v>482</v>
      </c>
      <c r="Q73" s="90">
        <v>472</v>
      </c>
      <c r="R73" s="91">
        <f t="shared" si="35"/>
        <v>-2.0746887966805017E-2</v>
      </c>
      <c r="S73" s="91">
        <f t="shared" si="36"/>
        <v>-0.72637681159420286</v>
      </c>
      <c r="T73" s="90">
        <f t="shared" si="37"/>
        <v>-10</v>
      </c>
      <c r="U73" s="90">
        <f t="shared" si="38"/>
        <v>-1253</v>
      </c>
      <c r="V73" s="91">
        <f>Q73/Q70</f>
        <v>2.0133598368837283E-3</v>
      </c>
    </row>
    <row r="74" spans="2:22" ht="15.75" x14ac:dyDescent="0.25">
      <c r="B74" s="177" t="s">
        <v>172</v>
      </c>
      <c r="C74" s="163">
        <v>126378</v>
      </c>
      <c r="D74" s="163">
        <v>56607</v>
      </c>
      <c r="E74" s="163">
        <v>74631</v>
      </c>
      <c r="F74" s="163">
        <v>96366</v>
      </c>
      <c r="G74" s="163">
        <v>80388</v>
      </c>
      <c r="H74" s="164">
        <f t="shared" si="31"/>
        <v>-0.16580536703816695</v>
      </c>
      <c r="I74" s="164">
        <f t="shared" si="32"/>
        <v>-0.36390827517447655</v>
      </c>
      <c r="J74" s="163">
        <f t="shared" si="33"/>
        <v>-15978</v>
      </c>
      <c r="K74" s="163">
        <f t="shared" si="34"/>
        <v>-45990</v>
      </c>
      <c r="L74" s="164">
        <f>G74/G70</f>
        <v>5.9934241427900423E-2</v>
      </c>
      <c r="M74" s="165">
        <v>4370</v>
      </c>
      <c r="N74" s="163">
        <v>3093</v>
      </c>
      <c r="O74" s="163">
        <v>4680</v>
      </c>
      <c r="P74" s="163">
        <v>2531</v>
      </c>
      <c r="Q74" s="163">
        <v>4248</v>
      </c>
      <c r="R74" s="164">
        <f t="shared" si="35"/>
        <v>0.67838798893717889</v>
      </c>
      <c r="S74" s="164">
        <f t="shared" si="36"/>
        <v>-2.7917620137299815E-2</v>
      </c>
      <c r="T74" s="163">
        <f t="shared" si="37"/>
        <v>1717</v>
      </c>
      <c r="U74" s="163">
        <f t="shared" si="38"/>
        <v>-122</v>
      </c>
      <c r="V74" s="164">
        <f>Q74/Q70</f>
        <v>1.8120238531953558E-2</v>
      </c>
    </row>
    <row r="75" spans="2:22" x14ac:dyDescent="0.25">
      <c r="B75" s="179" t="s">
        <v>133</v>
      </c>
      <c r="C75" s="167">
        <v>585614</v>
      </c>
      <c r="D75" s="167">
        <v>232151</v>
      </c>
      <c r="E75" s="167">
        <v>334878</v>
      </c>
      <c r="F75" s="167">
        <v>557836</v>
      </c>
      <c r="G75" s="167">
        <v>621038</v>
      </c>
      <c r="H75" s="168">
        <f t="shared" si="31"/>
        <v>0.11329853218508656</v>
      </c>
      <c r="I75" s="168">
        <f t="shared" si="32"/>
        <v>6.0490357129440175E-2</v>
      </c>
      <c r="J75" s="167">
        <f t="shared" si="33"/>
        <v>63202</v>
      </c>
      <c r="K75" s="167">
        <f t="shared" si="34"/>
        <v>35424</v>
      </c>
      <c r="L75" s="168">
        <f>G75/G75</f>
        <v>1</v>
      </c>
      <c r="M75" s="169">
        <v>101346</v>
      </c>
      <c r="N75" s="167">
        <v>69379</v>
      </c>
      <c r="O75" s="167">
        <v>104534</v>
      </c>
      <c r="P75" s="167">
        <v>103226</v>
      </c>
      <c r="Q75" s="167">
        <v>107871</v>
      </c>
      <c r="R75" s="168">
        <f t="shared" si="35"/>
        <v>4.4998353128087976E-2</v>
      </c>
      <c r="S75" s="168">
        <f t="shared" si="36"/>
        <v>6.4383399443490585E-2</v>
      </c>
      <c r="T75" s="167">
        <f t="shared" si="37"/>
        <v>4645</v>
      </c>
      <c r="U75" s="167">
        <f t="shared" si="38"/>
        <v>6525</v>
      </c>
      <c r="V75" s="168">
        <f>Q75/Q75</f>
        <v>1</v>
      </c>
    </row>
    <row r="76" spans="2:22" x14ac:dyDescent="0.25">
      <c r="B76" s="180" t="s">
        <v>169</v>
      </c>
      <c r="C76" s="153">
        <v>492350</v>
      </c>
      <c r="D76" s="153">
        <v>188266</v>
      </c>
      <c r="E76" s="153">
        <v>257489</v>
      </c>
      <c r="F76" s="153">
        <v>464435</v>
      </c>
      <c r="G76" s="153">
        <v>535551</v>
      </c>
      <c r="H76" s="154">
        <f t="shared" si="31"/>
        <v>0.15312368792188358</v>
      </c>
      <c r="I76" s="154">
        <f t="shared" si="32"/>
        <v>8.7744490707829748E-2</v>
      </c>
      <c r="J76" s="153">
        <f t="shared" si="33"/>
        <v>71116</v>
      </c>
      <c r="K76" s="153">
        <f t="shared" si="34"/>
        <v>43201</v>
      </c>
      <c r="L76" s="154">
        <f>G76/G75</f>
        <v>0.86234819769482707</v>
      </c>
      <c r="M76" s="155">
        <v>95389</v>
      </c>
      <c r="N76" s="153">
        <v>61303</v>
      </c>
      <c r="O76" s="153">
        <v>95275</v>
      </c>
      <c r="P76" s="153">
        <v>99243</v>
      </c>
      <c r="Q76" s="153">
        <v>104030</v>
      </c>
      <c r="R76" s="154">
        <f t="shared" si="35"/>
        <v>4.8235140009874833E-2</v>
      </c>
      <c r="S76" s="154">
        <f t="shared" si="36"/>
        <v>9.0586964954030291E-2</v>
      </c>
      <c r="T76" s="153">
        <f t="shared" si="37"/>
        <v>4787</v>
      </c>
      <c r="U76" s="153">
        <f t="shared" si="38"/>
        <v>8641</v>
      </c>
      <c r="V76" s="154">
        <f>Q76/Q75</f>
        <v>0.9643926541887996</v>
      </c>
    </row>
    <row r="77" spans="2:22" x14ac:dyDescent="0.25">
      <c r="B77" s="180" t="s">
        <v>170</v>
      </c>
      <c r="C77" s="153">
        <v>30724</v>
      </c>
      <c r="D77" s="153">
        <v>21984</v>
      </c>
      <c r="E77" s="153">
        <v>35544</v>
      </c>
      <c r="F77" s="153">
        <v>42247</v>
      </c>
      <c r="G77" s="153">
        <v>43803</v>
      </c>
      <c r="H77" s="154">
        <f t="shared" si="31"/>
        <v>3.6831017587047654E-2</v>
      </c>
      <c r="I77" s="154">
        <f t="shared" si="32"/>
        <v>0.42569326910558525</v>
      </c>
      <c r="J77" s="153">
        <f t="shared" si="33"/>
        <v>1556</v>
      </c>
      <c r="K77" s="153">
        <f t="shared" si="34"/>
        <v>13079</v>
      </c>
      <c r="L77" s="154">
        <f>G77/G75</f>
        <v>7.0531915921408991E-2</v>
      </c>
      <c r="M77" s="155">
        <v>2669</v>
      </c>
      <c r="N77" s="153">
        <v>6678</v>
      </c>
      <c r="O77" s="153">
        <v>7472</v>
      </c>
      <c r="P77" s="153">
        <v>2956</v>
      </c>
      <c r="Q77" s="153">
        <v>1633</v>
      </c>
      <c r="R77" s="154">
        <f t="shared" si="35"/>
        <v>-0.44756427604871452</v>
      </c>
      <c r="S77" s="154">
        <f t="shared" si="36"/>
        <v>-0.3881603596852754</v>
      </c>
      <c r="T77" s="153">
        <f t="shared" si="37"/>
        <v>-1323</v>
      </c>
      <c r="U77" s="153">
        <f t="shared" si="38"/>
        <v>-1036</v>
      </c>
      <c r="V77" s="154">
        <f>Q77/Q75</f>
        <v>1.5138452410749877E-2</v>
      </c>
    </row>
    <row r="78" spans="2:22" ht="30" x14ac:dyDescent="0.25">
      <c r="B78" s="181" t="s">
        <v>171</v>
      </c>
      <c r="C78" s="153">
        <v>12678</v>
      </c>
      <c r="D78" s="153">
        <v>1191</v>
      </c>
      <c r="E78" s="153">
        <v>10089</v>
      </c>
      <c r="F78" s="153">
        <v>15829</v>
      </c>
      <c r="G78" s="153">
        <v>8052</v>
      </c>
      <c r="H78" s="154">
        <f t="shared" si="31"/>
        <v>-0.49131341209173041</v>
      </c>
      <c r="I78" s="154">
        <f t="shared" si="32"/>
        <v>-0.36488405111216282</v>
      </c>
      <c r="J78" s="153">
        <f t="shared" si="33"/>
        <v>-7777</v>
      </c>
      <c r="K78" s="153">
        <f t="shared" si="34"/>
        <v>-4626</v>
      </c>
      <c r="L78" s="154">
        <f>G78/G75</f>
        <v>1.2965390201565766E-2</v>
      </c>
      <c r="M78" s="155">
        <v>1490</v>
      </c>
      <c r="N78" s="153">
        <v>71</v>
      </c>
      <c r="O78" s="153">
        <v>171</v>
      </c>
      <c r="P78" s="153">
        <v>441</v>
      </c>
      <c r="Q78" s="153">
        <v>267</v>
      </c>
      <c r="R78" s="154">
        <f t="shared" si="35"/>
        <v>-0.39455782312925169</v>
      </c>
      <c r="S78" s="154">
        <f t="shared" si="36"/>
        <v>-0.82080536912751678</v>
      </c>
      <c r="T78" s="153">
        <f t="shared" si="37"/>
        <v>-174</v>
      </c>
      <c r="U78" s="153">
        <f t="shared" si="38"/>
        <v>-1223</v>
      </c>
      <c r="V78" s="154">
        <f>Q78/Q75</f>
        <v>2.4751786856523068E-3</v>
      </c>
    </row>
    <row r="79" spans="2:22" x14ac:dyDescent="0.25">
      <c r="B79" s="180" t="s">
        <v>172</v>
      </c>
      <c r="C79" s="171">
        <v>49863</v>
      </c>
      <c r="D79" s="171">
        <v>20709</v>
      </c>
      <c r="E79" s="171">
        <v>31756</v>
      </c>
      <c r="F79" s="171">
        <v>35325</v>
      </c>
      <c r="G79" s="171">
        <v>33634</v>
      </c>
      <c r="H79" s="172">
        <f t="shared" si="31"/>
        <v>-4.7869780608634116E-2</v>
      </c>
      <c r="I79" s="172">
        <f t="shared" si="32"/>
        <v>-0.32547179271203097</v>
      </c>
      <c r="J79" s="171">
        <f t="shared" si="33"/>
        <v>-1691</v>
      </c>
      <c r="K79" s="171">
        <f t="shared" si="34"/>
        <v>-16229</v>
      </c>
      <c r="L79" s="172">
        <f>G79/G75</f>
        <v>5.4157716597052034E-2</v>
      </c>
      <c r="M79" s="173">
        <v>1799</v>
      </c>
      <c r="N79" s="171">
        <v>1328</v>
      </c>
      <c r="O79" s="171">
        <v>1616</v>
      </c>
      <c r="P79" s="171">
        <v>586</v>
      </c>
      <c r="Q79" s="171">
        <v>1940</v>
      </c>
      <c r="R79" s="172">
        <f t="shared" si="35"/>
        <v>2.310580204778157</v>
      </c>
      <c r="S79" s="172">
        <f t="shared" si="36"/>
        <v>7.8376876042245636E-2</v>
      </c>
      <c r="T79" s="171">
        <f t="shared" si="37"/>
        <v>1354</v>
      </c>
      <c r="U79" s="171">
        <f t="shared" si="38"/>
        <v>141</v>
      </c>
      <c r="V79" s="172">
        <f>Q79/Q75</f>
        <v>1.7984444382642229E-2</v>
      </c>
    </row>
    <row r="80" spans="2:22" x14ac:dyDescent="0.25">
      <c r="B80" s="179" t="s">
        <v>134</v>
      </c>
      <c r="C80" s="167">
        <v>457914</v>
      </c>
      <c r="D80" s="167">
        <v>170577</v>
      </c>
      <c r="E80" s="167">
        <v>216599</v>
      </c>
      <c r="F80" s="167">
        <v>372005</v>
      </c>
      <c r="G80" s="167">
        <v>363542</v>
      </c>
      <c r="H80" s="168">
        <f t="shared" si="31"/>
        <v>-2.2749694224539985E-2</v>
      </c>
      <c r="I80" s="168">
        <f t="shared" si="32"/>
        <v>-0.20609110007556009</v>
      </c>
      <c r="J80" s="167">
        <f t="shared" si="33"/>
        <v>-8463</v>
      </c>
      <c r="K80" s="167">
        <f t="shared" si="34"/>
        <v>-94372</v>
      </c>
      <c r="L80" s="168">
        <f>G80/G80</f>
        <v>1</v>
      </c>
      <c r="M80" s="169">
        <v>81876</v>
      </c>
      <c r="N80" s="167">
        <v>45496</v>
      </c>
      <c r="O80" s="167">
        <v>68367</v>
      </c>
      <c r="P80" s="167">
        <v>70874</v>
      </c>
      <c r="Q80" s="167">
        <v>60040</v>
      </c>
      <c r="R80" s="168">
        <f t="shared" si="35"/>
        <v>-0.15286282698874054</v>
      </c>
      <c r="S80" s="168">
        <f t="shared" si="36"/>
        <v>-0.26669597928574917</v>
      </c>
      <c r="T80" s="167">
        <f t="shared" si="37"/>
        <v>-10834</v>
      </c>
      <c r="U80" s="167">
        <f t="shared" si="38"/>
        <v>-21836</v>
      </c>
      <c r="V80" s="168">
        <f>Q80/Q80</f>
        <v>1</v>
      </c>
    </row>
    <row r="81" spans="2:22" x14ac:dyDescent="0.25">
      <c r="B81" s="180" t="s">
        <v>169</v>
      </c>
      <c r="C81" s="153">
        <v>344617</v>
      </c>
      <c r="D81" s="153">
        <v>125818</v>
      </c>
      <c r="E81" s="153">
        <v>160133</v>
      </c>
      <c r="F81" s="153">
        <v>285198</v>
      </c>
      <c r="G81" s="153">
        <v>294378</v>
      </c>
      <c r="H81" s="154">
        <f t="shared" si="31"/>
        <v>3.2188164012370457E-2</v>
      </c>
      <c r="I81" s="154">
        <f t="shared" si="32"/>
        <v>-0.14578212914626965</v>
      </c>
      <c r="J81" s="153">
        <f t="shared" si="33"/>
        <v>9180</v>
      </c>
      <c r="K81" s="153">
        <f t="shared" si="34"/>
        <v>-50239</v>
      </c>
      <c r="L81" s="154">
        <f>G81/G80</f>
        <v>0.80974963002899247</v>
      </c>
      <c r="M81" s="155">
        <v>76229</v>
      </c>
      <c r="N81" s="153">
        <v>42482</v>
      </c>
      <c r="O81" s="153">
        <v>63081</v>
      </c>
      <c r="P81" s="153">
        <v>66871</v>
      </c>
      <c r="Q81" s="153">
        <v>56046</v>
      </c>
      <c r="R81" s="154">
        <f t="shared" si="35"/>
        <v>-0.16187884135125841</v>
      </c>
      <c r="S81" s="154">
        <f t="shared" si="36"/>
        <v>-0.26476800167915093</v>
      </c>
      <c r="T81" s="153">
        <f t="shared" si="37"/>
        <v>-10825</v>
      </c>
      <c r="U81" s="153">
        <f t="shared" si="38"/>
        <v>-20183</v>
      </c>
      <c r="V81" s="154">
        <f>Q81/Q80</f>
        <v>0.93347768154563626</v>
      </c>
    </row>
    <row r="82" spans="2:22" x14ac:dyDescent="0.25">
      <c r="B82" s="180" t="s">
        <v>170</v>
      </c>
      <c r="C82" s="153">
        <v>31859</v>
      </c>
      <c r="D82" s="153">
        <v>8741</v>
      </c>
      <c r="E82" s="153">
        <v>12787</v>
      </c>
      <c r="F82" s="153">
        <v>21935</v>
      </c>
      <c r="G82" s="153">
        <v>20509</v>
      </c>
      <c r="H82" s="154">
        <f t="shared" si="31"/>
        <v>-6.5010257579211306E-2</v>
      </c>
      <c r="I82" s="154">
        <f t="shared" si="32"/>
        <v>-0.35625725854546597</v>
      </c>
      <c r="J82" s="153">
        <f t="shared" si="33"/>
        <v>-1426</v>
      </c>
      <c r="K82" s="153">
        <f t="shared" si="34"/>
        <v>-11350</v>
      </c>
      <c r="L82" s="154">
        <f>G82/G80</f>
        <v>5.6414389534084092E-2</v>
      </c>
      <c r="M82" s="155">
        <v>2963</v>
      </c>
      <c r="N82" s="153">
        <v>1293</v>
      </c>
      <c r="O82" s="153">
        <v>2228</v>
      </c>
      <c r="P82" s="153">
        <v>2528</v>
      </c>
      <c r="Q82" s="153">
        <v>2351</v>
      </c>
      <c r="R82" s="154">
        <f t="shared" si="35"/>
        <v>-7.0015822784810111E-2</v>
      </c>
      <c r="S82" s="154">
        <f t="shared" si="36"/>
        <v>-0.20654741815727307</v>
      </c>
      <c r="T82" s="153">
        <f t="shared" si="37"/>
        <v>-177</v>
      </c>
      <c r="U82" s="153">
        <f t="shared" si="38"/>
        <v>-612</v>
      </c>
      <c r="V82" s="154">
        <f>Q82/Q80</f>
        <v>3.9157228514323787E-2</v>
      </c>
    </row>
    <row r="83" spans="2:22" ht="30" x14ac:dyDescent="0.25">
      <c r="B83" s="181" t="s">
        <v>171</v>
      </c>
      <c r="C83" s="153">
        <v>9883</v>
      </c>
      <c r="D83" s="153">
        <v>1076</v>
      </c>
      <c r="E83" s="153">
        <v>6645</v>
      </c>
      <c r="F83" s="153">
        <v>11623</v>
      </c>
      <c r="G83" s="153">
        <v>5267</v>
      </c>
      <c r="H83" s="154">
        <f t="shared" si="31"/>
        <v>-0.5468467693366601</v>
      </c>
      <c r="I83" s="154">
        <f t="shared" si="32"/>
        <v>-0.46706465648082562</v>
      </c>
      <c r="J83" s="153">
        <f t="shared" si="33"/>
        <v>-6356</v>
      </c>
      <c r="K83" s="153">
        <f t="shared" si="34"/>
        <v>-4616</v>
      </c>
      <c r="L83" s="154">
        <f>G83/G80</f>
        <v>1.4488009638501191E-2</v>
      </c>
      <c r="M83" s="155">
        <v>197</v>
      </c>
      <c r="N83" s="153">
        <v>79</v>
      </c>
      <c r="O83" s="153">
        <v>221</v>
      </c>
      <c r="P83" s="153">
        <v>26</v>
      </c>
      <c r="Q83" s="153">
        <v>163</v>
      </c>
      <c r="R83" s="154">
        <f t="shared" si="35"/>
        <v>5.2692307692307692</v>
      </c>
      <c r="S83" s="154">
        <f t="shared" si="36"/>
        <v>-0.17258883248730961</v>
      </c>
      <c r="T83" s="153">
        <f t="shared" si="37"/>
        <v>137</v>
      </c>
      <c r="U83" s="153">
        <f t="shared" si="38"/>
        <v>-34</v>
      </c>
      <c r="V83" s="154">
        <f>Q83/Q80</f>
        <v>2.714856762158561E-3</v>
      </c>
    </row>
    <row r="84" spans="2:22" x14ac:dyDescent="0.25">
      <c r="B84" s="180" t="s">
        <v>172</v>
      </c>
      <c r="C84" s="171">
        <v>71557</v>
      </c>
      <c r="D84" s="171">
        <v>34942</v>
      </c>
      <c r="E84" s="171">
        <v>37033</v>
      </c>
      <c r="F84" s="171">
        <v>53252</v>
      </c>
      <c r="G84" s="171">
        <v>43387</v>
      </c>
      <c r="H84" s="172">
        <f t="shared" si="31"/>
        <v>-0.18525125816870724</v>
      </c>
      <c r="I84" s="172">
        <f t="shared" si="32"/>
        <v>-0.39367217742498983</v>
      </c>
      <c r="J84" s="171">
        <f t="shared" si="33"/>
        <v>-9865</v>
      </c>
      <c r="K84" s="171">
        <f t="shared" si="34"/>
        <v>-28170</v>
      </c>
      <c r="L84" s="172">
        <f>G84/G80</f>
        <v>0.11934522008461196</v>
      </c>
      <c r="M84" s="173">
        <v>2487</v>
      </c>
      <c r="N84" s="171">
        <v>1642</v>
      </c>
      <c r="O84" s="171">
        <v>2836</v>
      </c>
      <c r="P84" s="171">
        <v>1450</v>
      </c>
      <c r="Q84" s="171">
        <v>1479</v>
      </c>
      <c r="R84" s="172">
        <f t="shared" si="35"/>
        <v>2.0000000000000018E-2</v>
      </c>
      <c r="S84" s="172">
        <f t="shared" si="36"/>
        <v>-0.40530759951749096</v>
      </c>
      <c r="T84" s="171">
        <f t="shared" si="37"/>
        <v>29</v>
      </c>
      <c r="U84" s="171">
        <f t="shared" si="38"/>
        <v>-1008</v>
      </c>
      <c r="V84" s="172">
        <f>Q84/Q80</f>
        <v>2.4633577614923383E-2</v>
      </c>
    </row>
    <row r="85" spans="2:22" x14ac:dyDescent="0.25">
      <c r="B85" s="179" t="s">
        <v>135</v>
      </c>
      <c r="C85" s="167">
        <v>215862</v>
      </c>
      <c r="D85" s="167">
        <v>86692</v>
      </c>
      <c r="E85" s="167">
        <v>164545</v>
      </c>
      <c r="F85" s="167">
        <v>238226</v>
      </c>
      <c r="G85" s="167">
        <v>224821</v>
      </c>
      <c r="H85" s="168">
        <f t="shared" si="31"/>
        <v>-5.6270096463022501E-2</v>
      </c>
      <c r="I85" s="168">
        <f t="shared" si="32"/>
        <v>4.1503367892449905E-2</v>
      </c>
      <c r="J85" s="167">
        <f t="shared" si="33"/>
        <v>-13405</v>
      </c>
      <c r="K85" s="167">
        <f t="shared" si="34"/>
        <v>8959</v>
      </c>
      <c r="L85" s="168">
        <f>G85/G85</f>
        <v>1</v>
      </c>
      <c r="M85" s="169">
        <v>42400</v>
      </c>
      <c r="N85" s="167">
        <v>31640</v>
      </c>
      <c r="O85" s="167">
        <v>63066</v>
      </c>
      <c r="P85" s="167">
        <v>53159</v>
      </c>
      <c r="Q85" s="167">
        <v>42726</v>
      </c>
      <c r="R85" s="168">
        <f t="shared" si="35"/>
        <v>-0.19626027577644423</v>
      </c>
      <c r="S85" s="168">
        <f t="shared" si="36"/>
        <v>7.6886792452830477E-3</v>
      </c>
      <c r="T85" s="167">
        <f t="shared" si="37"/>
        <v>-10433</v>
      </c>
      <c r="U85" s="167">
        <f t="shared" si="38"/>
        <v>326</v>
      </c>
      <c r="V85" s="168">
        <f>Q85/Q85</f>
        <v>1</v>
      </c>
    </row>
    <row r="86" spans="2:22" x14ac:dyDescent="0.25">
      <c r="B86" s="180" t="s">
        <v>169</v>
      </c>
      <c r="C86" s="153">
        <v>201634</v>
      </c>
      <c r="D86" s="153">
        <v>81806</v>
      </c>
      <c r="E86" s="153">
        <v>154617</v>
      </c>
      <c r="F86" s="153">
        <v>225037</v>
      </c>
      <c r="G86" s="153">
        <v>215974</v>
      </c>
      <c r="H86" s="154">
        <f t="shared" si="31"/>
        <v>-4.0273377266849431E-2</v>
      </c>
      <c r="I86" s="154">
        <f t="shared" si="32"/>
        <v>7.111895811222313E-2</v>
      </c>
      <c r="J86" s="153">
        <f t="shared" si="33"/>
        <v>-9063</v>
      </c>
      <c r="K86" s="153">
        <f t="shared" si="34"/>
        <v>14340</v>
      </c>
      <c r="L86" s="154">
        <f>G86/G85</f>
        <v>0.9606486938497738</v>
      </c>
      <c r="M86" s="155">
        <v>41854</v>
      </c>
      <c r="N86" s="153">
        <v>30547</v>
      </c>
      <c r="O86" s="153">
        <v>62257</v>
      </c>
      <c r="P86" s="153">
        <v>52553</v>
      </c>
      <c r="Q86" s="153">
        <v>42139</v>
      </c>
      <c r="R86" s="154">
        <f t="shared" si="35"/>
        <v>-0.19816185565048616</v>
      </c>
      <c r="S86" s="154">
        <f t="shared" si="36"/>
        <v>6.8093850050174876E-3</v>
      </c>
      <c r="T86" s="153">
        <f t="shared" si="37"/>
        <v>-10414</v>
      </c>
      <c r="U86" s="153">
        <f t="shared" si="38"/>
        <v>285</v>
      </c>
      <c r="V86" s="154">
        <f>Q86/Q85</f>
        <v>0.98626129288957542</v>
      </c>
    </row>
    <row r="87" spans="2:22" x14ac:dyDescent="0.25">
      <c r="B87" s="180" t="s">
        <v>170</v>
      </c>
      <c r="C87" s="153">
        <v>3012</v>
      </c>
      <c r="D87" s="153">
        <v>1667</v>
      </c>
      <c r="E87" s="153">
        <v>2473</v>
      </c>
      <c r="F87" s="153">
        <v>4022</v>
      </c>
      <c r="G87" s="153">
        <v>2108</v>
      </c>
      <c r="H87" s="154">
        <f t="shared" si="31"/>
        <v>-0.4758826454500249</v>
      </c>
      <c r="I87" s="154">
        <f t="shared" si="32"/>
        <v>-0.30013280212483395</v>
      </c>
      <c r="J87" s="153">
        <f t="shared" si="33"/>
        <v>-1914</v>
      </c>
      <c r="K87" s="153">
        <f t="shared" si="34"/>
        <v>-904</v>
      </c>
      <c r="L87" s="154">
        <f>G87/G85</f>
        <v>9.376348294865694E-3</v>
      </c>
      <c r="M87" s="155">
        <v>156</v>
      </c>
      <c r="N87" s="153">
        <v>885</v>
      </c>
      <c r="O87" s="153">
        <v>512</v>
      </c>
      <c r="P87" s="153">
        <v>218</v>
      </c>
      <c r="Q87" s="153">
        <v>250</v>
      </c>
      <c r="R87" s="154">
        <f t="shared" si="35"/>
        <v>0.14678899082568808</v>
      </c>
      <c r="S87" s="154">
        <f t="shared" si="36"/>
        <v>0.60256410256410264</v>
      </c>
      <c r="T87" s="153">
        <f t="shared" si="37"/>
        <v>32</v>
      </c>
      <c r="U87" s="153">
        <f t="shared" si="38"/>
        <v>94</v>
      </c>
      <c r="V87" s="154">
        <f>Q87/Q85</f>
        <v>5.8512381219866126E-3</v>
      </c>
    </row>
    <row r="88" spans="2:22" ht="30" x14ac:dyDescent="0.25">
      <c r="B88" s="181" t="s">
        <v>171</v>
      </c>
      <c r="C88" s="153">
        <v>2827</v>
      </c>
      <c r="D88" s="153">
        <v>315</v>
      </c>
      <c r="E88" s="153">
        <v>931</v>
      </c>
      <c r="F88" s="153">
        <v>1124</v>
      </c>
      <c r="G88" s="153">
        <v>874</v>
      </c>
      <c r="H88" s="154">
        <f t="shared" si="31"/>
        <v>-0.22241992882562278</v>
      </c>
      <c r="I88" s="154">
        <f t="shared" si="32"/>
        <v>-0.69083834453484261</v>
      </c>
      <c r="J88" s="153">
        <f t="shared" si="33"/>
        <v>-250</v>
      </c>
      <c r="K88" s="153">
        <f t="shared" si="34"/>
        <v>-1953</v>
      </c>
      <c r="L88" s="154">
        <f>G88/G85</f>
        <v>3.8875371962583567E-3</v>
      </c>
      <c r="M88" s="155">
        <v>38</v>
      </c>
      <c r="N88" s="153">
        <v>0</v>
      </c>
      <c r="O88" s="153">
        <v>0</v>
      </c>
      <c r="P88" s="153">
        <v>0</v>
      </c>
      <c r="Q88" s="153">
        <v>28</v>
      </c>
      <c r="R88" s="154" t="e">
        <f t="shared" si="35"/>
        <v>#DIV/0!</v>
      </c>
      <c r="S88" s="154">
        <f t="shared" si="36"/>
        <v>-0.26315789473684215</v>
      </c>
      <c r="T88" s="153">
        <f t="shared" si="37"/>
        <v>28</v>
      </c>
      <c r="U88" s="153">
        <f t="shared" si="38"/>
        <v>-10</v>
      </c>
      <c r="V88" s="154">
        <f>Q88/Q85</f>
        <v>6.5533866966250057E-4</v>
      </c>
    </row>
    <row r="89" spans="2:22" x14ac:dyDescent="0.25">
      <c r="B89" s="180" t="s">
        <v>172</v>
      </c>
      <c r="C89" s="171">
        <v>8389</v>
      </c>
      <c r="D89" s="171">
        <v>2905</v>
      </c>
      <c r="E89" s="171">
        <v>6526</v>
      </c>
      <c r="F89" s="171">
        <v>8045</v>
      </c>
      <c r="G89" s="171">
        <v>5866</v>
      </c>
      <c r="H89" s="172">
        <f t="shared" si="31"/>
        <v>-0.27085146053449349</v>
      </c>
      <c r="I89" s="172">
        <f t="shared" si="32"/>
        <v>-0.30075098343068307</v>
      </c>
      <c r="J89" s="171">
        <f t="shared" si="33"/>
        <v>-2179</v>
      </c>
      <c r="K89" s="171">
        <f t="shared" si="34"/>
        <v>-2523</v>
      </c>
      <c r="L89" s="172">
        <f>G89/G85</f>
        <v>2.6091868642164211E-2</v>
      </c>
      <c r="M89" s="173">
        <v>351</v>
      </c>
      <c r="N89" s="171">
        <v>208</v>
      </c>
      <c r="O89" s="171">
        <v>296</v>
      </c>
      <c r="P89" s="171">
        <v>388</v>
      </c>
      <c r="Q89" s="171">
        <v>309</v>
      </c>
      <c r="R89" s="172">
        <f t="shared" si="35"/>
        <v>-0.20360824742268047</v>
      </c>
      <c r="S89" s="172">
        <f t="shared" si="36"/>
        <v>-0.11965811965811968</v>
      </c>
      <c r="T89" s="171">
        <f t="shared" si="37"/>
        <v>-79</v>
      </c>
      <c r="U89" s="171">
        <f t="shared" si="38"/>
        <v>-42</v>
      </c>
      <c r="V89" s="172">
        <f>Q89/Q85</f>
        <v>7.2321303187754529E-3</v>
      </c>
    </row>
    <row r="90" spans="2:22" x14ac:dyDescent="0.25">
      <c r="B90" s="179" t="s">
        <v>136</v>
      </c>
      <c r="C90" s="167">
        <v>121354</v>
      </c>
      <c r="D90" s="167">
        <v>56792</v>
      </c>
      <c r="E90" s="167">
        <v>89960</v>
      </c>
      <c r="F90" s="167">
        <v>114346</v>
      </c>
      <c r="G90" s="167">
        <v>122266</v>
      </c>
      <c r="H90" s="168">
        <f t="shared" si="31"/>
        <v>6.926346352299162E-2</v>
      </c>
      <c r="I90" s="168">
        <f t="shared" si="32"/>
        <v>7.5152034543566337E-3</v>
      </c>
      <c r="J90" s="167">
        <f t="shared" si="33"/>
        <v>7920</v>
      </c>
      <c r="K90" s="167">
        <f t="shared" si="34"/>
        <v>912</v>
      </c>
      <c r="L90" s="168">
        <f>G90/G90</f>
        <v>1</v>
      </c>
      <c r="M90" s="169">
        <v>26258</v>
      </c>
      <c r="N90" s="167">
        <v>21453</v>
      </c>
      <c r="O90" s="167">
        <v>35274</v>
      </c>
      <c r="P90" s="167">
        <v>25384</v>
      </c>
      <c r="Q90" s="167">
        <v>23362</v>
      </c>
      <c r="R90" s="168">
        <f t="shared" si="35"/>
        <v>-7.9656476520642894E-2</v>
      </c>
      <c r="S90" s="168">
        <f t="shared" si="36"/>
        <v>-0.11029019727321199</v>
      </c>
      <c r="T90" s="167">
        <f t="shared" si="37"/>
        <v>-2022</v>
      </c>
      <c r="U90" s="167">
        <f t="shared" si="38"/>
        <v>-2896</v>
      </c>
      <c r="V90" s="168">
        <f>Q90/Q90</f>
        <v>1</v>
      </c>
    </row>
    <row r="91" spans="2:22" x14ac:dyDescent="0.25">
      <c r="B91" s="180" t="s">
        <v>169</v>
      </c>
      <c r="C91" s="153">
        <v>111162</v>
      </c>
      <c r="D91" s="153">
        <v>52940</v>
      </c>
      <c r="E91" s="153">
        <v>79603</v>
      </c>
      <c r="F91" s="153">
        <v>105407</v>
      </c>
      <c r="G91" s="153">
        <v>107111</v>
      </c>
      <c r="H91" s="154">
        <f t="shared" si="31"/>
        <v>1.6165909284962199E-2</v>
      </c>
      <c r="I91" s="154">
        <f t="shared" si="32"/>
        <v>-3.6442309422284547E-2</v>
      </c>
      <c r="J91" s="153">
        <f t="shared" si="33"/>
        <v>1704</v>
      </c>
      <c r="K91" s="153">
        <f t="shared" si="34"/>
        <v>-4051</v>
      </c>
      <c r="L91" s="154">
        <f>G91/G90</f>
        <v>0.87604894246969722</v>
      </c>
      <c r="M91" s="155">
        <v>25553</v>
      </c>
      <c r="N91" s="153">
        <v>20847</v>
      </c>
      <c r="O91" s="153">
        <v>33270</v>
      </c>
      <c r="P91" s="153">
        <v>24234</v>
      </c>
      <c r="Q91" s="153">
        <v>21430</v>
      </c>
      <c r="R91" s="154">
        <f t="shared" si="35"/>
        <v>-0.11570520755962699</v>
      </c>
      <c r="S91" s="154">
        <f t="shared" si="36"/>
        <v>-0.16135091770046572</v>
      </c>
      <c r="T91" s="153">
        <f t="shared" si="37"/>
        <v>-2804</v>
      </c>
      <c r="U91" s="153">
        <f t="shared" si="38"/>
        <v>-4123</v>
      </c>
      <c r="V91" s="154">
        <f>Q91/Q90</f>
        <v>0.91730160089033475</v>
      </c>
    </row>
    <row r="92" spans="2:22" x14ac:dyDescent="0.25">
      <c r="B92" s="180" t="s">
        <v>170</v>
      </c>
      <c r="C92" s="153">
        <v>3175</v>
      </c>
      <c r="D92" s="153">
        <v>1420</v>
      </c>
      <c r="E92" s="153">
        <v>6463</v>
      </c>
      <c r="F92" s="153">
        <v>4661</v>
      </c>
      <c r="G92" s="153">
        <v>9831</v>
      </c>
      <c r="H92" s="154">
        <f t="shared" si="31"/>
        <v>1.1092040334692128</v>
      </c>
      <c r="I92" s="154">
        <f t="shared" si="32"/>
        <v>2.0963779527559057</v>
      </c>
      <c r="J92" s="153">
        <f t="shared" si="33"/>
        <v>5170</v>
      </c>
      <c r="K92" s="153">
        <f t="shared" si="34"/>
        <v>6656</v>
      </c>
      <c r="L92" s="154">
        <f>G92/G90</f>
        <v>8.0406654343807768E-2</v>
      </c>
      <c r="M92" s="155">
        <v>521</v>
      </c>
      <c r="N92" s="153">
        <v>472</v>
      </c>
      <c r="O92" s="153">
        <v>1743</v>
      </c>
      <c r="P92" s="153">
        <v>902</v>
      </c>
      <c r="Q92" s="153">
        <v>1628</v>
      </c>
      <c r="R92" s="154">
        <f t="shared" si="35"/>
        <v>0.80487804878048785</v>
      </c>
      <c r="S92" s="154">
        <f t="shared" si="36"/>
        <v>2.124760076775432</v>
      </c>
      <c r="T92" s="153">
        <f t="shared" si="37"/>
        <v>726</v>
      </c>
      <c r="U92" s="153">
        <f t="shared" si="38"/>
        <v>1107</v>
      </c>
      <c r="V92" s="154">
        <f>Q92/Q90</f>
        <v>6.9685814570670315E-2</v>
      </c>
    </row>
    <row r="93" spans="2:22" ht="30" x14ac:dyDescent="0.25">
      <c r="B93" s="181" t="s">
        <v>171</v>
      </c>
      <c r="C93" s="153">
        <v>928</v>
      </c>
      <c r="D93" s="153">
        <v>164</v>
      </c>
      <c r="E93" s="153">
        <v>711</v>
      </c>
      <c r="F93" s="153">
        <v>525</v>
      </c>
      <c r="G93" s="153">
        <v>1373</v>
      </c>
      <c r="H93" s="154">
        <f t="shared" si="31"/>
        <v>1.6152380952380954</v>
      </c>
      <c r="I93" s="154">
        <f t="shared" si="32"/>
        <v>0.47952586206896552</v>
      </c>
      <c r="J93" s="153">
        <f t="shared" si="33"/>
        <v>848</v>
      </c>
      <c r="K93" s="153">
        <f t="shared" si="34"/>
        <v>445</v>
      </c>
      <c r="L93" s="154">
        <f>G93/G90</f>
        <v>1.1229614120033369E-2</v>
      </c>
      <c r="M93" s="155">
        <v>0</v>
      </c>
      <c r="N93" s="153">
        <v>0</v>
      </c>
      <c r="O93" s="153">
        <v>0</v>
      </c>
      <c r="P93" s="153">
        <v>61</v>
      </c>
      <c r="Q93" s="153">
        <v>64</v>
      </c>
      <c r="R93" s="154">
        <f t="shared" si="35"/>
        <v>4.9180327868852514E-2</v>
      </c>
      <c r="S93" s="154" t="e">
        <f t="shared" si="36"/>
        <v>#DIV/0!</v>
      </c>
      <c r="T93" s="153">
        <f t="shared" si="37"/>
        <v>3</v>
      </c>
      <c r="U93" s="153">
        <f t="shared" si="38"/>
        <v>64</v>
      </c>
      <c r="V93" s="154">
        <f>Q93/Q90</f>
        <v>2.7394914818936736E-3</v>
      </c>
    </row>
    <row r="94" spans="2:22" x14ac:dyDescent="0.25">
      <c r="B94" s="180" t="s">
        <v>172</v>
      </c>
      <c r="C94" s="171">
        <v>6089</v>
      </c>
      <c r="D94" s="171">
        <v>2267</v>
      </c>
      <c r="E94" s="171">
        <v>3186</v>
      </c>
      <c r="F94" s="171">
        <v>3754</v>
      </c>
      <c r="G94" s="171">
        <v>3949</v>
      </c>
      <c r="H94" s="172">
        <f t="shared" si="31"/>
        <v>5.194459243473637E-2</v>
      </c>
      <c r="I94" s="172">
        <f t="shared" si="32"/>
        <v>-0.35145344063064543</v>
      </c>
      <c r="J94" s="171">
        <f t="shared" si="33"/>
        <v>195</v>
      </c>
      <c r="K94" s="171">
        <f t="shared" si="34"/>
        <v>-2140</v>
      </c>
      <c r="L94" s="172">
        <f>G94/G90</f>
        <v>3.229843128915643E-2</v>
      </c>
      <c r="M94" s="173">
        <v>185</v>
      </c>
      <c r="N94" s="171">
        <v>134</v>
      </c>
      <c r="O94" s="171">
        <v>262</v>
      </c>
      <c r="P94" s="171">
        <v>186</v>
      </c>
      <c r="Q94" s="171">
        <v>240</v>
      </c>
      <c r="R94" s="172">
        <f t="shared" si="35"/>
        <v>0.29032258064516125</v>
      </c>
      <c r="S94" s="172">
        <f t="shared" si="36"/>
        <v>0.29729729729729737</v>
      </c>
      <c r="T94" s="171">
        <f t="shared" si="37"/>
        <v>54</v>
      </c>
      <c r="U94" s="171">
        <f t="shared" si="38"/>
        <v>55</v>
      </c>
      <c r="V94" s="172">
        <f>Q94/Q90</f>
        <v>1.0273093057101276E-2</v>
      </c>
    </row>
    <row r="95" spans="2:22" x14ac:dyDescent="0.25">
      <c r="B95" s="179" t="s">
        <v>137</v>
      </c>
      <c r="C95" s="167">
        <v>43424</v>
      </c>
      <c r="D95" s="167">
        <v>18130</v>
      </c>
      <c r="E95" s="167">
        <v>40033</v>
      </c>
      <c r="F95" s="167">
        <v>48151</v>
      </c>
      <c r="G95" s="167">
        <v>34585</v>
      </c>
      <c r="H95" s="168">
        <f t="shared" si="31"/>
        <v>-0.28173869701563825</v>
      </c>
      <c r="I95" s="168">
        <f t="shared" si="32"/>
        <v>-0.20355103168754607</v>
      </c>
      <c r="J95" s="167">
        <f t="shared" si="33"/>
        <v>-13566</v>
      </c>
      <c r="K95" s="167">
        <f t="shared" si="34"/>
        <v>-8839</v>
      </c>
      <c r="L95" s="168">
        <f>G95/G95</f>
        <v>1</v>
      </c>
      <c r="M95" s="169">
        <v>11438</v>
      </c>
      <c r="N95" s="167">
        <v>8219</v>
      </c>
      <c r="O95" s="167">
        <v>14854</v>
      </c>
      <c r="P95" s="167">
        <v>10689</v>
      </c>
      <c r="Q95" s="167">
        <v>6326</v>
      </c>
      <c r="R95" s="168">
        <f t="shared" si="35"/>
        <v>-0.4081766301805595</v>
      </c>
      <c r="S95" s="168">
        <f t="shared" si="36"/>
        <v>-0.44693128169260365</v>
      </c>
      <c r="T95" s="167">
        <f t="shared" si="37"/>
        <v>-4363</v>
      </c>
      <c r="U95" s="167">
        <f t="shared" si="38"/>
        <v>-5112</v>
      </c>
      <c r="V95" s="168">
        <f>Q95/Q95</f>
        <v>1</v>
      </c>
    </row>
    <row r="96" spans="2:22" x14ac:dyDescent="0.25">
      <c r="B96" s="180" t="s">
        <v>169</v>
      </c>
      <c r="C96" s="153">
        <v>37240</v>
      </c>
      <c r="D96" s="153">
        <v>15914</v>
      </c>
      <c r="E96" s="153">
        <v>35600</v>
      </c>
      <c r="F96" s="153">
        <v>40297</v>
      </c>
      <c r="G96" s="153">
        <v>28599</v>
      </c>
      <c r="H96" s="154">
        <f t="shared" si="31"/>
        <v>-0.29029456287068511</v>
      </c>
      <c r="I96" s="154">
        <f t="shared" si="32"/>
        <v>-0.23203544575725021</v>
      </c>
      <c r="J96" s="153">
        <f t="shared" si="33"/>
        <v>-11698</v>
      </c>
      <c r="K96" s="153">
        <f t="shared" si="34"/>
        <v>-8641</v>
      </c>
      <c r="L96" s="154">
        <f>G96/G95</f>
        <v>0.82691918461760883</v>
      </c>
      <c r="M96" s="155">
        <v>11185</v>
      </c>
      <c r="N96" s="153">
        <v>7912</v>
      </c>
      <c r="O96" s="153">
        <v>14334</v>
      </c>
      <c r="P96" s="153">
        <v>10506</v>
      </c>
      <c r="Q96" s="153">
        <v>5089</v>
      </c>
      <c r="R96" s="154">
        <f t="shared" si="35"/>
        <v>-0.51561012754616409</v>
      </c>
      <c r="S96" s="154">
        <f t="shared" si="36"/>
        <v>-0.54501564595440322</v>
      </c>
      <c r="T96" s="153">
        <f t="shared" si="37"/>
        <v>-5417</v>
      </c>
      <c r="U96" s="153">
        <f t="shared" si="38"/>
        <v>-6096</v>
      </c>
      <c r="V96" s="154">
        <f>Q96/Q95</f>
        <v>0.80445779323427125</v>
      </c>
    </row>
    <row r="97" spans="2:22" x14ac:dyDescent="0.25">
      <c r="B97" s="180" t="s">
        <v>170</v>
      </c>
      <c r="C97" s="153">
        <v>1192</v>
      </c>
      <c r="D97" s="153">
        <v>884</v>
      </c>
      <c r="E97" s="153">
        <v>1597</v>
      </c>
      <c r="F97" s="153">
        <v>2986</v>
      </c>
      <c r="G97" s="153">
        <v>3485</v>
      </c>
      <c r="H97" s="154">
        <f t="shared" si="31"/>
        <v>0.1671131949095781</v>
      </c>
      <c r="I97" s="154">
        <f t="shared" si="32"/>
        <v>1.9236577181208054</v>
      </c>
      <c r="J97" s="153">
        <f t="shared" si="33"/>
        <v>499</v>
      </c>
      <c r="K97" s="153">
        <f t="shared" si="34"/>
        <v>2293</v>
      </c>
      <c r="L97" s="154">
        <f>G97/G95</f>
        <v>0.10076622813358392</v>
      </c>
      <c r="M97" s="155">
        <v>110</v>
      </c>
      <c r="N97" s="153">
        <v>275</v>
      </c>
      <c r="O97" s="153">
        <v>455</v>
      </c>
      <c r="P97" s="153">
        <v>96</v>
      </c>
      <c r="Q97" s="153">
        <v>460</v>
      </c>
      <c r="R97" s="154">
        <f t="shared" si="35"/>
        <v>3.791666666666667</v>
      </c>
      <c r="S97" s="154">
        <f t="shared" si="36"/>
        <v>3.1818181818181817</v>
      </c>
      <c r="T97" s="153">
        <f t="shared" si="37"/>
        <v>364</v>
      </c>
      <c r="U97" s="153">
        <f t="shared" si="38"/>
        <v>350</v>
      </c>
      <c r="V97" s="154">
        <f>Q97/Q95</f>
        <v>7.2715776161871637E-2</v>
      </c>
    </row>
    <row r="98" spans="2:22" ht="30" x14ac:dyDescent="0.25">
      <c r="B98" s="181" t="s">
        <v>171</v>
      </c>
      <c r="C98" s="153">
        <v>1871</v>
      </c>
      <c r="D98" s="153">
        <v>5</v>
      </c>
      <c r="E98" s="153">
        <v>277</v>
      </c>
      <c r="F98" s="153">
        <v>533</v>
      </c>
      <c r="G98" s="153">
        <v>206</v>
      </c>
      <c r="H98" s="154">
        <f t="shared" si="31"/>
        <v>-0.61350844277673544</v>
      </c>
      <c r="I98" s="154">
        <f t="shared" si="32"/>
        <v>-0.88989845002672363</v>
      </c>
      <c r="J98" s="153">
        <f t="shared" si="33"/>
        <v>-327</v>
      </c>
      <c r="K98" s="153">
        <f t="shared" si="34"/>
        <v>-1665</v>
      </c>
      <c r="L98" s="154">
        <f>G98/G95</f>
        <v>5.9563394535203122E-3</v>
      </c>
      <c r="M98" s="155">
        <v>0</v>
      </c>
      <c r="N98" s="153">
        <v>5</v>
      </c>
      <c r="O98" s="153">
        <v>10</v>
      </c>
      <c r="P98" s="153">
        <v>2</v>
      </c>
      <c r="Q98" s="153">
        <v>0</v>
      </c>
      <c r="R98" s="154">
        <f t="shared" si="35"/>
        <v>-1</v>
      </c>
      <c r="S98" s="154" t="e">
        <f t="shared" si="36"/>
        <v>#DIV/0!</v>
      </c>
      <c r="T98" s="153">
        <f t="shared" si="37"/>
        <v>-2</v>
      </c>
      <c r="U98" s="153">
        <f t="shared" si="38"/>
        <v>0</v>
      </c>
      <c r="V98" s="154">
        <f>Q98/Q95</f>
        <v>0</v>
      </c>
    </row>
    <row r="99" spans="2:22" x14ac:dyDescent="0.25">
      <c r="B99" s="180" t="s">
        <v>172</v>
      </c>
      <c r="C99" s="171">
        <v>3122</v>
      </c>
      <c r="D99" s="171">
        <v>1330</v>
      </c>
      <c r="E99" s="171">
        <v>2560</v>
      </c>
      <c r="F99" s="171">
        <v>4336</v>
      </c>
      <c r="G99" s="171">
        <v>2298</v>
      </c>
      <c r="H99" s="172">
        <f t="shared" si="31"/>
        <v>-0.47001845018450183</v>
      </c>
      <c r="I99" s="172">
        <f t="shared" si="32"/>
        <v>-0.26393337604099931</v>
      </c>
      <c r="J99" s="171">
        <f t="shared" si="33"/>
        <v>-2038</v>
      </c>
      <c r="K99" s="171">
        <f t="shared" si="34"/>
        <v>-824</v>
      </c>
      <c r="L99" s="172">
        <f>G99/G95</f>
        <v>6.6444990602862519E-2</v>
      </c>
      <c r="M99" s="173">
        <v>143</v>
      </c>
      <c r="N99" s="171">
        <v>28</v>
      </c>
      <c r="O99" s="171">
        <v>56</v>
      </c>
      <c r="P99" s="171">
        <v>84</v>
      </c>
      <c r="Q99" s="171">
        <v>777</v>
      </c>
      <c r="R99" s="172">
        <f t="shared" si="35"/>
        <v>8.25</v>
      </c>
      <c r="S99" s="172">
        <f t="shared" si="36"/>
        <v>4.4335664335664333</v>
      </c>
      <c r="T99" s="171">
        <f t="shared" si="37"/>
        <v>693</v>
      </c>
      <c r="U99" s="171">
        <f t="shared" si="38"/>
        <v>634</v>
      </c>
      <c r="V99" s="172">
        <f>Q99/Q95</f>
        <v>0.1228264306038571</v>
      </c>
    </row>
    <row r="100" spans="2:22" ht="6" customHeight="1" x14ac:dyDescent="0.25">
      <c r="B100" s="129"/>
      <c r="C100" s="130"/>
      <c r="D100" s="130"/>
      <c r="E100" s="131"/>
      <c r="F100" s="131"/>
      <c r="G100" s="130"/>
      <c r="H100" s="130"/>
      <c r="I100" s="131"/>
      <c r="J100" s="131"/>
    </row>
    <row r="101" spans="2:22" x14ac:dyDescent="0.25">
      <c r="B101" s="40" t="s">
        <v>57</v>
      </c>
      <c r="C101" s="40"/>
      <c r="D101" s="40"/>
      <c r="E101" s="40"/>
      <c r="F101" s="40"/>
      <c r="G101" s="40"/>
      <c r="H101" s="40"/>
      <c r="I101" s="40"/>
      <c r="J101" s="40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4F7ED-BABC-4B95-8EBB-5F800A44791B}">
  <dimension ref="A1:V134"/>
  <sheetViews>
    <sheetView showGridLines="0" workbookViewId="0">
      <selection activeCell="G13" sqref="G13"/>
    </sheetView>
  </sheetViews>
  <sheetFormatPr baseColWidth="10" defaultColWidth="11.42578125" defaultRowHeight="15" x14ac:dyDescent="0.25"/>
  <cols>
    <col min="1" max="1" width="18.42578125" customWidth="1"/>
    <col min="2" max="2" width="29.85546875" customWidth="1"/>
    <col min="16" max="16" width="15.85546875" customWidth="1"/>
  </cols>
  <sheetData>
    <row r="1" spans="1:22" ht="40.5" customHeight="1" x14ac:dyDescent="0.25">
      <c r="A1" s="44"/>
    </row>
    <row r="4" spans="1:22" ht="21.75" customHeight="1" thickBot="1" x14ac:dyDescent="0.3">
      <c r="B4" s="11" t="s">
        <v>173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2" ht="6" customHeight="1" thickBot="1" x14ac:dyDescent="0.3"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</row>
    <row r="6" spans="1:22" ht="30.75" thickBot="1" x14ac:dyDescent="0.3">
      <c r="B6" s="27"/>
      <c r="C6" s="47" t="s">
        <v>186</v>
      </c>
      <c r="D6" s="47" t="s">
        <v>187</v>
      </c>
      <c r="E6" s="47" t="s">
        <v>188</v>
      </c>
      <c r="F6" s="47" t="s">
        <v>189</v>
      </c>
      <c r="G6" s="47" t="s">
        <v>185</v>
      </c>
      <c r="H6" s="32" t="str">
        <f>CONCATENATE("Variación ",RIGHT(G6,2),"/",RIGHT(F6,2))</f>
        <v>Variación 23/22</v>
      </c>
      <c r="I6" s="32" t="str">
        <f>CONCATENATE("Variación ",RIGHT(G6,2),"/",RIGHT(C6,2))</f>
        <v>Variación 23/19</v>
      </c>
      <c r="J6" s="32" t="str">
        <f>CONCATENATE("diferencia ",RIGHT(G6,2),"/",RIGHT(F6,2))</f>
        <v>diferencia 23/22</v>
      </c>
      <c r="K6" s="32" t="str">
        <f>CONCATENATE("diferencia ",RIGHT(G6,2),"/",RIGHT(C6,2))</f>
        <v>diferencia 23/19</v>
      </c>
      <c r="L6" s="48" t="str">
        <f>CONCATENATE("Cuota ",RIGHT(G6,4))</f>
        <v>Cuota 2023</v>
      </c>
      <c r="M6" s="49" t="s">
        <v>190</v>
      </c>
      <c r="N6" s="50" t="s">
        <v>191</v>
      </c>
      <c r="O6" s="50" t="s">
        <v>192</v>
      </c>
      <c r="P6" s="50" t="s">
        <v>193</v>
      </c>
      <c r="Q6" s="51" t="s">
        <v>194</v>
      </c>
      <c r="R6" s="32" t="str">
        <f>CONCATENATE("Variación ",RIGHT(Q6,2),"/",RIGHT(P6,2))</f>
        <v>Variación 23/22</v>
      </c>
      <c r="S6" s="32" t="str">
        <f>CONCATENATE("Variación ",RIGHT(Q6,2),"/",RIGHT(M6,2))</f>
        <v>Variación 23/19</v>
      </c>
      <c r="T6" s="32" t="str">
        <f>CONCATENATE("diferencia ",RIGHT(Q6,2),"/",RIGHT(P6,2))</f>
        <v>diferencia 23/22</v>
      </c>
      <c r="U6" s="32" t="str">
        <f>CONCATENATE("diferencia ",RIGHT(Q6,2),"/",RIGHT(M6,2))</f>
        <v>diferencia 23/19</v>
      </c>
      <c r="V6" s="48" t="str">
        <f>CONCATENATE("Cuota ",RIGHT(Q6,4))</f>
        <v>Cuota 2023</v>
      </c>
    </row>
    <row r="7" spans="1:22" ht="16.5" thickBot="1" x14ac:dyDescent="0.3">
      <c r="B7" s="138" t="s">
        <v>132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</row>
    <row r="8" spans="1:22" ht="16.5" thickBot="1" x14ac:dyDescent="0.3">
      <c r="B8" s="157" t="s">
        <v>174</v>
      </c>
      <c r="C8" s="158"/>
      <c r="D8" s="158"/>
      <c r="E8" s="158"/>
      <c r="F8" s="158"/>
      <c r="G8" s="158"/>
      <c r="H8" s="158"/>
      <c r="I8" s="158"/>
      <c r="J8" s="158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5.75" x14ac:dyDescent="0.25">
      <c r="B9" s="59" t="s">
        <v>30</v>
      </c>
      <c r="C9" s="95">
        <v>10080669</v>
      </c>
      <c r="D9" s="95">
        <v>3768423</v>
      </c>
      <c r="E9" s="95">
        <v>2587070</v>
      </c>
      <c r="F9" s="95">
        <v>9286289</v>
      </c>
      <c r="G9" s="95">
        <v>10503968</v>
      </c>
      <c r="H9" s="96">
        <f>G9/F9-1</f>
        <v>0.13112654581394145</v>
      </c>
      <c r="I9" s="96">
        <f>G9/C9-1</f>
        <v>4.1991161499301377E-2</v>
      </c>
      <c r="J9" s="95">
        <f>G9-F9</f>
        <v>1217679</v>
      </c>
      <c r="K9" s="95">
        <f>G9-C9</f>
        <v>423299</v>
      </c>
      <c r="L9" s="96">
        <f>G9/G9</f>
        <v>1</v>
      </c>
      <c r="M9" s="98">
        <v>1289910</v>
      </c>
      <c r="N9" s="95">
        <v>406679</v>
      </c>
      <c r="O9" s="95">
        <v>838515</v>
      </c>
      <c r="P9" s="95">
        <v>1334530</v>
      </c>
      <c r="Q9" s="95">
        <v>1331354</v>
      </c>
      <c r="R9" s="97">
        <f t="shared" ref="R9:R11" si="0">Q9/P9-1</f>
        <v>-2.3798640719954189E-3</v>
      </c>
      <c r="S9" s="96">
        <f>Q9/M9-1</f>
        <v>3.2129373367134173E-2</v>
      </c>
      <c r="T9" s="95">
        <f t="shared" ref="T9:T11" si="1">Q9-P9</f>
        <v>-3176</v>
      </c>
      <c r="U9" s="95">
        <f>Q9-M9</f>
        <v>41444</v>
      </c>
      <c r="V9" s="96">
        <f>Q9/Q9</f>
        <v>1</v>
      </c>
    </row>
    <row r="10" spans="1:22" ht="15.75" x14ac:dyDescent="0.25">
      <c r="B10" s="59" t="s">
        <v>65</v>
      </c>
      <c r="C10" s="95">
        <v>8702056</v>
      </c>
      <c r="D10" s="95">
        <v>3222980</v>
      </c>
      <c r="E10" s="95">
        <v>1777644</v>
      </c>
      <c r="F10" s="95">
        <v>7991797</v>
      </c>
      <c r="G10" s="95">
        <v>9162697</v>
      </c>
      <c r="H10" s="96">
        <f>G10/F10-1</f>
        <v>0.1465127304910272</v>
      </c>
      <c r="I10" s="96">
        <f>G10/C10-1</f>
        <v>5.2934731746152819E-2</v>
      </c>
      <c r="J10" s="95">
        <f>G10-F10</f>
        <v>1170900</v>
      </c>
      <c r="K10" s="95">
        <f>G10-C10</f>
        <v>460641</v>
      </c>
      <c r="L10" s="96">
        <f>G10/G9</f>
        <v>0.87230816011625323</v>
      </c>
      <c r="M10" s="98">
        <v>1035474</v>
      </c>
      <c r="N10" s="95">
        <v>237554</v>
      </c>
      <c r="O10" s="95">
        <v>567052</v>
      </c>
      <c r="P10" s="95">
        <v>1080501</v>
      </c>
      <c r="Q10" s="95">
        <v>1096920</v>
      </c>
      <c r="R10" s="97">
        <f t="shared" si="0"/>
        <v>1.519572864809926E-2</v>
      </c>
      <c r="S10" s="96">
        <f>Q10/M10-1</f>
        <v>5.9340939511759894E-2</v>
      </c>
      <c r="T10" s="95">
        <f t="shared" si="1"/>
        <v>16419</v>
      </c>
      <c r="U10" s="95">
        <f>Q10-M10</f>
        <v>61446</v>
      </c>
      <c r="V10" s="96">
        <f>Q10/Q9</f>
        <v>0.82391309899545873</v>
      </c>
    </row>
    <row r="11" spans="1:22" ht="16.5" thickBot="1" x14ac:dyDescent="0.3">
      <c r="B11" s="59" t="s">
        <v>138</v>
      </c>
      <c r="C11" s="95">
        <v>1378612</v>
      </c>
      <c r="D11" s="95">
        <v>545444</v>
      </c>
      <c r="E11" s="95">
        <v>809426</v>
      </c>
      <c r="F11" s="95">
        <v>1294491</v>
      </c>
      <c r="G11" s="95">
        <v>1341270</v>
      </c>
      <c r="H11" s="96">
        <f>G11/F11-1</f>
        <v>3.6136983571148917E-2</v>
      </c>
      <c r="I11" s="96">
        <f>G11/C11-1</f>
        <v>-2.7086663977971992E-2</v>
      </c>
      <c r="J11" s="95">
        <f>G11-F11</f>
        <v>46779</v>
      </c>
      <c r="K11" s="95">
        <f>G11-C11</f>
        <v>-37342</v>
      </c>
      <c r="L11" s="96">
        <f>G11/G9</f>
        <v>0.12769174468162889</v>
      </c>
      <c r="M11" s="98">
        <v>254436</v>
      </c>
      <c r="N11" s="95">
        <v>169125</v>
      </c>
      <c r="O11" s="95">
        <v>271463</v>
      </c>
      <c r="P11" s="95">
        <v>254029</v>
      </c>
      <c r="Q11" s="95">
        <v>234434</v>
      </c>
      <c r="R11" s="97">
        <f t="shared" si="0"/>
        <v>-7.7136862326742217E-2</v>
      </c>
      <c r="S11" s="96">
        <f>Q11/M11-1</f>
        <v>-7.8613089342703057E-2</v>
      </c>
      <c r="T11" s="95">
        <f t="shared" si="1"/>
        <v>-19595</v>
      </c>
      <c r="U11" s="95">
        <f>Q11-M11</f>
        <v>-20002</v>
      </c>
      <c r="V11" s="96">
        <f>Q11/Q9</f>
        <v>0.17608690100454125</v>
      </c>
    </row>
    <row r="12" spans="1:22" ht="16.5" thickBot="1" x14ac:dyDescent="0.3">
      <c r="B12" s="157" t="s">
        <v>169</v>
      </c>
      <c r="C12" s="158"/>
      <c r="D12" s="158"/>
      <c r="E12" s="158"/>
      <c r="F12" s="158"/>
      <c r="G12" s="158"/>
      <c r="H12" s="158"/>
      <c r="I12" s="158"/>
      <c r="J12" s="158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</row>
    <row r="13" spans="1:22" ht="15.75" x14ac:dyDescent="0.25">
      <c r="B13" s="59" t="s">
        <v>30</v>
      </c>
      <c r="C13" s="95">
        <v>9694709</v>
      </c>
      <c r="D13" s="95">
        <v>3610368</v>
      </c>
      <c r="E13" s="95">
        <v>2339853</v>
      </c>
      <c r="F13" s="95">
        <v>8911660</v>
      </c>
      <c r="G13" s="95">
        <v>10127486</v>
      </c>
      <c r="H13" s="96">
        <f>G13/F13-1</f>
        <v>0.1364309230827927</v>
      </c>
      <c r="I13" s="96">
        <f>G13/C13-1</f>
        <v>4.4640535368312806E-2</v>
      </c>
      <c r="J13" s="95">
        <f>G13-F13</f>
        <v>1215826</v>
      </c>
      <c r="K13" s="95">
        <f>G13-C13</f>
        <v>432777</v>
      </c>
      <c r="L13" s="96">
        <f>G13/G13</f>
        <v>1</v>
      </c>
      <c r="M13" s="98">
        <v>1268189</v>
      </c>
      <c r="N13" s="95">
        <v>387474</v>
      </c>
      <c r="O13" s="95">
        <v>811288</v>
      </c>
      <c r="P13" s="95">
        <v>1315718</v>
      </c>
      <c r="Q13" s="95">
        <v>1307648</v>
      </c>
      <c r="R13" s="97">
        <f t="shared" ref="R13:R15" si="2">Q13/P13-1</f>
        <v>-6.1335331735219434E-3</v>
      </c>
      <c r="S13" s="96">
        <f>Q13/M13-1</f>
        <v>3.1114447452233129E-2</v>
      </c>
      <c r="T13" s="95">
        <f t="shared" ref="T13:T15" si="3">Q13-P13</f>
        <v>-8070</v>
      </c>
      <c r="U13" s="95">
        <f>Q13-M13</f>
        <v>39459</v>
      </c>
      <c r="V13" s="96">
        <f>Q13/Q13</f>
        <v>1</v>
      </c>
    </row>
    <row r="14" spans="1:22" ht="15.75" x14ac:dyDescent="0.25">
      <c r="B14" s="59" t="s">
        <v>65</v>
      </c>
      <c r="C14" s="95">
        <v>8538648</v>
      </c>
      <c r="D14" s="95">
        <v>3158179</v>
      </c>
      <c r="E14" s="95">
        <v>1680723</v>
      </c>
      <c r="F14" s="95">
        <v>7817935</v>
      </c>
      <c r="G14" s="95">
        <v>8960667</v>
      </c>
      <c r="H14" s="96">
        <f>G14/F14-1</f>
        <v>0.14616800983891531</v>
      </c>
      <c r="I14" s="96">
        <f>G14/C14-1</f>
        <v>4.9424569322918499E-2</v>
      </c>
      <c r="J14" s="95">
        <f>G14-F14</f>
        <v>1142732</v>
      </c>
      <c r="K14" s="95">
        <f>G14-C14</f>
        <v>422019</v>
      </c>
      <c r="L14" s="96">
        <f>G14/G13</f>
        <v>0.88478690565457208</v>
      </c>
      <c r="M14" s="98">
        <v>1026138</v>
      </c>
      <c r="N14" s="95">
        <v>230790</v>
      </c>
      <c r="O14" s="95">
        <v>556752</v>
      </c>
      <c r="P14" s="95">
        <v>1071230</v>
      </c>
      <c r="Q14" s="95">
        <v>1084222</v>
      </c>
      <c r="R14" s="97">
        <f t="shared" si="2"/>
        <v>1.2128114410537405E-2</v>
      </c>
      <c r="S14" s="96">
        <f>Q14/M14-1</f>
        <v>5.6604472302945519E-2</v>
      </c>
      <c r="T14" s="95">
        <f t="shared" si="3"/>
        <v>12992</v>
      </c>
      <c r="U14" s="95">
        <f>Q14-M14</f>
        <v>58084</v>
      </c>
      <c r="V14" s="96">
        <f>Q14/Q13</f>
        <v>0.82913903435786995</v>
      </c>
    </row>
    <row r="15" spans="1:22" ht="16.5" thickBot="1" x14ac:dyDescent="0.3">
      <c r="B15" s="59" t="s">
        <v>138</v>
      </c>
      <c r="C15" s="95">
        <v>1156061</v>
      </c>
      <c r="D15" s="95">
        <v>452189</v>
      </c>
      <c r="E15" s="95">
        <v>659130</v>
      </c>
      <c r="F15" s="95">
        <v>1093724</v>
      </c>
      <c r="G15" s="95">
        <v>1166821</v>
      </c>
      <c r="H15" s="96">
        <f>G15/F15-1</f>
        <v>6.6833131576156335E-2</v>
      </c>
      <c r="I15" s="96">
        <f>G15/C15-1</f>
        <v>9.3074673395261431E-3</v>
      </c>
      <c r="J15" s="95">
        <f>G15-F15</f>
        <v>73097</v>
      </c>
      <c r="K15" s="95">
        <f>G15-C15</f>
        <v>10760</v>
      </c>
      <c r="L15" s="96">
        <f>G15/G13</f>
        <v>0.11521329182780406</v>
      </c>
      <c r="M15" s="98">
        <v>242051</v>
      </c>
      <c r="N15" s="95">
        <v>156685</v>
      </c>
      <c r="O15" s="95">
        <v>254536</v>
      </c>
      <c r="P15" s="95">
        <v>244488</v>
      </c>
      <c r="Q15" s="95">
        <v>223426</v>
      </c>
      <c r="R15" s="97">
        <f t="shared" si="2"/>
        <v>-8.6147377376394774E-2</v>
      </c>
      <c r="S15" s="96">
        <f>Q15/M15-1</f>
        <v>-7.6946593899632765E-2</v>
      </c>
      <c r="T15" s="95">
        <f t="shared" si="3"/>
        <v>-21062</v>
      </c>
      <c r="U15" s="95">
        <f>Q15-M15</f>
        <v>-18625</v>
      </c>
      <c r="V15" s="96">
        <f>Q15/Q13</f>
        <v>0.17086096564212999</v>
      </c>
    </row>
    <row r="16" spans="1:22" ht="16.5" thickBot="1" x14ac:dyDescent="0.3">
      <c r="B16" s="157" t="s">
        <v>170</v>
      </c>
      <c r="C16" s="158"/>
      <c r="D16" s="158"/>
      <c r="E16" s="158"/>
      <c r="F16" s="158"/>
      <c r="G16" s="158"/>
      <c r="H16" s="158"/>
      <c r="I16" s="158"/>
      <c r="J16" s="158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</row>
    <row r="17" spans="2:22" ht="15.75" x14ac:dyDescent="0.25">
      <c r="B17" s="59" t="s">
        <v>30</v>
      </c>
      <c r="C17" s="95">
        <v>120736</v>
      </c>
      <c r="D17" s="95">
        <v>54929</v>
      </c>
      <c r="E17" s="95">
        <v>88084</v>
      </c>
      <c r="F17" s="95">
        <v>132542</v>
      </c>
      <c r="G17" s="95">
        <v>149849</v>
      </c>
      <c r="H17" s="96">
        <f>G17/F17-1</f>
        <v>0.13057747732794134</v>
      </c>
      <c r="I17" s="96">
        <f>G17/C17-1</f>
        <v>0.24112940630797763</v>
      </c>
      <c r="J17" s="95">
        <f>G17-F17</f>
        <v>17307</v>
      </c>
      <c r="K17" s="95">
        <f>G17-C17</f>
        <v>29113</v>
      </c>
      <c r="L17" s="96">
        <f>G17/G17</f>
        <v>1</v>
      </c>
      <c r="M17" s="98">
        <v>10210</v>
      </c>
      <c r="N17" s="95">
        <v>12961</v>
      </c>
      <c r="O17" s="95">
        <v>17199</v>
      </c>
      <c r="P17" s="95">
        <v>10781</v>
      </c>
      <c r="Q17" s="95">
        <v>10951</v>
      </c>
      <c r="R17" s="97">
        <f t="shared" ref="R17:R19" si="4">Q17/P17-1</f>
        <v>1.5768481587978833E-2</v>
      </c>
      <c r="S17" s="96">
        <f>Q17/M17-1</f>
        <v>7.2575905974534782E-2</v>
      </c>
      <c r="T17" s="95">
        <f t="shared" ref="T17:T19" si="5">Q17-P17</f>
        <v>170</v>
      </c>
      <c r="U17" s="95">
        <f>Q17-M17</f>
        <v>741</v>
      </c>
      <c r="V17" s="96">
        <f>Q17/Q17</f>
        <v>1</v>
      </c>
    </row>
    <row r="18" spans="2:22" ht="15.75" x14ac:dyDescent="0.25">
      <c r="B18" s="59" t="s">
        <v>65</v>
      </c>
      <c r="C18" s="95">
        <v>51518</v>
      </c>
      <c r="D18" s="95">
        <v>21001</v>
      </c>
      <c r="E18" s="95">
        <v>30380</v>
      </c>
      <c r="F18" s="95">
        <v>57326</v>
      </c>
      <c r="G18" s="95">
        <v>71357</v>
      </c>
      <c r="H18" s="96">
        <f>G18/F18-1</f>
        <v>0.24475805044831311</v>
      </c>
      <c r="I18" s="96">
        <f>G18/C18-1</f>
        <v>0.38508870685973839</v>
      </c>
      <c r="J18" s="95">
        <f>G18-F18</f>
        <v>14031</v>
      </c>
      <c r="K18" s="95">
        <f>G18-C18</f>
        <v>19839</v>
      </c>
      <c r="L18" s="96">
        <f>G18/G17</f>
        <v>0.47619270065198965</v>
      </c>
      <c r="M18" s="98">
        <v>3920</v>
      </c>
      <c r="N18" s="95">
        <v>3768</v>
      </c>
      <c r="O18" s="95">
        <v>5344</v>
      </c>
      <c r="P18" s="95">
        <v>4252</v>
      </c>
      <c r="Q18" s="95">
        <v>4663</v>
      </c>
      <c r="R18" s="97">
        <f t="shared" si="4"/>
        <v>9.666039510818436E-2</v>
      </c>
      <c r="S18" s="96">
        <f>Q18/M18-1</f>
        <v>0.18954081632653064</v>
      </c>
      <c r="T18" s="95">
        <f t="shared" si="5"/>
        <v>411</v>
      </c>
      <c r="U18" s="95">
        <f>Q18-M18</f>
        <v>743</v>
      </c>
      <c r="V18" s="96">
        <f>Q18/Q17</f>
        <v>0.42580586247831248</v>
      </c>
    </row>
    <row r="19" spans="2:22" ht="16.5" thickBot="1" x14ac:dyDescent="0.3">
      <c r="B19" s="59" t="s">
        <v>138</v>
      </c>
      <c r="C19" s="95">
        <v>69218</v>
      </c>
      <c r="D19" s="95">
        <v>33928</v>
      </c>
      <c r="E19" s="95">
        <v>57703</v>
      </c>
      <c r="F19" s="95">
        <v>75216</v>
      </c>
      <c r="G19" s="95">
        <v>78492</v>
      </c>
      <c r="H19" s="96">
        <f>G19/F19-1</f>
        <v>4.3554562858966195E-2</v>
      </c>
      <c r="I19" s="96">
        <f>G19/C19-1</f>
        <v>0.13398249010373031</v>
      </c>
      <c r="J19" s="95">
        <f>G19-F19</f>
        <v>3276</v>
      </c>
      <c r="K19" s="95">
        <f>G19-C19</f>
        <v>9274</v>
      </c>
      <c r="L19" s="96">
        <f>G19/G17</f>
        <v>0.52380729934801029</v>
      </c>
      <c r="M19" s="98">
        <v>6290</v>
      </c>
      <c r="N19" s="95">
        <v>9192</v>
      </c>
      <c r="O19" s="95">
        <v>11854</v>
      </c>
      <c r="P19" s="95">
        <v>6528</v>
      </c>
      <c r="Q19" s="95">
        <v>6288</v>
      </c>
      <c r="R19" s="97">
        <f t="shared" si="4"/>
        <v>-3.6764705882352922E-2</v>
      </c>
      <c r="S19" s="96">
        <f>Q19/M19-1</f>
        <v>-3.1796502384739966E-4</v>
      </c>
      <c r="T19" s="95">
        <f t="shared" si="5"/>
        <v>-240</v>
      </c>
      <c r="U19" s="95">
        <f>Q19-M19</f>
        <v>-2</v>
      </c>
      <c r="V19" s="96">
        <f>Q19/Q17</f>
        <v>0.57419413752168746</v>
      </c>
    </row>
    <row r="20" spans="2:22" ht="16.5" thickBot="1" x14ac:dyDescent="0.3">
      <c r="B20" s="157" t="s">
        <v>171</v>
      </c>
      <c r="C20" s="158"/>
      <c r="D20" s="158"/>
      <c r="E20" s="158"/>
      <c r="F20" s="158"/>
      <c r="G20" s="158"/>
      <c r="H20" s="158"/>
      <c r="I20" s="158"/>
      <c r="J20" s="158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</row>
    <row r="21" spans="2:22" ht="15.75" x14ac:dyDescent="0.25">
      <c r="B21" s="59" t="s">
        <v>30</v>
      </c>
      <c r="C21" s="95">
        <v>50376</v>
      </c>
      <c r="D21" s="95">
        <v>14350</v>
      </c>
      <c r="E21" s="95">
        <v>39108</v>
      </c>
      <c r="F21" s="95">
        <v>69148</v>
      </c>
      <c r="G21" s="95">
        <v>70936</v>
      </c>
      <c r="H21" s="96">
        <f>G21/F21-1</f>
        <v>2.5857580841094574E-2</v>
      </c>
      <c r="I21" s="96">
        <f>G21/C21-1</f>
        <v>0.40813085596315712</v>
      </c>
      <c r="J21" s="95">
        <f>G21-F21</f>
        <v>1788</v>
      </c>
      <c r="K21" s="95">
        <f>G21-C21</f>
        <v>20560</v>
      </c>
      <c r="L21" s="96">
        <f>G21/G21</f>
        <v>1</v>
      </c>
      <c r="M21" s="98">
        <v>2655</v>
      </c>
      <c r="N21" s="95">
        <v>1272</v>
      </c>
      <c r="O21" s="95">
        <v>2460</v>
      </c>
      <c r="P21" s="95">
        <v>2152</v>
      </c>
      <c r="Q21" s="95">
        <v>4593</v>
      </c>
      <c r="R21" s="96">
        <f>Q21/P21-1</f>
        <v>1.134293680297398</v>
      </c>
      <c r="S21" s="96">
        <f>Q21/M21-1</f>
        <v>0.72994350282485865</v>
      </c>
      <c r="T21" s="95">
        <f>Q21-P21</f>
        <v>2441</v>
      </c>
      <c r="U21" s="95">
        <f>Q21-M21</f>
        <v>1938</v>
      </c>
      <c r="V21" s="96">
        <f>Q21/Q21</f>
        <v>1</v>
      </c>
    </row>
    <row r="22" spans="2:22" ht="15.75" x14ac:dyDescent="0.25">
      <c r="B22" s="59" t="s">
        <v>65</v>
      </c>
      <c r="C22" s="95">
        <v>23418</v>
      </c>
      <c r="D22" s="95">
        <v>11632</v>
      </c>
      <c r="E22" s="95">
        <v>21146</v>
      </c>
      <c r="F22" s="95">
        <v>39963</v>
      </c>
      <c r="G22" s="95">
        <v>55364</v>
      </c>
      <c r="H22" s="96">
        <f>G22/F22-1</f>
        <v>0.38538147786702703</v>
      </c>
      <c r="I22" s="96">
        <f>G22/C22-1</f>
        <v>1.3641643180459475</v>
      </c>
      <c r="J22" s="95">
        <f>G22-F22</f>
        <v>15401</v>
      </c>
      <c r="K22" s="95">
        <f>G22-C22</f>
        <v>31946</v>
      </c>
      <c r="L22" s="96">
        <f>G22/G21</f>
        <v>0.78047817751212356</v>
      </c>
      <c r="M22" s="98">
        <v>930</v>
      </c>
      <c r="N22" s="95">
        <v>1118</v>
      </c>
      <c r="O22" s="95">
        <v>2068</v>
      </c>
      <c r="P22" s="95">
        <v>1670</v>
      </c>
      <c r="Q22" s="95">
        <v>4120</v>
      </c>
      <c r="R22" s="96">
        <f>Q22/P22-1</f>
        <v>1.467065868263473</v>
      </c>
      <c r="S22" s="96">
        <f>Q22/M22-1</f>
        <v>3.43010752688172</v>
      </c>
      <c r="T22" s="95">
        <f>Q22-P22</f>
        <v>2450</v>
      </c>
      <c r="U22" s="95">
        <f>Q22-M22</f>
        <v>3190</v>
      </c>
      <c r="V22" s="96">
        <f>Q22/Q21</f>
        <v>0.89701720008708907</v>
      </c>
    </row>
    <row r="23" spans="2:22" ht="16.5" thickBot="1" x14ac:dyDescent="0.3">
      <c r="B23" s="59" t="s">
        <v>138</v>
      </c>
      <c r="C23" s="95">
        <v>26958</v>
      </c>
      <c r="D23" s="95">
        <v>2720</v>
      </c>
      <c r="E23" s="95">
        <v>17962</v>
      </c>
      <c r="F23" s="95">
        <v>29189</v>
      </c>
      <c r="G23" s="95">
        <v>15570</v>
      </c>
      <c r="H23" s="96">
        <f>G23/F23-1</f>
        <v>-0.46657987598067763</v>
      </c>
      <c r="I23" s="96">
        <f>G23/C23-1</f>
        <v>-0.42243489873135986</v>
      </c>
      <c r="J23" s="95">
        <f>G23-F23</f>
        <v>-13619</v>
      </c>
      <c r="K23" s="95">
        <f>G23-C23</f>
        <v>-11388</v>
      </c>
      <c r="L23" s="96">
        <f>G23/G21</f>
        <v>0.21949362805909553</v>
      </c>
      <c r="M23" s="98">
        <v>1725</v>
      </c>
      <c r="N23" s="95">
        <v>155</v>
      </c>
      <c r="O23" s="95">
        <v>392</v>
      </c>
      <c r="P23" s="95">
        <v>482</v>
      </c>
      <c r="Q23" s="95">
        <v>472</v>
      </c>
      <c r="R23" s="96">
        <f>Q23/P23-1</f>
        <v>-2.0746887966805017E-2</v>
      </c>
      <c r="S23" s="96">
        <f>Q23/M23-1</f>
        <v>-0.72637681159420286</v>
      </c>
      <c r="T23" s="95">
        <f>Q23-P23</f>
        <v>-10</v>
      </c>
      <c r="U23" s="95">
        <f>Q23-M23</f>
        <v>-1253</v>
      </c>
      <c r="V23" s="96">
        <f>Q23/Q21</f>
        <v>0.10276507729153059</v>
      </c>
    </row>
    <row r="24" spans="2:22" ht="16.5" thickBot="1" x14ac:dyDescent="0.3">
      <c r="B24" s="157" t="s">
        <v>172</v>
      </c>
      <c r="C24" s="158"/>
      <c r="D24" s="158"/>
      <c r="E24" s="158"/>
      <c r="F24" s="158"/>
      <c r="G24" s="158"/>
      <c r="H24" s="158"/>
      <c r="I24" s="158"/>
      <c r="J24" s="158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</row>
    <row r="25" spans="2:22" ht="15.75" x14ac:dyDescent="0.25">
      <c r="B25" s="59" t="s">
        <v>30</v>
      </c>
      <c r="C25" s="95">
        <v>214851</v>
      </c>
      <c r="D25" s="95">
        <v>88775</v>
      </c>
      <c r="E25" s="95">
        <v>120026</v>
      </c>
      <c r="F25" s="95">
        <v>172938</v>
      </c>
      <c r="G25" s="95">
        <v>155699</v>
      </c>
      <c r="H25" s="96">
        <f>G25/F25-1</f>
        <v>-9.9683123431518861E-2</v>
      </c>
      <c r="I25" s="96">
        <f>G25/C25-1</f>
        <v>-0.27531638205081665</v>
      </c>
      <c r="J25" s="95">
        <f>G25-F25</f>
        <v>-17239</v>
      </c>
      <c r="K25" s="95">
        <f>G25-C25</f>
        <v>-59152</v>
      </c>
      <c r="L25" s="96">
        <f>G25/G25</f>
        <v>1</v>
      </c>
      <c r="M25" s="98">
        <v>8857</v>
      </c>
      <c r="N25" s="95">
        <v>4971</v>
      </c>
      <c r="O25" s="95">
        <v>7567</v>
      </c>
      <c r="P25" s="95">
        <v>5880</v>
      </c>
      <c r="Q25" s="95">
        <v>8163</v>
      </c>
      <c r="R25" s="96">
        <f>Q25/P25-1</f>
        <v>0.38826530612244903</v>
      </c>
      <c r="S25" s="96">
        <f>Q25/M25-1</f>
        <v>-7.8356102517782578E-2</v>
      </c>
      <c r="T25" s="95">
        <f>Q25-P25</f>
        <v>2283</v>
      </c>
      <c r="U25" s="95">
        <f>Q25-M25</f>
        <v>-694</v>
      </c>
      <c r="V25" s="96">
        <f>Q25/Q25</f>
        <v>1</v>
      </c>
    </row>
    <row r="26" spans="2:22" ht="15.75" x14ac:dyDescent="0.25">
      <c r="B26" s="59" t="s">
        <v>65</v>
      </c>
      <c r="C26" s="95">
        <v>88474</v>
      </c>
      <c r="D26" s="95">
        <v>32170</v>
      </c>
      <c r="E26" s="95">
        <v>45395</v>
      </c>
      <c r="F26" s="95">
        <v>76573</v>
      </c>
      <c r="G26" s="95">
        <v>75310</v>
      </c>
      <c r="H26" s="96">
        <f>G26/F26-1</f>
        <v>-1.6494064487482585E-2</v>
      </c>
      <c r="I26" s="96">
        <f>G26/C26-1</f>
        <v>-0.14878947487397431</v>
      </c>
      <c r="J26" s="95">
        <f>G26-F26</f>
        <v>-1263</v>
      </c>
      <c r="K26" s="95">
        <f>G26-C26</f>
        <v>-13164</v>
      </c>
      <c r="L26" s="96">
        <f>G26/G25</f>
        <v>0.48368968329918627</v>
      </c>
      <c r="M26" s="98">
        <v>4487</v>
      </c>
      <c r="N26" s="95">
        <v>1878</v>
      </c>
      <c r="O26" s="95">
        <v>2887</v>
      </c>
      <c r="P26" s="95">
        <v>3349</v>
      </c>
      <c r="Q26" s="95">
        <v>3915</v>
      </c>
      <c r="R26" s="96">
        <f>Q26/P26-1</f>
        <v>0.16900567333532401</v>
      </c>
      <c r="S26" s="96">
        <f>Q26/M26-1</f>
        <v>-0.12747938488968125</v>
      </c>
      <c r="T26" s="95">
        <f>Q26-P26</f>
        <v>566</v>
      </c>
      <c r="U26" s="95">
        <f>Q26-M26</f>
        <v>-572</v>
      </c>
      <c r="V26" s="96">
        <f>Q26/Q25</f>
        <v>0.47960308710033078</v>
      </c>
    </row>
    <row r="27" spans="2:22" ht="16.5" thickBot="1" x14ac:dyDescent="0.3">
      <c r="B27" s="59" t="s">
        <v>138</v>
      </c>
      <c r="C27" s="95">
        <v>126378</v>
      </c>
      <c r="D27" s="95">
        <v>56607</v>
      </c>
      <c r="E27" s="95">
        <v>74631</v>
      </c>
      <c r="F27" s="95">
        <v>96366</v>
      </c>
      <c r="G27" s="95">
        <v>80388</v>
      </c>
      <c r="H27" s="96">
        <f>G27/F27-1</f>
        <v>-0.16580536703816695</v>
      </c>
      <c r="I27" s="96">
        <f>G27/C27-1</f>
        <v>-0.36390827517447655</v>
      </c>
      <c r="J27" s="95">
        <f>G27-F27</f>
        <v>-15978</v>
      </c>
      <c r="K27" s="95">
        <f>G27-C27</f>
        <v>-45990</v>
      </c>
      <c r="L27" s="96">
        <f>G27/G25</f>
        <v>0.51630389405198496</v>
      </c>
      <c r="M27" s="98">
        <v>4370</v>
      </c>
      <c r="N27" s="95">
        <v>3093</v>
      </c>
      <c r="O27" s="95">
        <v>4680</v>
      </c>
      <c r="P27" s="95">
        <v>2531</v>
      </c>
      <c r="Q27" s="95">
        <v>4248</v>
      </c>
      <c r="R27" s="96">
        <f>Q27/P27-1</f>
        <v>0.67838798893717889</v>
      </c>
      <c r="S27" s="96">
        <f>Q27/M27-1</f>
        <v>-2.7917620137299815E-2</v>
      </c>
      <c r="T27" s="95">
        <f>Q27-P27</f>
        <v>1717</v>
      </c>
      <c r="U27" s="95">
        <f>Q27-M27</f>
        <v>-122</v>
      </c>
      <c r="V27" s="96">
        <f>Q27/Q25</f>
        <v>0.52039691289966927</v>
      </c>
    </row>
    <row r="28" spans="2:22" ht="16.5" thickBot="1" x14ac:dyDescent="0.3">
      <c r="B28" s="138" t="s">
        <v>133</v>
      </c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</row>
    <row r="29" spans="2:22" ht="16.5" thickBot="1" x14ac:dyDescent="0.3">
      <c r="B29" s="157" t="s">
        <v>174</v>
      </c>
      <c r="C29" s="160"/>
      <c r="D29" s="160"/>
      <c r="E29" s="160"/>
      <c r="F29" s="160"/>
      <c r="G29" s="160"/>
      <c r="H29" s="160"/>
      <c r="I29" s="160"/>
      <c r="J29" s="160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</row>
    <row r="30" spans="2:22" x14ac:dyDescent="0.25">
      <c r="B30" s="59" t="s">
        <v>30</v>
      </c>
      <c r="C30" s="153">
        <v>3958474</v>
      </c>
      <c r="D30" s="153">
        <v>1534550</v>
      </c>
      <c r="E30" s="153">
        <v>1088841</v>
      </c>
      <c r="F30" s="153">
        <v>3810962</v>
      </c>
      <c r="G30" s="153">
        <v>4270879</v>
      </c>
      <c r="H30" s="154">
        <f>G30/F30-1</f>
        <v>0.12068265178188597</v>
      </c>
      <c r="I30" s="154">
        <f>G30/C30-1</f>
        <v>7.892056383343693E-2</v>
      </c>
      <c r="J30" s="153">
        <f>G30-F30</f>
        <v>459917</v>
      </c>
      <c r="K30" s="153">
        <f>G30-C30</f>
        <v>312405</v>
      </c>
      <c r="L30" s="154">
        <f>G30/G30</f>
        <v>1</v>
      </c>
      <c r="M30" s="155">
        <v>501712</v>
      </c>
      <c r="N30" s="153">
        <v>158567</v>
      </c>
      <c r="O30" s="153">
        <v>326667</v>
      </c>
      <c r="P30" s="153">
        <v>515419</v>
      </c>
      <c r="Q30" s="153">
        <v>535822</v>
      </c>
      <c r="R30" s="154">
        <f>Q30/P30-1</f>
        <v>3.9585269460380879E-2</v>
      </c>
      <c r="S30" s="154">
        <f>Q30/M30-1</f>
        <v>6.7987211786841861E-2</v>
      </c>
      <c r="T30" s="153">
        <f>Q30-P30</f>
        <v>20403</v>
      </c>
      <c r="U30" s="153">
        <f>Q30-M30</f>
        <v>34110</v>
      </c>
      <c r="V30" s="154">
        <f>Q30/Q30</f>
        <v>1</v>
      </c>
    </row>
    <row r="31" spans="2:22" x14ac:dyDescent="0.25">
      <c r="B31" s="59" t="s">
        <v>65</v>
      </c>
      <c r="C31" s="153">
        <v>3372860</v>
      </c>
      <c r="D31" s="153">
        <v>1302400</v>
      </c>
      <c r="E31" s="153">
        <v>753964</v>
      </c>
      <c r="F31" s="153">
        <v>3253126</v>
      </c>
      <c r="G31" s="153">
        <v>3649841</v>
      </c>
      <c r="H31" s="154">
        <f>G31/F31-1</f>
        <v>0.12194885780630682</v>
      </c>
      <c r="I31" s="154">
        <f>G31/C31-1</f>
        <v>8.2120514933913702E-2</v>
      </c>
      <c r="J31" s="153">
        <f>G31-F31</f>
        <v>396715</v>
      </c>
      <c r="K31" s="153">
        <f>G31-C31</f>
        <v>276981</v>
      </c>
      <c r="L31" s="154">
        <f>G31/G30</f>
        <v>0.85458777923701423</v>
      </c>
      <c r="M31" s="155">
        <v>400366</v>
      </c>
      <c r="N31" s="153">
        <v>89188</v>
      </c>
      <c r="O31" s="153">
        <v>222133</v>
      </c>
      <c r="P31" s="153">
        <v>412194</v>
      </c>
      <c r="Q31" s="153">
        <v>427951</v>
      </c>
      <c r="R31" s="154">
        <f>Q31/P31-1</f>
        <v>3.8227145470336676E-2</v>
      </c>
      <c r="S31" s="154">
        <f>Q31/M31-1</f>
        <v>6.8899456996847963E-2</v>
      </c>
      <c r="T31" s="153">
        <f>Q31-P31</f>
        <v>15757</v>
      </c>
      <c r="U31" s="153">
        <f>Q31-M31</f>
        <v>27585</v>
      </c>
      <c r="V31" s="154">
        <f>Q31/Q30</f>
        <v>0.79868127848427273</v>
      </c>
    </row>
    <row r="32" spans="2:22" ht="15.75" thickBot="1" x14ac:dyDescent="0.3">
      <c r="B32" s="59" t="s">
        <v>138</v>
      </c>
      <c r="C32" s="153">
        <v>585614</v>
      </c>
      <c r="D32" s="153">
        <v>232151</v>
      </c>
      <c r="E32" s="153">
        <v>334878</v>
      </c>
      <c r="F32" s="153">
        <v>557836</v>
      </c>
      <c r="G32" s="153">
        <v>621038</v>
      </c>
      <c r="H32" s="154">
        <f>G32/F32-1</f>
        <v>0.11329853218508656</v>
      </c>
      <c r="I32" s="154">
        <f>G32/C32-1</f>
        <v>6.0490357129440175E-2</v>
      </c>
      <c r="J32" s="153">
        <f>G32-F32</f>
        <v>63202</v>
      </c>
      <c r="K32" s="153">
        <f>G32-C32</f>
        <v>35424</v>
      </c>
      <c r="L32" s="154">
        <f>G32/G30</f>
        <v>0.14541222076298579</v>
      </c>
      <c r="M32" s="155">
        <v>101346</v>
      </c>
      <c r="N32" s="153">
        <v>69379</v>
      </c>
      <c r="O32" s="153">
        <v>104534</v>
      </c>
      <c r="P32" s="153">
        <v>103226</v>
      </c>
      <c r="Q32" s="153">
        <v>107871</v>
      </c>
      <c r="R32" s="154">
        <f>Q32/P32-1</f>
        <v>4.4998353128087976E-2</v>
      </c>
      <c r="S32" s="154">
        <f>Q32/M32-1</f>
        <v>6.4383399443490585E-2</v>
      </c>
      <c r="T32" s="153">
        <f>Q32-P32</f>
        <v>4645</v>
      </c>
      <c r="U32" s="153">
        <f>Q32-M32</f>
        <v>6525</v>
      </c>
      <c r="V32" s="154">
        <f>Q32/Q30</f>
        <v>0.20131872151572724</v>
      </c>
    </row>
    <row r="33" spans="2:22" ht="16.5" thickBot="1" x14ac:dyDescent="0.3">
      <c r="B33" s="157" t="s">
        <v>169</v>
      </c>
      <c r="C33" s="160"/>
      <c r="D33" s="160"/>
      <c r="E33" s="160"/>
      <c r="F33" s="160"/>
      <c r="G33" s="160"/>
      <c r="H33" s="160"/>
      <c r="I33" s="160"/>
      <c r="J33" s="160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</row>
    <row r="34" spans="2:22" x14ac:dyDescent="0.25">
      <c r="B34" s="59" t="s">
        <v>30</v>
      </c>
      <c r="C34" s="153">
        <v>3790515</v>
      </c>
      <c r="D34" s="153">
        <v>1468760</v>
      </c>
      <c r="E34" s="153">
        <v>965579</v>
      </c>
      <c r="F34" s="153">
        <v>3632810</v>
      </c>
      <c r="G34" s="153">
        <v>4086325</v>
      </c>
      <c r="H34" s="154">
        <f>G34/F34-1</f>
        <v>0.12483862354485931</v>
      </c>
      <c r="I34" s="154">
        <f>G34/C34-1</f>
        <v>7.8039527610364257E-2</v>
      </c>
      <c r="J34" s="153">
        <f>G34-F34</f>
        <v>453515</v>
      </c>
      <c r="K34" s="153">
        <f>G34-C34</f>
        <v>295810</v>
      </c>
      <c r="L34" s="154">
        <f>G34/G34</f>
        <v>1</v>
      </c>
      <c r="M34" s="155">
        <v>492761</v>
      </c>
      <c r="N34" s="153">
        <v>147960</v>
      </c>
      <c r="O34" s="153">
        <v>312457</v>
      </c>
      <c r="P34" s="153">
        <v>507451</v>
      </c>
      <c r="Q34" s="153">
        <v>527500</v>
      </c>
      <c r="R34" s="154">
        <f>Q34/P34-1</f>
        <v>3.9509233403816291E-2</v>
      </c>
      <c r="S34" s="154">
        <f>Q34/M34-1</f>
        <v>7.0498679887409876E-2</v>
      </c>
      <c r="T34" s="153">
        <f>Q34-P34</f>
        <v>20049</v>
      </c>
      <c r="U34" s="153">
        <f>Q34-M34</f>
        <v>34739</v>
      </c>
      <c r="V34" s="154">
        <f>Q34/Q34</f>
        <v>1</v>
      </c>
    </row>
    <row r="35" spans="2:22" x14ac:dyDescent="0.25">
      <c r="B35" s="59" t="s">
        <v>65</v>
      </c>
      <c r="C35" s="153">
        <v>3298167</v>
      </c>
      <c r="D35" s="153">
        <v>1280493</v>
      </c>
      <c r="E35" s="153">
        <v>708089</v>
      </c>
      <c r="F35" s="153">
        <v>3168376</v>
      </c>
      <c r="G35" s="153">
        <v>3550774</v>
      </c>
      <c r="H35" s="154">
        <f>G35/F35-1</f>
        <v>0.12069211482475573</v>
      </c>
      <c r="I35" s="154">
        <f>G35/C35-1</f>
        <v>7.6590118086804049E-2</v>
      </c>
      <c r="J35" s="153">
        <f>G35-F35</f>
        <v>382398</v>
      </c>
      <c r="K35" s="153">
        <f>G35-C35</f>
        <v>252607</v>
      </c>
      <c r="L35" s="154">
        <f>G35/G34</f>
        <v>0.86894067407756359</v>
      </c>
      <c r="M35" s="155">
        <v>397372</v>
      </c>
      <c r="N35" s="153">
        <v>86657</v>
      </c>
      <c r="O35" s="153">
        <v>217182</v>
      </c>
      <c r="P35" s="153">
        <v>408208</v>
      </c>
      <c r="Q35" s="153">
        <v>423470</v>
      </c>
      <c r="R35" s="154">
        <f>Q35/P35-1</f>
        <v>3.7387802296868333E-2</v>
      </c>
      <c r="S35" s="154">
        <f>Q35/M35-1</f>
        <v>6.5676494569320454E-2</v>
      </c>
      <c r="T35" s="153">
        <f>Q35-P35</f>
        <v>15262</v>
      </c>
      <c r="U35" s="153">
        <f>Q35-M35</f>
        <v>26098</v>
      </c>
      <c r="V35" s="154">
        <f>Q35/Q34</f>
        <v>0.80278672985781996</v>
      </c>
    </row>
    <row r="36" spans="2:22" ht="15.75" thickBot="1" x14ac:dyDescent="0.3">
      <c r="B36" s="59" t="s">
        <v>138</v>
      </c>
      <c r="C36" s="153">
        <v>492350</v>
      </c>
      <c r="D36" s="153">
        <v>188266</v>
      </c>
      <c r="E36" s="153">
        <v>257489</v>
      </c>
      <c r="F36" s="153">
        <v>464435</v>
      </c>
      <c r="G36" s="153">
        <v>535551</v>
      </c>
      <c r="H36" s="154">
        <f>G36/F36-1</f>
        <v>0.15312368792188358</v>
      </c>
      <c r="I36" s="154">
        <f>G36/C36-1</f>
        <v>8.7744490707829748E-2</v>
      </c>
      <c r="J36" s="153">
        <f>G36-F36</f>
        <v>71116</v>
      </c>
      <c r="K36" s="153">
        <f>G36-C36</f>
        <v>43201</v>
      </c>
      <c r="L36" s="154">
        <f>G36/G34</f>
        <v>0.13105932592243641</v>
      </c>
      <c r="M36" s="155">
        <v>95389</v>
      </c>
      <c r="N36" s="153">
        <v>61303</v>
      </c>
      <c r="O36" s="153">
        <v>95275</v>
      </c>
      <c r="P36" s="153">
        <v>99243</v>
      </c>
      <c r="Q36" s="153">
        <v>104030</v>
      </c>
      <c r="R36" s="154">
        <f>Q36/P36-1</f>
        <v>4.8235140009874833E-2</v>
      </c>
      <c r="S36" s="154">
        <f>Q36/M36-1</f>
        <v>9.0586964954030291E-2</v>
      </c>
      <c r="T36" s="153">
        <f>Q36-P36</f>
        <v>4787</v>
      </c>
      <c r="U36" s="153">
        <f>Q36-M36</f>
        <v>8641</v>
      </c>
      <c r="V36" s="154">
        <f>Q36/Q34</f>
        <v>0.1972132701421801</v>
      </c>
    </row>
    <row r="37" spans="2:22" ht="16.5" thickBot="1" x14ac:dyDescent="0.3">
      <c r="B37" s="157" t="s">
        <v>170</v>
      </c>
      <c r="C37" s="160"/>
      <c r="D37" s="160"/>
      <c r="E37" s="160"/>
      <c r="F37" s="160"/>
      <c r="G37" s="160"/>
      <c r="H37" s="160"/>
      <c r="I37" s="160"/>
      <c r="J37" s="160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</row>
    <row r="38" spans="2:22" x14ac:dyDescent="0.25">
      <c r="B38" s="59" t="s">
        <v>30</v>
      </c>
      <c r="C38" s="153">
        <v>51061</v>
      </c>
      <c r="D38" s="153">
        <v>29855</v>
      </c>
      <c r="E38" s="153">
        <v>50923</v>
      </c>
      <c r="F38" s="153">
        <v>70737</v>
      </c>
      <c r="G38" s="153">
        <v>74531</v>
      </c>
      <c r="H38" s="154">
        <f>G38/F38-1</f>
        <v>5.3635296945021782E-2</v>
      </c>
      <c r="I38" s="154">
        <f>G38/C38-1</f>
        <v>0.45964630539942419</v>
      </c>
      <c r="J38" s="153">
        <f>G38-F38</f>
        <v>3794</v>
      </c>
      <c r="K38" s="153">
        <f>G38-C38</f>
        <v>23470</v>
      </c>
      <c r="L38" s="154">
        <f>G38/G38</f>
        <v>1</v>
      </c>
      <c r="M38" s="155">
        <v>4562</v>
      </c>
      <c r="N38" s="153">
        <v>8127</v>
      </c>
      <c r="O38" s="153">
        <v>10372</v>
      </c>
      <c r="P38" s="153">
        <v>4638</v>
      </c>
      <c r="Q38" s="153">
        <v>3134</v>
      </c>
      <c r="R38" s="154">
        <f>Q38/P38-1</f>
        <v>-0.32427770590771887</v>
      </c>
      <c r="S38" s="154">
        <f>Q38/M38-1</f>
        <v>-0.31302060499780793</v>
      </c>
      <c r="T38" s="153">
        <f>Q38-P38</f>
        <v>-1504</v>
      </c>
      <c r="U38" s="153">
        <f>Q38-M38</f>
        <v>-1428</v>
      </c>
      <c r="V38" s="154">
        <f>Q38/Q38</f>
        <v>1</v>
      </c>
    </row>
    <row r="39" spans="2:22" x14ac:dyDescent="0.25">
      <c r="B39" s="59" t="s">
        <v>65</v>
      </c>
      <c r="C39" s="153">
        <v>20338</v>
      </c>
      <c r="D39" s="153">
        <v>7870</v>
      </c>
      <c r="E39" s="153">
        <v>15379</v>
      </c>
      <c r="F39" s="153">
        <v>28491</v>
      </c>
      <c r="G39" s="153">
        <v>30730</v>
      </c>
      <c r="H39" s="154">
        <f>G39/F39-1</f>
        <v>7.8586220209890811E-2</v>
      </c>
      <c r="I39" s="154">
        <f>G39/C39-1</f>
        <v>0.51096469662700361</v>
      </c>
      <c r="J39" s="153">
        <f>G39-F39</f>
        <v>2239</v>
      </c>
      <c r="K39" s="153">
        <f>G39-C39</f>
        <v>10392</v>
      </c>
      <c r="L39" s="154">
        <f>G39/G38</f>
        <v>0.41231165555272303</v>
      </c>
      <c r="M39" s="155">
        <v>1893</v>
      </c>
      <c r="N39" s="153">
        <v>1449</v>
      </c>
      <c r="O39" s="153">
        <v>2900</v>
      </c>
      <c r="P39" s="153">
        <v>1682</v>
      </c>
      <c r="Q39" s="153">
        <v>1501</v>
      </c>
      <c r="R39" s="154">
        <f>Q39/P39-1</f>
        <v>-0.1076099881093936</v>
      </c>
      <c r="S39" s="154">
        <f>Q39/M39-1</f>
        <v>-0.20707871104067621</v>
      </c>
      <c r="T39" s="153">
        <f>Q39-P39</f>
        <v>-181</v>
      </c>
      <c r="U39" s="153">
        <f>Q39-M39</f>
        <v>-392</v>
      </c>
      <c r="V39" s="154">
        <f>Q39/Q38</f>
        <v>0.47894065092533505</v>
      </c>
    </row>
    <row r="40" spans="2:22" ht="15.75" thickBot="1" x14ac:dyDescent="0.3">
      <c r="B40" s="59" t="s">
        <v>138</v>
      </c>
      <c r="C40" s="153">
        <v>30724</v>
      </c>
      <c r="D40" s="153">
        <v>21984</v>
      </c>
      <c r="E40" s="153">
        <v>35544</v>
      </c>
      <c r="F40" s="153">
        <v>42247</v>
      </c>
      <c r="G40" s="153">
        <v>43803</v>
      </c>
      <c r="H40" s="154">
        <f>G40/F40-1</f>
        <v>3.6831017587047654E-2</v>
      </c>
      <c r="I40" s="154">
        <f>G40/C40-1</f>
        <v>0.42569326910558525</v>
      </c>
      <c r="J40" s="153">
        <f>G40-F40</f>
        <v>1556</v>
      </c>
      <c r="K40" s="153">
        <f>G40-C40</f>
        <v>13079</v>
      </c>
      <c r="L40" s="154">
        <f>G40/G38</f>
        <v>0.58771517891883918</v>
      </c>
      <c r="M40" s="155">
        <v>2669</v>
      </c>
      <c r="N40" s="153">
        <v>6678</v>
      </c>
      <c r="O40" s="153">
        <v>7472</v>
      </c>
      <c r="P40" s="153">
        <v>2956</v>
      </c>
      <c r="Q40" s="153">
        <v>1633</v>
      </c>
      <c r="R40" s="154">
        <f>Q40/P40-1</f>
        <v>-0.44756427604871452</v>
      </c>
      <c r="S40" s="154">
        <f>Q40/M40-1</f>
        <v>-0.3881603596852754</v>
      </c>
      <c r="T40" s="153">
        <f>Q40-P40</f>
        <v>-1323</v>
      </c>
      <c r="U40" s="153">
        <f>Q40-M40</f>
        <v>-1036</v>
      </c>
      <c r="V40" s="154">
        <f>Q40/Q38</f>
        <v>0.521059349074665</v>
      </c>
    </row>
    <row r="41" spans="2:22" ht="16.5" thickBot="1" x14ac:dyDescent="0.3">
      <c r="B41" s="157" t="s">
        <v>171</v>
      </c>
      <c r="C41" s="160"/>
      <c r="D41" s="160"/>
      <c r="E41" s="160"/>
      <c r="F41" s="160"/>
      <c r="G41" s="160"/>
      <c r="H41" s="160"/>
      <c r="I41" s="160"/>
      <c r="J41" s="160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</row>
    <row r="42" spans="2:22" x14ac:dyDescent="0.25">
      <c r="B42" s="59" t="s">
        <v>30</v>
      </c>
      <c r="C42" s="153">
        <v>22592</v>
      </c>
      <c r="D42" s="153">
        <v>5639</v>
      </c>
      <c r="E42" s="153">
        <v>21565</v>
      </c>
      <c r="F42" s="153">
        <v>37668</v>
      </c>
      <c r="G42" s="153">
        <v>39475</v>
      </c>
      <c r="H42" s="154">
        <f>G42/F42-1</f>
        <v>4.7971753212275647E-2</v>
      </c>
      <c r="I42" s="154">
        <f>G42/C42-1</f>
        <v>0.74729992917847032</v>
      </c>
      <c r="J42" s="153">
        <f>G42-F42</f>
        <v>1807</v>
      </c>
      <c r="K42" s="153">
        <f>G42-C42</f>
        <v>16883</v>
      </c>
      <c r="L42" s="154">
        <f>G42/G42</f>
        <v>1</v>
      </c>
      <c r="M42" s="155">
        <v>1956</v>
      </c>
      <c r="N42" s="153">
        <v>703</v>
      </c>
      <c r="O42" s="153">
        <v>1139</v>
      </c>
      <c r="P42" s="153">
        <v>1248</v>
      </c>
      <c r="Q42" s="153">
        <v>2173</v>
      </c>
      <c r="R42" s="154">
        <f>Q42/P42-1</f>
        <v>0.74118589743589736</v>
      </c>
      <c r="S42" s="154">
        <f>Q42/M42-1</f>
        <v>0.11094069529652351</v>
      </c>
      <c r="T42" s="153">
        <f>Q42-P42</f>
        <v>925</v>
      </c>
      <c r="U42" s="153">
        <f>Q42-M42</f>
        <v>217</v>
      </c>
      <c r="V42" s="154">
        <f>Q42/Q42</f>
        <v>1</v>
      </c>
    </row>
    <row r="43" spans="2:22" x14ac:dyDescent="0.25">
      <c r="B43" s="59" t="s">
        <v>65</v>
      </c>
      <c r="C43" s="153">
        <v>9915</v>
      </c>
      <c r="D43" s="153">
        <v>4447</v>
      </c>
      <c r="E43" s="153">
        <v>11474</v>
      </c>
      <c r="F43" s="153">
        <v>21838</v>
      </c>
      <c r="G43" s="153">
        <v>31423</v>
      </c>
      <c r="H43" s="154">
        <f>G43/F43-1</f>
        <v>0.43891381994688161</v>
      </c>
      <c r="I43" s="154">
        <f>G43/C43-1</f>
        <v>2.1692385274836106</v>
      </c>
      <c r="J43" s="153">
        <f>G43-F43</f>
        <v>9585</v>
      </c>
      <c r="K43" s="153">
        <f>G43-C43</f>
        <v>21508</v>
      </c>
      <c r="L43" s="154">
        <f>G43/G42</f>
        <v>0.79602279924002528</v>
      </c>
      <c r="M43" s="155">
        <v>466</v>
      </c>
      <c r="N43" s="153">
        <v>633</v>
      </c>
      <c r="O43" s="153">
        <v>968</v>
      </c>
      <c r="P43" s="153">
        <v>807</v>
      </c>
      <c r="Q43" s="153">
        <v>1905</v>
      </c>
      <c r="R43" s="154">
        <f>Q43/P43-1</f>
        <v>1.3605947955390336</v>
      </c>
      <c r="S43" s="154">
        <f>Q43/M43-1</f>
        <v>3.0879828326180254</v>
      </c>
      <c r="T43" s="153">
        <f>Q43-P43</f>
        <v>1098</v>
      </c>
      <c r="U43" s="153">
        <f>Q43-M43</f>
        <v>1439</v>
      </c>
      <c r="V43" s="154">
        <f>Q43/Q42</f>
        <v>0.87666820064427065</v>
      </c>
    </row>
    <row r="44" spans="2:22" ht="15.75" thickBot="1" x14ac:dyDescent="0.3">
      <c r="B44" s="59" t="s">
        <v>138</v>
      </c>
      <c r="C44" s="153">
        <v>12678</v>
      </c>
      <c r="D44" s="153">
        <v>1191</v>
      </c>
      <c r="E44" s="153">
        <v>10089</v>
      </c>
      <c r="F44" s="153">
        <v>15829</v>
      </c>
      <c r="G44" s="153">
        <v>8052</v>
      </c>
      <c r="H44" s="154">
        <f>G44/F44-1</f>
        <v>-0.49131341209173041</v>
      </c>
      <c r="I44" s="154">
        <f>G44/C44-1</f>
        <v>-0.36488405111216282</v>
      </c>
      <c r="J44" s="153">
        <f>G44-F44</f>
        <v>-7777</v>
      </c>
      <c r="K44" s="153">
        <f>G44-C44</f>
        <v>-4626</v>
      </c>
      <c r="L44" s="154">
        <f>G44/G42</f>
        <v>0.20397720075997466</v>
      </c>
      <c r="M44" s="155">
        <v>1490</v>
      </c>
      <c r="N44" s="153">
        <v>71</v>
      </c>
      <c r="O44" s="153">
        <v>171</v>
      </c>
      <c r="P44" s="153">
        <v>441</v>
      </c>
      <c r="Q44" s="153">
        <v>267</v>
      </c>
      <c r="R44" s="154">
        <f>Q44/P44-1</f>
        <v>-0.39455782312925169</v>
      </c>
      <c r="S44" s="154">
        <f>Q44/M44-1</f>
        <v>-0.82080536912751678</v>
      </c>
      <c r="T44" s="153">
        <f>Q44-P44</f>
        <v>-174</v>
      </c>
      <c r="U44" s="153">
        <f>Q44-M44</f>
        <v>-1223</v>
      </c>
      <c r="V44" s="154">
        <f>Q44/Q42</f>
        <v>0.12287160607455132</v>
      </c>
    </row>
    <row r="45" spans="2:22" ht="16.5" thickBot="1" x14ac:dyDescent="0.3">
      <c r="B45" s="157" t="s">
        <v>172</v>
      </c>
      <c r="C45" s="160"/>
      <c r="D45" s="160"/>
      <c r="E45" s="160"/>
      <c r="F45" s="160"/>
      <c r="G45" s="160"/>
      <c r="H45" s="160"/>
      <c r="I45" s="160"/>
      <c r="J45" s="160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</row>
    <row r="46" spans="2:22" x14ac:dyDescent="0.25">
      <c r="B46" s="59" t="s">
        <v>30</v>
      </c>
      <c r="C46" s="153">
        <v>94309</v>
      </c>
      <c r="D46" s="153">
        <v>30297</v>
      </c>
      <c r="E46" s="153">
        <v>50774</v>
      </c>
      <c r="F46" s="153">
        <v>69749</v>
      </c>
      <c r="G46" s="153">
        <v>70552</v>
      </c>
      <c r="H46" s="154">
        <f>G46/F46-1</f>
        <v>1.1512709859639481E-2</v>
      </c>
      <c r="I46" s="154">
        <f>G46/C46-1</f>
        <v>-0.25190596867743265</v>
      </c>
      <c r="J46" s="153">
        <f>G46-F46</f>
        <v>803</v>
      </c>
      <c r="K46" s="153">
        <f>G46-C46</f>
        <v>-23757</v>
      </c>
      <c r="L46" s="154">
        <f>G46/G46</f>
        <v>1</v>
      </c>
      <c r="M46" s="155">
        <v>2434</v>
      </c>
      <c r="N46" s="153">
        <v>1776</v>
      </c>
      <c r="O46" s="153">
        <v>2699</v>
      </c>
      <c r="P46" s="153">
        <v>2083</v>
      </c>
      <c r="Q46" s="153">
        <v>3015</v>
      </c>
      <c r="R46" s="154">
        <f>Q46/P46-1</f>
        <v>0.44743158905424862</v>
      </c>
      <c r="S46" s="154">
        <f>Q46/M46-1</f>
        <v>0.23870172555464264</v>
      </c>
      <c r="T46" s="153">
        <f>Q46-P46</f>
        <v>932</v>
      </c>
      <c r="U46" s="153">
        <f>Q46-M46</f>
        <v>581</v>
      </c>
      <c r="V46" s="154">
        <f>Q46/Q46</f>
        <v>1</v>
      </c>
    </row>
    <row r="47" spans="2:22" x14ac:dyDescent="0.25">
      <c r="B47" s="59" t="s">
        <v>65</v>
      </c>
      <c r="C47" s="153">
        <v>44444</v>
      </c>
      <c r="D47" s="153">
        <v>9589</v>
      </c>
      <c r="E47" s="153">
        <v>19021</v>
      </c>
      <c r="F47" s="153">
        <v>34424</v>
      </c>
      <c r="G47" s="153">
        <v>36918</v>
      </c>
      <c r="H47" s="154">
        <f>G47/F47-1</f>
        <v>7.2449453869393388E-2</v>
      </c>
      <c r="I47" s="154">
        <f>G47/C47-1</f>
        <v>-0.16933669336693369</v>
      </c>
      <c r="J47" s="153">
        <f>G47-F47</f>
        <v>2494</v>
      </c>
      <c r="K47" s="153">
        <f>G47-C47</f>
        <v>-7526</v>
      </c>
      <c r="L47" s="154">
        <f>G47/G46</f>
        <v>0.52327361378841142</v>
      </c>
      <c r="M47" s="155">
        <v>635</v>
      </c>
      <c r="N47" s="153">
        <v>449</v>
      </c>
      <c r="O47" s="153">
        <v>1083</v>
      </c>
      <c r="P47" s="153">
        <v>1497</v>
      </c>
      <c r="Q47" s="153">
        <v>1075</v>
      </c>
      <c r="R47" s="154">
        <f>Q47/P47-1</f>
        <v>-0.28189712758851038</v>
      </c>
      <c r="S47" s="154">
        <f>Q47/M47-1</f>
        <v>0.69291338582677175</v>
      </c>
      <c r="T47" s="153">
        <f>Q47-P47</f>
        <v>-422</v>
      </c>
      <c r="U47" s="153">
        <f>Q47-M47</f>
        <v>440</v>
      </c>
      <c r="V47" s="154">
        <f>Q47/Q46</f>
        <v>0.35655058043117743</v>
      </c>
    </row>
    <row r="48" spans="2:22" ht="15.75" thickBot="1" x14ac:dyDescent="0.3">
      <c r="B48" s="59" t="s">
        <v>138</v>
      </c>
      <c r="C48" s="153">
        <v>49863</v>
      </c>
      <c r="D48" s="153">
        <v>20709</v>
      </c>
      <c r="E48" s="153">
        <v>31756</v>
      </c>
      <c r="F48" s="153">
        <v>35325</v>
      </c>
      <c r="G48" s="153">
        <v>33634</v>
      </c>
      <c r="H48" s="154">
        <f>G48/F48-1</f>
        <v>-4.7869780608634116E-2</v>
      </c>
      <c r="I48" s="154">
        <f>G48/C48-1</f>
        <v>-0.32547179271203097</v>
      </c>
      <c r="J48" s="153">
        <f>G48-F48</f>
        <v>-1691</v>
      </c>
      <c r="K48" s="153">
        <f>G48-C48</f>
        <v>-16229</v>
      </c>
      <c r="L48" s="154">
        <f>G48/G46</f>
        <v>0.47672638621158864</v>
      </c>
      <c r="M48" s="155">
        <v>1799</v>
      </c>
      <c r="N48" s="153">
        <v>1328</v>
      </c>
      <c r="O48" s="153">
        <v>1616</v>
      </c>
      <c r="P48" s="153">
        <v>586</v>
      </c>
      <c r="Q48" s="153">
        <v>1940</v>
      </c>
      <c r="R48" s="154">
        <f>Q48/P48-1</f>
        <v>2.310580204778157</v>
      </c>
      <c r="S48" s="154">
        <f>Q48/M48-1</f>
        <v>7.8376876042245636E-2</v>
      </c>
      <c r="T48" s="153">
        <f>Q48-P48</f>
        <v>1354</v>
      </c>
      <c r="U48" s="153">
        <f>Q48-M48</f>
        <v>141</v>
      </c>
      <c r="V48" s="154">
        <f>Q48/Q46</f>
        <v>0.64344941956882251</v>
      </c>
    </row>
    <row r="49" spans="2:22" ht="16.5" thickBot="1" x14ac:dyDescent="0.3">
      <c r="B49" s="138" t="s">
        <v>134</v>
      </c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</row>
    <row r="50" spans="2:22" ht="16.5" thickBot="1" x14ac:dyDescent="0.3">
      <c r="B50" s="157" t="s">
        <v>174</v>
      </c>
      <c r="C50" s="160"/>
      <c r="D50" s="160"/>
      <c r="E50" s="160"/>
      <c r="F50" s="160"/>
      <c r="G50" s="160"/>
      <c r="H50" s="160"/>
      <c r="I50" s="160"/>
      <c r="J50" s="160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</row>
    <row r="51" spans="2:22" x14ac:dyDescent="0.25">
      <c r="B51" s="59" t="s">
        <v>30</v>
      </c>
      <c r="C51" s="153">
        <v>2803604</v>
      </c>
      <c r="D51" s="153">
        <v>1112486</v>
      </c>
      <c r="E51" s="153">
        <v>680384</v>
      </c>
      <c r="F51" s="153">
        <v>2406559</v>
      </c>
      <c r="G51" s="153">
        <v>2758590</v>
      </c>
      <c r="H51" s="154">
        <f>G51/F51-1</f>
        <v>0.14627981279494917</v>
      </c>
      <c r="I51" s="154">
        <f>G51/C51-1</f>
        <v>-1.6055762511396066E-2</v>
      </c>
      <c r="J51" s="153">
        <f>G51-F51</f>
        <v>352031</v>
      </c>
      <c r="K51" s="153">
        <f>G51-C51</f>
        <v>-45014</v>
      </c>
      <c r="L51" s="154">
        <f>G51/G51</f>
        <v>1</v>
      </c>
      <c r="M51" s="155">
        <v>328921</v>
      </c>
      <c r="N51" s="153">
        <v>101836</v>
      </c>
      <c r="O51" s="153">
        <v>193905</v>
      </c>
      <c r="P51" s="153">
        <v>332139</v>
      </c>
      <c r="Q51" s="153">
        <v>326111</v>
      </c>
      <c r="R51" s="154">
        <f>Q51/P51-1</f>
        <v>-1.8149027967206521E-2</v>
      </c>
      <c r="S51" s="154">
        <f>Q51/M51-1</f>
        <v>-8.5430848136787141E-3</v>
      </c>
      <c r="T51" s="153">
        <f>Q51-P51</f>
        <v>-6028</v>
      </c>
      <c r="U51" s="153">
        <f>Q51-M51</f>
        <v>-2810</v>
      </c>
      <c r="V51" s="154">
        <f>Q51/Q51</f>
        <v>1</v>
      </c>
    </row>
    <row r="52" spans="2:22" x14ac:dyDescent="0.25">
      <c r="B52" s="59" t="s">
        <v>65</v>
      </c>
      <c r="C52" s="153">
        <v>2345689</v>
      </c>
      <c r="D52" s="153">
        <v>941908</v>
      </c>
      <c r="E52" s="153">
        <v>463787</v>
      </c>
      <c r="F52" s="153">
        <v>2034555</v>
      </c>
      <c r="G52" s="153">
        <v>2395048</v>
      </c>
      <c r="H52" s="154">
        <f>G52/F52-1</f>
        <v>0.1771851830007054</v>
      </c>
      <c r="I52" s="154">
        <f>G52/C52-1</f>
        <v>2.104243145617346E-2</v>
      </c>
      <c r="J52" s="153">
        <f>G52-F52</f>
        <v>360493</v>
      </c>
      <c r="K52" s="153">
        <f>G52-C52</f>
        <v>49359</v>
      </c>
      <c r="L52" s="154">
        <f>G52/G51</f>
        <v>0.86821455888696764</v>
      </c>
      <c r="M52" s="155">
        <v>247045</v>
      </c>
      <c r="N52" s="153">
        <v>56340</v>
      </c>
      <c r="O52" s="153">
        <v>125539</v>
      </c>
      <c r="P52" s="153">
        <v>261265</v>
      </c>
      <c r="Q52" s="153">
        <v>266071</v>
      </c>
      <c r="R52" s="154">
        <f>Q52/P52-1</f>
        <v>1.8395116069890749E-2</v>
      </c>
      <c r="S52" s="154">
        <f>Q52/M52-1</f>
        <v>7.7014309133963454E-2</v>
      </c>
      <c r="T52" s="153">
        <f>Q52-P52</f>
        <v>4806</v>
      </c>
      <c r="U52" s="153">
        <f>Q52-M52</f>
        <v>19026</v>
      </c>
      <c r="V52" s="154">
        <f>Q52/Q51</f>
        <v>0.8158909083103606</v>
      </c>
    </row>
    <row r="53" spans="2:22" ht="15.75" thickBot="1" x14ac:dyDescent="0.3">
      <c r="B53" s="59" t="s">
        <v>138</v>
      </c>
      <c r="C53" s="153">
        <v>457914</v>
      </c>
      <c r="D53" s="153">
        <v>170577</v>
      </c>
      <c r="E53" s="153">
        <v>216599</v>
      </c>
      <c r="F53" s="153">
        <v>372005</v>
      </c>
      <c r="G53" s="153">
        <v>363542</v>
      </c>
      <c r="H53" s="154">
        <f>G53/F53-1</f>
        <v>-2.2749694224539985E-2</v>
      </c>
      <c r="I53" s="154">
        <f>G53/C53-1</f>
        <v>-0.20609110007556009</v>
      </c>
      <c r="J53" s="153">
        <f>G53-F53</f>
        <v>-8463</v>
      </c>
      <c r="K53" s="153">
        <f>G53-C53</f>
        <v>-94372</v>
      </c>
      <c r="L53" s="154">
        <f>G53/G51</f>
        <v>0.13178544111303239</v>
      </c>
      <c r="M53" s="155">
        <v>81876</v>
      </c>
      <c r="N53" s="153">
        <v>45496</v>
      </c>
      <c r="O53" s="153">
        <v>68367</v>
      </c>
      <c r="P53" s="153">
        <v>70874</v>
      </c>
      <c r="Q53" s="153">
        <v>60040</v>
      </c>
      <c r="R53" s="154">
        <f>Q53/P53-1</f>
        <v>-0.15286282698874054</v>
      </c>
      <c r="S53" s="154">
        <f>Q53/M53-1</f>
        <v>-0.26669597928574917</v>
      </c>
      <c r="T53" s="153">
        <f>Q53-P53</f>
        <v>-10834</v>
      </c>
      <c r="U53" s="153">
        <f>Q53-M53</f>
        <v>-21836</v>
      </c>
      <c r="V53" s="154">
        <f>Q53/Q51</f>
        <v>0.1841090916896394</v>
      </c>
    </row>
    <row r="54" spans="2:22" ht="16.5" thickBot="1" x14ac:dyDescent="0.3">
      <c r="B54" s="157" t="s">
        <v>169</v>
      </c>
      <c r="C54" s="160"/>
      <c r="D54" s="160"/>
      <c r="E54" s="160"/>
      <c r="F54" s="160"/>
      <c r="G54" s="160"/>
      <c r="H54" s="160"/>
      <c r="I54" s="160"/>
      <c r="J54" s="160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</row>
    <row r="55" spans="2:22" x14ac:dyDescent="0.25">
      <c r="B55" s="59" t="s">
        <v>30</v>
      </c>
      <c r="C55" s="153">
        <v>2636125</v>
      </c>
      <c r="D55" s="153">
        <v>1040019</v>
      </c>
      <c r="E55" s="153">
        <v>591884</v>
      </c>
      <c r="F55" s="153">
        <v>2267354</v>
      </c>
      <c r="G55" s="153">
        <v>2638561</v>
      </c>
      <c r="H55" s="154">
        <f>G55/F55-1</f>
        <v>0.16371814899658377</v>
      </c>
      <c r="I55" s="154">
        <f>G55/C55-1</f>
        <v>9.2408364550244926E-4</v>
      </c>
      <c r="J55" s="153">
        <f>G55-F55</f>
        <v>371207</v>
      </c>
      <c r="K55" s="153">
        <f>G55-C55</f>
        <v>2436</v>
      </c>
      <c r="L55" s="154">
        <f>G55/G55</f>
        <v>1</v>
      </c>
      <c r="M55" s="155">
        <v>319353</v>
      </c>
      <c r="N55" s="153">
        <v>96352</v>
      </c>
      <c r="O55" s="153">
        <v>185797</v>
      </c>
      <c r="P55" s="153">
        <v>324833</v>
      </c>
      <c r="Q55" s="153">
        <v>318224</v>
      </c>
      <c r="R55" s="154">
        <f>Q55/P55-1</f>
        <v>-2.034583924662825E-2</v>
      </c>
      <c r="S55" s="154">
        <f>Q55/M55-1</f>
        <v>-3.5352728798540012E-3</v>
      </c>
      <c r="T55" s="153">
        <f>Q55-P55</f>
        <v>-6609</v>
      </c>
      <c r="U55" s="153">
        <f>Q55-M55</f>
        <v>-1129</v>
      </c>
      <c r="V55" s="154">
        <f>Q55/Q55</f>
        <v>1</v>
      </c>
    </row>
    <row r="56" spans="2:22" x14ac:dyDescent="0.25">
      <c r="B56" s="59" t="s">
        <v>65</v>
      </c>
      <c r="C56" s="153">
        <v>2291508</v>
      </c>
      <c r="D56" s="153">
        <v>914202</v>
      </c>
      <c r="E56" s="153">
        <v>431751</v>
      </c>
      <c r="F56" s="153">
        <v>1982157</v>
      </c>
      <c r="G56" s="153">
        <v>2344182</v>
      </c>
      <c r="H56" s="154">
        <f>G56/F56-1</f>
        <v>0.18264194006831946</v>
      </c>
      <c r="I56" s="154">
        <f>G56/C56-1</f>
        <v>2.2986609691085569E-2</v>
      </c>
      <c r="J56" s="153">
        <f>G56-F56</f>
        <v>362025</v>
      </c>
      <c r="K56" s="153">
        <f>G56-C56</f>
        <v>52674</v>
      </c>
      <c r="L56" s="154">
        <f>G56/G55</f>
        <v>0.88843199001273798</v>
      </c>
      <c r="M56" s="155">
        <v>243124</v>
      </c>
      <c r="N56" s="153">
        <v>53870</v>
      </c>
      <c r="O56" s="153">
        <v>122716</v>
      </c>
      <c r="P56" s="153">
        <v>257962</v>
      </c>
      <c r="Q56" s="153">
        <v>262178</v>
      </c>
      <c r="R56" s="154">
        <f>Q56/P56-1</f>
        <v>1.6343492452376651E-2</v>
      </c>
      <c r="S56" s="154">
        <f>Q56/M56-1</f>
        <v>7.8371530576989423E-2</v>
      </c>
      <c r="T56" s="153">
        <f>Q56-P56</f>
        <v>4216</v>
      </c>
      <c r="U56" s="153">
        <f>Q56-M56</f>
        <v>19054</v>
      </c>
      <c r="V56" s="154">
        <f>Q56/Q55</f>
        <v>0.82387877721353509</v>
      </c>
    </row>
    <row r="57" spans="2:22" ht="15.75" thickBot="1" x14ac:dyDescent="0.3">
      <c r="B57" s="59" t="s">
        <v>138</v>
      </c>
      <c r="C57" s="153">
        <v>344617</v>
      </c>
      <c r="D57" s="153">
        <v>125818</v>
      </c>
      <c r="E57" s="153">
        <v>160133</v>
      </c>
      <c r="F57" s="153">
        <v>285198</v>
      </c>
      <c r="G57" s="153">
        <v>294378</v>
      </c>
      <c r="H57" s="154">
        <f>G57/F57-1</f>
        <v>3.2188164012370457E-2</v>
      </c>
      <c r="I57" s="154">
        <f>G57/C57-1</f>
        <v>-0.14578212914626965</v>
      </c>
      <c r="J57" s="153">
        <f>G57-F57</f>
        <v>9180</v>
      </c>
      <c r="K57" s="153">
        <f>G57-C57</f>
        <v>-50239</v>
      </c>
      <c r="L57" s="154">
        <f>G57/G55</f>
        <v>0.11156763099280252</v>
      </c>
      <c r="M57" s="155">
        <v>76229</v>
      </c>
      <c r="N57" s="153">
        <v>42482</v>
      </c>
      <c r="O57" s="153">
        <v>63081</v>
      </c>
      <c r="P57" s="153">
        <v>66871</v>
      </c>
      <c r="Q57" s="153">
        <v>56046</v>
      </c>
      <c r="R57" s="154">
        <f>Q57/P57-1</f>
        <v>-0.16187884135125841</v>
      </c>
      <c r="S57" s="154">
        <f>Q57/M57-1</f>
        <v>-0.26476800167915093</v>
      </c>
      <c r="T57" s="153">
        <f>Q57-P57</f>
        <v>-10825</v>
      </c>
      <c r="U57" s="153">
        <f>Q57-M57</f>
        <v>-20183</v>
      </c>
      <c r="V57" s="154">
        <f>Q57/Q55</f>
        <v>0.17612122278646489</v>
      </c>
    </row>
    <row r="58" spans="2:22" ht="16.5" thickBot="1" x14ac:dyDescent="0.3">
      <c r="B58" s="157" t="s">
        <v>170</v>
      </c>
      <c r="C58" s="160"/>
      <c r="D58" s="160"/>
      <c r="E58" s="160"/>
      <c r="F58" s="160"/>
      <c r="G58" s="160"/>
      <c r="H58" s="160"/>
      <c r="I58" s="160"/>
      <c r="J58" s="160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</row>
    <row r="59" spans="2:22" x14ac:dyDescent="0.25">
      <c r="B59" s="59" t="s">
        <v>30</v>
      </c>
      <c r="C59" s="153">
        <v>48860</v>
      </c>
      <c r="D59" s="153">
        <v>16688</v>
      </c>
      <c r="E59" s="153">
        <v>19619</v>
      </c>
      <c r="F59" s="153">
        <v>37873</v>
      </c>
      <c r="G59" s="153">
        <v>37737</v>
      </c>
      <c r="H59" s="154">
        <f>G59/F59-1</f>
        <v>-3.5909486969608606E-3</v>
      </c>
      <c r="I59" s="154">
        <f>G59/C59-1</f>
        <v>-0.22765042979942696</v>
      </c>
      <c r="J59" s="153">
        <f>G59-F59</f>
        <v>-136</v>
      </c>
      <c r="K59" s="153">
        <f>G59-C59</f>
        <v>-11123</v>
      </c>
      <c r="L59" s="154">
        <f>G59/G59</f>
        <v>1</v>
      </c>
      <c r="M59" s="155">
        <v>4340</v>
      </c>
      <c r="N59" s="153">
        <v>2290</v>
      </c>
      <c r="O59" s="153">
        <v>3333</v>
      </c>
      <c r="P59" s="153">
        <v>4193</v>
      </c>
      <c r="Q59" s="153">
        <v>3649</v>
      </c>
      <c r="R59" s="154">
        <f>Q59/P59-1</f>
        <v>-0.12974004292869068</v>
      </c>
      <c r="S59" s="154">
        <f>Q59/M59-1</f>
        <v>-0.15921658986175113</v>
      </c>
      <c r="T59" s="153">
        <f>Q59-P59</f>
        <v>-544</v>
      </c>
      <c r="U59" s="153">
        <f>Q59-M59</f>
        <v>-691</v>
      </c>
      <c r="V59" s="154">
        <f>Q59/Q59</f>
        <v>1</v>
      </c>
    </row>
    <row r="60" spans="2:22" x14ac:dyDescent="0.25">
      <c r="B60" s="59" t="s">
        <v>65</v>
      </c>
      <c r="C60" s="153">
        <v>17000</v>
      </c>
      <c r="D60" s="153">
        <v>7948</v>
      </c>
      <c r="E60" s="153">
        <v>6832</v>
      </c>
      <c r="F60" s="153">
        <v>15938</v>
      </c>
      <c r="G60" s="153">
        <v>17228</v>
      </c>
      <c r="H60" s="154">
        <f>G60/F60-1</f>
        <v>8.0938637219224452E-2</v>
      </c>
      <c r="I60" s="154">
        <f>G60/C60-1</f>
        <v>1.3411764705882456E-2</v>
      </c>
      <c r="J60" s="153">
        <f>G60-F60</f>
        <v>1290</v>
      </c>
      <c r="K60" s="153">
        <f>G60-C60</f>
        <v>228</v>
      </c>
      <c r="L60" s="154">
        <f>G60/G59</f>
        <v>0.45652807589368527</v>
      </c>
      <c r="M60" s="155">
        <v>1377</v>
      </c>
      <c r="N60" s="153">
        <v>997</v>
      </c>
      <c r="O60" s="153">
        <v>1105</v>
      </c>
      <c r="P60" s="153">
        <v>1666</v>
      </c>
      <c r="Q60" s="153">
        <v>1298</v>
      </c>
      <c r="R60" s="154">
        <f>Q60/P60-1</f>
        <v>-0.2208883553421368</v>
      </c>
      <c r="S60" s="154">
        <f>Q60/M60-1</f>
        <v>-5.7371096586782855E-2</v>
      </c>
      <c r="T60" s="153">
        <f>Q60-P60</f>
        <v>-368</v>
      </c>
      <c r="U60" s="153">
        <f>Q60-M60</f>
        <v>-79</v>
      </c>
      <c r="V60" s="154">
        <f>Q60/Q59</f>
        <v>0.35571389421759386</v>
      </c>
    </row>
    <row r="61" spans="2:22" ht="15.75" thickBot="1" x14ac:dyDescent="0.3">
      <c r="B61" s="59" t="s">
        <v>138</v>
      </c>
      <c r="C61" s="153">
        <v>31859</v>
      </c>
      <c r="D61" s="153">
        <v>8741</v>
      </c>
      <c r="E61" s="153">
        <v>12787</v>
      </c>
      <c r="F61" s="153">
        <v>21935</v>
      </c>
      <c r="G61" s="153">
        <v>20509</v>
      </c>
      <c r="H61" s="154">
        <f>G61/F61-1</f>
        <v>-6.5010257579211306E-2</v>
      </c>
      <c r="I61" s="154">
        <f>G61/C61-1</f>
        <v>-0.35625725854546597</v>
      </c>
      <c r="J61" s="153">
        <f>G61-F61</f>
        <v>-1426</v>
      </c>
      <c r="K61" s="153">
        <f>G61-C61</f>
        <v>-11350</v>
      </c>
      <c r="L61" s="154">
        <f>G61/G59</f>
        <v>0.54347192410631473</v>
      </c>
      <c r="M61" s="155">
        <v>2963</v>
      </c>
      <c r="N61" s="153">
        <v>1293</v>
      </c>
      <c r="O61" s="153">
        <v>2228</v>
      </c>
      <c r="P61" s="153">
        <v>2528</v>
      </c>
      <c r="Q61" s="153">
        <v>2351</v>
      </c>
      <c r="R61" s="154">
        <f>Q61/P61-1</f>
        <v>-7.0015822784810111E-2</v>
      </c>
      <c r="S61" s="154">
        <f>Q61/M61-1</f>
        <v>-0.20654741815727307</v>
      </c>
      <c r="T61" s="153">
        <f>Q61-P61</f>
        <v>-177</v>
      </c>
      <c r="U61" s="153">
        <f>Q61-M61</f>
        <v>-612</v>
      </c>
      <c r="V61" s="154">
        <f>Q61/Q59</f>
        <v>0.64428610578240619</v>
      </c>
    </row>
    <row r="62" spans="2:22" ht="16.5" thickBot="1" x14ac:dyDescent="0.3">
      <c r="B62" s="157" t="s">
        <v>171</v>
      </c>
      <c r="C62" s="160"/>
      <c r="D62" s="160"/>
      <c r="E62" s="160"/>
      <c r="F62" s="160"/>
      <c r="G62" s="160"/>
      <c r="H62" s="160"/>
      <c r="I62" s="160"/>
      <c r="J62" s="160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</row>
    <row r="63" spans="2:22" x14ac:dyDescent="0.25">
      <c r="B63" s="59" t="s">
        <v>30</v>
      </c>
      <c r="C63" s="153">
        <v>16538</v>
      </c>
      <c r="D63" s="153">
        <v>3927</v>
      </c>
      <c r="E63" s="153">
        <v>11333</v>
      </c>
      <c r="F63" s="153">
        <v>19222</v>
      </c>
      <c r="G63" s="153">
        <v>12239</v>
      </c>
      <c r="H63" s="154">
        <f>G63/F63-1</f>
        <v>-0.3632816564353345</v>
      </c>
      <c r="I63" s="154">
        <f>G63/C63-1</f>
        <v>-0.25994678921272218</v>
      </c>
      <c r="J63" s="153">
        <f>G63-F63</f>
        <v>-6983</v>
      </c>
      <c r="K63" s="153">
        <f>G63-C63</f>
        <v>-4299</v>
      </c>
      <c r="L63" s="154">
        <f>G63/G63</f>
        <v>1</v>
      </c>
      <c r="M63" s="155">
        <v>425</v>
      </c>
      <c r="N63" s="153">
        <v>296</v>
      </c>
      <c r="O63" s="153">
        <v>631</v>
      </c>
      <c r="P63" s="153">
        <v>215</v>
      </c>
      <c r="Q63" s="153">
        <v>419</v>
      </c>
      <c r="R63" s="154">
        <f>Q63/P63-1</f>
        <v>0.94883720930232562</v>
      </c>
      <c r="S63" s="154">
        <f>Q63/M63-1</f>
        <v>-1.4117647058823568E-2</v>
      </c>
      <c r="T63" s="153">
        <f>Q63-P63</f>
        <v>204</v>
      </c>
      <c r="U63" s="153">
        <f>Q63-M63</f>
        <v>-6</v>
      </c>
      <c r="V63" s="154">
        <f>Q63/Q63</f>
        <v>1</v>
      </c>
    </row>
    <row r="64" spans="2:22" x14ac:dyDescent="0.25">
      <c r="B64" s="59" t="s">
        <v>65</v>
      </c>
      <c r="C64" s="153">
        <v>6656</v>
      </c>
      <c r="D64" s="153">
        <v>2851</v>
      </c>
      <c r="E64" s="153">
        <v>4686</v>
      </c>
      <c r="F64" s="153">
        <v>7601</v>
      </c>
      <c r="G64" s="153">
        <v>6970</v>
      </c>
      <c r="H64" s="154">
        <f>G64/F64-1</f>
        <v>-8.3015392711485281E-2</v>
      </c>
      <c r="I64" s="154">
        <f>G64/C64-1</f>
        <v>4.7175480769230838E-2</v>
      </c>
      <c r="J64" s="153">
        <f>G64-F64</f>
        <v>-631</v>
      </c>
      <c r="K64" s="153">
        <f>G64-C64</f>
        <v>314</v>
      </c>
      <c r="L64" s="154">
        <f>G64/G63</f>
        <v>0.56949097148459837</v>
      </c>
      <c r="M64" s="155">
        <v>228</v>
      </c>
      <c r="N64" s="153">
        <v>217</v>
      </c>
      <c r="O64" s="153">
        <v>409</v>
      </c>
      <c r="P64" s="153">
        <v>189</v>
      </c>
      <c r="Q64" s="153">
        <v>255</v>
      </c>
      <c r="R64" s="154">
        <f>Q64/P64-1</f>
        <v>0.3492063492063493</v>
      </c>
      <c r="S64" s="154">
        <f>Q64/M64-1</f>
        <v>0.11842105263157898</v>
      </c>
      <c r="T64" s="153">
        <f>Q64-P64</f>
        <v>66</v>
      </c>
      <c r="U64" s="153">
        <f>Q64-M64</f>
        <v>27</v>
      </c>
      <c r="V64" s="154">
        <f>Q64/Q63</f>
        <v>0.60859188544152742</v>
      </c>
    </row>
    <row r="65" spans="2:22" ht="15.75" thickBot="1" x14ac:dyDescent="0.3">
      <c r="B65" s="59" t="s">
        <v>138</v>
      </c>
      <c r="C65" s="153">
        <v>9883</v>
      </c>
      <c r="D65" s="153">
        <v>1076</v>
      </c>
      <c r="E65" s="153">
        <v>6645</v>
      </c>
      <c r="F65" s="153">
        <v>11623</v>
      </c>
      <c r="G65" s="153">
        <v>5267</v>
      </c>
      <c r="H65" s="154">
        <f>G65/F65-1</f>
        <v>-0.5468467693366601</v>
      </c>
      <c r="I65" s="154">
        <f>G65/C65-1</f>
        <v>-0.46706465648082562</v>
      </c>
      <c r="J65" s="153">
        <f>G65-F65</f>
        <v>-6356</v>
      </c>
      <c r="K65" s="153">
        <f>G65-C65</f>
        <v>-4616</v>
      </c>
      <c r="L65" s="154">
        <f>G65/G63</f>
        <v>0.43034561647193398</v>
      </c>
      <c r="M65" s="155">
        <v>197</v>
      </c>
      <c r="N65" s="153">
        <v>79</v>
      </c>
      <c r="O65" s="153">
        <v>221</v>
      </c>
      <c r="P65" s="153">
        <v>26</v>
      </c>
      <c r="Q65" s="153">
        <v>163</v>
      </c>
      <c r="R65" s="154">
        <f>Q65/P65-1</f>
        <v>5.2692307692307692</v>
      </c>
      <c r="S65" s="154">
        <f>Q65/M65-1</f>
        <v>-0.17258883248730961</v>
      </c>
      <c r="T65" s="153">
        <f>Q65-P65</f>
        <v>137</v>
      </c>
      <c r="U65" s="153">
        <f>Q65-M65</f>
        <v>-34</v>
      </c>
      <c r="V65" s="154">
        <f>Q65/Q63</f>
        <v>0.38902147971360385</v>
      </c>
    </row>
    <row r="66" spans="2:22" ht="16.5" thickBot="1" x14ac:dyDescent="0.3">
      <c r="B66" s="157" t="s">
        <v>172</v>
      </c>
      <c r="C66" s="160"/>
      <c r="D66" s="160"/>
      <c r="E66" s="160"/>
      <c r="F66" s="160"/>
      <c r="G66" s="160"/>
      <c r="H66" s="160"/>
      <c r="I66" s="160"/>
      <c r="J66" s="160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</row>
    <row r="67" spans="2:22" x14ac:dyDescent="0.25">
      <c r="B67" s="59" t="s">
        <v>30</v>
      </c>
      <c r="C67" s="153">
        <v>102082</v>
      </c>
      <c r="D67" s="153">
        <v>51851</v>
      </c>
      <c r="E67" s="153">
        <v>57551</v>
      </c>
      <c r="F67" s="153">
        <v>82113</v>
      </c>
      <c r="G67" s="153">
        <v>70057</v>
      </c>
      <c r="H67" s="154">
        <f>G67/F67-1</f>
        <v>-0.1468220622800287</v>
      </c>
      <c r="I67" s="154">
        <f>G67/C67-1</f>
        <v>-0.31371838326051604</v>
      </c>
      <c r="J67" s="153">
        <f>G67-F67</f>
        <v>-12056</v>
      </c>
      <c r="K67" s="153">
        <f>G67-C67</f>
        <v>-32025</v>
      </c>
      <c r="L67" s="154">
        <f>G67/G67</f>
        <v>1</v>
      </c>
      <c r="M67" s="155">
        <v>4803</v>
      </c>
      <c r="N67" s="153">
        <v>2899</v>
      </c>
      <c r="O67" s="153">
        <v>4145</v>
      </c>
      <c r="P67" s="153">
        <v>2898</v>
      </c>
      <c r="Q67" s="153">
        <v>3820</v>
      </c>
      <c r="R67" s="154">
        <f>Q67/P67-1</f>
        <v>0.31815044858523112</v>
      </c>
      <c r="S67" s="154">
        <f>Q67/M67-1</f>
        <v>-0.20466375182177809</v>
      </c>
      <c r="T67" s="153">
        <f>Q67-P67</f>
        <v>922</v>
      </c>
      <c r="U67" s="153">
        <f>Q67-M67</f>
        <v>-983</v>
      </c>
      <c r="V67" s="154">
        <f>Q67/Q67</f>
        <v>1</v>
      </c>
    </row>
    <row r="68" spans="2:22" x14ac:dyDescent="0.25">
      <c r="B68" s="59" t="s">
        <v>65</v>
      </c>
      <c r="C68" s="153">
        <v>30527</v>
      </c>
      <c r="D68" s="153">
        <v>16910</v>
      </c>
      <c r="E68" s="153">
        <v>20519</v>
      </c>
      <c r="F68" s="153">
        <v>28862</v>
      </c>
      <c r="G68" s="153">
        <v>26670</v>
      </c>
      <c r="H68" s="154">
        <f>G68/F68-1</f>
        <v>-7.5947612778047291E-2</v>
      </c>
      <c r="I68" s="154">
        <f>G68/C68-1</f>
        <v>-0.12634716808071544</v>
      </c>
      <c r="J68" s="153">
        <f>G68-F68</f>
        <v>-2192</v>
      </c>
      <c r="K68" s="153">
        <f>G68-C68</f>
        <v>-3857</v>
      </c>
      <c r="L68" s="154">
        <f>G68/G67</f>
        <v>0.38069000956364102</v>
      </c>
      <c r="M68" s="155">
        <v>2316</v>
      </c>
      <c r="N68" s="153">
        <v>1257</v>
      </c>
      <c r="O68" s="153">
        <v>1310</v>
      </c>
      <c r="P68" s="153">
        <v>1448</v>
      </c>
      <c r="Q68" s="153">
        <v>2340</v>
      </c>
      <c r="R68" s="154">
        <f>Q68/P68-1</f>
        <v>0.61602209944751385</v>
      </c>
      <c r="S68" s="154">
        <f>Q68/M68-1</f>
        <v>1.0362694300518172E-2</v>
      </c>
      <c r="T68" s="153">
        <f>Q68-P68</f>
        <v>892</v>
      </c>
      <c r="U68" s="153">
        <f>Q68-M68</f>
        <v>24</v>
      </c>
      <c r="V68" s="154">
        <f>Q68/Q67</f>
        <v>0.61256544502617805</v>
      </c>
    </row>
    <row r="69" spans="2:22" ht="15.75" thickBot="1" x14ac:dyDescent="0.3">
      <c r="B69" s="59" t="s">
        <v>138</v>
      </c>
      <c r="C69" s="153">
        <v>71557</v>
      </c>
      <c r="D69" s="153">
        <v>34942</v>
      </c>
      <c r="E69" s="153">
        <v>37033</v>
      </c>
      <c r="F69" s="153">
        <v>53252</v>
      </c>
      <c r="G69" s="153">
        <v>43387</v>
      </c>
      <c r="H69" s="154">
        <f>G69/F69-1</f>
        <v>-0.18525125816870724</v>
      </c>
      <c r="I69" s="154">
        <f>G69/C69-1</f>
        <v>-0.39367217742498983</v>
      </c>
      <c r="J69" s="153">
        <f>G69-F69</f>
        <v>-9865</v>
      </c>
      <c r="K69" s="153">
        <f>G69-C69</f>
        <v>-28170</v>
      </c>
      <c r="L69" s="154">
        <f>G69/G67</f>
        <v>0.61930999043635893</v>
      </c>
      <c r="M69" s="155">
        <v>2487</v>
      </c>
      <c r="N69" s="153">
        <v>1642</v>
      </c>
      <c r="O69" s="153">
        <v>2836</v>
      </c>
      <c r="P69" s="153">
        <v>1450</v>
      </c>
      <c r="Q69" s="153">
        <v>1479</v>
      </c>
      <c r="R69" s="154">
        <f>Q69/P69-1</f>
        <v>2.0000000000000018E-2</v>
      </c>
      <c r="S69" s="154">
        <f>Q69/M69-1</f>
        <v>-0.40530759951749096</v>
      </c>
      <c r="T69" s="153">
        <f>Q69-P69</f>
        <v>29</v>
      </c>
      <c r="U69" s="153">
        <f>Q69-M69</f>
        <v>-1008</v>
      </c>
      <c r="V69" s="154">
        <f>Q69/Q67</f>
        <v>0.38717277486910995</v>
      </c>
    </row>
    <row r="70" spans="2:22" ht="16.5" thickBot="1" x14ac:dyDescent="0.3">
      <c r="B70" s="138" t="s">
        <v>135</v>
      </c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</row>
    <row r="71" spans="2:22" ht="16.5" thickBot="1" x14ac:dyDescent="0.3">
      <c r="B71" s="157" t="s">
        <v>174</v>
      </c>
      <c r="C71" s="160"/>
      <c r="D71" s="160"/>
      <c r="E71" s="160"/>
      <c r="F71" s="160"/>
      <c r="G71" s="160"/>
      <c r="H71" s="160"/>
      <c r="I71" s="160"/>
      <c r="J71" s="160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</row>
    <row r="72" spans="2:22" x14ac:dyDescent="0.25">
      <c r="B72" s="59" t="s">
        <v>30</v>
      </c>
      <c r="C72" s="153">
        <v>2082591</v>
      </c>
      <c r="D72" s="153">
        <v>651608</v>
      </c>
      <c r="E72" s="153">
        <v>446322</v>
      </c>
      <c r="F72" s="153">
        <v>1810318</v>
      </c>
      <c r="G72" s="153">
        <v>2077695</v>
      </c>
      <c r="H72" s="154">
        <f>G72/F72-1</f>
        <v>0.14769615062105101</v>
      </c>
      <c r="I72" s="154">
        <f>G72/C72-1</f>
        <v>-2.3509176789874298E-3</v>
      </c>
      <c r="J72" s="153">
        <f>G72-F72</f>
        <v>267377</v>
      </c>
      <c r="K72" s="153">
        <f>G72-C72</f>
        <v>-4896</v>
      </c>
      <c r="L72" s="154">
        <f>G72/G72</f>
        <v>1</v>
      </c>
      <c r="M72" s="155">
        <v>273783</v>
      </c>
      <c r="N72" s="153">
        <v>69133</v>
      </c>
      <c r="O72" s="153">
        <v>173983</v>
      </c>
      <c r="P72" s="153">
        <v>278200</v>
      </c>
      <c r="Q72" s="153">
        <v>275252</v>
      </c>
      <c r="R72" s="154">
        <f>Q72/P72-1</f>
        <v>-1.0596693026599602E-2</v>
      </c>
      <c r="S72" s="154">
        <f>Q72/M72-1</f>
        <v>5.3655632380389395E-3</v>
      </c>
      <c r="T72" s="153">
        <f>Q72-P72</f>
        <v>-2948</v>
      </c>
      <c r="U72" s="153">
        <f>Q72-M72</f>
        <v>1469</v>
      </c>
      <c r="V72" s="154">
        <f>Q72/Q72</f>
        <v>1</v>
      </c>
    </row>
    <row r="73" spans="2:22" x14ac:dyDescent="0.25">
      <c r="B73" s="59" t="s">
        <v>65</v>
      </c>
      <c r="C73" s="153">
        <v>1866730</v>
      </c>
      <c r="D73" s="153">
        <v>564918</v>
      </c>
      <c r="E73" s="153">
        <v>281778</v>
      </c>
      <c r="F73" s="153">
        <v>1572090</v>
      </c>
      <c r="G73" s="153">
        <v>1852876</v>
      </c>
      <c r="H73" s="154">
        <f>G73/F73-1</f>
        <v>0.17860682276460005</v>
      </c>
      <c r="I73" s="154">
        <f>G73/C73-1</f>
        <v>-7.4215339122423174E-3</v>
      </c>
      <c r="J73" s="153">
        <f>G73-F73</f>
        <v>280786</v>
      </c>
      <c r="K73" s="153">
        <f>G73-C73</f>
        <v>-13854</v>
      </c>
      <c r="L73" s="154">
        <f>G73/G72</f>
        <v>0.89179403136649027</v>
      </c>
      <c r="M73" s="155">
        <v>231383</v>
      </c>
      <c r="N73" s="153">
        <v>37493</v>
      </c>
      <c r="O73" s="153">
        <v>110918</v>
      </c>
      <c r="P73" s="153">
        <v>225041</v>
      </c>
      <c r="Q73" s="153">
        <v>232526</v>
      </c>
      <c r="R73" s="154">
        <f>Q73/P73-1</f>
        <v>3.3260605845156999E-2</v>
      </c>
      <c r="S73" s="154">
        <f>Q73/M73-1</f>
        <v>4.9398616147253716E-3</v>
      </c>
      <c r="T73" s="153">
        <f>Q73-P73</f>
        <v>7485</v>
      </c>
      <c r="U73" s="153">
        <f>Q73-M73</f>
        <v>1143</v>
      </c>
      <c r="V73" s="154">
        <f>Q73/Q72</f>
        <v>0.84477496984581402</v>
      </c>
    </row>
    <row r="74" spans="2:22" ht="15.75" thickBot="1" x14ac:dyDescent="0.3">
      <c r="B74" s="59" t="s">
        <v>138</v>
      </c>
      <c r="C74" s="153">
        <v>215862</v>
      </c>
      <c r="D74" s="153">
        <v>86692</v>
      </c>
      <c r="E74" s="153">
        <v>164545</v>
      </c>
      <c r="F74" s="153">
        <v>238226</v>
      </c>
      <c r="G74" s="153">
        <v>224821</v>
      </c>
      <c r="H74" s="154">
        <f>G74/F74-1</f>
        <v>-5.6270096463022501E-2</v>
      </c>
      <c r="I74" s="154">
        <f>G74/C74-1</f>
        <v>4.1503367892449905E-2</v>
      </c>
      <c r="J74" s="153">
        <f>G74-F74</f>
        <v>-13405</v>
      </c>
      <c r="K74" s="153">
        <f>G74-C74</f>
        <v>8959</v>
      </c>
      <c r="L74" s="154">
        <f>G74/G72</f>
        <v>0.10820693123870442</v>
      </c>
      <c r="M74" s="155">
        <v>42400</v>
      </c>
      <c r="N74" s="153">
        <v>31640</v>
      </c>
      <c r="O74" s="153">
        <v>63066</v>
      </c>
      <c r="P74" s="153">
        <v>53159</v>
      </c>
      <c r="Q74" s="153">
        <v>42726</v>
      </c>
      <c r="R74" s="154">
        <f>Q74/P74-1</f>
        <v>-0.19626027577644423</v>
      </c>
      <c r="S74" s="154">
        <f>Q74/M74-1</f>
        <v>7.6886792452830477E-3</v>
      </c>
      <c r="T74" s="153">
        <f>Q74-P74</f>
        <v>-10433</v>
      </c>
      <c r="U74" s="153">
        <f>Q74-M74</f>
        <v>326</v>
      </c>
      <c r="V74" s="154">
        <f>Q74/Q72</f>
        <v>0.15522503015418598</v>
      </c>
    </row>
    <row r="75" spans="2:22" ht="16.5" thickBot="1" x14ac:dyDescent="0.3">
      <c r="B75" s="157" t="s">
        <v>169</v>
      </c>
      <c r="C75" s="160"/>
      <c r="D75" s="160"/>
      <c r="E75" s="160"/>
      <c r="F75" s="160"/>
      <c r="G75" s="160"/>
      <c r="H75" s="160"/>
      <c r="I75" s="160"/>
      <c r="J75" s="160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</row>
    <row r="76" spans="2:22" x14ac:dyDescent="0.25">
      <c r="B76" s="59" t="s">
        <v>30</v>
      </c>
      <c r="C76" s="153">
        <v>2047416</v>
      </c>
      <c r="D76" s="153">
        <v>640757</v>
      </c>
      <c r="E76" s="153">
        <v>429389</v>
      </c>
      <c r="F76" s="153">
        <v>1782466</v>
      </c>
      <c r="G76" s="153">
        <v>2057092</v>
      </c>
      <c r="H76" s="154">
        <f>G76/F76-1</f>
        <v>0.15407082098620672</v>
      </c>
      <c r="I76" s="154">
        <f>G76/C76-1</f>
        <v>4.7259570111790605E-3</v>
      </c>
      <c r="J76" s="153">
        <f>G76-F76</f>
        <v>274626</v>
      </c>
      <c r="K76" s="153">
        <f>G76-C76</f>
        <v>9676</v>
      </c>
      <c r="L76" s="154">
        <f>G76/G76</f>
        <v>1</v>
      </c>
      <c r="M76" s="155">
        <v>272219</v>
      </c>
      <c r="N76" s="153">
        <v>67534</v>
      </c>
      <c r="O76" s="153">
        <v>172715</v>
      </c>
      <c r="P76" s="153">
        <v>276911</v>
      </c>
      <c r="Q76" s="153">
        <v>274083</v>
      </c>
      <c r="R76" s="154">
        <f>Q76/P76-1</f>
        <v>-1.0212667608003989E-2</v>
      </c>
      <c r="S76" s="154">
        <f>Q76/M76-1</f>
        <v>6.8474279899639612E-3</v>
      </c>
      <c r="T76" s="153">
        <f>Q76-P76</f>
        <v>-2828</v>
      </c>
      <c r="U76" s="153">
        <f>Q76-M76</f>
        <v>1864</v>
      </c>
      <c r="V76" s="154">
        <f>Q76/Q76</f>
        <v>1</v>
      </c>
    </row>
    <row r="77" spans="2:22" x14ac:dyDescent="0.25">
      <c r="B77" s="59" t="s">
        <v>65</v>
      </c>
      <c r="C77" s="153">
        <v>1845784</v>
      </c>
      <c r="D77" s="153">
        <v>558951</v>
      </c>
      <c r="E77" s="153">
        <v>274772</v>
      </c>
      <c r="F77" s="153">
        <v>1557432</v>
      </c>
      <c r="G77" s="153">
        <v>1841116</v>
      </c>
      <c r="H77" s="154">
        <f>G77/F77-1</f>
        <v>0.18214856250545775</v>
      </c>
      <c r="I77" s="154">
        <f>G77/C77-1</f>
        <v>-2.5290066443310888E-3</v>
      </c>
      <c r="J77" s="153">
        <f>G77-F77</f>
        <v>283684</v>
      </c>
      <c r="K77" s="153">
        <f>G77-C77</f>
        <v>-4668</v>
      </c>
      <c r="L77" s="154">
        <f>G77/G76</f>
        <v>0.89500907105759009</v>
      </c>
      <c r="M77" s="155">
        <v>230365</v>
      </c>
      <c r="N77" s="153">
        <v>36987</v>
      </c>
      <c r="O77" s="153">
        <v>110458</v>
      </c>
      <c r="P77" s="153">
        <v>224359</v>
      </c>
      <c r="Q77" s="153">
        <v>231944</v>
      </c>
      <c r="R77" s="154">
        <f>Q77/P77-1</f>
        <v>3.3807424707722911E-2</v>
      </c>
      <c r="S77" s="154">
        <f>Q77/M77-1</f>
        <v>6.8543398519740339E-3</v>
      </c>
      <c r="T77" s="153">
        <f>Q77-P77</f>
        <v>7585</v>
      </c>
      <c r="U77" s="153">
        <f>Q77-M77</f>
        <v>1579</v>
      </c>
      <c r="V77" s="154">
        <f>Q77/Q76</f>
        <v>0.84625460170824163</v>
      </c>
    </row>
    <row r="78" spans="2:22" ht="15.75" thickBot="1" x14ac:dyDescent="0.3">
      <c r="B78" s="59" t="s">
        <v>138</v>
      </c>
      <c r="C78" s="153">
        <v>201634</v>
      </c>
      <c r="D78" s="153">
        <v>81806</v>
      </c>
      <c r="E78" s="153">
        <v>154617</v>
      </c>
      <c r="F78" s="153">
        <v>225037</v>
      </c>
      <c r="G78" s="153">
        <v>215974</v>
      </c>
      <c r="H78" s="154">
        <f>G78/F78-1</f>
        <v>-4.0273377266849431E-2</v>
      </c>
      <c r="I78" s="154">
        <f>G78/C78-1</f>
        <v>7.111895811222313E-2</v>
      </c>
      <c r="J78" s="153">
        <f>G78-F78</f>
        <v>-9063</v>
      </c>
      <c r="K78" s="153">
        <f>G78-C78</f>
        <v>14340</v>
      </c>
      <c r="L78" s="154">
        <f>G78/G76</f>
        <v>0.10498995669615166</v>
      </c>
      <c r="M78" s="155">
        <v>41854</v>
      </c>
      <c r="N78" s="153">
        <v>30547</v>
      </c>
      <c r="O78" s="153">
        <v>62257</v>
      </c>
      <c r="P78" s="153">
        <v>52553</v>
      </c>
      <c r="Q78" s="153">
        <v>42139</v>
      </c>
      <c r="R78" s="154">
        <f>Q78/P78-1</f>
        <v>-0.19816185565048616</v>
      </c>
      <c r="S78" s="154">
        <f>Q78/M78-1</f>
        <v>6.8093850050174876E-3</v>
      </c>
      <c r="T78" s="153">
        <f>Q78-P78</f>
        <v>-10414</v>
      </c>
      <c r="U78" s="153">
        <f>Q78-M78</f>
        <v>285</v>
      </c>
      <c r="V78" s="154">
        <f>Q78/Q76</f>
        <v>0.15374539829175835</v>
      </c>
    </row>
    <row r="79" spans="2:22" ht="16.5" thickBot="1" x14ac:dyDescent="0.3">
      <c r="B79" s="157" t="s">
        <v>170</v>
      </c>
      <c r="C79" s="160"/>
      <c r="D79" s="160"/>
      <c r="E79" s="160"/>
      <c r="F79" s="160"/>
      <c r="G79" s="160"/>
      <c r="H79" s="160"/>
      <c r="I79" s="160"/>
      <c r="J79" s="160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</row>
    <row r="80" spans="2:22" x14ac:dyDescent="0.25">
      <c r="B80" s="59" t="s">
        <v>30</v>
      </c>
      <c r="C80" s="153">
        <v>10617</v>
      </c>
      <c r="D80" s="153">
        <v>4204</v>
      </c>
      <c r="E80" s="153">
        <v>4130</v>
      </c>
      <c r="F80" s="153">
        <v>8285</v>
      </c>
      <c r="G80" s="153">
        <v>6403</v>
      </c>
      <c r="H80" s="154">
        <f>G80/F80-1</f>
        <v>-0.2271575135787568</v>
      </c>
      <c r="I80" s="154">
        <f>G80/C80-1</f>
        <v>-0.39691061505133274</v>
      </c>
      <c r="J80" s="153">
        <f>G80-F80</f>
        <v>-1882</v>
      </c>
      <c r="K80" s="153">
        <f>G80-C80</f>
        <v>-4214</v>
      </c>
      <c r="L80" s="154">
        <f>G80/G80</f>
        <v>1</v>
      </c>
      <c r="M80" s="155">
        <v>260</v>
      </c>
      <c r="N80" s="153">
        <v>1266</v>
      </c>
      <c r="O80" s="153">
        <v>870</v>
      </c>
      <c r="P80" s="153">
        <v>588</v>
      </c>
      <c r="Q80" s="153">
        <v>637</v>
      </c>
      <c r="R80" s="154">
        <f>Q80/P80-1</f>
        <v>8.3333333333333259E-2</v>
      </c>
      <c r="S80" s="154">
        <f>Q80/M80-1</f>
        <v>1.4500000000000002</v>
      </c>
      <c r="T80" s="153">
        <f>Q80-P80</f>
        <v>49</v>
      </c>
      <c r="U80" s="153">
        <f>Q80-M80</f>
        <v>377</v>
      </c>
      <c r="V80" s="154">
        <f>Q80/Q80</f>
        <v>1</v>
      </c>
    </row>
    <row r="81" spans="2:22" x14ac:dyDescent="0.25">
      <c r="B81" s="59" t="s">
        <v>65</v>
      </c>
      <c r="C81" s="153">
        <v>7606</v>
      </c>
      <c r="D81" s="153">
        <v>2537</v>
      </c>
      <c r="E81" s="153">
        <v>1657</v>
      </c>
      <c r="F81" s="153">
        <v>4261</v>
      </c>
      <c r="G81" s="153">
        <v>4298</v>
      </c>
      <c r="H81" s="154">
        <f>G81/F81-1</f>
        <v>8.6834076507862346E-3</v>
      </c>
      <c r="I81" s="154">
        <f>G81/C81-1</f>
        <v>-0.43491980015777021</v>
      </c>
      <c r="J81" s="153">
        <f>G81-F81</f>
        <v>37</v>
      </c>
      <c r="K81" s="153">
        <f>G81-C81</f>
        <v>-3308</v>
      </c>
      <c r="L81" s="154">
        <f>G81/G80</f>
        <v>0.67124785256910824</v>
      </c>
      <c r="M81" s="155">
        <v>104</v>
      </c>
      <c r="N81" s="153">
        <v>381</v>
      </c>
      <c r="O81" s="153">
        <v>358</v>
      </c>
      <c r="P81" s="153">
        <v>369</v>
      </c>
      <c r="Q81" s="153">
        <v>388</v>
      </c>
      <c r="R81" s="154">
        <f>Q81/P81-1</f>
        <v>5.1490514905148999E-2</v>
      </c>
      <c r="S81" s="154">
        <f>Q81/M81-1</f>
        <v>2.7307692307692308</v>
      </c>
      <c r="T81" s="153">
        <f>Q81-P81</f>
        <v>19</v>
      </c>
      <c r="U81" s="153">
        <f>Q81-M81</f>
        <v>284</v>
      </c>
      <c r="V81" s="154">
        <f>Q81/Q80</f>
        <v>0.60910518053375196</v>
      </c>
    </row>
    <row r="82" spans="2:22" ht="15.75" thickBot="1" x14ac:dyDescent="0.3">
      <c r="B82" s="59" t="s">
        <v>138</v>
      </c>
      <c r="C82" s="153">
        <v>3012</v>
      </c>
      <c r="D82" s="153">
        <v>1667</v>
      </c>
      <c r="E82" s="153">
        <v>2473</v>
      </c>
      <c r="F82" s="153">
        <v>4022</v>
      </c>
      <c r="G82" s="153">
        <v>2108</v>
      </c>
      <c r="H82" s="154">
        <f>G82/F82-1</f>
        <v>-0.4758826454500249</v>
      </c>
      <c r="I82" s="154">
        <f>G82/C82-1</f>
        <v>-0.30013280212483395</v>
      </c>
      <c r="J82" s="153">
        <f>G82-F82</f>
        <v>-1914</v>
      </c>
      <c r="K82" s="153">
        <f>G82-C82</f>
        <v>-904</v>
      </c>
      <c r="L82" s="154">
        <f>G82/G80</f>
        <v>0.32922067780727782</v>
      </c>
      <c r="M82" s="155">
        <v>156</v>
      </c>
      <c r="N82" s="153">
        <v>885</v>
      </c>
      <c r="O82" s="153">
        <v>512</v>
      </c>
      <c r="P82" s="153">
        <v>218</v>
      </c>
      <c r="Q82" s="153">
        <v>250</v>
      </c>
      <c r="R82" s="154">
        <f>Q82/P82-1</f>
        <v>0.14678899082568808</v>
      </c>
      <c r="S82" s="154">
        <f>Q82/M82-1</f>
        <v>0.60256410256410264</v>
      </c>
      <c r="T82" s="153">
        <f>Q82-P82</f>
        <v>32</v>
      </c>
      <c r="U82" s="153">
        <f>Q82-M82</f>
        <v>94</v>
      </c>
      <c r="V82" s="154">
        <f>Q82/Q80</f>
        <v>0.39246467817896391</v>
      </c>
    </row>
    <row r="83" spans="2:22" ht="16.5" thickBot="1" x14ac:dyDescent="0.3">
      <c r="B83" s="157" t="s">
        <v>171</v>
      </c>
      <c r="C83" s="160"/>
      <c r="D83" s="160"/>
      <c r="E83" s="160"/>
      <c r="F83" s="160"/>
      <c r="G83" s="160"/>
      <c r="H83" s="160"/>
      <c r="I83" s="160"/>
      <c r="J83" s="160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</row>
    <row r="84" spans="2:22" x14ac:dyDescent="0.25">
      <c r="B84" s="59" t="s">
        <v>30</v>
      </c>
      <c r="C84" s="153">
        <v>7300</v>
      </c>
      <c r="D84" s="153">
        <v>1197</v>
      </c>
      <c r="E84" s="153">
        <v>2364</v>
      </c>
      <c r="F84" s="153">
        <v>4373</v>
      </c>
      <c r="G84" s="153">
        <v>2551</v>
      </c>
      <c r="H84" s="154">
        <f>G84/F84-1</f>
        <v>-0.41664761033615372</v>
      </c>
      <c r="I84" s="154">
        <f>G84/C84-1</f>
        <v>-0.65054794520547943</v>
      </c>
      <c r="J84" s="153">
        <f>G84-F84</f>
        <v>-1822</v>
      </c>
      <c r="K84" s="153">
        <f>G84-C84</f>
        <v>-4749</v>
      </c>
      <c r="L84" s="154">
        <f>G84/G84</f>
        <v>1</v>
      </c>
      <c r="M84" s="155">
        <v>38</v>
      </c>
      <c r="N84" s="153">
        <v>4</v>
      </c>
      <c r="O84" s="153">
        <v>95</v>
      </c>
      <c r="P84" s="153">
        <v>94</v>
      </c>
      <c r="Q84" s="153">
        <v>76</v>
      </c>
      <c r="R84" s="154">
        <f>Q84/P84-1</f>
        <v>-0.19148936170212771</v>
      </c>
      <c r="S84" s="154">
        <f>Q84/M84-1</f>
        <v>1</v>
      </c>
      <c r="T84" s="153">
        <f>Q84-P84</f>
        <v>-18</v>
      </c>
      <c r="U84" s="153">
        <f>Q84-M84</f>
        <v>38</v>
      </c>
      <c r="V84" s="154">
        <f>Q84/Q84</f>
        <v>1</v>
      </c>
    </row>
    <row r="85" spans="2:22" x14ac:dyDescent="0.25">
      <c r="B85" s="59" t="s">
        <v>65</v>
      </c>
      <c r="C85" s="153">
        <v>4473</v>
      </c>
      <c r="D85" s="153">
        <v>882</v>
      </c>
      <c r="E85" s="153">
        <v>1434</v>
      </c>
      <c r="F85" s="153">
        <v>3249</v>
      </c>
      <c r="G85" s="153">
        <v>1676</v>
      </c>
      <c r="H85" s="154">
        <f>G85/F85-1</f>
        <v>-0.48414896891351189</v>
      </c>
      <c r="I85" s="154">
        <f>G85/C85-1</f>
        <v>-0.62530739995528728</v>
      </c>
      <c r="J85" s="153">
        <f>G85-F85</f>
        <v>-1573</v>
      </c>
      <c r="K85" s="153">
        <f>G85-C85</f>
        <v>-2797</v>
      </c>
      <c r="L85" s="154">
        <f>G85/G84</f>
        <v>0.65699725597804781</v>
      </c>
      <c r="M85" s="155">
        <v>0</v>
      </c>
      <c r="N85" s="153">
        <v>4</v>
      </c>
      <c r="O85" s="153">
        <v>95</v>
      </c>
      <c r="P85" s="153">
        <v>94</v>
      </c>
      <c r="Q85" s="153">
        <v>48</v>
      </c>
      <c r="R85" s="154">
        <f>Q85/P85-1</f>
        <v>-0.48936170212765961</v>
      </c>
      <c r="S85" s="154" t="e">
        <f>Q85/M85-1</f>
        <v>#DIV/0!</v>
      </c>
      <c r="T85" s="153">
        <f>Q85-P85</f>
        <v>-46</v>
      </c>
      <c r="U85" s="153">
        <f>Q85-M85</f>
        <v>48</v>
      </c>
      <c r="V85" s="154">
        <f>Q85/Q84</f>
        <v>0.63157894736842102</v>
      </c>
    </row>
    <row r="86" spans="2:22" ht="15.75" thickBot="1" x14ac:dyDescent="0.3">
      <c r="B86" s="59" t="s">
        <v>138</v>
      </c>
      <c r="C86" s="153">
        <v>2827</v>
      </c>
      <c r="D86" s="153">
        <v>315</v>
      </c>
      <c r="E86" s="153">
        <v>931</v>
      </c>
      <c r="F86" s="153">
        <v>1124</v>
      </c>
      <c r="G86" s="153">
        <v>874</v>
      </c>
      <c r="H86" s="154">
        <f>G86/F86-1</f>
        <v>-0.22241992882562278</v>
      </c>
      <c r="I86" s="154">
        <f>G86/C86-1</f>
        <v>-0.69083834453484261</v>
      </c>
      <c r="J86" s="153">
        <f>G86-F86</f>
        <v>-250</v>
      </c>
      <c r="K86" s="153">
        <f>G86-C86</f>
        <v>-1953</v>
      </c>
      <c r="L86" s="154">
        <f>G86/G84</f>
        <v>0.34261074088592708</v>
      </c>
      <c r="M86" s="155">
        <v>38</v>
      </c>
      <c r="N86" s="153">
        <v>0</v>
      </c>
      <c r="O86" s="153">
        <v>0</v>
      </c>
      <c r="P86" s="153">
        <v>0</v>
      </c>
      <c r="Q86" s="153">
        <v>28</v>
      </c>
      <c r="R86" s="154" t="e">
        <f>Q86/P86-1</f>
        <v>#DIV/0!</v>
      </c>
      <c r="S86" s="154">
        <f>Q86/M86-1</f>
        <v>-0.26315789473684215</v>
      </c>
      <c r="T86" s="153">
        <f>Q86-P86</f>
        <v>28</v>
      </c>
      <c r="U86" s="153">
        <f>Q86-M86</f>
        <v>-10</v>
      </c>
      <c r="V86" s="154">
        <f>Q86/Q84</f>
        <v>0.36842105263157893</v>
      </c>
    </row>
    <row r="87" spans="2:22" ht="16.5" thickBot="1" x14ac:dyDescent="0.3">
      <c r="B87" s="157" t="s">
        <v>172</v>
      </c>
      <c r="C87" s="160"/>
      <c r="D87" s="160"/>
      <c r="E87" s="160"/>
      <c r="F87" s="160"/>
      <c r="G87" s="160"/>
      <c r="H87" s="160"/>
      <c r="I87" s="160"/>
      <c r="J87" s="160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</row>
    <row r="88" spans="2:22" x14ac:dyDescent="0.25">
      <c r="B88" s="59" t="s">
        <v>30</v>
      </c>
      <c r="C88" s="153">
        <v>17258</v>
      </c>
      <c r="D88" s="153">
        <v>5452</v>
      </c>
      <c r="E88" s="153">
        <v>10439</v>
      </c>
      <c r="F88" s="153">
        <v>15193</v>
      </c>
      <c r="G88" s="153">
        <v>11651</v>
      </c>
      <c r="H88" s="154">
        <f>G88/F88-1</f>
        <v>-0.2331336799842032</v>
      </c>
      <c r="I88" s="154">
        <f>G88/C88-1</f>
        <v>-0.32489280333758253</v>
      </c>
      <c r="J88" s="153">
        <f>G88-F88</f>
        <v>-3542</v>
      </c>
      <c r="K88" s="153">
        <f>G88-C88</f>
        <v>-5607</v>
      </c>
      <c r="L88" s="154">
        <f>G88/G88</f>
        <v>1</v>
      </c>
      <c r="M88" s="155">
        <v>1265</v>
      </c>
      <c r="N88" s="153">
        <v>328</v>
      </c>
      <c r="O88" s="153">
        <v>303</v>
      </c>
      <c r="P88" s="153">
        <v>607</v>
      </c>
      <c r="Q88" s="153">
        <v>456</v>
      </c>
      <c r="R88" s="154">
        <f>Q88/P88-1</f>
        <v>-0.24876441515650738</v>
      </c>
      <c r="S88" s="154">
        <f>Q88/M88-1</f>
        <v>-0.63952569169960483</v>
      </c>
      <c r="T88" s="153">
        <f>Q88-P88</f>
        <v>-151</v>
      </c>
      <c r="U88" s="153">
        <f>Q88-M88</f>
        <v>-809</v>
      </c>
      <c r="V88" s="154">
        <f>Q88/Q88</f>
        <v>1</v>
      </c>
    </row>
    <row r="89" spans="2:22" x14ac:dyDescent="0.25">
      <c r="B89" s="59" t="s">
        <v>65</v>
      </c>
      <c r="C89" s="153">
        <v>8870</v>
      </c>
      <c r="D89" s="153">
        <v>2547</v>
      </c>
      <c r="E89" s="153">
        <v>3914</v>
      </c>
      <c r="F89" s="153">
        <v>7151</v>
      </c>
      <c r="G89" s="153">
        <v>5785</v>
      </c>
      <c r="H89" s="154">
        <f>G89/F89-1</f>
        <v>-0.19102223465249613</v>
      </c>
      <c r="I89" s="154">
        <f>G89/C89-1</f>
        <v>-0.34780157835400227</v>
      </c>
      <c r="J89" s="153">
        <f>G89-F89</f>
        <v>-1366</v>
      </c>
      <c r="K89" s="153">
        <f>G89-C89</f>
        <v>-3085</v>
      </c>
      <c r="L89" s="154">
        <f>G89/G88</f>
        <v>0.49652390352759418</v>
      </c>
      <c r="M89" s="155">
        <v>914</v>
      </c>
      <c r="N89" s="153">
        <v>120</v>
      </c>
      <c r="O89" s="153">
        <v>7</v>
      </c>
      <c r="P89" s="153">
        <v>219</v>
      </c>
      <c r="Q89" s="153">
        <v>147</v>
      </c>
      <c r="R89" s="154">
        <f>Q89/P89-1</f>
        <v>-0.32876712328767121</v>
      </c>
      <c r="S89" s="154">
        <f>Q89/M89-1</f>
        <v>-0.83916849015317285</v>
      </c>
      <c r="T89" s="153">
        <f>Q89-P89</f>
        <v>-72</v>
      </c>
      <c r="U89" s="153">
        <f>Q89-M89</f>
        <v>-767</v>
      </c>
      <c r="V89" s="154">
        <f>Q89/Q88</f>
        <v>0.32236842105263158</v>
      </c>
    </row>
    <row r="90" spans="2:22" ht="15.75" thickBot="1" x14ac:dyDescent="0.3">
      <c r="B90" s="59" t="s">
        <v>138</v>
      </c>
      <c r="C90" s="153">
        <v>8389</v>
      </c>
      <c r="D90" s="153">
        <v>2905</v>
      </c>
      <c r="E90" s="153">
        <v>6526</v>
      </c>
      <c r="F90" s="153">
        <v>8045</v>
      </c>
      <c r="G90" s="153">
        <v>5866</v>
      </c>
      <c r="H90" s="154">
        <f>G90/F90-1</f>
        <v>-0.27085146053449349</v>
      </c>
      <c r="I90" s="154">
        <f>G90/C90-1</f>
        <v>-0.30075098343068307</v>
      </c>
      <c r="J90" s="153">
        <f>G90-F90</f>
        <v>-2179</v>
      </c>
      <c r="K90" s="153">
        <f>G90-C90</f>
        <v>-2523</v>
      </c>
      <c r="L90" s="154">
        <f>G90/G88</f>
        <v>0.50347609647240577</v>
      </c>
      <c r="M90" s="155">
        <v>351</v>
      </c>
      <c r="N90" s="153">
        <v>208</v>
      </c>
      <c r="O90" s="153">
        <v>296</v>
      </c>
      <c r="P90" s="153">
        <v>388</v>
      </c>
      <c r="Q90" s="153">
        <v>309</v>
      </c>
      <c r="R90" s="154">
        <f>Q90/P90-1</f>
        <v>-0.20360824742268047</v>
      </c>
      <c r="S90" s="154">
        <f>Q90/M90-1</f>
        <v>-0.11965811965811968</v>
      </c>
      <c r="T90" s="153">
        <f>Q90-P90</f>
        <v>-79</v>
      </c>
      <c r="U90" s="153">
        <f>Q90-M90</f>
        <v>-42</v>
      </c>
      <c r="V90" s="154">
        <f>Q90/Q88</f>
        <v>0.67763157894736847</v>
      </c>
    </row>
    <row r="91" spans="2:22" ht="16.5" thickBot="1" x14ac:dyDescent="0.3">
      <c r="B91" s="138" t="s">
        <v>136</v>
      </c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</row>
    <row r="92" spans="2:22" ht="16.5" thickBot="1" x14ac:dyDescent="0.3">
      <c r="B92" s="157" t="s">
        <v>174</v>
      </c>
      <c r="C92" s="160"/>
      <c r="D92" s="160"/>
      <c r="E92" s="160"/>
      <c r="F92" s="160"/>
      <c r="G92" s="160"/>
      <c r="H92" s="160"/>
      <c r="I92" s="160"/>
      <c r="J92" s="160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</row>
    <row r="93" spans="2:22" x14ac:dyDescent="0.25">
      <c r="B93" s="59" t="s">
        <v>30</v>
      </c>
      <c r="C93" s="153">
        <v>1365599</v>
      </c>
      <c r="D93" s="153">
        <v>526339</v>
      </c>
      <c r="E93" s="153">
        <v>435570</v>
      </c>
      <c r="F93" s="153">
        <v>1344110</v>
      </c>
      <c r="G93" s="153">
        <v>1539222</v>
      </c>
      <c r="H93" s="154">
        <f>G93/F93-1</f>
        <v>0.14516073833242804</v>
      </c>
      <c r="I93" s="154">
        <f>G93/C93-1</f>
        <v>0.12714054418610443</v>
      </c>
      <c r="J93" s="153">
        <f>G93-F93</f>
        <v>195112</v>
      </c>
      <c r="K93" s="153">
        <f>G93-C93</f>
        <v>173623</v>
      </c>
      <c r="L93" s="154">
        <f>G93/G93</f>
        <v>1</v>
      </c>
      <c r="M93" s="155">
        <v>175153</v>
      </c>
      <c r="N93" s="153">
        <v>75686</v>
      </c>
      <c r="O93" s="153">
        <v>141027</v>
      </c>
      <c r="P93" s="153">
        <v>207169</v>
      </c>
      <c r="Q93" s="153">
        <v>197593</v>
      </c>
      <c r="R93" s="154">
        <f>Q93/P93-1</f>
        <v>-4.6223131839222997E-2</v>
      </c>
      <c r="S93" s="154">
        <f>Q93/M93-1</f>
        <v>0.1281165609495698</v>
      </c>
      <c r="T93" s="153">
        <f>Q93-P93</f>
        <v>-9576</v>
      </c>
      <c r="U93" s="153">
        <f>Q93-M93</f>
        <v>22440</v>
      </c>
      <c r="V93" s="154">
        <f>Q93/Q93</f>
        <v>1</v>
      </c>
    </row>
    <row r="94" spans="2:22" x14ac:dyDescent="0.25">
      <c r="B94" s="59" t="s">
        <v>65</v>
      </c>
      <c r="C94" s="153">
        <v>1244245</v>
      </c>
      <c r="D94" s="153">
        <v>469545</v>
      </c>
      <c r="E94" s="153">
        <v>345610</v>
      </c>
      <c r="F94" s="153">
        <v>1229765</v>
      </c>
      <c r="G94" s="153">
        <v>1416955</v>
      </c>
      <c r="H94" s="154">
        <f>G94/F94-1</f>
        <v>0.15221607380271851</v>
      </c>
      <c r="I94" s="154">
        <f>G94/C94-1</f>
        <v>0.13880706773987428</v>
      </c>
      <c r="J94" s="153">
        <f>G94-F94</f>
        <v>187190</v>
      </c>
      <c r="K94" s="153">
        <f>G94-C94</f>
        <v>172710</v>
      </c>
      <c r="L94" s="154">
        <f>G94/G93</f>
        <v>0.92056571436738821</v>
      </c>
      <c r="M94" s="155">
        <v>148895</v>
      </c>
      <c r="N94" s="153">
        <v>54233</v>
      </c>
      <c r="O94" s="153">
        <v>105753</v>
      </c>
      <c r="P94" s="153">
        <v>181786</v>
      </c>
      <c r="Q94" s="153">
        <v>174230</v>
      </c>
      <c r="R94" s="154">
        <f>Q94/P94-1</f>
        <v>-4.1565357068201081E-2</v>
      </c>
      <c r="S94" s="154">
        <f>Q94/M94-1</f>
        <v>0.17015346385036434</v>
      </c>
      <c r="T94" s="153">
        <f>Q94-P94</f>
        <v>-7556</v>
      </c>
      <c r="U94" s="153">
        <f>Q94-M94</f>
        <v>25335</v>
      </c>
      <c r="V94" s="154">
        <f>Q94/Q93</f>
        <v>0.88176200573906971</v>
      </c>
    </row>
    <row r="95" spans="2:22" ht="15.75" thickBot="1" x14ac:dyDescent="0.3">
      <c r="B95" s="59" t="s">
        <v>138</v>
      </c>
      <c r="C95" s="153">
        <v>121354</v>
      </c>
      <c r="D95" s="153">
        <v>56792</v>
      </c>
      <c r="E95" s="153">
        <v>89960</v>
      </c>
      <c r="F95" s="153">
        <v>114346</v>
      </c>
      <c r="G95" s="153">
        <v>122266</v>
      </c>
      <c r="H95" s="154">
        <f>G95/F95-1</f>
        <v>6.926346352299162E-2</v>
      </c>
      <c r="I95" s="154">
        <f>G95/C95-1</f>
        <v>7.5152034543566337E-3</v>
      </c>
      <c r="J95" s="153">
        <f>G95-F95</f>
        <v>7920</v>
      </c>
      <c r="K95" s="153">
        <f>G95-C95</f>
        <v>912</v>
      </c>
      <c r="L95" s="154">
        <f>G95/G93</f>
        <v>7.9433635953748069E-2</v>
      </c>
      <c r="M95" s="155">
        <v>26258</v>
      </c>
      <c r="N95" s="153">
        <v>21453</v>
      </c>
      <c r="O95" s="153">
        <v>35274</v>
      </c>
      <c r="P95" s="153">
        <v>25384</v>
      </c>
      <c r="Q95" s="153">
        <v>23362</v>
      </c>
      <c r="R95" s="154">
        <f>Q95/P95-1</f>
        <v>-7.9656476520642894E-2</v>
      </c>
      <c r="S95" s="154">
        <f>Q95/M95-1</f>
        <v>-0.11029019727321199</v>
      </c>
      <c r="T95" s="153">
        <f>Q95-P95</f>
        <v>-2022</v>
      </c>
      <c r="U95" s="153">
        <f>Q95-M95</f>
        <v>-2896</v>
      </c>
      <c r="V95" s="154">
        <f>Q95/Q93</f>
        <v>0.11823293335290218</v>
      </c>
    </row>
    <row r="96" spans="2:22" ht="16.5" thickBot="1" x14ac:dyDescent="0.3">
      <c r="B96" s="157" t="s">
        <v>169</v>
      </c>
      <c r="C96" s="160"/>
      <c r="D96" s="160"/>
      <c r="E96" s="160"/>
      <c r="F96" s="160"/>
      <c r="G96" s="160"/>
      <c r="H96" s="160"/>
      <c r="I96" s="160"/>
      <c r="J96" s="160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</row>
    <row r="97" spans="2:22" x14ac:dyDescent="0.25">
      <c r="B97" s="59" t="s">
        <v>30</v>
      </c>
      <c r="C97" s="153">
        <v>1339030</v>
      </c>
      <c r="D97" s="153">
        <v>512320</v>
      </c>
      <c r="E97" s="153">
        <v>410032</v>
      </c>
      <c r="F97" s="153">
        <v>1314726</v>
      </c>
      <c r="G97" s="153">
        <v>1479414</v>
      </c>
      <c r="H97" s="154">
        <f>G97/F97-1</f>
        <v>0.12526412347515747</v>
      </c>
      <c r="I97" s="154">
        <f>G97/C97-1</f>
        <v>0.10484007079751767</v>
      </c>
      <c r="J97" s="153">
        <f>G97-F97</f>
        <v>164688</v>
      </c>
      <c r="K97" s="153">
        <f>G97-C97</f>
        <v>140384</v>
      </c>
      <c r="L97" s="154">
        <f>G97/G97</f>
        <v>1</v>
      </c>
      <c r="M97" s="155">
        <v>173272</v>
      </c>
      <c r="N97" s="153">
        <v>74177</v>
      </c>
      <c r="O97" s="153">
        <v>137115</v>
      </c>
      <c r="P97" s="153">
        <v>204799</v>
      </c>
      <c r="Q97" s="153">
        <v>191608</v>
      </c>
      <c r="R97" s="154">
        <f>Q97/P97-1</f>
        <v>-6.4409494186983385E-2</v>
      </c>
      <c r="S97" s="154">
        <f>Q97/M97-1</f>
        <v>0.10582206011357864</v>
      </c>
      <c r="T97" s="153">
        <f>Q97-P97</f>
        <v>-13191</v>
      </c>
      <c r="U97" s="153">
        <f>Q97-M97</f>
        <v>18336</v>
      </c>
      <c r="V97" s="154">
        <f>Q97/Q97</f>
        <v>1</v>
      </c>
    </row>
    <row r="98" spans="2:22" x14ac:dyDescent="0.25">
      <c r="B98" s="59" t="s">
        <v>65</v>
      </c>
      <c r="C98" s="153">
        <v>1227866</v>
      </c>
      <c r="D98" s="153">
        <v>459379</v>
      </c>
      <c r="E98" s="153">
        <v>330430</v>
      </c>
      <c r="F98" s="153">
        <v>1209322</v>
      </c>
      <c r="G98" s="153">
        <v>1372302</v>
      </c>
      <c r="H98" s="154">
        <f>G98/F98-1</f>
        <v>0.13476973047707719</v>
      </c>
      <c r="I98" s="154">
        <f>G98/C98-1</f>
        <v>0.11763172854366855</v>
      </c>
      <c r="J98" s="153">
        <f>G98-F98</f>
        <v>162980</v>
      </c>
      <c r="K98" s="153">
        <f>G98-C98</f>
        <v>144436</v>
      </c>
      <c r="L98" s="154">
        <f>G98/G97</f>
        <v>0.92759835989114614</v>
      </c>
      <c r="M98" s="155">
        <v>147719</v>
      </c>
      <c r="N98" s="153">
        <v>53330</v>
      </c>
      <c r="O98" s="153">
        <v>103845</v>
      </c>
      <c r="P98" s="153">
        <v>180566</v>
      </c>
      <c r="Q98" s="153">
        <v>170178</v>
      </c>
      <c r="R98" s="154">
        <f>Q98/P98-1</f>
        <v>-5.7530210560127637E-2</v>
      </c>
      <c r="S98" s="154">
        <f>Q98/M98-1</f>
        <v>0.15203866801156241</v>
      </c>
      <c r="T98" s="153">
        <f>Q98-P98</f>
        <v>-10388</v>
      </c>
      <c r="U98" s="153">
        <f>Q98-M98</f>
        <v>22459</v>
      </c>
      <c r="V98" s="154">
        <f>Q98/Q97</f>
        <v>0.88815707068598393</v>
      </c>
    </row>
    <row r="99" spans="2:22" ht="15.75" thickBot="1" x14ac:dyDescent="0.3">
      <c r="B99" s="59" t="s">
        <v>138</v>
      </c>
      <c r="C99" s="153">
        <v>111162</v>
      </c>
      <c r="D99" s="153">
        <v>52940</v>
      </c>
      <c r="E99" s="153">
        <v>79603</v>
      </c>
      <c r="F99" s="153">
        <v>105407</v>
      </c>
      <c r="G99" s="153">
        <v>107111</v>
      </c>
      <c r="H99" s="154">
        <f>G99/F99-1</f>
        <v>1.6165909284962199E-2</v>
      </c>
      <c r="I99" s="154">
        <f>G99/C99-1</f>
        <v>-3.6442309422284547E-2</v>
      </c>
      <c r="J99" s="153">
        <f>G99-F99</f>
        <v>1704</v>
      </c>
      <c r="K99" s="153">
        <f>G99-C99</f>
        <v>-4051</v>
      </c>
      <c r="L99" s="154">
        <f>G99/G97</f>
        <v>7.2400964165541218E-2</v>
      </c>
      <c r="M99" s="155">
        <v>25553</v>
      </c>
      <c r="N99" s="153">
        <v>20847</v>
      </c>
      <c r="O99" s="153">
        <v>33270</v>
      </c>
      <c r="P99" s="153">
        <v>24234</v>
      </c>
      <c r="Q99" s="153">
        <v>21430</v>
      </c>
      <c r="R99" s="154">
        <f>Q99/P99-1</f>
        <v>-0.11570520755962699</v>
      </c>
      <c r="S99" s="154">
        <f>Q99/M99-1</f>
        <v>-0.16135091770046572</v>
      </c>
      <c r="T99" s="153">
        <f>Q99-P99</f>
        <v>-2804</v>
      </c>
      <c r="U99" s="153">
        <f>Q99-M99</f>
        <v>-4123</v>
      </c>
      <c r="V99" s="154">
        <f>Q99/Q97</f>
        <v>0.11184292931401611</v>
      </c>
    </row>
    <row r="100" spans="2:22" ht="16.5" thickBot="1" x14ac:dyDescent="0.3">
      <c r="B100" s="157" t="s">
        <v>170</v>
      </c>
      <c r="C100" s="160"/>
      <c r="D100" s="160"/>
      <c r="E100" s="160"/>
      <c r="F100" s="160"/>
      <c r="G100" s="160"/>
      <c r="H100" s="160"/>
      <c r="I100" s="160"/>
      <c r="J100" s="160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</row>
    <row r="101" spans="2:22" x14ac:dyDescent="0.25">
      <c r="B101" s="59" t="s">
        <v>30</v>
      </c>
      <c r="C101" s="153">
        <v>9858</v>
      </c>
      <c r="D101" s="153">
        <v>4387</v>
      </c>
      <c r="E101" s="153">
        <v>11767</v>
      </c>
      <c r="F101" s="153">
        <v>10203</v>
      </c>
      <c r="G101" s="153">
        <v>27754</v>
      </c>
      <c r="H101" s="154">
        <f>G101/F101-1</f>
        <v>1.7201803391159465</v>
      </c>
      <c r="I101" s="154">
        <f>G101/C101-1</f>
        <v>1.8153783728951107</v>
      </c>
      <c r="J101" s="153">
        <f>G101-F101</f>
        <v>17551</v>
      </c>
      <c r="K101" s="153">
        <f>G101-C101</f>
        <v>17896</v>
      </c>
      <c r="L101" s="154">
        <f>G101/G101</f>
        <v>1</v>
      </c>
      <c r="M101" s="155">
        <v>1042</v>
      </c>
      <c r="N101" s="153">
        <v>1219</v>
      </c>
      <c r="O101" s="153">
        <v>2466</v>
      </c>
      <c r="P101" s="153">
        <v>1360</v>
      </c>
      <c r="Q101" s="153">
        <v>3139</v>
      </c>
      <c r="R101" s="154">
        <f>Q101/P101-1</f>
        <v>1.3080882352941177</v>
      </c>
      <c r="S101" s="154">
        <f>Q101/M101-1</f>
        <v>2.012476007677543</v>
      </c>
      <c r="T101" s="153">
        <f>Q101-P101</f>
        <v>1779</v>
      </c>
      <c r="U101" s="153">
        <f>Q101-M101</f>
        <v>2097</v>
      </c>
      <c r="V101" s="154">
        <f>Q101/Q101</f>
        <v>1</v>
      </c>
    </row>
    <row r="102" spans="2:22" x14ac:dyDescent="0.25">
      <c r="B102" s="59" t="s">
        <v>65</v>
      </c>
      <c r="C102" s="153">
        <v>6680</v>
      </c>
      <c r="D102" s="153">
        <v>2967</v>
      </c>
      <c r="E102" s="153">
        <v>5305</v>
      </c>
      <c r="F102" s="153">
        <v>5541</v>
      </c>
      <c r="G102" s="153">
        <v>17923</v>
      </c>
      <c r="H102" s="154">
        <f>G102/F102-1</f>
        <v>2.2346146904890816</v>
      </c>
      <c r="I102" s="154">
        <f>G102/C102-1</f>
        <v>1.6830838323353294</v>
      </c>
      <c r="J102" s="153">
        <f>G102-F102</f>
        <v>12382</v>
      </c>
      <c r="K102" s="153">
        <f>G102-C102</f>
        <v>11243</v>
      </c>
      <c r="L102" s="154">
        <f>G102/G101</f>
        <v>0.64578078835483177</v>
      </c>
      <c r="M102" s="155">
        <v>521</v>
      </c>
      <c r="N102" s="153">
        <v>747</v>
      </c>
      <c r="O102" s="153">
        <v>723</v>
      </c>
      <c r="P102" s="153">
        <v>457</v>
      </c>
      <c r="Q102" s="153">
        <v>1511</v>
      </c>
      <c r="R102" s="154">
        <f>Q102/P102-1</f>
        <v>2.3063457330415753</v>
      </c>
      <c r="S102" s="154">
        <f>Q102/M102-1</f>
        <v>1.9001919385796544</v>
      </c>
      <c r="T102" s="153">
        <f>Q102-P102</f>
        <v>1054</v>
      </c>
      <c r="U102" s="153">
        <f>Q102-M102</f>
        <v>990</v>
      </c>
      <c r="V102" s="154">
        <f>Q102/Q101</f>
        <v>0.48136349155782099</v>
      </c>
    </row>
    <row r="103" spans="2:22" ht="15.75" thickBot="1" x14ac:dyDescent="0.3">
      <c r="B103" s="59" t="s">
        <v>138</v>
      </c>
      <c r="C103" s="153">
        <v>3175</v>
      </c>
      <c r="D103" s="153">
        <v>1420</v>
      </c>
      <c r="E103" s="153">
        <v>6463</v>
      </c>
      <c r="F103" s="153">
        <v>4661</v>
      </c>
      <c r="G103" s="153">
        <v>9831</v>
      </c>
      <c r="H103" s="154">
        <f>G103/F103-1</f>
        <v>1.1092040334692128</v>
      </c>
      <c r="I103" s="154">
        <f>G103/C103-1</f>
        <v>2.0963779527559057</v>
      </c>
      <c r="J103" s="153">
        <f>G103-F103</f>
        <v>5170</v>
      </c>
      <c r="K103" s="153">
        <f>G103-C103</f>
        <v>6656</v>
      </c>
      <c r="L103" s="154">
        <f>G103/G101</f>
        <v>0.35421921164516829</v>
      </c>
      <c r="M103" s="155">
        <v>521</v>
      </c>
      <c r="N103" s="153">
        <v>472</v>
      </c>
      <c r="O103" s="153">
        <v>1743</v>
      </c>
      <c r="P103" s="153">
        <v>902</v>
      </c>
      <c r="Q103" s="153">
        <v>1628</v>
      </c>
      <c r="R103" s="154">
        <f>Q103/P103-1</f>
        <v>0.80487804878048785</v>
      </c>
      <c r="S103" s="154">
        <f>Q103/M103-1</f>
        <v>2.124760076775432</v>
      </c>
      <c r="T103" s="153">
        <f>Q103-P103</f>
        <v>726</v>
      </c>
      <c r="U103" s="153">
        <f>Q103-M103</f>
        <v>1107</v>
      </c>
      <c r="V103" s="154">
        <f>Q103/Q101</f>
        <v>0.51863650844217901</v>
      </c>
    </row>
    <row r="104" spans="2:22" ht="16.5" thickBot="1" x14ac:dyDescent="0.3">
      <c r="B104" s="157" t="s">
        <v>171</v>
      </c>
      <c r="C104" s="160"/>
      <c r="D104" s="160"/>
      <c r="E104" s="160"/>
      <c r="F104" s="160"/>
      <c r="G104" s="160"/>
      <c r="H104" s="160"/>
      <c r="I104" s="160"/>
      <c r="J104" s="160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</row>
    <row r="105" spans="2:22" x14ac:dyDescent="0.25">
      <c r="B105" s="59" t="s">
        <v>30</v>
      </c>
      <c r="C105" s="153">
        <v>3450</v>
      </c>
      <c r="D105" s="153">
        <v>3448</v>
      </c>
      <c r="E105" s="153">
        <v>6111</v>
      </c>
      <c r="F105" s="153">
        <v>7648</v>
      </c>
      <c r="G105" s="153">
        <v>18520</v>
      </c>
      <c r="H105" s="154">
        <f>G105/F105-1</f>
        <v>1.4215481171548117</v>
      </c>
      <c r="I105" s="154">
        <f>G105/C105-1</f>
        <v>4.3681159420289859</v>
      </c>
      <c r="J105" s="153">
        <f>G105-F105</f>
        <v>10872</v>
      </c>
      <c r="K105" s="153">
        <f>G105-C105</f>
        <v>15070</v>
      </c>
      <c r="L105" s="154">
        <f>G105/G105</f>
        <v>1</v>
      </c>
      <c r="M105" s="155">
        <v>32</v>
      </c>
      <c r="N105" s="153">
        <v>94</v>
      </c>
      <c r="O105" s="153">
        <v>665</v>
      </c>
      <c r="P105" s="153">
        <v>661</v>
      </c>
      <c r="Q105" s="153">
        <v>2088</v>
      </c>
      <c r="R105" s="154">
        <f>Q105/P105-1</f>
        <v>2.1588502269288958</v>
      </c>
      <c r="S105" s="154">
        <f>Q105/M105-1</f>
        <v>64.25</v>
      </c>
      <c r="T105" s="153">
        <f>Q105-P105</f>
        <v>1427</v>
      </c>
      <c r="U105" s="153">
        <f>Q105-M105</f>
        <v>2056</v>
      </c>
      <c r="V105" s="154">
        <f>Q105/Q105</f>
        <v>1</v>
      </c>
    </row>
    <row r="106" spans="2:22" x14ac:dyDescent="0.25">
      <c r="B106" s="59" t="s">
        <v>65</v>
      </c>
      <c r="C106" s="153">
        <v>2522</v>
      </c>
      <c r="D106" s="153">
        <v>3284</v>
      </c>
      <c r="E106" s="153">
        <v>5399</v>
      </c>
      <c r="F106" s="153">
        <v>7123</v>
      </c>
      <c r="G106" s="153">
        <v>17148</v>
      </c>
      <c r="H106" s="154">
        <f>G106/F106-1</f>
        <v>1.4074126070475925</v>
      </c>
      <c r="I106" s="154">
        <f>G106/C106-1</f>
        <v>5.7993655828707373</v>
      </c>
      <c r="J106" s="153">
        <f>G106-F106</f>
        <v>10025</v>
      </c>
      <c r="K106" s="153">
        <f>G106-C106</f>
        <v>14626</v>
      </c>
      <c r="L106" s="154">
        <f>G106/G105</f>
        <v>0.92591792656587468</v>
      </c>
      <c r="M106" s="155">
        <v>32</v>
      </c>
      <c r="N106" s="153">
        <v>94</v>
      </c>
      <c r="O106" s="153">
        <v>665</v>
      </c>
      <c r="P106" s="153">
        <v>599</v>
      </c>
      <c r="Q106" s="153">
        <v>2024</v>
      </c>
      <c r="R106" s="154">
        <f>Q106/P106-1</f>
        <v>2.378964941569282</v>
      </c>
      <c r="S106" s="154">
        <f>Q106/M106-1</f>
        <v>62.25</v>
      </c>
      <c r="T106" s="153">
        <f>Q106-P106</f>
        <v>1425</v>
      </c>
      <c r="U106" s="153">
        <f>Q106-M106</f>
        <v>1992</v>
      </c>
      <c r="V106" s="154">
        <f>Q106/Q105</f>
        <v>0.96934865900383138</v>
      </c>
    </row>
    <row r="107" spans="2:22" ht="15.75" thickBot="1" x14ac:dyDescent="0.3">
      <c r="B107" s="59" t="s">
        <v>138</v>
      </c>
      <c r="C107" s="153">
        <v>928</v>
      </c>
      <c r="D107" s="153">
        <v>164</v>
      </c>
      <c r="E107" s="153">
        <v>711</v>
      </c>
      <c r="F107" s="153">
        <v>525</v>
      </c>
      <c r="G107" s="153">
        <v>1373</v>
      </c>
      <c r="H107" s="154">
        <f>G107/F107-1</f>
        <v>1.6152380952380954</v>
      </c>
      <c r="I107" s="154">
        <f>G107/C107-1</f>
        <v>0.47952586206896552</v>
      </c>
      <c r="J107" s="153">
        <f>G107-F107</f>
        <v>848</v>
      </c>
      <c r="K107" s="153">
        <f>G107-C107</f>
        <v>445</v>
      </c>
      <c r="L107" s="154">
        <f>G107/G105</f>
        <v>7.4136069114470848E-2</v>
      </c>
      <c r="M107" s="155">
        <v>0</v>
      </c>
      <c r="N107" s="153">
        <v>0</v>
      </c>
      <c r="O107" s="153">
        <v>0</v>
      </c>
      <c r="P107" s="153">
        <v>61</v>
      </c>
      <c r="Q107" s="153">
        <v>64</v>
      </c>
      <c r="R107" s="154">
        <f>Q107/P107-1</f>
        <v>4.9180327868852514E-2</v>
      </c>
      <c r="S107" s="154" t="e">
        <f>Q107/M107-1</f>
        <v>#DIV/0!</v>
      </c>
      <c r="T107" s="153">
        <f>Q107-P107</f>
        <v>3</v>
      </c>
      <c r="U107" s="153">
        <f>Q107-M107</f>
        <v>64</v>
      </c>
      <c r="V107" s="154">
        <f>Q107/Q105</f>
        <v>3.0651340996168581E-2</v>
      </c>
    </row>
    <row r="108" spans="2:22" ht="16.5" thickBot="1" x14ac:dyDescent="0.3">
      <c r="B108" s="157" t="s">
        <v>172</v>
      </c>
      <c r="C108" s="160"/>
      <c r="D108" s="160"/>
      <c r="E108" s="160"/>
      <c r="F108" s="160"/>
      <c r="G108" s="160"/>
      <c r="H108" s="160"/>
      <c r="I108" s="160"/>
      <c r="J108" s="160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</row>
    <row r="109" spans="2:22" x14ac:dyDescent="0.25">
      <c r="B109" s="59" t="s">
        <v>30</v>
      </c>
      <c r="C109" s="153">
        <v>13268</v>
      </c>
      <c r="D109" s="153">
        <v>6186</v>
      </c>
      <c r="E109" s="153">
        <v>7664</v>
      </c>
      <c r="F109" s="153">
        <v>11532</v>
      </c>
      <c r="G109" s="153">
        <v>13535</v>
      </c>
      <c r="H109" s="154">
        <f>G109/F109-1</f>
        <v>0.17369060006937209</v>
      </c>
      <c r="I109" s="154">
        <f>G109/C109-1</f>
        <v>2.0123605667772049E-2</v>
      </c>
      <c r="J109" s="153">
        <f>G109-F109</f>
        <v>2003</v>
      </c>
      <c r="K109" s="153">
        <f>G109-C109</f>
        <v>267</v>
      </c>
      <c r="L109" s="154">
        <f>G109/G109</f>
        <v>1</v>
      </c>
      <c r="M109" s="155">
        <v>808</v>
      </c>
      <c r="N109" s="153">
        <v>196</v>
      </c>
      <c r="O109" s="153">
        <v>782</v>
      </c>
      <c r="P109" s="153">
        <v>349</v>
      </c>
      <c r="Q109" s="153">
        <v>758</v>
      </c>
      <c r="R109" s="154">
        <f>Q109/P109-1</f>
        <v>1.1719197707736391</v>
      </c>
      <c r="S109" s="154">
        <f>Q109/M109-1</f>
        <v>-6.1881188118811936E-2</v>
      </c>
      <c r="T109" s="153">
        <f>Q109-P109</f>
        <v>409</v>
      </c>
      <c r="U109" s="153">
        <f>Q109-M109</f>
        <v>-50</v>
      </c>
      <c r="V109" s="154">
        <f>Q109/Q109</f>
        <v>1</v>
      </c>
    </row>
    <row r="110" spans="2:22" x14ac:dyDescent="0.25">
      <c r="B110" s="59" t="s">
        <v>65</v>
      </c>
      <c r="C110" s="153">
        <v>7180</v>
      </c>
      <c r="D110" s="153">
        <v>3919</v>
      </c>
      <c r="E110" s="153">
        <v>4477</v>
      </c>
      <c r="F110" s="153">
        <v>7778</v>
      </c>
      <c r="G110" s="153">
        <v>9586</v>
      </c>
      <c r="H110" s="154">
        <f>G110/F110-1</f>
        <v>0.23245050141424528</v>
      </c>
      <c r="I110" s="154">
        <f>G110/C110-1</f>
        <v>0.33509749303621161</v>
      </c>
      <c r="J110" s="153">
        <f>G110-F110</f>
        <v>1808</v>
      </c>
      <c r="K110" s="153">
        <f>G110-C110</f>
        <v>2406</v>
      </c>
      <c r="L110" s="154">
        <f>G110/G109</f>
        <v>0.70823790173623935</v>
      </c>
      <c r="M110" s="155">
        <v>623</v>
      </c>
      <c r="N110" s="153">
        <v>63</v>
      </c>
      <c r="O110" s="153">
        <v>520</v>
      </c>
      <c r="P110" s="153">
        <v>163</v>
      </c>
      <c r="Q110" s="153">
        <v>518</v>
      </c>
      <c r="R110" s="154">
        <f>Q110/P110-1</f>
        <v>2.1779141104294477</v>
      </c>
      <c r="S110" s="154">
        <f>Q110/M110-1</f>
        <v>-0.1685393258426966</v>
      </c>
      <c r="T110" s="153">
        <f>Q110-P110</f>
        <v>355</v>
      </c>
      <c r="U110" s="153">
        <f>Q110-M110</f>
        <v>-105</v>
      </c>
      <c r="V110" s="154">
        <f>Q110/Q109</f>
        <v>0.68337730870712399</v>
      </c>
    </row>
    <row r="111" spans="2:22" ht="15.75" thickBot="1" x14ac:dyDescent="0.3">
      <c r="B111" s="59" t="s">
        <v>138</v>
      </c>
      <c r="C111" s="153">
        <v>6089</v>
      </c>
      <c r="D111" s="153">
        <v>2267</v>
      </c>
      <c r="E111" s="153">
        <v>3186</v>
      </c>
      <c r="F111" s="153">
        <v>3754</v>
      </c>
      <c r="G111" s="153">
        <v>3949</v>
      </c>
      <c r="H111" s="154">
        <f>G111/F111-1</f>
        <v>5.194459243473637E-2</v>
      </c>
      <c r="I111" s="154">
        <f>G111/C111-1</f>
        <v>-0.35145344063064543</v>
      </c>
      <c r="J111" s="153">
        <f>G111-F111</f>
        <v>195</v>
      </c>
      <c r="K111" s="153">
        <f>G111-C111</f>
        <v>-2140</v>
      </c>
      <c r="L111" s="154">
        <f>G111/G109</f>
        <v>0.29176209826376059</v>
      </c>
      <c r="M111" s="155">
        <v>185</v>
      </c>
      <c r="N111" s="153">
        <v>134</v>
      </c>
      <c r="O111" s="153">
        <v>262</v>
      </c>
      <c r="P111" s="153">
        <v>186</v>
      </c>
      <c r="Q111" s="153">
        <v>240</v>
      </c>
      <c r="R111" s="154">
        <f>Q111/P111-1</f>
        <v>0.29032258064516125</v>
      </c>
      <c r="S111" s="154">
        <f>Q111/M111-1</f>
        <v>0.29729729729729737</v>
      </c>
      <c r="T111" s="153">
        <f>Q111-P111</f>
        <v>54</v>
      </c>
      <c r="U111" s="153">
        <f>Q111-M111</f>
        <v>55</v>
      </c>
      <c r="V111" s="154">
        <f>Q111/Q109</f>
        <v>0.31662269129287601</v>
      </c>
    </row>
    <row r="112" spans="2:22" ht="16.5" thickBot="1" x14ac:dyDescent="0.3">
      <c r="B112" s="138" t="s">
        <v>137</v>
      </c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</row>
    <row r="113" spans="2:22" ht="16.5" thickBot="1" x14ac:dyDescent="0.3">
      <c r="B113" s="157" t="s">
        <v>174</v>
      </c>
      <c r="C113" s="160"/>
      <c r="D113" s="160"/>
      <c r="E113" s="160"/>
      <c r="F113" s="160"/>
      <c r="G113" s="160"/>
      <c r="H113" s="160"/>
      <c r="I113" s="160"/>
      <c r="J113" s="160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</row>
    <row r="114" spans="2:22" x14ac:dyDescent="0.25">
      <c r="B114" s="59" t="s">
        <v>30</v>
      </c>
      <c r="C114" s="153">
        <v>232939</v>
      </c>
      <c r="D114" s="153">
        <v>95403</v>
      </c>
      <c r="E114" s="153">
        <v>87966</v>
      </c>
      <c r="F114" s="153">
        <v>143840</v>
      </c>
      <c r="G114" s="153">
        <v>137117</v>
      </c>
      <c r="H114" s="154">
        <f>G114/F114-1</f>
        <v>-4.6739432703003292E-2</v>
      </c>
      <c r="I114" s="154">
        <f>G114/C114-1</f>
        <v>-0.41136091423076426</v>
      </c>
      <c r="J114" s="153">
        <f>G114-F114</f>
        <v>-6723</v>
      </c>
      <c r="K114" s="153">
        <f>G114-C114</f>
        <v>-95822</v>
      </c>
      <c r="L114" s="154">
        <f>G114/G114</f>
        <v>1</v>
      </c>
      <c r="M114" s="155">
        <v>26465</v>
      </c>
      <c r="N114" s="153">
        <v>10749</v>
      </c>
      <c r="O114" s="153">
        <v>22839</v>
      </c>
      <c r="P114" s="153">
        <v>19732</v>
      </c>
      <c r="Q114" s="153">
        <v>15189</v>
      </c>
      <c r="R114" s="154">
        <f>Q114/P114-1</f>
        <v>-0.23023515102371783</v>
      </c>
      <c r="S114" s="154">
        <f>Q114/M114-1</f>
        <v>-0.42607217079161153</v>
      </c>
      <c r="T114" s="153">
        <f>Q114-P114</f>
        <v>-4543</v>
      </c>
      <c r="U114" s="153">
        <f>Q114-M114</f>
        <v>-11276</v>
      </c>
      <c r="V114" s="154">
        <f>Q114/Q114</f>
        <v>1</v>
      </c>
    </row>
    <row r="115" spans="2:22" x14ac:dyDescent="0.25">
      <c r="B115" s="59" t="s">
        <v>65</v>
      </c>
      <c r="C115" s="153">
        <v>189514</v>
      </c>
      <c r="D115" s="153">
        <v>77273</v>
      </c>
      <c r="E115" s="153">
        <v>47932</v>
      </c>
      <c r="F115" s="153">
        <v>95691</v>
      </c>
      <c r="G115" s="153">
        <v>102533</v>
      </c>
      <c r="H115" s="154">
        <f>G115/F115-1</f>
        <v>7.1500977103384766E-2</v>
      </c>
      <c r="I115" s="154">
        <f>G115/C115-1</f>
        <v>-0.45896873054233456</v>
      </c>
      <c r="J115" s="153">
        <f>G115-F115</f>
        <v>6842</v>
      </c>
      <c r="K115" s="153">
        <f>G115-C115</f>
        <v>-86981</v>
      </c>
      <c r="L115" s="154">
        <f>G115/G114</f>
        <v>0.74777744553921099</v>
      </c>
      <c r="M115" s="155">
        <v>15026</v>
      </c>
      <c r="N115" s="153">
        <v>2530</v>
      </c>
      <c r="O115" s="153">
        <v>7985</v>
      </c>
      <c r="P115" s="153">
        <v>9042</v>
      </c>
      <c r="Q115" s="153">
        <v>8863</v>
      </c>
      <c r="R115" s="154">
        <f>Q115/P115-1</f>
        <v>-1.9796505197965053E-2</v>
      </c>
      <c r="S115" s="154">
        <f>Q115/M115-1</f>
        <v>-0.41015573006788231</v>
      </c>
      <c r="T115" s="153">
        <f>Q115-P115</f>
        <v>-179</v>
      </c>
      <c r="U115" s="153">
        <f>Q115-M115</f>
        <v>-6163</v>
      </c>
      <c r="V115" s="154">
        <f>Q115/Q114</f>
        <v>0.58351438541049439</v>
      </c>
    </row>
    <row r="116" spans="2:22" ht="15.75" thickBot="1" x14ac:dyDescent="0.3">
      <c r="B116" s="59" t="s">
        <v>138</v>
      </c>
      <c r="C116" s="153">
        <v>43424</v>
      </c>
      <c r="D116" s="153">
        <v>18130</v>
      </c>
      <c r="E116" s="153">
        <v>40033</v>
      </c>
      <c r="F116" s="153">
        <v>48151</v>
      </c>
      <c r="G116" s="153">
        <v>34585</v>
      </c>
      <c r="H116" s="154">
        <f>G116/F116-1</f>
        <v>-0.28173869701563825</v>
      </c>
      <c r="I116" s="154">
        <f>G116/C116-1</f>
        <v>-0.20355103168754607</v>
      </c>
      <c r="J116" s="153">
        <f>G116-F116</f>
        <v>-13566</v>
      </c>
      <c r="K116" s="153">
        <f>G116-C116</f>
        <v>-8839</v>
      </c>
      <c r="L116" s="154">
        <f>G116/G114</f>
        <v>0.25222984750249788</v>
      </c>
      <c r="M116" s="155">
        <v>11438</v>
      </c>
      <c r="N116" s="153">
        <v>8219</v>
      </c>
      <c r="O116" s="153">
        <v>14854</v>
      </c>
      <c r="P116" s="153">
        <v>10689</v>
      </c>
      <c r="Q116" s="153">
        <v>6326</v>
      </c>
      <c r="R116" s="154">
        <f>Q116/P116-1</f>
        <v>-0.4081766301805595</v>
      </c>
      <c r="S116" s="154">
        <f>Q116/M116-1</f>
        <v>-0.44693128169260365</v>
      </c>
      <c r="T116" s="153">
        <f>Q116-P116</f>
        <v>-4363</v>
      </c>
      <c r="U116" s="153">
        <f>Q116-M116</f>
        <v>-5112</v>
      </c>
      <c r="V116" s="154">
        <f>Q116/Q114</f>
        <v>0.41648561458950556</v>
      </c>
    </row>
    <row r="117" spans="2:22" ht="16.5" thickBot="1" x14ac:dyDescent="0.3">
      <c r="B117" s="157" t="s">
        <v>169</v>
      </c>
      <c r="C117" s="160"/>
      <c r="D117" s="160"/>
      <c r="E117" s="160"/>
      <c r="F117" s="160"/>
      <c r="G117" s="160"/>
      <c r="H117" s="160"/>
      <c r="I117" s="160"/>
      <c r="J117" s="160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</row>
    <row r="118" spans="2:22" x14ac:dyDescent="0.25">
      <c r="B118" s="59" t="s">
        <v>30</v>
      </c>
      <c r="C118" s="153">
        <v>222030</v>
      </c>
      <c r="D118" s="153">
        <v>92410</v>
      </c>
      <c r="E118" s="153">
        <v>80168</v>
      </c>
      <c r="F118" s="153">
        <v>130765</v>
      </c>
      <c r="G118" s="153">
        <v>126336</v>
      </c>
      <c r="H118" s="154">
        <f>G118/F118-1</f>
        <v>-3.3869919320919206E-2</v>
      </c>
      <c r="I118" s="154">
        <f>G118/C118-1</f>
        <v>-0.43099581137684095</v>
      </c>
      <c r="J118" s="153">
        <f>G118-F118</f>
        <v>-4429</v>
      </c>
      <c r="K118" s="153">
        <f>G118-C118</f>
        <v>-95694</v>
      </c>
      <c r="L118" s="154">
        <f>G118/G118</f>
        <v>1</v>
      </c>
      <c r="M118" s="155">
        <v>25803</v>
      </c>
      <c r="N118" s="153">
        <v>10288</v>
      </c>
      <c r="O118" s="153">
        <v>21959</v>
      </c>
      <c r="P118" s="153">
        <v>19205</v>
      </c>
      <c r="Q118" s="153">
        <v>13627</v>
      </c>
      <c r="R118" s="154">
        <f>Q118/P118-1</f>
        <v>-0.29044519656339496</v>
      </c>
      <c r="S118" s="154">
        <f>Q118/M118-1</f>
        <v>-0.47188311436654651</v>
      </c>
      <c r="T118" s="153">
        <f>Q118-P118</f>
        <v>-5578</v>
      </c>
      <c r="U118" s="153">
        <f>Q118-M118</f>
        <v>-12176</v>
      </c>
      <c r="V118" s="154">
        <f>Q118/Q118</f>
        <v>1</v>
      </c>
    </row>
    <row r="119" spans="2:22" x14ac:dyDescent="0.25">
      <c r="B119" s="59" t="s">
        <v>65</v>
      </c>
      <c r="C119" s="153">
        <v>184790</v>
      </c>
      <c r="D119" s="153">
        <v>76496</v>
      </c>
      <c r="E119" s="153">
        <v>44569</v>
      </c>
      <c r="F119" s="153">
        <v>90470</v>
      </c>
      <c r="G119" s="153">
        <v>97738</v>
      </c>
      <c r="H119" s="154">
        <f>G119/F119-1</f>
        <v>8.0336022991046807E-2</v>
      </c>
      <c r="I119" s="154">
        <f>G119/C119-1</f>
        <v>-0.47108609773256127</v>
      </c>
      <c r="J119" s="153">
        <f>G119-F119</f>
        <v>7268</v>
      </c>
      <c r="K119" s="153">
        <f>G119-C119</f>
        <v>-87052</v>
      </c>
      <c r="L119" s="154">
        <f>G119/G118</f>
        <v>0.7736353850050659</v>
      </c>
      <c r="M119" s="155">
        <v>14617</v>
      </c>
      <c r="N119" s="153">
        <v>2376</v>
      </c>
      <c r="O119" s="153">
        <v>7625</v>
      </c>
      <c r="P119" s="153">
        <v>8699</v>
      </c>
      <c r="Q119" s="153">
        <v>8538</v>
      </c>
      <c r="R119" s="154">
        <f>Q119/P119-1</f>
        <v>-1.8507874468329688E-2</v>
      </c>
      <c r="S119" s="154">
        <f>Q119/M119-1</f>
        <v>-0.41588561264281321</v>
      </c>
      <c r="T119" s="153">
        <f>Q119-P119</f>
        <v>-161</v>
      </c>
      <c r="U119" s="153">
        <f>Q119-M119</f>
        <v>-6079</v>
      </c>
      <c r="V119" s="154">
        <f>Q119/Q118</f>
        <v>0.62655023115872899</v>
      </c>
    </row>
    <row r="120" spans="2:22" ht="15.75" thickBot="1" x14ac:dyDescent="0.3">
      <c r="B120" s="59" t="s">
        <v>138</v>
      </c>
      <c r="C120" s="153">
        <v>37240</v>
      </c>
      <c r="D120" s="153">
        <v>15914</v>
      </c>
      <c r="E120" s="153">
        <v>35600</v>
      </c>
      <c r="F120" s="153">
        <v>40297</v>
      </c>
      <c r="G120" s="153">
        <v>28599</v>
      </c>
      <c r="H120" s="154">
        <f>G120/F120-1</f>
        <v>-0.29029456287068511</v>
      </c>
      <c r="I120" s="154">
        <f>G120/C120-1</f>
        <v>-0.23203544575725021</v>
      </c>
      <c r="J120" s="153">
        <f>G120-F120</f>
        <v>-11698</v>
      </c>
      <c r="K120" s="153">
        <f>G120-C120</f>
        <v>-8641</v>
      </c>
      <c r="L120" s="154">
        <f>G120/G118</f>
        <v>0.22637253039513677</v>
      </c>
      <c r="M120" s="155">
        <v>11185</v>
      </c>
      <c r="N120" s="153">
        <v>7912</v>
      </c>
      <c r="O120" s="153">
        <v>14334</v>
      </c>
      <c r="P120" s="153">
        <v>10506</v>
      </c>
      <c r="Q120" s="153">
        <v>5089</v>
      </c>
      <c r="R120" s="154">
        <f>Q120/P120-1</f>
        <v>-0.51561012754616409</v>
      </c>
      <c r="S120" s="154">
        <f>Q120/M120-1</f>
        <v>-0.54501564595440322</v>
      </c>
      <c r="T120" s="153">
        <f>Q120-P120</f>
        <v>-5417</v>
      </c>
      <c r="U120" s="153">
        <f>Q120-M120</f>
        <v>-6096</v>
      </c>
      <c r="V120" s="154">
        <f>Q120/Q118</f>
        <v>0.37344976884127101</v>
      </c>
    </row>
    <row r="121" spans="2:22" ht="16.5" thickBot="1" x14ac:dyDescent="0.3">
      <c r="B121" s="157" t="s">
        <v>170</v>
      </c>
      <c r="C121" s="160"/>
      <c r="D121" s="160"/>
      <c r="E121" s="160"/>
      <c r="F121" s="160"/>
      <c r="G121" s="160"/>
      <c r="H121" s="160"/>
      <c r="I121" s="160"/>
      <c r="J121" s="160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</row>
    <row r="122" spans="2:22" x14ac:dyDescent="0.25">
      <c r="B122" s="59" t="s">
        <v>30</v>
      </c>
      <c r="C122" s="153">
        <v>2308</v>
      </c>
      <c r="D122" s="153">
        <v>1095</v>
      </c>
      <c r="E122" s="153">
        <v>3427</v>
      </c>
      <c r="F122" s="153">
        <v>6811</v>
      </c>
      <c r="G122" s="153">
        <v>6560</v>
      </c>
      <c r="H122" s="154">
        <f>G122/F122-1</f>
        <v>-3.6852150932315419E-2</v>
      </c>
      <c r="I122" s="154">
        <f>G122/C122-1</f>
        <v>1.8422876949740035</v>
      </c>
      <c r="J122" s="153">
        <f>G122-F122</f>
        <v>-251</v>
      </c>
      <c r="K122" s="153">
        <f>G122-C122</f>
        <v>4252</v>
      </c>
      <c r="L122" s="154">
        <f>G122/G122</f>
        <v>1</v>
      </c>
      <c r="M122" s="155">
        <v>160</v>
      </c>
      <c r="N122" s="153">
        <v>350</v>
      </c>
      <c r="O122" s="153">
        <v>772</v>
      </c>
      <c r="P122" s="153">
        <v>319</v>
      </c>
      <c r="Q122" s="153">
        <v>709</v>
      </c>
      <c r="R122" s="154">
        <f>Q122/P122-1</f>
        <v>1.2225705329153604</v>
      </c>
      <c r="S122" s="154">
        <f>Q122/M122-1</f>
        <v>3.4312500000000004</v>
      </c>
      <c r="T122" s="153">
        <f>Q122-P122</f>
        <v>390</v>
      </c>
      <c r="U122" s="153">
        <f>Q122-M122</f>
        <v>549</v>
      </c>
      <c r="V122" s="154">
        <f>Q122/Q122</f>
        <v>1</v>
      </c>
    </row>
    <row r="123" spans="2:22" x14ac:dyDescent="0.25">
      <c r="B123" s="59" t="s">
        <v>65</v>
      </c>
      <c r="C123" s="153">
        <v>1117</v>
      </c>
      <c r="D123" s="153">
        <v>211</v>
      </c>
      <c r="E123" s="153">
        <v>1833</v>
      </c>
      <c r="F123" s="153">
        <v>3826</v>
      </c>
      <c r="G123" s="153">
        <v>3074</v>
      </c>
      <c r="H123" s="154">
        <f>G123/F123-1</f>
        <v>-0.19654992158912699</v>
      </c>
      <c r="I123" s="154">
        <f>G123/C123-1</f>
        <v>1.7520143240823636</v>
      </c>
      <c r="J123" s="153">
        <f>G123-F123</f>
        <v>-752</v>
      </c>
      <c r="K123" s="153">
        <f>G123-C123</f>
        <v>1957</v>
      </c>
      <c r="L123" s="154">
        <f>G123/G122</f>
        <v>0.46859756097560978</v>
      </c>
      <c r="M123" s="155">
        <v>50</v>
      </c>
      <c r="N123" s="153">
        <v>75</v>
      </c>
      <c r="O123" s="153">
        <v>318</v>
      </c>
      <c r="P123" s="153">
        <v>223</v>
      </c>
      <c r="Q123" s="153">
        <v>248</v>
      </c>
      <c r="R123" s="154">
        <f>Q123/P123-1</f>
        <v>0.11210762331838575</v>
      </c>
      <c r="S123" s="154">
        <f>Q123/M123-1</f>
        <v>3.96</v>
      </c>
      <c r="T123" s="153">
        <f>Q123-P123</f>
        <v>25</v>
      </c>
      <c r="U123" s="153">
        <f>Q123-M123</f>
        <v>198</v>
      </c>
      <c r="V123" s="154">
        <f>Q123/Q122</f>
        <v>0.34978843441466856</v>
      </c>
    </row>
    <row r="124" spans="2:22" ht="15.75" thickBot="1" x14ac:dyDescent="0.3">
      <c r="B124" s="59" t="s">
        <v>138</v>
      </c>
      <c r="C124" s="153">
        <v>1192</v>
      </c>
      <c r="D124" s="153">
        <v>884</v>
      </c>
      <c r="E124" s="153">
        <v>1597</v>
      </c>
      <c r="F124" s="153">
        <v>2986</v>
      </c>
      <c r="G124" s="153">
        <v>3485</v>
      </c>
      <c r="H124" s="154">
        <f>G124/F124-1</f>
        <v>0.1671131949095781</v>
      </c>
      <c r="I124" s="154">
        <f>G124/C124-1</f>
        <v>1.9236577181208054</v>
      </c>
      <c r="J124" s="153">
        <f>G124-F124</f>
        <v>499</v>
      </c>
      <c r="K124" s="153">
        <f>G124-C124</f>
        <v>2293</v>
      </c>
      <c r="L124" s="154">
        <f>G124/G122</f>
        <v>0.53125</v>
      </c>
      <c r="M124" s="155">
        <v>110</v>
      </c>
      <c r="N124" s="153">
        <v>275</v>
      </c>
      <c r="O124" s="153">
        <v>455</v>
      </c>
      <c r="P124" s="153">
        <v>96</v>
      </c>
      <c r="Q124" s="153">
        <v>460</v>
      </c>
      <c r="R124" s="154">
        <f>Q124/P124-1</f>
        <v>3.791666666666667</v>
      </c>
      <c r="S124" s="154">
        <f>Q124/M124-1</f>
        <v>3.1818181818181817</v>
      </c>
      <c r="T124" s="153">
        <f>Q124-P124</f>
        <v>364</v>
      </c>
      <c r="U124" s="153">
        <f>Q124-M124</f>
        <v>350</v>
      </c>
      <c r="V124" s="154">
        <f>Q124/Q122</f>
        <v>0.64880112834978843</v>
      </c>
    </row>
    <row r="125" spans="2:22" ht="16.5" thickBot="1" x14ac:dyDescent="0.3">
      <c r="B125" s="157" t="s">
        <v>171</v>
      </c>
      <c r="C125" s="160"/>
      <c r="D125" s="160"/>
      <c r="E125" s="160"/>
      <c r="F125" s="160"/>
      <c r="G125" s="160"/>
      <c r="H125" s="160"/>
      <c r="I125" s="160"/>
      <c r="J125" s="160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</row>
    <row r="126" spans="2:22" x14ac:dyDescent="0.25">
      <c r="B126" s="59" t="s">
        <v>30</v>
      </c>
      <c r="C126" s="153">
        <v>3437</v>
      </c>
      <c r="D126" s="153">
        <v>112</v>
      </c>
      <c r="E126" s="153">
        <v>612</v>
      </c>
      <c r="F126" s="153">
        <v>955</v>
      </c>
      <c r="G126" s="153">
        <v>663</v>
      </c>
      <c r="H126" s="154">
        <f>G126/F126-1</f>
        <v>-0.30575916230366496</v>
      </c>
      <c r="I126" s="154">
        <f>G126/C126-1</f>
        <v>-0.80709921443118993</v>
      </c>
      <c r="J126" s="153">
        <f>G126-F126</f>
        <v>-292</v>
      </c>
      <c r="K126" s="153">
        <f>G126-C126</f>
        <v>-2774</v>
      </c>
      <c r="L126" s="154">
        <f>G126/G126</f>
        <v>1</v>
      </c>
      <c r="M126" s="155">
        <v>260</v>
      </c>
      <c r="N126" s="153">
        <v>67</v>
      </c>
      <c r="O126" s="153">
        <v>36</v>
      </c>
      <c r="P126" s="153">
        <v>59</v>
      </c>
      <c r="Q126" s="153">
        <v>0</v>
      </c>
      <c r="R126" s="154">
        <f>Q126/P126-1</f>
        <v>-1</v>
      </c>
      <c r="S126" s="154">
        <f>Q126/M126-1</f>
        <v>-1</v>
      </c>
      <c r="T126" s="153">
        <f>Q126-P126</f>
        <v>-59</v>
      </c>
      <c r="U126" s="153">
        <f>Q126-M126</f>
        <v>-260</v>
      </c>
      <c r="V126" s="154" t="e">
        <f>Q126/Q126</f>
        <v>#DIV/0!</v>
      </c>
    </row>
    <row r="127" spans="2:22" x14ac:dyDescent="0.25">
      <c r="B127" s="59" t="s">
        <v>65</v>
      </c>
      <c r="C127" s="153">
        <v>1565</v>
      </c>
      <c r="D127" s="153">
        <v>108</v>
      </c>
      <c r="E127" s="153">
        <v>336</v>
      </c>
      <c r="F127" s="153">
        <v>422</v>
      </c>
      <c r="G127" s="153">
        <v>460</v>
      </c>
      <c r="H127" s="154">
        <f>G127/F127-1</f>
        <v>9.004739336492884E-2</v>
      </c>
      <c r="I127" s="154">
        <f>G127/C127-1</f>
        <v>-0.70607028753993606</v>
      </c>
      <c r="J127" s="153">
        <f>G127-F127</f>
        <v>38</v>
      </c>
      <c r="K127" s="153">
        <f>G127-C127</f>
        <v>-1105</v>
      </c>
      <c r="L127" s="154">
        <f>G127/G126</f>
        <v>0.69381598793363497</v>
      </c>
      <c r="M127" s="155">
        <v>260</v>
      </c>
      <c r="N127" s="153">
        <v>63</v>
      </c>
      <c r="O127" s="153">
        <v>26</v>
      </c>
      <c r="P127" s="153">
        <v>57</v>
      </c>
      <c r="Q127" s="153">
        <v>0</v>
      </c>
      <c r="R127" s="154">
        <f>Q127/P127-1</f>
        <v>-1</v>
      </c>
      <c r="S127" s="154">
        <f>Q127/M127-1</f>
        <v>-1</v>
      </c>
      <c r="T127" s="153">
        <f>Q127-P127</f>
        <v>-57</v>
      </c>
      <c r="U127" s="153">
        <f>Q127-M127</f>
        <v>-260</v>
      </c>
      <c r="V127" s="154" t="e">
        <f>Q127/Q126</f>
        <v>#DIV/0!</v>
      </c>
    </row>
    <row r="128" spans="2:22" ht="15.75" thickBot="1" x14ac:dyDescent="0.3">
      <c r="B128" s="59" t="s">
        <v>138</v>
      </c>
      <c r="C128" s="153">
        <v>1871</v>
      </c>
      <c r="D128" s="153">
        <v>5</v>
      </c>
      <c r="E128" s="153">
        <v>277</v>
      </c>
      <c r="F128" s="153">
        <v>533</v>
      </c>
      <c r="G128" s="153">
        <v>206</v>
      </c>
      <c r="H128" s="154">
        <f>G128/F128-1</f>
        <v>-0.61350844277673544</v>
      </c>
      <c r="I128" s="154">
        <f>G128/C128-1</f>
        <v>-0.88989845002672363</v>
      </c>
      <c r="J128" s="153">
        <f>G128-F128</f>
        <v>-327</v>
      </c>
      <c r="K128" s="153">
        <f>G128-C128</f>
        <v>-1665</v>
      </c>
      <c r="L128" s="154">
        <f>G128/G126</f>
        <v>0.31070889894419307</v>
      </c>
      <c r="M128" s="155">
        <v>0</v>
      </c>
      <c r="N128" s="153">
        <v>5</v>
      </c>
      <c r="O128" s="153">
        <v>10</v>
      </c>
      <c r="P128" s="153">
        <v>2</v>
      </c>
      <c r="Q128" s="153">
        <v>0</v>
      </c>
      <c r="R128" s="154">
        <f>Q128/P128-1</f>
        <v>-1</v>
      </c>
      <c r="S128" s="154" t="e">
        <f>Q128/M128-1</f>
        <v>#DIV/0!</v>
      </c>
      <c r="T128" s="153">
        <f>Q128-P128</f>
        <v>-2</v>
      </c>
      <c r="U128" s="153">
        <f>Q128-M128</f>
        <v>0</v>
      </c>
      <c r="V128" s="154" t="e">
        <f>Q128/Q126</f>
        <v>#DIV/0!</v>
      </c>
    </row>
    <row r="129" spans="2:22" ht="16.5" thickBot="1" x14ac:dyDescent="0.3">
      <c r="B129" s="157" t="s">
        <v>172</v>
      </c>
      <c r="C129" s="160"/>
      <c r="D129" s="160"/>
      <c r="E129" s="160"/>
      <c r="F129" s="160"/>
      <c r="G129" s="160"/>
      <c r="H129" s="160"/>
      <c r="I129" s="160"/>
      <c r="J129" s="160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</row>
    <row r="130" spans="2:22" x14ac:dyDescent="0.25">
      <c r="B130" s="59" t="s">
        <v>30</v>
      </c>
      <c r="C130" s="153">
        <v>5165</v>
      </c>
      <c r="D130" s="153">
        <v>1788</v>
      </c>
      <c r="E130" s="153">
        <v>3760</v>
      </c>
      <c r="F130" s="153">
        <v>5309</v>
      </c>
      <c r="G130" s="153">
        <v>3558</v>
      </c>
      <c r="H130" s="154">
        <f>G130/F130-1</f>
        <v>-0.32981729139197591</v>
      </c>
      <c r="I130" s="154">
        <f>G130/C130-1</f>
        <v>-0.31113262342691195</v>
      </c>
      <c r="J130" s="153">
        <f>G130-F130</f>
        <v>-1751</v>
      </c>
      <c r="K130" s="153">
        <f>G130-C130</f>
        <v>-1607</v>
      </c>
      <c r="L130" s="154">
        <f>G130/G130</f>
        <v>1</v>
      </c>
      <c r="M130" s="155">
        <v>243</v>
      </c>
      <c r="N130" s="153">
        <v>44</v>
      </c>
      <c r="O130" s="153">
        <v>72</v>
      </c>
      <c r="P130" s="153">
        <v>148</v>
      </c>
      <c r="Q130" s="153">
        <v>853</v>
      </c>
      <c r="R130" s="154">
        <f>Q130/P130-1</f>
        <v>4.7635135135135132</v>
      </c>
      <c r="S130" s="154">
        <f>Q130/M130-1</f>
        <v>2.5102880658436213</v>
      </c>
      <c r="T130" s="153">
        <f>Q130-P130</f>
        <v>705</v>
      </c>
      <c r="U130" s="153">
        <f>Q130-M130</f>
        <v>610</v>
      </c>
      <c r="V130" s="154">
        <f>Q130/Q130</f>
        <v>1</v>
      </c>
    </row>
    <row r="131" spans="2:22" x14ac:dyDescent="0.25">
      <c r="B131" s="59" t="s">
        <v>65</v>
      </c>
      <c r="C131" s="153">
        <v>2044</v>
      </c>
      <c r="D131" s="153">
        <v>458</v>
      </c>
      <c r="E131" s="153">
        <v>1200</v>
      </c>
      <c r="F131" s="153">
        <v>972</v>
      </c>
      <c r="G131" s="153">
        <v>1260</v>
      </c>
      <c r="H131" s="154">
        <f>G131/F131-1</f>
        <v>0.29629629629629628</v>
      </c>
      <c r="I131" s="154">
        <f>G131/C131-1</f>
        <v>-0.38356164383561642</v>
      </c>
      <c r="J131" s="153">
        <f>G131-F131</f>
        <v>288</v>
      </c>
      <c r="K131" s="153">
        <f>G131-C131</f>
        <v>-784</v>
      </c>
      <c r="L131" s="154">
        <f>G131/G130</f>
        <v>0.35413153456998314</v>
      </c>
      <c r="M131" s="155">
        <v>100</v>
      </c>
      <c r="N131" s="153">
        <v>16</v>
      </c>
      <c r="O131" s="153">
        <v>16</v>
      </c>
      <c r="P131" s="153">
        <v>63</v>
      </c>
      <c r="Q131" s="153">
        <v>76</v>
      </c>
      <c r="R131" s="154">
        <f>Q131/P131-1</f>
        <v>0.20634920634920628</v>
      </c>
      <c r="S131" s="154">
        <f>Q131/M131-1</f>
        <v>-0.24</v>
      </c>
      <c r="T131" s="153">
        <f>Q131-P131</f>
        <v>13</v>
      </c>
      <c r="U131" s="153">
        <f>Q131-M131</f>
        <v>-24</v>
      </c>
      <c r="V131" s="154">
        <f>Q131/Q130</f>
        <v>8.9097303634232128E-2</v>
      </c>
    </row>
    <row r="132" spans="2:22" x14ac:dyDescent="0.25">
      <c r="B132" s="59" t="s">
        <v>138</v>
      </c>
      <c r="C132" s="153">
        <v>3122</v>
      </c>
      <c r="D132" s="153">
        <v>1330</v>
      </c>
      <c r="E132" s="153">
        <v>2560</v>
      </c>
      <c r="F132" s="153">
        <v>4336</v>
      </c>
      <c r="G132" s="153">
        <v>2298</v>
      </c>
      <c r="H132" s="154">
        <f>G132/F132-1</f>
        <v>-0.47001845018450183</v>
      </c>
      <c r="I132" s="154">
        <f>G132/C132-1</f>
        <v>-0.26393337604099931</v>
      </c>
      <c r="J132" s="153">
        <f>G132-F132</f>
        <v>-2038</v>
      </c>
      <c r="K132" s="153">
        <f>G132-C132</f>
        <v>-824</v>
      </c>
      <c r="L132" s="154">
        <f>G132/G130</f>
        <v>0.64586846543001686</v>
      </c>
      <c r="M132" s="155">
        <v>143</v>
      </c>
      <c r="N132" s="153">
        <v>28</v>
      </c>
      <c r="O132" s="153">
        <v>56</v>
      </c>
      <c r="P132" s="153">
        <v>84</v>
      </c>
      <c r="Q132" s="153">
        <v>777</v>
      </c>
      <c r="R132" s="154">
        <f>Q132/P132-1</f>
        <v>8.25</v>
      </c>
      <c r="S132" s="154">
        <f>Q132/M132-1</f>
        <v>4.4335664335664333</v>
      </c>
      <c r="T132" s="153">
        <f>Q132-P132</f>
        <v>693</v>
      </c>
      <c r="U132" s="153">
        <f>Q132-M132</f>
        <v>634</v>
      </c>
      <c r="V132" s="154">
        <f>Q132/Q130</f>
        <v>0.91090269636576793</v>
      </c>
    </row>
    <row r="133" spans="2:22" ht="6" customHeight="1" x14ac:dyDescent="0.25"/>
    <row r="134" spans="2:22" x14ac:dyDescent="0.25">
      <c r="B134" s="40" t="s">
        <v>57</v>
      </c>
      <c r="C134" s="40"/>
      <c r="D134" s="40"/>
      <c r="E134" s="40"/>
      <c r="F134" s="40"/>
      <c r="G134" s="40"/>
      <c r="H134" s="40"/>
      <c r="I134" s="40"/>
      <c r="J134" s="40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242AC-0A0B-43EB-8317-9A83216FE057}">
  <dimension ref="A1:AI50"/>
  <sheetViews>
    <sheetView showGridLines="0" workbookViewId="0">
      <pane xSplit="2" ySplit="7" topLeftCell="C8" activePane="bottomRight" state="frozen"/>
      <selection activeCell="G13" sqref="G13"/>
      <selection pane="topRight" activeCell="G13" sqref="G13"/>
      <selection pane="bottomLeft" activeCell="G13" sqref="G13"/>
      <selection pane="bottomRight" activeCell="G13" sqref="G13"/>
    </sheetView>
  </sheetViews>
  <sheetFormatPr baseColWidth="10" defaultColWidth="11.42578125" defaultRowHeight="15" x14ac:dyDescent="0.25"/>
  <cols>
    <col min="1" max="1" width="22.28515625" style="13" customWidth="1"/>
    <col min="2" max="2" width="31.7109375" customWidth="1"/>
    <col min="3" max="7" width="12.42578125" customWidth="1"/>
    <col min="8" max="11" width="9.42578125" customWidth="1"/>
    <col min="12" max="12" width="10.85546875" customWidth="1"/>
    <col min="13" max="13" width="12.5703125" customWidth="1"/>
    <col min="14" max="15" width="11.42578125" customWidth="1"/>
    <col min="16" max="16" width="15.85546875" customWidth="1"/>
    <col min="17" max="18" width="11.42578125" customWidth="1"/>
    <col min="19" max="24" width="9.42578125" customWidth="1"/>
    <col min="25" max="28" width="11" customWidth="1"/>
    <col min="34" max="35" width="9.42578125" customWidth="1"/>
  </cols>
  <sheetData>
    <row r="1" spans="1:35" ht="40.5" customHeight="1" x14ac:dyDescent="0.25">
      <c r="A1" s="44"/>
      <c r="Z1">
        <v>3197280</v>
      </c>
    </row>
    <row r="4" spans="1:35" ht="21.75" customHeight="1" thickBot="1" x14ac:dyDescent="0.3">
      <c r="B4" s="11" t="str">
        <f>CONCATENATE("Turistas entrados a Canarias e islas según lugar de residencia")</f>
        <v>Turistas entrados a Canarias e islas según lugar de residencia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</row>
    <row r="5" spans="1:35" ht="6" customHeight="1" x14ac:dyDescent="0.25"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</row>
    <row r="6" spans="1:35" ht="15.75" x14ac:dyDescent="0.25">
      <c r="C6" s="183" t="s">
        <v>132</v>
      </c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5" t="s">
        <v>134</v>
      </c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5" t="s">
        <v>133</v>
      </c>
      <c r="Z6" s="186"/>
      <c r="AA6" s="186"/>
      <c r="AB6" s="186"/>
      <c r="AC6" s="186"/>
      <c r="AD6" s="186"/>
      <c r="AE6" s="186"/>
      <c r="AF6" s="186"/>
      <c r="AG6" s="186"/>
      <c r="AH6" s="186"/>
      <c r="AI6" s="186"/>
    </row>
    <row r="7" spans="1:35" s="190" customFormat="1" ht="45.75" thickBot="1" x14ac:dyDescent="0.3">
      <c r="A7" s="187"/>
      <c r="B7" s="27"/>
      <c r="C7" s="47" t="s">
        <v>190</v>
      </c>
      <c r="D7" s="47" t="s">
        <v>191</v>
      </c>
      <c r="E7" s="47" t="s">
        <v>192</v>
      </c>
      <c r="F7" s="47" t="s">
        <v>193</v>
      </c>
      <c r="G7" s="47" t="s">
        <v>194</v>
      </c>
      <c r="H7" s="32" t="str">
        <f>CONCATENATE("Variación ",RIGHT(G7,2),"/",RIGHT(F7,2))</f>
        <v>Variación 23/22</v>
      </c>
      <c r="I7" s="32" t="str">
        <f>CONCATENATE("Variación ",RIGHT(G7,2),"/",RIGHT(C7,2))</f>
        <v>Variación 23/19</v>
      </c>
      <c r="J7" s="32" t="str">
        <f>CONCATENATE("diferencia ",RIGHT(G7,2),"/",RIGHT(F7,2))</f>
        <v>diferencia 23/22</v>
      </c>
      <c r="K7" s="32" t="str">
        <f>CONCATENATE("diferencia ",RIGHT(G7,2),"/",RIGHT(C7,2))</f>
        <v>diferencia 23/19</v>
      </c>
      <c r="L7" s="188" t="str">
        <f>CONCATENATE("Cuota ",RIGHT(G7,4))</f>
        <v>Cuota 2023</v>
      </c>
      <c r="M7" s="189" t="s">
        <v>175</v>
      </c>
      <c r="N7" s="47" t="s">
        <v>190</v>
      </c>
      <c r="O7" s="47" t="s">
        <v>191</v>
      </c>
      <c r="P7" s="47" t="s">
        <v>192</v>
      </c>
      <c r="Q7" s="47" t="s">
        <v>193</v>
      </c>
      <c r="R7" s="47" t="s">
        <v>194</v>
      </c>
      <c r="S7" s="32" t="str">
        <f>CONCATENATE("Variación ",RIGHT(R7,2),"/",RIGHT(Q7,2))</f>
        <v>Variación 23/22</v>
      </c>
      <c r="T7" s="32" t="str">
        <f>CONCATENATE("Variación ",RIGHT(R7,2),"/",RIGHT(N7,2))</f>
        <v>Variación 23/19</v>
      </c>
      <c r="U7" s="32" t="str">
        <f>CONCATENATE("diferencia ",RIGHT(R7,2),"/",RIGHT(Q7,2))</f>
        <v>diferencia 23/22</v>
      </c>
      <c r="V7" s="32" t="str">
        <f>CONCATENATE("diferencia ",RIGHT(R7,2),"/",RIGHT(N7,2))</f>
        <v>diferencia 23/19</v>
      </c>
      <c r="W7" s="188" t="str">
        <f>CONCATENATE("Cuota ",RIGHT(R7,4))</f>
        <v>Cuota 2023</v>
      </c>
      <c r="X7" s="189" t="s">
        <v>176</v>
      </c>
      <c r="Y7" s="47" t="s">
        <v>190</v>
      </c>
      <c r="Z7" s="47" t="s">
        <v>191</v>
      </c>
      <c r="AA7" s="47" t="s">
        <v>192</v>
      </c>
      <c r="AB7" s="47" t="s">
        <v>193</v>
      </c>
      <c r="AC7" s="47" t="s">
        <v>194</v>
      </c>
      <c r="AD7" s="32" t="str">
        <f>CONCATENATE("Variación ",RIGHT(AC7,2),"/",RIGHT(AB7,2))</f>
        <v>Variación 23/22</v>
      </c>
      <c r="AE7" s="32" t="str">
        <f>CONCATENATE("Variación ",RIGHT(AC7,2),"/",RIGHT(Y7,2))</f>
        <v>Variación 23/19</v>
      </c>
      <c r="AF7" s="32" t="str">
        <f>CONCATENATE("diferencia ",RIGHT(AC7,2),"/",RIGHT(AB7,2))</f>
        <v>diferencia 23/22</v>
      </c>
      <c r="AG7" s="32" t="str">
        <f>CONCATENATE("diferencia ",RIGHT(AC7,2),"/",RIGHT(Y7,2))</f>
        <v>diferencia 23/19</v>
      </c>
      <c r="AH7" s="188" t="str">
        <f>CONCATENATE("Cuota ",RIGHT(AC7,4))</f>
        <v>Cuota 2023</v>
      </c>
      <c r="AI7" s="189" t="s">
        <v>176</v>
      </c>
    </row>
    <row r="8" spans="1:35" ht="15.75" x14ac:dyDescent="0.25">
      <c r="A8" s="187" t="s">
        <v>29</v>
      </c>
      <c r="B8" s="59" t="s">
        <v>30</v>
      </c>
      <c r="C8" s="191">
        <v>1289910</v>
      </c>
      <c r="D8" s="55">
        <v>406679</v>
      </c>
      <c r="E8" s="55">
        <v>838515</v>
      </c>
      <c r="F8" s="55">
        <v>1334530</v>
      </c>
      <c r="G8" s="55">
        <v>1331354</v>
      </c>
      <c r="H8" s="56">
        <f>G8/F8-1</f>
        <v>-2.3798640719954189E-3</v>
      </c>
      <c r="I8" s="56">
        <f>G8/C8-1</f>
        <v>3.2129373367134173E-2</v>
      </c>
      <c r="J8" s="55">
        <f>G8-F8</f>
        <v>-3176</v>
      </c>
      <c r="K8" s="55">
        <f>G8-C8</f>
        <v>41444</v>
      </c>
      <c r="L8" s="56">
        <f>G8/$G$8</f>
        <v>1</v>
      </c>
      <c r="M8" s="192">
        <f>G8/$G$8</f>
        <v>1</v>
      </c>
      <c r="N8" s="193">
        <v>328921</v>
      </c>
      <c r="O8" s="60">
        <v>101836</v>
      </c>
      <c r="P8" s="60">
        <v>193905</v>
      </c>
      <c r="Q8" s="60">
        <v>332139</v>
      </c>
      <c r="R8" s="60">
        <v>326111</v>
      </c>
      <c r="S8" s="61">
        <f>R8/Q8-1</f>
        <v>-1.8149027967206521E-2</v>
      </c>
      <c r="T8" s="194">
        <f>IFERROR(R8/N8-1,"-")</f>
        <v>-8.5430848136787141E-3</v>
      </c>
      <c r="U8" s="60">
        <f>R8-Q8</f>
        <v>-6028</v>
      </c>
      <c r="V8" s="60">
        <f>IFERROR(R8-N8,"-")</f>
        <v>-2810</v>
      </c>
      <c r="W8" s="61">
        <f t="shared" ref="W8:W19" si="0">R8/$R$8</f>
        <v>1</v>
      </c>
      <c r="X8" s="194">
        <f>IFERROR(R8/G8,"-")</f>
        <v>0.24494687363390955</v>
      </c>
      <c r="Y8" s="193">
        <v>501712</v>
      </c>
      <c r="Z8" s="60">
        <v>158567</v>
      </c>
      <c r="AA8" s="60">
        <v>326667</v>
      </c>
      <c r="AB8" s="60">
        <v>515419</v>
      </c>
      <c r="AC8" s="60">
        <v>535822</v>
      </c>
      <c r="AD8" s="61">
        <f>AC8/AB8-1</f>
        <v>3.9585269460380879E-2</v>
      </c>
      <c r="AE8" s="61">
        <f>AC8/Y8-1</f>
        <v>6.7987211786841861E-2</v>
      </c>
      <c r="AF8" s="60">
        <f>AC8-AB8</f>
        <v>20403</v>
      </c>
      <c r="AG8" s="60">
        <f>AC8-Y8</f>
        <v>34110</v>
      </c>
      <c r="AH8" s="61">
        <f>AC8/$AC$8</f>
        <v>1</v>
      </c>
      <c r="AI8" s="61">
        <f>AC8/$G8</f>
        <v>0.40246395774527288</v>
      </c>
    </row>
    <row r="9" spans="1:35" ht="30" x14ac:dyDescent="0.25">
      <c r="A9" s="187" t="s">
        <v>60</v>
      </c>
      <c r="B9" s="59" t="s">
        <v>177</v>
      </c>
      <c r="C9" s="191">
        <v>254436</v>
      </c>
      <c r="D9" s="55">
        <v>169125</v>
      </c>
      <c r="E9" s="55">
        <v>271463</v>
      </c>
      <c r="F9" s="55">
        <v>254029</v>
      </c>
      <c r="G9" s="55">
        <v>234434</v>
      </c>
      <c r="H9" s="195">
        <f t="shared" ref="H9:H19" si="1">G9/F9-1</f>
        <v>-7.7136862326742217E-2</v>
      </c>
      <c r="I9" s="195">
        <f t="shared" ref="I9:I19" si="2">G9/C9-1</f>
        <v>-7.8613089342703057E-2</v>
      </c>
      <c r="J9" s="196">
        <f t="shared" ref="J9:J19" si="3">G9-F9</f>
        <v>-19595</v>
      </c>
      <c r="K9" s="196">
        <f t="shared" ref="K9:K19" si="4">G9-C9</f>
        <v>-20002</v>
      </c>
      <c r="L9" s="195">
        <f t="shared" ref="L9:L19" si="5">G9/$G$8</f>
        <v>0.17608690100454125</v>
      </c>
      <c r="M9" s="195">
        <f t="shared" ref="M9:M19" si="6">G9/$G$8</f>
        <v>0.17608690100454125</v>
      </c>
      <c r="N9" s="193">
        <v>81876</v>
      </c>
      <c r="O9" s="60">
        <v>45496</v>
      </c>
      <c r="P9" s="60">
        <v>68367</v>
      </c>
      <c r="Q9" s="60">
        <v>70874</v>
      </c>
      <c r="R9" s="60">
        <v>60040</v>
      </c>
      <c r="S9" s="61">
        <f t="shared" ref="S9:S19" si="7">R9/Q9-1</f>
        <v>-0.15286282698874054</v>
      </c>
      <c r="T9" s="194">
        <f t="shared" ref="T9:T19" si="8">IFERROR(R9/N9-1,"-")</f>
        <v>-0.26669597928574917</v>
      </c>
      <c r="U9" s="60">
        <f t="shared" ref="U9:U19" si="9">R9-Q9</f>
        <v>-10834</v>
      </c>
      <c r="V9" s="60">
        <f t="shared" ref="V9:V19" si="10">IFERROR(R9-N9,"-")</f>
        <v>-21836</v>
      </c>
      <c r="W9" s="61">
        <f t="shared" si="0"/>
        <v>0.1841090916896394</v>
      </c>
      <c r="X9" s="194">
        <f t="shared" ref="X9:X19" si="11">IFERROR(R9/G9,"-")</f>
        <v>0.25610619620020986</v>
      </c>
      <c r="Y9" s="193">
        <v>101346</v>
      </c>
      <c r="Z9" s="60">
        <v>69379</v>
      </c>
      <c r="AA9" s="60">
        <v>104534</v>
      </c>
      <c r="AB9" s="60">
        <v>103226</v>
      </c>
      <c r="AC9" s="60">
        <v>107871</v>
      </c>
      <c r="AD9" s="61">
        <f t="shared" ref="AD9:AD19" si="12">AC9/AB9-1</f>
        <v>4.4998353128087976E-2</v>
      </c>
      <c r="AE9" s="61">
        <f t="shared" ref="AE9:AE19" si="13">AC9/Y9-1</f>
        <v>6.4383399443490585E-2</v>
      </c>
      <c r="AF9" s="60">
        <f t="shared" ref="AF9:AF19" si="14">AC9-AB9</f>
        <v>4645</v>
      </c>
      <c r="AG9" s="60">
        <f t="shared" ref="AG9:AG19" si="15">AC9-Y9</f>
        <v>6525</v>
      </c>
      <c r="AH9" s="61">
        <f t="shared" ref="AH9:AH19" si="16">AC9/$AC$8</f>
        <v>0.20131872151572724</v>
      </c>
      <c r="AI9" s="61">
        <f t="shared" ref="AI9:AI19" si="17">AC9/$G9</f>
        <v>0.46013376899255226</v>
      </c>
    </row>
    <row r="10" spans="1:35" ht="30" x14ac:dyDescent="0.25">
      <c r="A10" s="187" t="s">
        <v>64</v>
      </c>
      <c r="B10" s="59" t="s">
        <v>65</v>
      </c>
      <c r="C10" s="191">
        <v>1035474</v>
      </c>
      <c r="D10" s="55">
        <v>237554</v>
      </c>
      <c r="E10" s="55">
        <v>567052</v>
      </c>
      <c r="F10" s="55">
        <v>1080501</v>
      </c>
      <c r="G10" s="55">
        <v>1096920</v>
      </c>
      <c r="H10" s="195">
        <f t="shared" si="1"/>
        <v>1.519572864809926E-2</v>
      </c>
      <c r="I10" s="195">
        <f t="shared" si="2"/>
        <v>5.9340939511759894E-2</v>
      </c>
      <c r="J10" s="196">
        <f t="shared" si="3"/>
        <v>16419</v>
      </c>
      <c r="K10" s="196">
        <f t="shared" si="4"/>
        <v>61446</v>
      </c>
      <c r="L10" s="195">
        <f t="shared" si="5"/>
        <v>0.82391309899545873</v>
      </c>
      <c r="M10" s="195">
        <f t="shared" si="6"/>
        <v>0.82391309899545873</v>
      </c>
      <c r="N10" s="193">
        <v>247045</v>
      </c>
      <c r="O10" s="60">
        <v>56340</v>
      </c>
      <c r="P10" s="60">
        <v>125539</v>
      </c>
      <c r="Q10" s="60">
        <v>261265</v>
      </c>
      <c r="R10" s="60">
        <v>266071</v>
      </c>
      <c r="S10" s="61">
        <f t="shared" si="7"/>
        <v>1.8395116069890749E-2</v>
      </c>
      <c r="T10" s="194">
        <f t="shared" si="8"/>
        <v>7.7014309133963454E-2</v>
      </c>
      <c r="U10" s="60">
        <f t="shared" si="9"/>
        <v>4806</v>
      </c>
      <c r="V10" s="60">
        <f t="shared" si="10"/>
        <v>19026</v>
      </c>
      <c r="W10" s="61">
        <f t="shared" si="0"/>
        <v>0.8158909083103606</v>
      </c>
      <c r="X10" s="194">
        <f t="shared" si="11"/>
        <v>0.24256190059439156</v>
      </c>
      <c r="Y10" s="193">
        <v>400366</v>
      </c>
      <c r="Z10" s="60">
        <v>89188</v>
      </c>
      <c r="AA10" s="60">
        <v>222133</v>
      </c>
      <c r="AB10" s="60">
        <v>412194</v>
      </c>
      <c r="AC10" s="60">
        <v>427951</v>
      </c>
      <c r="AD10" s="61">
        <f t="shared" si="12"/>
        <v>3.8227145470336676E-2</v>
      </c>
      <c r="AE10" s="61">
        <f t="shared" si="13"/>
        <v>6.8899456996847963E-2</v>
      </c>
      <c r="AF10" s="60">
        <f t="shared" si="14"/>
        <v>15757</v>
      </c>
      <c r="AG10" s="60">
        <f t="shared" si="15"/>
        <v>27585</v>
      </c>
      <c r="AH10" s="61">
        <f t="shared" si="16"/>
        <v>0.79868127848427273</v>
      </c>
      <c r="AI10" s="61">
        <f t="shared" si="17"/>
        <v>0.39013875214236227</v>
      </c>
    </row>
    <row r="11" spans="1:35" ht="15.75" x14ac:dyDescent="0.25">
      <c r="A11" s="187" t="s">
        <v>69</v>
      </c>
      <c r="B11" s="59" t="s">
        <v>69</v>
      </c>
      <c r="C11" s="191">
        <v>447865</v>
      </c>
      <c r="D11" s="55">
        <v>39285</v>
      </c>
      <c r="E11" s="55">
        <v>153166</v>
      </c>
      <c r="F11" s="55">
        <v>476249</v>
      </c>
      <c r="G11" s="55">
        <v>491012</v>
      </c>
      <c r="H11" s="195">
        <f t="shared" si="1"/>
        <v>3.09984902855438E-2</v>
      </c>
      <c r="I11" s="195">
        <f t="shared" si="2"/>
        <v>9.6339298672591056E-2</v>
      </c>
      <c r="J11" s="196">
        <f t="shared" si="3"/>
        <v>14763</v>
      </c>
      <c r="K11" s="196">
        <f t="shared" si="4"/>
        <v>43147</v>
      </c>
      <c r="L11" s="195">
        <f t="shared" si="5"/>
        <v>0.36880649323921361</v>
      </c>
      <c r="M11" s="195">
        <f t="shared" si="6"/>
        <v>0.36880649323921361</v>
      </c>
      <c r="N11" s="193">
        <v>80002</v>
      </c>
      <c r="O11" s="60">
        <v>6199</v>
      </c>
      <c r="P11" s="60">
        <v>23019</v>
      </c>
      <c r="Q11" s="60">
        <v>82190</v>
      </c>
      <c r="R11" s="60">
        <v>84480</v>
      </c>
      <c r="S11" s="61">
        <f t="shared" si="7"/>
        <v>2.7862270349190865E-2</v>
      </c>
      <c r="T11" s="194">
        <f t="shared" si="8"/>
        <v>5.597360065998358E-2</v>
      </c>
      <c r="U11" s="60">
        <f t="shared" si="9"/>
        <v>2290</v>
      </c>
      <c r="V11" s="60">
        <f t="shared" si="10"/>
        <v>4478</v>
      </c>
      <c r="W11" s="61">
        <f t="shared" si="0"/>
        <v>0.25905289916623481</v>
      </c>
      <c r="X11" s="194">
        <f t="shared" si="11"/>
        <v>0.17205282151963699</v>
      </c>
      <c r="Y11" s="193">
        <v>199494</v>
      </c>
      <c r="Z11" s="60">
        <v>18091</v>
      </c>
      <c r="AA11" s="60">
        <v>65234</v>
      </c>
      <c r="AB11" s="60">
        <v>210392</v>
      </c>
      <c r="AC11" s="60">
        <v>211373</v>
      </c>
      <c r="AD11" s="61">
        <f t="shared" si="12"/>
        <v>4.6627248184341052E-3</v>
      </c>
      <c r="AE11" s="61">
        <f t="shared" si="13"/>
        <v>5.9545650495754332E-2</v>
      </c>
      <c r="AF11" s="60">
        <f t="shared" si="14"/>
        <v>981</v>
      </c>
      <c r="AG11" s="60">
        <f t="shared" si="15"/>
        <v>11879</v>
      </c>
      <c r="AH11" s="61">
        <f t="shared" si="16"/>
        <v>0.39448361582764424</v>
      </c>
      <c r="AI11" s="61">
        <f t="shared" si="17"/>
        <v>0.43048438734694877</v>
      </c>
    </row>
    <row r="12" spans="1:35" ht="15.75" x14ac:dyDescent="0.25">
      <c r="A12" s="187" t="s">
        <v>76</v>
      </c>
      <c r="B12" s="59" t="s">
        <v>76</v>
      </c>
      <c r="C12" s="191">
        <v>177925</v>
      </c>
      <c r="D12" s="55">
        <v>76083</v>
      </c>
      <c r="E12" s="55">
        <v>115617</v>
      </c>
      <c r="F12" s="55">
        <v>171017</v>
      </c>
      <c r="G12" s="55">
        <v>159623</v>
      </c>
      <c r="H12" s="195">
        <f t="shared" si="1"/>
        <v>-6.6624955413789322E-2</v>
      </c>
      <c r="I12" s="195">
        <f t="shared" si="2"/>
        <v>-0.10286356610931569</v>
      </c>
      <c r="J12" s="196">
        <f t="shared" si="3"/>
        <v>-11394</v>
      </c>
      <c r="K12" s="196">
        <f t="shared" si="4"/>
        <v>-18302</v>
      </c>
      <c r="L12" s="195">
        <f t="shared" si="5"/>
        <v>0.119895234475579</v>
      </c>
      <c r="M12" s="195">
        <f t="shared" si="6"/>
        <v>0.119895234475579</v>
      </c>
      <c r="N12" s="193">
        <v>46627</v>
      </c>
      <c r="O12" s="60">
        <v>19146</v>
      </c>
      <c r="P12" s="60">
        <v>28468</v>
      </c>
      <c r="Q12" s="60">
        <v>49821</v>
      </c>
      <c r="R12" s="60">
        <v>50259</v>
      </c>
      <c r="S12" s="61">
        <f t="shared" si="7"/>
        <v>8.7914734750407231E-3</v>
      </c>
      <c r="T12" s="194">
        <f t="shared" si="8"/>
        <v>7.7894781993265605E-2</v>
      </c>
      <c r="U12" s="60">
        <f t="shared" si="9"/>
        <v>438</v>
      </c>
      <c r="V12" s="60">
        <f t="shared" si="10"/>
        <v>3632</v>
      </c>
      <c r="W12" s="61">
        <f t="shared" si="0"/>
        <v>0.15411623649616235</v>
      </c>
      <c r="X12" s="194">
        <f t="shared" si="11"/>
        <v>0.3148606403839046</v>
      </c>
      <c r="Y12" s="193">
        <v>46684</v>
      </c>
      <c r="Z12" s="60">
        <v>16092</v>
      </c>
      <c r="AA12" s="60">
        <v>32339</v>
      </c>
      <c r="AB12" s="60">
        <v>40238</v>
      </c>
      <c r="AC12" s="60">
        <v>43432</v>
      </c>
      <c r="AD12" s="61">
        <f t="shared" si="12"/>
        <v>7.9377702669118699E-2</v>
      </c>
      <c r="AE12" s="61">
        <f t="shared" si="13"/>
        <v>-6.9659840630622916E-2</v>
      </c>
      <c r="AF12" s="60">
        <f t="shared" si="14"/>
        <v>3194</v>
      </c>
      <c r="AG12" s="60">
        <f t="shared" si="15"/>
        <v>-3252</v>
      </c>
      <c r="AH12" s="61">
        <f t="shared" si="16"/>
        <v>8.1056768852342753E-2</v>
      </c>
      <c r="AI12" s="61">
        <f t="shared" si="17"/>
        <v>0.27209111468898595</v>
      </c>
    </row>
    <row r="13" spans="1:35" ht="15.75" x14ac:dyDescent="0.25">
      <c r="A13" s="187" t="s">
        <v>85</v>
      </c>
      <c r="B13" s="59" t="s">
        <v>85</v>
      </c>
      <c r="C13" s="191">
        <v>33860</v>
      </c>
      <c r="D13" s="55">
        <v>17775</v>
      </c>
      <c r="E13" s="55">
        <v>30341</v>
      </c>
      <c r="F13" s="55">
        <v>39432</v>
      </c>
      <c r="G13" s="55">
        <v>31279</v>
      </c>
      <c r="H13" s="195">
        <f t="shared" si="1"/>
        <v>-0.20676100628930816</v>
      </c>
      <c r="I13" s="195">
        <f t="shared" si="2"/>
        <v>-7.6225634967513334E-2</v>
      </c>
      <c r="J13" s="196">
        <f t="shared" si="3"/>
        <v>-8153</v>
      </c>
      <c r="K13" s="196">
        <f t="shared" si="4"/>
        <v>-2581</v>
      </c>
      <c r="L13" s="195">
        <f t="shared" si="5"/>
        <v>2.3494127031578379E-2</v>
      </c>
      <c r="M13" s="195">
        <f t="shared" si="6"/>
        <v>2.3494127031578379E-2</v>
      </c>
      <c r="N13" s="193">
        <v>8818</v>
      </c>
      <c r="O13" s="60">
        <v>4310</v>
      </c>
      <c r="P13" s="60">
        <v>7617</v>
      </c>
      <c r="Q13" s="60">
        <v>11484</v>
      </c>
      <c r="R13" s="60">
        <v>8173</v>
      </c>
      <c r="S13" s="61">
        <f t="shared" si="7"/>
        <v>-0.28831417624521072</v>
      </c>
      <c r="T13" s="194">
        <f t="shared" si="8"/>
        <v>-7.314583805851671E-2</v>
      </c>
      <c r="U13" s="60">
        <f t="shared" si="9"/>
        <v>-3311</v>
      </c>
      <c r="V13" s="60">
        <f t="shared" si="10"/>
        <v>-645</v>
      </c>
      <c r="W13" s="61">
        <f t="shared" si="0"/>
        <v>2.5062018760483393E-2</v>
      </c>
      <c r="X13" s="194">
        <f t="shared" si="11"/>
        <v>0.26129351961379838</v>
      </c>
      <c r="Y13" s="193">
        <v>18425</v>
      </c>
      <c r="Z13" s="60">
        <v>10644</v>
      </c>
      <c r="AA13" s="60">
        <v>18321</v>
      </c>
      <c r="AB13" s="60">
        <v>20944</v>
      </c>
      <c r="AC13" s="60">
        <v>17052</v>
      </c>
      <c r="AD13" s="61">
        <f t="shared" si="12"/>
        <v>-0.18582887700534756</v>
      </c>
      <c r="AE13" s="61">
        <f t="shared" si="13"/>
        <v>-7.4518317503392106E-2</v>
      </c>
      <c r="AF13" s="60">
        <f t="shared" si="14"/>
        <v>-3892</v>
      </c>
      <c r="AG13" s="60">
        <f t="shared" si="15"/>
        <v>-1373</v>
      </c>
      <c r="AH13" s="61">
        <f t="shared" si="16"/>
        <v>3.1824001254147832E-2</v>
      </c>
      <c r="AI13" s="61">
        <f t="shared" si="17"/>
        <v>0.54515809328942744</v>
      </c>
    </row>
    <row r="14" spans="1:35" ht="15.75" x14ac:dyDescent="0.25">
      <c r="A14" s="187" t="s">
        <v>82</v>
      </c>
      <c r="B14" s="59" t="s">
        <v>82</v>
      </c>
      <c r="C14" s="191">
        <v>65621</v>
      </c>
      <c r="D14" s="55">
        <v>22064</v>
      </c>
      <c r="E14" s="55">
        <v>61973</v>
      </c>
      <c r="F14" s="55">
        <v>78361</v>
      </c>
      <c r="G14" s="55">
        <v>74139</v>
      </c>
      <c r="H14" s="195">
        <f t="shared" si="1"/>
        <v>-5.3878842791694859E-2</v>
      </c>
      <c r="I14" s="195">
        <f t="shared" si="2"/>
        <v>0.12980600722329738</v>
      </c>
      <c r="J14" s="196">
        <f t="shared" si="3"/>
        <v>-4222</v>
      </c>
      <c r="K14" s="196">
        <f t="shared" si="4"/>
        <v>8518</v>
      </c>
      <c r="L14" s="195">
        <f t="shared" si="5"/>
        <v>5.5686917228625898E-2</v>
      </c>
      <c r="M14" s="195">
        <f t="shared" si="6"/>
        <v>5.5686917228625898E-2</v>
      </c>
      <c r="N14" s="193">
        <v>13749</v>
      </c>
      <c r="O14" s="60">
        <v>3706</v>
      </c>
      <c r="P14" s="60">
        <v>13156</v>
      </c>
      <c r="Q14" s="60">
        <v>17637</v>
      </c>
      <c r="R14" s="60">
        <v>16157</v>
      </c>
      <c r="S14" s="61">
        <f t="shared" si="7"/>
        <v>-8.3914497930486998E-2</v>
      </c>
      <c r="T14" s="194">
        <f t="shared" si="8"/>
        <v>0.17514001018255865</v>
      </c>
      <c r="U14" s="60">
        <f t="shared" si="9"/>
        <v>-1480</v>
      </c>
      <c r="V14" s="60">
        <f t="shared" si="10"/>
        <v>2408</v>
      </c>
      <c r="W14" s="61">
        <f t="shared" si="0"/>
        <v>4.9544480253655966E-2</v>
      </c>
      <c r="X14" s="194">
        <f t="shared" si="11"/>
        <v>0.21792848568229947</v>
      </c>
      <c r="Y14" s="193">
        <v>21562</v>
      </c>
      <c r="Z14" s="60">
        <v>9669</v>
      </c>
      <c r="AA14" s="60">
        <v>22681</v>
      </c>
      <c r="AB14" s="60">
        <v>30189</v>
      </c>
      <c r="AC14" s="60">
        <v>28003</v>
      </c>
      <c r="AD14" s="61">
        <f t="shared" si="12"/>
        <v>-7.2410480638643193E-2</v>
      </c>
      <c r="AE14" s="61">
        <f t="shared" si="13"/>
        <v>0.29871997031815223</v>
      </c>
      <c r="AF14" s="60">
        <f t="shared" si="14"/>
        <v>-2186</v>
      </c>
      <c r="AG14" s="60">
        <f t="shared" si="15"/>
        <v>6441</v>
      </c>
      <c r="AH14" s="61">
        <f t="shared" si="16"/>
        <v>5.2261758569077041E-2</v>
      </c>
      <c r="AI14" s="61">
        <f t="shared" si="17"/>
        <v>0.37770943767787535</v>
      </c>
    </row>
    <row r="15" spans="1:35" ht="15.75" x14ac:dyDescent="0.25">
      <c r="A15" s="187" t="s">
        <v>89</v>
      </c>
      <c r="B15" s="59" t="s">
        <v>178</v>
      </c>
      <c r="C15" s="191">
        <v>55613</v>
      </c>
      <c r="D15" s="55">
        <v>22048</v>
      </c>
      <c r="E15" s="55">
        <v>43180</v>
      </c>
      <c r="F15" s="55">
        <v>65225</v>
      </c>
      <c r="G15" s="55">
        <v>67557</v>
      </c>
      <c r="H15" s="195">
        <f t="shared" si="1"/>
        <v>3.5753162131084704E-2</v>
      </c>
      <c r="I15" s="195">
        <f t="shared" si="2"/>
        <v>0.21476992789455696</v>
      </c>
      <c r="J15" s="196">
        <f t="shared" si="3"/>
        <v>2332</v>
      </c>
      <c r="K15" s="196">
        <f t="shared" si="4"/>
        <v>11944</v>
      </c>
      <c r="L15" s="195">
        <f t="shared" si="5"/>
        <v>5.0743078099438614E-2</v>
      </c>
      <c r="M15" s="195">
        <f t="shared" si="6"/>
        <v>5.0743078099438614E-2</v>
      </c>
      <c r="N15" s="193">
        <v>22744</v>
      </c>
      <c r="O15" s="60">
        <v>9553</v>
      </c>
      <c r="P15" s="60">
        <v>16954</v>
      </c>
      <c r="Q15" s="60">
        <v>28658</v>
      </c>
      <c r="R15" s="60">
        <v>26382</v>
      </c>
      <c r="S15" s="61">
        <f t="shared" si="7"/>
        <v>-7.941935934119615E-2</v>
      </c>
      <c r="T15" s="194">
        <f t="shared" si="8"/>
        <v>0.15995427365459025</v>
      </c>
      <c r="U15" s="60">
        <f t="shared" si="9"/>
        <v>-2276</v>
      </c>
      <c r="V15" s="60">
        <f t="shared" si="10"/>
        <v>3638</v>
      </c>
      <c r="W15" s="61">
        <f t="shared" si="0"/>
        <v>8.0898835059228305E-2</v>
      </c>
      <c r="X15" s="194">
        <f t="shared" si="11"/>
        <v>0.39051467649540389</v>
      </c>
      <c r="Y15" s="193">
        <v>19666</v>
      </c>
      <c r="Z15" s="60">
        <v>7718</v>
      </c>
      <c r="AA15" s="60">
        <v>16097</v>
      </c>
      <c r="AB15" s="60">
        <v>20530</v>
      </c>
      <c r="AC15" s="60">
        <v>26710</v>
      </c>
      <c r="AD15" s="61">
        <f t="shared" si="12"/>
        <v>0.30102289332683885</v>
      </c>
      <c r="AE15" s="61">
        <f t="shared" si="13"/>
        <v>0.35818163327570418</v>
      </c>
      <c r="AF15" s="60">
        <f t="shared" si="14"/>
        <v>6180</v>
      </c>
      <c r="AG15" s="60">
        <f t="shared" si="15"/>
        <v>7044</v>
      </c>
      <c r="AH15" s="61">
        <f t="shared" si="16"/>
        <v>4.9848643766026775E-2</v>
      </c>
      <c r="AI15" s="61">
        <f t="shared" si="17"/>
        <v>0.39536983584232577</v>
      </c>
    </row>
    <row r="16" spans="1:35" ht="15.75" x14ac:dyDescent="0.25">
      <c r="A16" s="187" t="s">
        <v>73</v>
      </c>
      <c r="B16" s="59" t="s">
        <v>73</v>
      </c>
      <c r="C16" s="191">
        <v>58350</v>
      </c>
      <c r="D16" s="55">
        <v>6142</v>
      </c>
      <c r="E16" s="55">
        <v>28771</v>
      </c>
      <c r="F16" s="55">
        <v>54269</v>
      </c>
      <c r="G16" s="55">
        <v>60364</v>
      </c>
      <c r="H16" s="195">
        <f t="shared" si="1"/>
        <v>0.11231089572315689</v>
      </c>
      <c r="I16" s="195">
        <f t="shared" si="2"/>
        <v>3.4515852613538955E-2</v>
      </c>
      <c r="J16" s="196">
        <f t="shared" si="3"/>
        <v>6095</v>
      </c>
      <c r="K16" s="196">
        <f t="shared" si="4"/>
        <v>2014</v>
      </c>
      <c r="L16" s="195">
        <f t="shared" si="5"/>
        <v>4.5340307686760999E-2</v>
      </c>
      <c r="M16" s="195">
        <f t="shared" si="6"/>
        <v>4.5340307686760999E-2</v>
      </c>
      <c r="N16" s="193">
        <v>7564</v>
      </c>
      <c r="O16" s="60">
        <v>777</v>
      </c>
      <c r="P16" s="60">
        <v>3430</v>
      </c>
      <c r="Q16" s="60">
        <v>7107</v>
      </c>
      <c r="R16" s="60">
        <v>10255</v>
      </c>
      <c r="S16" s="61">
        <f t="shared" si="7"/>
        <v>0.4429435767553116</v>
      </c>
      <c r="T16" s="194">
        <f t="shared" si="8"/>
        <v>0.35576414595452133</v>
      </c>
      <c r="U16" s="60">
        <f t="shared" si="9"/>
        <v>3148</v>
      </c>
      <c r="V16" s="60">
        <f t="shared" si="10"/>
        <v>2691</v>
      </c>
      <c r="W16" s="61">
        <f t="shared" si="0"/>
        <v>3.1446348022605798E-2</v>
      </c>
      <c r="X16" s="194">
        <f t="shared" si="11"/>
        <v>0.16988602478298323</v>
      </c>
      <c r="Y16" s="193">
        <v>16810</v>
      </c>
      <c r="Z16" s="60">
        <v>2112</v>
      </c>
      <c r="AA16" s="60">
        <v>7508</v>
      </c>
      <c r="AB16" s="60">
        <v>14739</v>
      </c>
      <c r="AC16" s="60">
        <v>14518</v>
      </c>
      <c r="AD16" s="61">
        <f t="shared" si="12"/>
        <v>-1.4994232987312617E-2</v>
      </c>
      <c r="AE16" s="61">
        <f t="shared" si="13"/>
        <v>-0.13634741225461033</v>
      </c>
      <c r="AF16" s="60">
        <f t="shared" si="14"/>
        <v>-221</v>
      </c>
      <c r="AG16" s="60">
        <f t="shared" si="15"/>
        <v>-2292</v>
      </c>
      <c r="AH16" s="61">
        <f t="shared" si="16"/>
        <v>2.7094818801766257E-2</v>
      </c>
      <c r="AI16" s="61">
        <f t="shared" si="17"/>
        <v>0.24050758730369093</v>
      </c>
    </row>
    <row r="17" spans="1:35" ht="16.5" thickBot="1" x14ac:dyDescent="0.3">
      <c r="A17" s="187" t="s">
        <v>79</v>
      </c>
      <c r="B17" s="59" t="s">
        <v>79</v>
      </c>
      <c r="C17" s="191">
        <v>44279</v>
      </c>
      <c r="D17" s="55">
        <v>18619</v>
      </c>
      <c r="E17" s="55">
        <v>41167</v>
      </c>
      <c r="F17" s="55">
        <v>56369</v>
      </c>
      <c r="G17" s="55">
        <v>59101</v>
      </c>
      <c r="H17" s="195">
        <f t="shared" si="1"/>
        <v>4.8466355620997437E-2</v>
      </c>
      <c r="I17" s="195">
        <f t="shared" si="2"/>
        <v>0.33474107364664962</v>
      </c>
      <c r="J17" s="196">
        <f t="shared" si="3"/>
        <v>2732</v>
      </c>
      <c r="K17" s="196">
        <f t="shared" si="4"/>
        <v>14822</v>
      </c>
      <c r="L17" s="195">
        <f t="shared" si="5"/>
        <v>4.4391649403539554E-2</v>
      </c>
      <c r="M17" s="195">
        <f t="shared" si="6"/>
        <v>4.4391649403539554E-2</v>
      </c>
      <c r="N17" s="193">
        <v>9183</v>
      </c>
      <c r="O17" s="60">
        <v>4074</v>
      </c>
      <c r="P17" s="60">
        <v>6165</v>
      </c>
      <c r="Q17" s="60">
        <v>12335</v>
      </c>
      <c r="R17" s="60">
        <v>10852</v>
      </c>
      <c r="S17" s="61">
        <f t="shared" si="7"/>
        <v>-0.12022699635184431</v>
      </c>
      <c r="T17" s="194">
        <f t="shared" si="8"/>
        <v>0.18174888380703469</v>
      </c>
      <c r="U17" s="60">
        <f t="shared" si="9"/>
        <v>-1483</v>
      </c>
      <c r="V17" s="60">
        <f t="shared" si="10"/>
        <v>1669</v>
      </c>
      <c r="W17" s="61">
        <f t="shared" si="0"/>
        <v>3.3277013041571733E-2</v>
      </c>
      <c r="X17" s="194">
        <f t="shared" si="11"/>
        <v>0.1836178744860493</v>
      </c>
      <c r="Y17" s="193">
        <v>18592</v>
      </c>
      <c r="Z17" s="60">
        <v>7833</v>
      </c>
      <c r="AA17" s="60">
        <v>19319</v>
      </c>
      <c r="AB17" s="60">
        <v>22135</v>
      </c>
      <c r="AC17" s="60">
        <v>27982</v>
      </c>
      <c r="AD17" s="61">
        <f t="shared" si="12"/>
        <v>0.26415179579850911</v>
      </c>
      <c r="AE17" s="61">
        <f t="shared" si="13"/>
        <v>0.50505593803786586</v>
      </c>
      <c r="AF17" s="60">
        <f t="shared" si="14"/>
        <v>5847</v>
      </c>
      <c r="AG17" s="60">
        <f t="shared" si="15"/>
        <v>9390</v>
      </c>
      <c r="AH17" s="61">
        <f t="shared" si="16"/>
        <v>5.2222566449305924E-2</v>
      </c>
      <c r="AI17" s="61">
        <f t="shared" si="17"/>
        <v>0.47346068594440027</v>
      </c>
    </row>
    <row r="18" spans="1:35" ht="15.75" x14ac:dyDescent="0.25">
      <c r="A18" s="187" t="s">
        <v>93</v>
      </c>
      <c r="B18" s="59" t="s">
        <v>93</v>
      </c>
      <c r="C18" s="191">
        <v>31094</v>
      </c>
      <c r="D18" s="55">
        <v>1272</v>
      </c>
      <c r="E18" s="55">
        <v>13035</v>
      </c>
      <c r="F18" s="55">
        <v>31785</v>
      </c>
      <c r="G18" s="55">
        <v>33161</v>
      </c>
      <c r="H18" s="56">
        <f t="shared" si="1"/>
        <v>4.3290860468774506E-2</v>
      </c>
      <c r="I18" s="56">
        <f t="shared" si="2"/>
        <v>6.6475847430372381E-2</v>
      </c>
      <c r="J18" s="55">
        <f t="shared" si="3"/>
        <v>1376</v>
      </c>
      <c r="K18" s="55">
        <f t="shared" si="4"/>
        <v>2067</v>
      </c>
      <c r="L18" s="56">
        <f t="shared" si="5"/>
        <v>2.4907725518532261E-2</v>
      </c>
      <c r="M18" s="192">
        <f t="shared" si="6"/>
        <v>2.4907725518532261E-2</v>
      </c>
      <c r="N18" s="193">
        <v>21902</v>
      </c>
      <c r="O18" s="60">
        <v>877</v>
      </c>
      <c r="P18" s="60">
        <v>6420</v>
      </c>
      <c r="Q18" s="60">
        <v>22151</v>
      </c>
      <c r="R18" s="60">
        <v>23093</v>
      </c>
      <c r="S18" s="61">
        <f t="shared" si="7"/>
        <v>4.2526296781183692E-2</v>
      </c>
      <c r="T18" s="194">
        <f t="shared" si="8"/>
        <v>5.4378595562049048E-2</v>
      </c>
      <c r="U18" s="60">
        <f t="shared" si="9"/>
        <v>942</v>
      </c>
      <c r="V18" s="60">
        <f t="shared" si="10"/>
        <v>1191</v>
      </c>
      <c r="W18" s="61">
        <f t="shared" si="0"/>
        <v>7.0813312031792849E-2</v>
      </c>
      <c r="X18" s="194">
        <f t="shared" si="11"/>
        <v>0.69639033804770667</v>
      </c>
      <c r="Y18" s="193">
        <v>5156</v>
      </c>
      <c r="Z18" s="60">
        <v>324</v>
      </c>
      <c r="AA18" s="60">
        <v>1876</v>
      </c>
      <c r="AB18" s="60">
        <v>4030</v>
      </c>
      <c r="AC18" s="60">
        <v>5289</v>
      </c>
      <c r="AD18" s="61">
        <f t="shared" si="12"/>
        <v>0.31240694789081891</v>
      </c>
      <c r="AE18" s="61">
        <f t="shared" si="13"/>
        <v>2.5795190069821672E-2</v>
      </c>
      <c r="AF18" s="60">
        <f t="shared" si="14"/>
        <v>1259</v>
      </c>
      <c r="AG18" s="60">
        <f t="shared" si="15"/>
        <v>133</v>
      </c>
      <c r="AH18" s="61">
        <f t="shared" si="16"/>
        <v>9.8708153080687248E-3</v>
      </c>
      <c r="AI18" s="61">
        <f t="shared" si="17"/>
        <v>0.15949458701486685</v>
      </c>
    </row>
    <row r="19" spans="1:35" ht="45" x14ac:dyDescent="0.25">
      <c r="A19" s="187" t="s">
        <v>148</v>
      </c>
      <c r="B19" s="197" t="s">
        <v>179</v>
      </c>
      <c r="C19" s="191">
        <f>C8-C9-C11-C12-C13-C14-C15-C16-C17-C18</f>
        <v>120867</v>
      </c>
      <c r="D19" s="191">
        <f>D8-D9-D11-D12-D13-D14-D15-D16-D17-D18</f>
        <v>34266</v>
      </c>
      <c r="E19" s="191">
        <f>E8-E9-E11-E12-E13-E14-E15-E16-E17-E18</f>
        <v>79802</v>
      </c>
      <c r="F19" s="191">
        <f>F8-F9-F11-F12-F13-F14-F15-F16-F17-F18</f>
        <v>107794</v>
      </c>
      <c r="G19" s="191">
        <f>G8-G9-G11-G12-G13-G14-G15-G16-G17-G18</f>
        <v>120684</v>
      </c>
      <c r="H19" s="198">
        <f t="shared" si="1"/>
        <v>0.11957993951425872</v>
      </c>
      <c r="I19" s="198">
        <f t="shared" si="2"/>
        <v>-1.5140609099257851E-3</v>
      </c>
      <c r="J19" s="199">
        <f t="shared" si="3"/>
        <v>12890</v>
      </c>
      <c r="K19" s="199">
        <f t="shared" si="4"/>
        <v>-183</v>
      </c>
      <c r="L19" s="198">
        <f t="shared" si="5"/>
        <v>9.0647566312190453E-2</v>
      </c>
      <c r="M19" s="198">
        <f t="shared" si="6"/>
        <v>9.0647566312190453E-2</v>
      </c>
      <c r="N19" s="193">
        <f>N8-N9-N11-N12-N13-N14-N15-N16-N17-N18</f>
        <v>36456</v>
      </c>
      <c r="O19" s="200">
        <f>O8-O9-O11-O12-O13-O14-O15-O16-O17-O18</f>
        <v>7698</v>
      </c>
      <c r="P19" s="200">
        <f>P8-P9-P11-P12-P13-P14-P15-P16-P17-P18</f>
        <v>20309</v>
      </c>
      <c r="Q19" s="200">
        <f>Q8-Q9-Q11-Q12-Q13-Q14-Q15-Q16-Q17-Q18</f>
        <v>29882</v>
      </c>
      <c r="R19" s="200">
        <f>R8-R9-R11-R12-R13-R14-R15-R16-R17-R18</f>
        <v>36420</v>
      </c>
      <c r="S19" s="201">
        <f t="shared" si="7"/>
        <v>0.21879392276286724</v>
      </c>
      <c r="T19" s="202">
        <f t="shared" si="8"/>
        <v>-9.8749177090196039E-4</v>
      </c>
      <c r="U19" s="200">
        <f t="shared" si="9"/>
        <v>6538</v>
      </c>
      <c r="V19" s="200">
        <f t="shared" si="10"/>
        <v>-36</v>
      </c>
      <c r="W19" s="201">
        <f t="shared" si="0"/>
        <v>0.11167976547862538</v>
      </c>
      <c r="X19" s="194">
        <f t="shared" si="11"/>
        <v>0.30177985482748332</v>
      </c>
      <c r="Y19" s="193">
        <f t="shared" ref="Y19:AC19" si="18">Y8-Y9-Y11-Y12-Y13-Y14-Y15-Y16-Y17-Y18</f>
        <v>53977</v>
      </c>
      <c r="Z19" s="200">
        <f t="shared" si="18"/>
        <v>16705</v>
      </c>
      <c r="AA19" s="200">
        <f t="shared" si="18"/>
        <v>38758</v>
      </c>
      <c r="AB19" s="200">
        <f t="shared" si="18"/>
        <v>48996</v>
      </c>
      <c r="AC19" s="200">
        <f t="shared" si="18"/>
        <v>53592</v>
      </c>
      <c r="AD19" s="61">
        <f t="shared" si="12"/>
        <v>9.3803575802106298E-2</v>
      </c>
      <c r="AE19" s="201">
        <f t="shared" si="13"/>
        <v>-7.132667617689048E-3</v>
      </c>
      <c r="AF19" s="60">
        <f t="shared" si="14"/>
        <v>4596</v>
      </c>
      <c r="AG19" s="200">
        <f t="shared" si="15"/>
        <v>-385</v>
      </c>
      <c r="AH19" s="201">
        <f t="shared" si="16"/>
        <v>0.10001828965589318</v>
      </c>
      <c r="AI19" s="201">
        <f t="shared" si="17"/>
        <v>0.44406880779556529</v>
      </c>
    </row>
    <row r="20" spans="1:35" ht="15" customHeight="1" x14ac:dyDescent="0.25">
      <c r="A20" s="187"/>
      <c r="C20" s="185" t="s">
        <v>136</v>
      </c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5" t="s">
        <v>135</v>
      </c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5" t="s">
        <v>137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</row>
    <row r="21" spans="1:35" ht="45.75" thickBot="1" x14ac:dyDescent="0.3">
      <c r="A21" s="187"/>
      <c r="B21" s="27"/>
      <c r="C21" s="47" t="s">
        <v>190</v>
      </c>
      <c r="D21" s="47" t="s">
        <v>192</v>
      </c>
      <c r="E21" s="47" t="s">
        <v>192</v>
      </c>
      <c r="F21" s="47" t="s">
        <v>193</v>
      </c>
      <c r="G21" s="47" t="s">
        <v>194</v>
      </c>
      <c r="H21" s="32" t="str">
        <f>CONCATENATE("Variación ",RIGHT(G21,2),"/",RIGHT(F21,2))</f>
        <v>Variación 23/22</v>
      </c>
      <c r="I21" s="32" t="str">
        <f>CONCATENATE("Variación ",RIGHT(G21,2),"/",RIGHT(C21,2))</f>
        <v>Variación 23/19</v>
      </c>
      <c r="J21" s="32" t="str">
        <f>CONCATENATE("diferencia ",RIGHT(G21,2),"/",RIGHT(F21,2))</f>
        <v>diferencia 23/22</v>
      </c>
      <c r="K21" s="32" t="str">
        <f>CONCATENATE("diferencia ",RIGHT(G21,2),"/",RIGHT(C21,2))</f>
        <v>diferencia 23/19</v>
      </c>
      <c r="L21" s="188" t="str">
        <f>CONCATENATE("Cuota ",RIGHT(G21,4))</f>
        <v>Cuota 2023</v>
      </c>
      <c r="M21" s="189" t="s">
        <v>175</v>
      </c>
      <c r="N21" s="47" t="s">
        <v>190</v>
      </c>
      <c r="O21" s="47" t="s">
        <v>191</v>
      </c>
      <c r="P21" s="47" t="s">
        <v>192</v>
      </c>
      <c r="Q21" s="47" t="s">
        <v>193</v>
      </c>
      <c r="R21" s="47" t="s">
        <v>194</v>
      </c>
      <c r="S21" s="32" t="str">
        <f>CONCATENATE("Variación ",RIGHT(R21,2),"/",RIGHT(Q21,2))</f>
        <v>Variación 23/22</v>
      </c>
      <c r="T21" s="32" t="str">
        <f>CONCATENATE("Variación ",RIGHT(R21,2),"/",RIGHT(N21,2))</f>
        <v>Variación 23/19</v>
      </c>
      <c r="U21" s="32" t="str">
        <f>CONCATENATE("diferencia ",RIGHT(R21,2),"/",RIGHT(Q21,2))</f>
        <v>diferencia 23/22</v>
      </c>
      <c r="V21" s="32" t="str">
        <f>CONCATENATE("diferencia ",RIGHT(R21,2),"/",RIGHT(N21,2))</f>
        <v>diferencia 23/19</v>
      </c>
      <c r="W21" s="188" t="str">
        <f>CONCATENATE("Cuota ",RIGHT(R21,4))</f>
        <v>Cuota 2023</v>
      </c>
      <c r="X21" s="189" t="s">
        <v>175</v>
      </c>
      <c r="Y21" s="47" t="s">
        <v>190</v>
      </c>
      <c r="Z21" s="47" t="s">
        <v>191</v>
      </c>
      <c r="AA21" s="47" t="s">
        <v>192</v>
      </c>
      <c r="AB21" s="47" t="s">
        <v>193</v>
      </c>
      <c r="AC21" s="47" t="s">
        <v>194</v>
      </c>
      <c r="AD21" s="32" t="str">
        <f>CONCATENATE("Variación ",RIGHT(AC21,2),"/",RIGHT(AB21,2))</f>
        <v>Variación 23/22</v>
      </c>
      <c r="AE21" s="32" t="str">
        <f>CONCATENATE("Variación ",RIGHT(AC21,2),"/",RIGHT(Y21,2))</f>
        <v>Variación 23/19</v>
      </c>
      <c r="AF21" s="32" t="str">
        <f>CONCATENATE("diferencia ",RIGHT(AC21,2),"/",RIGHT(AB21,2))</f>
        <v>diferencia 23/22</v>
      </c>
      <c r="AG21" s="32" t="str">
        <f>CONCATENATE("diferencia ",RIGHT(AC21,2),"/",RIGHT(Y21,2))</f>
        <v>diferencia 23/19</v>
      </c>
      <c r="AH21" s="188" t="str">
        <f>CONCATENATE("Cuota ",RIGHT(AC21,4))</f>
        <v>Cuota 2023</v>
      </c>
      <c r="AI21" s="189" t="s">
        <v>175</v>
      </c>
    </row>
    <row r="22" spans="1:35" x14ac:dyDescent="0.25">
      <c r="A22" s="187" t="s">
        <v>29</v>
      </c>
      <c r="B22" s="59" t="s">
        <v>30</v>
      </c>
      <c r="C22" s="193">
        <v>175153</v>
      </c>
      <c r="D22" s="60">
        <v>75686</v>
      </c>
      <c r="E22" s="60">
        <v>141027</v>
      </c>
      <c r="F22" s="60">
        <v>207169</v>
      </c>
      <c r="G22" s="60">
        <v>197593</v>
      </c>
      <c r="H22" s="61">
        <f>G22/F22-1</f>
        <v>-4.6223131839222997E-2</v>
      </c>
      <c r="I22" s="61">
        <f>G22/C22-1</f>
        <v>0.1281165609495698</v>
      </c>
      <c r="J22" s="60">
        <f>G22-F22</f>
        <v>-9576</v>
      </c>
      <c r="K22" s="60">
        <f>G22-C22</f>
        <v>22440</v>
      </c>
      <c r="L22" s="61">
        <f>G22/$G$22</f>
        <v>1</v>
      </c>
      <c r="M22" s="61">
        <f>G22/$G8</f>
        <v>0.14841507217464325</v>
      </c>
      <c r="N22" s="193">
        <v>273783</v>
      </c>
      <c r="O22" s="60">
        <v>69133</v>
      </c>
      <c r="P22" s="60">
        <v>173983</v>
      </c>
      <c r="Q22" s="60">
        <v>278200</v>
      </c>
      <c r="R22" s="60">
        <v>275252</v>
      </c>
      <c r="S22" s="61">
        <f>R22/Q22-1</f>
        <v>-1.0596693026599602E-2</v>
      </c>
      <c r="T22" s="61">
        <f>R22/N22-1</f>
        <v>5.3655632380389395E-3</v>
      </c>
      <c r="U22" s="60">
        <f>R22-Q22</f>
        <v>-2948</v>
      </c>
      <c r="V22" s="60">
        <f>R22-N22</f>
        <v>1469</v>
      </c>
      <c r="W22" s="61">
        <f>R22/$R$22</f>
        <v>1</v>
      </c>
      <c r="X22" s="61">
        <f>R22/$G8</f>
        <v>0.20674591430979289</v>
      </c>
      <c r="Y22" s="193">
        <v>26465</v>
      </c>
      <c r="Z22" s="60">
        <v>10749</v>
      </c>
      <c r="AA22" s="60">
        <v>22839</v>
      </c>
      <c r="AB22" s="60">
        <v>19732</v>
      </c>
      <c r="AC22" s="60">
        <v>15189</v>
      </c>
      <c r="AD22" s="61">
        <f>AC22/AB22-1</f>
        <v>-0.23023515102371783</v>
      </c>
      <c r="AE22" s="61">
        <f>AC22/Y22-1</f>
        <v>-0.42607217079161153</v>
      </c>
      <c r="AF22" s="60">
        <f>AC22-AB22</f>
        <v>-4543</v>
      </c>
      <c r="AG22" s="60">
        <f>AC22-Y22</f>
        <v>-11276</v>
      </c>
      <c r="AH22" s="61">
        <f>AC22/$AC$22</f>
        <v>1</v>
      </c>
      <c r="AI22" s="61">
        <f>AC22/$G8</f>
        <v>1.1408686194655966E-2</v>
      </c>
    </row>
    <row r="23" spans="1:35" ht="30" x14ac:dyDescent="0.25">
      <c r="A23" s="187" t="s">
        <v>60</v>
      </c>
      <c r="B23" s="59" t="s">
        <v>177</v>
      </c>
      <c r="C23" s="193">
        <v>26258</v>
      </c>
      <c r="D23" s="60">
        <v>21453</v>
      </c>
      <c r="E23" s="60">
        <v>35274</v>
      </c>
      <c r="F23" s="60">
        <v>25384</v>
      </c>
      <c r="G23" s="60">
        <v>23362</v>
      </c>
      <c r="H23" s="61">
        <f t="shared" ref="H23:H33" si="19">G23/F23-1</f>
        <v>-7.9656476520642894E-2</v>
      </c>
      <c r="I23" s="61">
        <f t="shared" ref="I23:I33" si="20">G23/C23-1</f>
        <v>-0.11029019727321199</v>
      </c>
      <c r="J23" s="60">
        <f t="shared" ref="J23:J33" si="21">G23-F23</f>
        <v>-2022</v>
      </c>
      <c r="K23" s="60">
        <f t="shared" ref="K23:K33" si="22">G23-C23</f>
        <v>-2896</v>
      </c>
      <c r="L23" s="61">
        <f t="shared" ref="L23:L33" si="23">G23/$G$22</f>
        <v>0.11823293335290218</v>
      </c>
      <c r="M23" s="61">
        <f t="shared" ref="M23:M33" si="24">G23/$G9</f>
        <v>9.9652780739995048E-2</v>
      </c>
      <c r="N23" s="193">
        <v>42400</v>
      </c>
      <c r="O23" s="60">
        <v>31640</v>
      </c>
      <c r="P23" s="60">
        <v>63066</v>
      </c>
      <c r="Q23" s="60">
        <v>53159</v>
      </c>
      <c r="R23" s="60">
        <v>42726</v>
      </c>
      <c r="S23" s="61">
        <f t="shared" ref="S23:S33" si="25">R23/Q23-1</f>
        <v>-0.19626027577644423</v>
      </c>
      <c r="T23" s="61">
        <f t="shared" ref="T23:T33" si="26">R23/N23-1</f>
        <v>7.6886792452830477E-3</v>
      </c>
      <c r="U23" s="60">
        <f t="shared" ref="U23:U33" si="27">R23-Q23</f>
        <v>-10433</v>
      </c>
      <c r="V23" s="60">
        <f t="shared" ref="V23:V33" si="28">R23-N23</f>
        <v>326</v>
      </c>
      <c r="W23" s="61">
        <f t="shared" ref="W23:W33" si="29">R23/$R$22</f>
        <v>0.15522503015418598</v>
      </c>
      <c r="X23" s="61">
        <f t="shared" ref="X23:X33" si="30">R23/$G9</f>
        <v>0.18225172116672497</v>
      </c>
      <c r="Y23" s="193">
        <v>11438</v>
      </c>
      <c r="Z23" s="60">
        <v>8219</v>
      </c>
      <c r="AA23" s="60">
        <v>14854</v>
      </c>
      <c r="AB23" s="60">
        <v>10689</v>
      </c>
      <c r="AC23" s="60">
        <v>6326</v>
      </c>
      <c r="AD23" s="61">
        <f t="shared" ref="AD23:AD33" si="31">AC23/AB23-1</f>
        <v>-0.4081766301805595</v>
      </c>
      <c r="AE23" s="61">
        <f t="shared" ref="AE23:AE33" si="32">AC23/Y23-1</f>
        <v>-0.44693128169260365</v>
      </c>
      <c r="AF23" s="60">
        <f t="shared" ref="AF23:AF33" si="33">AC23-AB23</f>
        <v>-4363</v>
      </c>
      <c r="AG23" s="60">
        <f t="shared" ref="AG23:AG33" si="34">AC23-Y23</f>
        <v>-5112</v>
      </c>
      <c r="AH23" s="61">
        <f t="shared" ref="AH23:AH33" si="35">AC23/$AC$22</f>
        <v>0.41648561458950556</v>
      </c>
      <c r="AI23" s="61">
        <f t="shared" ref="AI23:AI33" si="36">AC23/$G9</f>
        <v>2.6984140525691667E-2</v>
      </c>
    </row>
    <row r="24" spans="1:35" ht="30" x14ac:dyDescent="0.25">
      <c r="A24" s="187" t="s">
        <v>64</v>
      </c>
      <c r="B24" s="59" t="s">
        <v>65</v>
      </c>
      <c r="C24" s="193">
        <v>148895</v>
      </c>
      <c r="D24" s="60">
        <v>54233</v>
      </c>
      <c r="E24" s="60">
        <v>105753</v>
      </c>
      <c r="F24" s="60">
        <v>181786</v>
      </c>
      <c r="G24" s="60">
        <v>174230</v>
      </c>
      <c r="H24" s="61">
        <f t="shared" si="19"/>
        <v>-4.1565357068201081E-2</v>
      </c>
      <c r="I24" s="61">
        <f t="shared" si="20"/>
        <v>0.17015346385036434</v>
      </c>
      <c r="J24" s="60">
        <f t="shared" si="21"/>
        <v>-7556</v>
      </c>
      <c r="K24" s="60">
        <f t="shared" si="22"/>
        <v>25335</v>
      </c>
      <c r="L24" s="61">
        <f t="shared" si="23"/>
        <v>0.88176200573906971</v>
      </c>
      <c r="M24" s="61">
        <f t="shared" si="24"/>
        <v>0.15883564890785107</v>
      </c>
      <c r="N24" s="193">
        <v>231383</v>
      </c>
      <c r="O24" s="60">
        <v>37493</v>
      </c>
      <c r="P24" s="60">
        <v>110918</v>
      </c>
      <c r="Q24" s="60">
        <v>225041</v>
      </c>
      <c r="R24" s="60">
        <v>232526</v>
      </c>
      <c r="S24" s="61">
        <f t="shared" si="25"/>
        <v>3.3260605845156999E-2</v>
      </c>
      <c r="T24" s="61">
        <f t="shared" si="26"/>
        <v>4.9398616147253716E-3</v>
      </c>
      <c r="U24" s="60">
        <f t="shared" si="27"/>
        <v>7485</v>
      </c>
      <c r="V24" s="60">
        <f t="shared" si="28"/>
        <v>1143</v>
      </c>
      <c r="W24" s="61">
        <f t="shared" si="29"/>
        <v>0.84477496984581402</v>
      </c>
      <c r="X24" s="61">
        <f t="shared" si="30"/>
        <v>0.2119808190205302</v>
      </c>
      <c r="Y24" s="193">
        <v>15026</v>
      </c>
      <c r="Z24" s="60">
        <v>2530</v>
      </c>
      <c r="AA24" s="60">
        <v>7985</v>
      </c>
      <c r="AB24" s="60">
        <v>9042</v>
      </c>
      <c r="AC24" s="60">
        <v>8863</v>
      </c>
      <c r="AD24" s="61">
        <f t="shared" si="31"/>
        <v>-1.9796505197965053E-2</v>
      </c>
      <c r="AE24" s="61">
        <f t="shared" si="32"/>
        <v>-0.41015573006788231</v>
      </c>
      <c r="AF24" s="60">
        <f t="shared" si="33"/>
        <v>-179</v>
      </c>
      <c r="AG24" s="60">
        <f t="shared" si="34"/>
        <v>-6163</v>
      </c>
      <c r="AH24" s="61">
        <f t="shared" si="35"/>
        <v>0.58351438541049439</v>
      </c>
      <c r="AI24" s="61">
        <f t="shared" si="36"/>
        <v>8.0798964372971599E-3</v>
      </c>
    </row>
    <row r="25" spans="1:35" x14ac:dyDescent="0.25">
      <c r="A25" s="187" t="s">
        <v>69</v>
      </c>
      <c r="B25" s="59" t="s">
        <v>69</v>
      </c>
      <c r="C25" s="193">
        <v>42671</v>
      </c>
      <c r="D25" s="60">
        <v>3247</v>
      </c>
      <c r="E25" s="60">
        <v>17020</v>
      </c>
      <c r="F25" s="60">
        <v>58487</v>
      </c>
      <c r="G25" s="60">
        <v>59913</v>
      </c>
      <c r="H25" s="61">
        <f t="shared" si="19"/>
        <v>2.438148648417604E-2</v>
      </c>
      <c r="I25" s="61">
        <f t="shared" si="20"/>
        <v>0.40406833680954279</v>
      </c>
      <c r="J25" s="60">
        <f t="shared" si="21"/>
        <v>1426</v>
      </c>
      <c r="K25" s="60">
        <f t="shared" si="22"/>
        <v>17242</v>
      </c>
      <c r="L25" s="61">
        <f t="shared" si="23"/>
        <v>0.30321418268865802</v>
      </c>
      <c r="M25" s="61">
        <f t="shared" si="24"/>
        <v>0.12201942111394426</v>
      </c>
      <c r="N25" s="193">
        <v>123849</v>
      </c>
      <c r="O25" s="60">
        <v>11641</v>
      </c>
      <c r="P25" s="60">
        <v>46661</v>
      </c>
      <c r="Q25" s="60">
        <v>124117</v>
      </c>
      <c r="R25" s="60">
        <v>134425</v>
      </c>
      <c r="S25" s="61">
        <f t="shared" si="25"/>
        <v>8.305066993240251E-2</v>
      </c>
      <c r="T25" s="61">
        <f t="shared" si="26"/>
        <v>8.5394310813974972E-2</v>
      </c>
      <c r="U25" s="60">
        <f t="shared" si="27"/>
        <v>10308</v>
      </c>
      <c r="V25" s="60">
        <f t="shared" si="28"/>
        <v>10576</v>
      </c>
      <c r="W25" s="61">
        <f t="shared" si="29"/>
        <v>0.48837065670730823</v>
      </c>
      <c r="X25" s="61">
        <f t="shared" si="30"/>
        <v>0.27377131312473013</v>
      </c>
      <c r="Y25" s="193">
        <v>2064</v>
      </c>
      <c r="Z25" s="60">
        <v>119</v>
      </c>
      <c r="AA25" s="60">
        <v>1159</v>
      </c>
      <c r="AB25" s="60">
        <v>1676</v>
      </c>
      <c r="AC25" s="60">
        <v>1575</v>
      </c>
      <c r="AD25" s="61">
        <f t="shared" si="31"/>
        <v>-6.0262529832935563E-2</v>
      </c>
      <c r="AE25" s="61">
        <f t="shared" si="32"/>
        <v>-0.23691860465116277</v>
      </c>
      <c r="AF25" s="60">
        <f t="shared" si="33"/>
        <v>-101</v>
      </c>
      <c r="AG25" s="60">
        <f t="shared" si="34"/>
        <v>-489</v>
      </c>
      <c r="AH25" s="61">
        <f t="shared" si="35"/>
        <v>0.10369346237408651</v>
      </c>
      <c r="AI25" s="61">
        <f t="shared" si="36"/>
        <v>3.2076609125642553E-3</v>
      </c>
    </row>
    <row r="26" spans="1:35" x14ac:dyDescent="0.25">
      <c r="A26" s="187" t="s">
        <v>76</v>
      </c>
      <c r="B26" s="59" t="s">
        <v>76</v>
      </c>
      <c r="C26" s="193">
        <v>55424</v>
      </c>
      <c r="D26" s="60">
        <v>32157</v>
      </c>
      <c r="E26" s="60">
        <v>39706</v>
      </c>
      <c r="F26" s="60">
        <v>60937</v>
      </c>
      <c r="G26" s="60">
        <v>52100</v>
      </c>
      <c r="H26" s="61">
        <f t="shared" si="19"/>
        <v>-0.14501862579385272</v>
      </c>
      <c r="I26" s="61">
        <f t="shared" si="20"/>
        <v>-5.9974018475750568E-2</v>
      </c>
      <c r="J26" s="60">
        <f t="shared" si="21"/>
        <v>-8837</v>
      </c>
      <c r="K26" s="60">
        <f t="shared" si="22"/>
        <v>-3324</v>
      </c>
      <c r="L26" s="61">
        <f t="shared" si="23"/>
        <v>0.26367330826496888</v>
      </c>
      <c r="M26" s="61">
        <f t="shared" si="24"/>
        <v>0.32639406601805504</v>
      </c>
      <c r="N26" s="193">
        <v>22303</v>
      </c>
      <c r="O26" s="60">
        <v>7073</v>
      </c>
      <c r="P26" s="60">
        <v>11057</v>
      </c>
      <c r="Q26" s="60">
        <v>17117</v>
      </c>
      <c r="R26" s="60">
        <v>13890</v>
      </c>
      <c r="S26" s="61">
        <f t="shared" si="25"/>
        <v>-0.18852602675702523</v>
      </c>
      <c r="T26" s="61">
        <f t="shared" si="26"/>
        <v>-0.37721382773617895</v>
      </c>
      <c r="U26" s="60">
        <f t="shared" si="27"/>
        <v>-3227</v>
      </c>
      <c r="V26" s="60">
        <f t="shared" si="28"/>
        <v>-8413</v>
      </c>
      <c r="W26" s="61">
        <f t="shared" si="29"/>
        <v>5.0462848589656023E-2</v>
      </c>
      <c r="X26" s="61">
        <f t="shared" si="30"/>
        <v>8.701753506700162E-2</v>
      </c>
      <c r="Y26" s="193">
        <v>5477</v>
      </c>
      <c r="Z26" s="60">
        <v>1374</v>
      </c>
      <c r="AA26" s="60">
        <v>3299</v>
      </c>
      <c r="AB26" s="60">
        <v>2900</v>
      </c>
      <c r="AC26" s="60">
        <v>2802</v>
      </c>
      <c r="AD26" s="61">
        <f t="shared" si="31"/>
        <v>-3.3793103448275907E-2</v>
      </c>
      <c r="AE26" s="61">
        <f t="shared" si="32"/>
        <v>-0.48840606171261636</v>
      </c>
      <c r="AF26" s="60">
        <f t="shared" si="33"/>
        <v>-98</v>
      </c>
      <c r="AG26" s="60">
        <f t="shared" si="34"/>
        <v>-2675</v>
      </c>
      <c r="AH26" s="61">
        <f t="shared" si="35"/>
        <v>0.18447560734742247</v>
      </c>
      <c r="AI26" s="61">
        <f t="shared" si="36"/>
        <v>1.7553861285654324E-2</v>
      </c>
    </row>
    <row r="27" spans="1:35" x14ac:dyDescent="0.25">
      <c r="A27" s="187" t="s">
        <v>85</v>
      </c>
      <c r="B27" s="59" t="s">
        <v>85</v>
      </c>
      <c r="C27" s="193">
        <v>1445</v>
      </c>
      <c r="D27" s="60">
        <v>1074</v>
      </c>
      <c r="E27" s="60">
        <v>1023</v>
      </c>
      <c r="F27" s="60">
        <v>362</v>
      </c>
      <c r="G27" s="60">
        <v>957</v>
      </c>
      <c r="H27" s="61">
        <f t="shared" si="19"/>
        <v>1.6436464088397789</v>
      </c>
      <c r="I27" s="61">
        <f t="shared" si="20"/>
        <v>-0.3377162629757785</v>
      </c>
      <c r="J27" s="60">
        <f t="shared" si="21"/>
        <v>595</v>
      </c>
      <c r="K27" s="60">
        <f t="shared" si="22"/>
        <v>-488</v>
      </c>
      <c r="L27" s="61">
        <f t="shared" si="23"/>
        <v>4.8432889829093132E-3</v>
      </c>
      <c r="M27" s="61">
        <f t="shared" si="24"/>
        <v>3.0595607276447456E-2</v>
      </c>
      <c r="N27" s="193">
        <v>4449</v>
      </c>
      <c r="O27" s="60">
        <v>1800</v>
      </c>
      <c r="P27" s="60">
        <v>3114</v>
      </c>
      <c r="Q27" s="60">
        <v>5945</v>
      </c>
      <c r="R27" s="60">
        <v>4741</v>
      </c>
      <c r="S27" s="61">
        <f t="shared" si="25"/>
        <v>-0.20252312867956268</v>
      </c>
      <c r="T27" s="61">
        <f t="shared" si="26"/>
        <v>6.5632726455383317E-2</v>
      </c>
      <c r="U27" s="60">
        <f t="shared" si="27"/>
        <v>-1204</v>
      </c>
      <c r="V27" s="60">
        <f t="shared" si="28"/>
        <v>292</v>
      </c>
      <c r="W27" s="61">
        <f t="shared" si="29"/>
        <v>1.7224216354467907E-2</v>
      </c>
      <c r="X27" s="61">
        <f t="shared" si="30"/>
        <v>0.15157134179481441</v>
      </c>
      <c r="Y27" s="193">
        <v>810</v>
      </c>
      <c r="Z27" s="60">
        <v>79</v>
      </c>
      <c r="AA27" s="60">
        <v>339</v>
      </c>
      <c r="AB27" s="60">
        <v>692</v>
      </c>
      <c r="AC27" s="60">
        <v>262</v>
      </c>
      <c r="AD27" s="61">
        <f t="shared" si="31"/>
        <v>-0.62138728323699421</v>
      </c>
      <c r="AE27" s="61">
        <f t="shared" si="32"/>
        <v>-0.67654320987654315</v>
      </c>
      <c r="AF27" s="60">
        <f t="shared" si="33"/>
        <v>-430</v>
      </c>
      <c r="AG27" s="60">
        <f t="shared" si="34"/>
        <v>-548</v>
      </c>
      <c r="AH27" s="61">
        <f t="shared" si="35"/>
        <v>1.724932516953058E-2</v>
      </c>
      <c r="AI27" s="61">
        <f t="shared" si="36"/>
        <v>8.3762268614725535E-3</v>
      </c>
    </row>
    <row r="28" spans="1:35" x14ac:dyDescent="0.25">
      <c r="A28" s="187" t="s">
        <v>82</v>
      </c>
      <c r="B28" s="59" t="s">
        <v>82</v>
      </c>
      <c r="C28" s="193">
        <v>11261</v>
      </c>
      <c r="D28" s="60">
        <v>4235</v>
      </c>
      <c r="E28" s="60">
        <v>14244</v>
      </c>
      <c r="F28" s="60">
        <v>15183</v>
      </c>
      <c r="G28" s="60">
        <v>13260</v>
      </c>
      <c r="H28" s="61">
        <f t="shared" si="19"/>
        <v>-0.1266548113021142</v>
      </c>
      <c r="I28" s="61">
        <f t="shared" si="20"/>
        <v>0.17751531835538592</v>
      </c>
      <c r="J28" s="60">
        <f t="shared" si="21"/>
        <v>-1923</v>
      </c>
      <c r="K28" s="60">
        <f t="shared" si="22"/>
        <v>1999</v>
      </c>
      <c r="L28" s="61">
        <f t="shared" si="23"/>
        <v>6.7107640452850045E-2</v>
      </c>
      <c r="M28" s="61">
        <f t="shared" si="24"/>
        <v>0.17885323513940032</v>
      </c>
      <c r="N28" s="193">
        <v>19213</v>
      </c>
      <c r="O28" s="60">
        <v>4841</v>
      </c>
      <c r="P28" s="60">
        <v>13824</v>
      </c>
      <c r="Q28" s="60">
        <v>18038</v>
      </c>
      <c r="R28" s="60">
        <v>20064</v>
      </c>
      <c r="S28" s="61">
        <f t="shared" si="25"/>
        <v>0.11231843885131387</v>
      </c>
      <c r="T28" s="61">
        <f t="shared" si="26"/>
        <v>4.4292926664237786E-2</v>
      </c>
      <c r="U28" s="60">
        <f t="shared" si="27"/>
        <v>2026</v>
      </c>
      <c r="V28" s="60">
        <f t="shared" si="28"/>
        <v>851</v>
      </c>
      <c r="W28" s="61">
        <f t="shared" si="29"/>
        <v>7.2893203319140273E-2</v>
      </c>
      <c r="X28" s="61">
        <f t="shared" si="30"/>
        <v>0.27062679561364467</v>
      </c>
      <c r="Y28" s="193">
        <v>1463</v>
      </c>
      <c r="Z28" s="60">
        <v>117</v>
      </c>
      <c r="AA28" s="60">
        <v>615</v>
      </c>
      <c r="AB28" s="60">
        <v>713</v>
      </c>
      <c r="AC28" s="60">
        <v>740</v>
      </c>
      <c r="AD28" s="61">
        <f t="shared" si="31"/>
        <v>3.7868162692847207E-2</v>
      </c>
      <c r="AE28" s="61">
        <f t="shared" si="32"/>
        <v>-0.49419002050580996</v>
      </c>
      <c r="AF28" s="60">
        <f t="shared" si="33"/>
        <v>27</v>
      </c>
      <c r="AG28" s="60">
        <f t="shared" si="34"/>
        <v>-723</v>
      </c>
      <c r="AH28" s="61">
        <f t="shared" si="35"/>
        <v>4.8719468036078739E-2</v>
      </c>
      <c r="AI28" s="61">
        <f t="shared" si="36"/>
        <v>9.9812514331188706E-3</v>
      </c>
    </row>
    <row r="29" spans="1:35" x14ac:dyDescent="0.25">
      <c r="A29" s="187" t="s">
        <v>89</v>
      </c>
      <c r="B29" s="59" t="s">
        <v>178</v>
      </c>
      <c r="C29" s="193">
        <v>3872</v>
      </c>
      <c r="D29" s="60">
        <v>1642</v>
      </c>
      <c r="E29" s="60">
        <v>4489</v>
      </c>
      <c r="F29" s="60">
        <v>7109</v>
      </c>
      <c r="G29" s="60">
        <v>5976</v>
      </c>
      <c r="H29" s="61">
        <f t="shared" si="19"/>
        <v>-0.15937543958362643</v>
      </c>
      <c r="I29" s="61">
        <f t="shared" si="20"/>
        <v>0.54338842975206614</v>
      </c>
      <c r="J29" s="60">
        <f t="shared" si="21"/>
        <v>-1133</v>
      </c>
      <c r="K29" s="60">
        <f t="shared" si="22"/>
        <v>2104</v>
      </c>
      <c r="L29" s="61">
        <f t="shared" si="23"/>
        <v>3.0243986376035589E-2</v>
      </c>
      <c r="M29" s="61">
        <f t="shared" si="24"/>
        <v>8.8458634930503127E-2</v>
      </c>
      <c r="N29" s="193">
        <v>7754</v>
      </c>
      <c r="O29" s="60">
        <v>2975</v>
      </c>
      <c r="P29" s="60">
        <v>5103</v>
      </c>
      <c r="Q29" s="60">
        <v>8343</v>
      </c>
      <c r="R29" s="60">
        <v>8027</v>
      </c>
      <c r="S29" s="61">
        <f t="shared" si="25"/>
        <v>-3.7876063766031365E-2</v>
      </c>
      <c r="T29" s="61">
        <f t="shared" si="26"/>
        <v>3.5207634769151452E-2</v>
      </c>
      <c r="U29" s="60">
        <f t="shared" si="27"/>
        <v>-316</v>
      </c>
      <c r="V29" s="60">
        <f t="shared" si="28"/>
        <v>273</v>
      </c>
      <c r="W29" s="61">
        <f t="shared" si="29"/>
        <v>2.9162367575894091E-2</v>
      </c>
      <c r="X29" s="61">
        <f t="shared" si="30"/>
        <v>0.11881818316384682</v>
      </c>
      <c r="Y29" s="193">
        <v>2129</v>
      </c>
      <c r="Z29" s="60">
        <v>328</v>
      </c>
      <c r="AA29" s="60">
        <v>762</v>
      </c>
      <c r="AB29" s="60">
        <v>1143</v>
      </c>
      <c r="AC29" s="60">
        <v>847</v>
      </c>
      <c r="AD29" s="61">
        <f t="shared" si="31"/>
        <v>-0.25896762904636916</v>
      </c>
      <c r="AE29" s="61">
        <f t="shared" si="32"/>
        <v>-0.60216063879755755</v>
      </c>
      <c r="AF29" s="60">
        <f t="shared" si="33"/>
        <v>-296</v>
      </c>
      <c r="AG29" s="60">
        <f t="shared" si="34"/>
        <v>-1282</v>
      </c>
      <c r="AH29" s="61">
        <f t="shared" si="35"/>
        <v>5.5764039765619854E-2</v>
      </c>
      <c r="AI29" s="61">
        <f t="shared" si="36"/>
        <v>1.2537560874520775E-2</v>
      </c>
    </row>
    <row r="30" spans="1:35" x14ac:dyDescent="0.25">
      <c r="A30" s="187" t="s">
        <v>73</v>
      </c>
      <c r="B30" s="59" t="s">
        <v>73</v>
      </c>
      <c r="C30" s="193">
        <v>2698</v>
      </c>
      <c r="D30" s="60">
        <v>524</v>
      </c>
      <c r="E30" s="60">
        <v>1255</v>
      </c>
      <c r="F30" s="60">
        <v>3488</v>
      </c>
      <c r="G30" s="60">
        <v>5674</v>
      </c>
      <c r="H30" s="61">
        <f t="shared" si="19"/>
        <v>0.62672018348623859</v>
      </c>
      <c r="I30" s="61">
        <f t="shared" si="20"/>
        <v>1.1030392883617495</v>
      </c>
      <c r="J30" s="60">
        <f t="shared" si="21"/>
        <v>2186</v>
      </c>
      <c r="K30" s="60">
        <f t="shared" si="22"/>
        <v>2976</v>
      </c>
      <c r="L30" s="61">
        <f t="shared" si="23"/>
        <v>2.8715592151543831E-2</v>
      </c>
      <c r="M30" s="61">
        <f t="shared" si="24"/>
        <v>9.3996421708302969E-2</v>
      </c>
      <c r="N30" s="193">
        <v>31571</v>
      </c>
      <c r="O30" s="60">
        <v>2738</v>
      </c>
      <c r="P30" s="60">
        <v>16572</v>
      </c>
      <c r="Q30" s="60">
        <v>29097</v>
      </c>
      <c r="R30" s="60">
        <v>30586</v>
      </c>
      <c r="S30" s="61">
        <f t="shared" si="25"/>
        <v>5.1173660514829633E-2</v>
      </c>
      <c r="T30" s="61">
        <f t="shared" si="26"/>
        <v>-3.1199518545500626E-2</v>
      </c>
      <c r="U30" s="60">
        <f t="shared" si="27"/>
        <v>1489</v>
      </c>
      <c r="V30" s="60">
        <f t="shared" si="28"/>
        <v>-985</v>
      </c>
      <c r="W30" s="61">
        <f t="shared" si="29"/>
        <v>0.11111999186200282</v>
      </c>
      <c r="X30" s="61">
        <f t="shared" si="30"/>
        <v>0.50669273076668209</v>
      </c>
      <c r="Y30" s="193">
        <v>154</v>
      </c>
      <c r="Z30" s="60">
        <v>12</v>
      </c>
      <c r="AA30" s="60">
        <v>54</v>
      </c>
      <c r="AB30" s="60">
        <v>0</v>
      </c>
      <c r="AC30" s="60">
        <v>18</v>
      </c>
      <c r="AD30" s="61" t="e">
        <f t="shared" si="31"/>
        <v>#DIV/0!</v>
      </c>
      <c r="AE30" s="61">
        <f t="shared" si="32"/>
        <v>-0.88311688311688308</v>
      </c>
      <c r="AF30" s="60">
        <f t="shared" si="33"/>
        <v>18</v>
      </c>
      <c r="AG30" s="60">
        <f t="shared" si="34"/>
        <v>-136</v>
      </c>
      <c r="AH30" s="61">
        <f t="shared" si="35"/>
        <v>1.1850681414181316E-3</v>
      </c>
      <c r="AI30" s="61">
        <f t="shared" si="36"/>
        <v>2.9819097475316413E-4</v>
      </c>
    </row>
    <row r="31" spans="1:35" x14ac:dyDescent="0.25">
      <c r="A31" s="187" t="s">
        <v>79</v>
      </c>
      <c r="B31" s="59" t="s">
        <v>79</v>
      </c>
      <c r="C31" s="193">
        <v>11822</v>
      </c>
      <c r="D31" s="60">
        <v>4364</v>
      </c>
      <c r="E31" s="60">
        <v>11427</v>
      </c>
      <c r="F31" s="60">
        <v>14195</v>
      </c>
      <c r="G31" s="60">
        <v>11837</v>
      </c>
      <c r="H31" s="61">
        <f t="shared" si="19"/>
        <v>-0.16611482916519904</v>
      </c>
      <c r="I31" s="61">
        <f t="shared" si="20"/>
        <v>1.2688208424971315E-3</v>
      </c>
      <c r="J31" s="60">
        <f t="shared" si="21"/>
        <v>-2358</v>
      </c>
      <c r="K31" s="60">
        <f t="shared" si="22"/>
        <v>15</v>
      </c>
      <c r="L31" s="61">
        <f t="shared" si="23"/>
        <v>5.9905968328837558E-2</v>
      </c>
      <c r="M31" s="61">
        <f t="shared" si="24"/>
        <v>0.20028425914959139</v>
      </c>
      <c r="N31" s="193">
        <v>7038</v>
      </c>
      <c r="O31" s="60">
        <v>2879</v>
      </c>
      <c r="P31" s="60">
        <v>5994</v>
      </c>
      <c r="Q31" s="60">
        <v>9518</v>
      </c>
      <c r="R31" s="60">
        <v>9796</v>
      </c>
      <c r="S31" s="61">
        <f t="shared" si="25"/>
        <v>2.9207816768228589E-2</v>
      </c>
      <c r="T31" s="61">
        <f t="shared" si="26"/>
        <v>0.39187269110542777</v>
      </c>
      <c r="U31" s="60">
        <f t="shared" si="27"/>
        <v>278</v>
      </c>
      <c r="V31" s="60">
        <f t="shared" si="28"/>
        <v>2758</v>
      </c>
      <c r="W31" s="61">
        <f t="shared" si="29"/>
        <v>3.5589205528025226E-2</v>
      </c>
      <c r="X31" s="61">
        <f t="shared" si="30"/>
        <v>0.16575015651173414</v>
      </c>
      <c r="Y31" s="193">
        <v>417</v>
      </c>
      <c r="Z31" s="60">
        <v>86</v>
      </c>
      <c r="AA31" s="60">
        <v>182</v>
      </c>
      <c r="AB31" s="60">
        <v>370</v>
      </c>
      <c r="AC31" s="60">
        <v>311</v>
      </c>
      <c r="AD31" s="61">
        <f t="shared" si="31"/>
        <v>-0.1594594594594595</v>
      </c>
      <c r="AE31" s="61">
        <f t="shared" si="32"/>
        <v>-0.25419664268585129</v>
      </c>
      <c r="AF31" s="60">
        <f t="shared" si="33"/>
        <v>-59</v>
      </c>
      <c r="AG31" s="60">
        <f t="shared" si="34"/>
        <v>-106</v>
      </c>
      <c r="AH31" s="61">
        <f t="shared" si="35"/>
        <v>2.0475343998946606E-2</v>
      </c>
      <c r="AI31" s="61">
        <f t="shared" si="36"/>
        <v>5.2621783049356186E-3</v>
      </c>
    </row>
    <row r="32" spans="1:35" x14ac:dyDescent="0.25">
      <c r="A32" s="187" t="s">
        <v>93</v>
      </c>
      <c r="B32" s="59" t="s">
        <v>93</v>
      </c>
      <c r="C32" s="193">
        <v>1753</v>
      </c>
      <c r="D32" s="60">
        <v>45</v>
      </c>
      <c r="E32" s="60">
        <v>2995</v>
      </c>
      <c r="F32" s="60">
        <v>1888</v>
      </c>
      <c r="G32" s="60">
        <v>2610</v>
      </c>
      <c r="H32" s="61">
        <f t="shared" si="19"/>
        <v>0.38241525423728806</v>
      </c>
      <c r="I32" s="61">
        <f t="shared" si="20"/>
        <v>0.48887621220764399</v>
      </c>
      <c r="J32" s="60">
        <f t="shared" si="21"/>
        <v>722</v>
      </c>
      <c r="K32" s="60">
        <f t="shared" si="22"/>
        <v>857</v>
      </c>
      <c r="L32" s="61">
        <f t="shared" si="23"/>
        <v>1.3208969953389037E-2</v>
      </c>
      <c r="M32" s="61">
        <f t="shared" si="24"/>
        <v>7.8706914749253648E-2</v>
      </c>
      <c r="N32" s="193">
        <v>2375</v>
      </c>
      <c r="O32" s="60">
        <v>10</v>
      </c>
      <c r="P32" s="60">
        <v>1784</v>
      </c>
      <c r="Q32" s="60">
        <v>3816</v>
      </c>
      <c r="R32" s="60">
        <v>2059</v>
      </c>
      <c r="S32" s="61">
        <f t="shared" si="25"/>
        <v>-0.46042976939203351</v>
      </c>
      <c r="T32" s="61">
        <f t="shared" si="26"/>
        <v>-0.13305263157894742</v>
      </c>
      <c r="U32" s="60">
        <f t="shared" si="27"/>
        <v>-1757</v>
      </c>
      <c r="V32" s="60">
        <f t="shared" si="28"/>
        <v>-316</v>
      </c>
      <c r="W32" s="61">
        <f t="shared" si="29"/>
        <v>7.4804179442837836E-3</v>
      </c>
      <c r="X32" s="61">
        <f t="shared" si="30"/>
        <v>6.2091010524411204E-2</v>
      </c>
      <c r="Y32" s="193">
        <v>299</v>
      </c>
      <c r="Z32" s="60">
        <v>47</v>
      </c>
      <c r="AA32" s="60">
        <v>0</v>
      </c>
      <c r="AB32" s="60">
        <v>0</v>
      </c>
      <c r="AC32" s="60">
        <v>0</v>
      </c>
      <c r="AD32" s="61" t="e">
        <f t="shared" si="31"/>
        <v>#DIV/0!</v>
      </c>
      <c r="AE32" s="61">
        <f t="shared" si="32"/>
        <v>-1</v>
      </c>
      <c r="AF32" s="60">
        <f t="shared" si="33"/>
        <v>0</v>
      </c>
      <c r="AG32" s="60">
        <f t="shared" si="34"/>
        <v>-299</v>
      </c>
      <c r="AH32" s="61">
        <f t="shared" si="35"/>
        <v>0</v>
      </c>
      <c r="AI32" s="61">
        <f t="shared" si="36"/>
        <v>0</v>
      </c>
    </row>
    <row r="33" spans="1:35" ht="45" x14ac:dyDescent="0.25">
      <c r="A33" s="187" t="s">
        <v>148</v>
      </c>
      <c r="B33" s="197" t="s">
        <v>179</v>
      </c>
      <c r="C33" s="193">
        <f>C22-C23-C25-C26-C27-C28-C29-C30-C31-C32</f>
        <v>17949</v>
      </c>
      <c r="D33" s="200">
        <f>D22-D23-D25-D26-D27-D28-D29-D30-D31-D32</f>
        <v>6945</v>
      </c>
      <c r="E33" s="200">
        <f>E22-E23-E25-E26-E27-E28-E29-E30-E31-E32</f>
        <v>13594</v>
      </c>
      <c r="F33" s="200">
        <f>F22-F23-F25-F26-F27-F28-F29-F30-F31-F32</f>
        <v>20136</v>
      </c>
      <c r="G33" s="200">
        <f>G22-G23-G25-G26-G27-G28-G29-G30-G31-G32</f>
        <v>21904</v>
      </c>
      <c r="H33" s="201">
        <f t="shared" si="19"/>
        <v>8.7802940007945862E-2</v>
      </c>
      <c r="I33" s="201">
        <f t="shared" si="20"/>
        <v>0.22034653741155497</v>
      </c>
      <c r="J33" s="200">
        <f t="shared" si="21"/>
        <v>1768</v>
      </c>
      <c r="K33" s="200">
        <f t="shared" si="22"/>
        <v>3955</v>
      </c>
      <c r="L33" s="201">
        <f t="shared" si="23"/>
        <v>0.11085412944790554</v>
      </c>
      <c r="M33" s="201">
        <f t="shared" si="24"/>
        <v>0.18149879022902787</v>
      </c>
      <c r="N33" s="193">
        <f>N22-N23-N25-N26-N27-N28-N29-N30-N31-N32</f>
        <v>12831</v>
      </c>
      <c r="O33" s="200">
        <f>O22-O23-O25-O26-O27-O28-O29-O30-O31-O32</f>
        <v>3536</v>
      </c>
      <c r="P33" s="200">
        <f>P22-P23-P25-P26-P27-P28-P29-P30-P31-P32</f>
        <v>6808</v>
      </c>
      <c r="Q33" s="200">
        <f>Q22-Q23-Q25-Q26-Q27-Q28-Q29-Q30-Q31-Q32</f>
        <v>9050</v>
      </c>
      <c r="R33" s="200">
        <f>R22-R23-R25-R26-R27-R28-R29-R30-R31-R32</f>
        <v>8938</v>
      </c>
      <c r="S33" s="201">
        <f t="shared" si="25"/>
        <v>-1.2375690607734802E-2</v>
      </c>
      <c r="T33" s="201">
        <f t="shared" si="26"/>
        <v>-0.30340581404411193</v>
      </c>
      <c r="U33" s="200">
        <f t="shared" si="27"/>
        <v>-112</v>
      </c>
      <c r="V33" s="200">
        <f t="shared" si="28"/>
        <v>-3893</v>
      </c>
      <c r="W33" s="201">
        <f t="shared" si="29"/>
        <v>3.247206196503568E-2</v>
      </c>
      <c r="X33" s="201">
        <f t="shared" si="30"/>
        <v>7.406118458122038E-2</v>
      </c>
      <c r="Y33" s="193">
        <f>Y22-Y23-Y25-Y26-Y27-Y28-Y29-Y30-Y31-Y32</f>
        <v>2214</v>
      </c>
      <c r="Z33" s="200">
        <f>Z22-Z23-Z25-Z26-Z27-Z28-Z29-Z30-Z31-Z32</f>
        <v>368</v>
      </c>
      <c r="AA33" s="200">
        <f>AA22-AA23-AA25-AA26-AA27-AA28-AA29-AA30-AA31-AA32</f>
        <v>1575</v>
      </c>
      <c r="AB33" s="200">
        <f>AB22-AB23-AB25-AB26-AB27-AB28-AB29-AB30-AB31-AB32</f>
        <v>1549</v>
      </c>
      <c r="AC33" s="200">
        <f>AC22-AC23-AC25-AC26-AC27-AC28-AC29-AC30-AC31-AC32</f>
        <v>2308</v>
      </c>
      <c r="AD33" s="201">
        <f t="shared" si="31"/>
        <v>0.48999354422207886</v>
      </c>
      <c r="AE33" s="201">
        <f t="shared" si="32"/>
        <v>4.2457091237579014E-2</v>
      </c>
      <c r="AF33" s="200">
        <f t="shared" si="33"/>
        <v>759</v>
      </c>
      <c r="AG33" s="200">
        <f t="shared" si="34"/>
        <v>94</v>
      </c>
      <c r="AH33" s="201">
        <f t="shared" si="35"/>
        <v>0.15195207057739155</v>
      </c>
      <c r="AI33" s="201">
        <f t="shared" si="36"/>
        <v>1.9124324682642271E-2</v>
      </c>
    </row>
    <row r="34" spans="1:35" ht="6" customHeight="1" x14ac:dyDescent="0.25"/>
    <row r="35" spans="1:35" ht="15" customHeight="1" x14ac:dyDescent="0.25">
      <c r="B35" s="40" t="s">
        <v>57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</row>
    <row r="50" spans="2:2" x14ac:dyDescent="0.25">
      <c r="B50" s="40"/>
    </row>
  </sheetData>
  <mergeCells count="6">
    <mergeCell ref="C6:M6"/>
    <mergeCell ref="N6:X6"/>
    <mergeCell ref="Y6:AI6"/>
    <mergeCell ref="C20:M20"/>
    <mergeCell ref="N20:X20"/>
    <mergeCell ref="Y20:AI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2E4EF-3CC4-455D-9138-6EDC4DDE8FA3}">
  <dimension ref="A1:EF244"/>
  <sheetViews>
    <sheetView showGridLines="0" workbookViewId="0"/>
  </sheetViews>
  <sheetFormatPr baseColWidth="10" defaultRowHeight="15" x14ac:dyDescent="0.25"/>
  <cols>
    <col min="1" max="1" width="18.42578125" customWidth="1"/>
    <col min="2" max="2" width="20.7109375" customWidth="1"/>
    <col min="16" max="16" width="15.85546875" customWidth="1"/>
  </cols>
  <sheetData>
    <row r="1" spans="1:136" ht="40.5" customHeight="1" x14ac:dyDescent="0.25">
      <c r="Z1" t="e">
        <v>#REF!</v>
      </c>
    </row>
    <row r="4" spans="1:136" ht="21.75" thickBot="1" x14ac:dyDescent="0.3">
      <c r="B4" s="11" t="s">
        <v>27</v>
      </c>
      <c r="C4" s="12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R4" s="13" t="str">
        <f>CONCATENATE("año ",K7,": ",FIXED(K21,0)," (",FIXED(L21*100,1),"%)")</f>
        <v>año 2022: 5.951.456 (115,4%)</v>
      </c>
    </row>
    <row r="5" spans="1:136" ht="9.75" customHeight="1" thickBot="1" x14ac:dyDescent="0.3">
      <c r="B5" s="14"/>
      <c r="C5" s="15"/>
      <c r="D5" s="14"/>
      <c r="E5" s="14"/>
      <c r="F5" s="14"/>
      <c r="G5" s="16"/>
      <c r="H5" s="16"/>
      <c r="I5" s="16"/>
      <c r="J5" s="16"/>
      <c r="K5" s="14"/>
      <c r="L5" s="14"/>
      <c r="M5" s="16"/>
      <c r="N5" s="16"/>
      <c r="O5" s="16"/>
      <c r="R5" s="13" t="s">
        <v>28</v>
      </c>
    </row>
    <row r="6" spans="1:136" ht="22.5" thickTop="1" thickBot="1" x14ac:dyDescent="0.3">
      <c r="B6" s="17" t="s">
        <v>29</v>
      </c>
      <c r="C6" s="18" t="s">
        <v>30</v>
      </c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20"/>
    </row>
    <row r="7" spans="1:136" ht="22.5" thickTop="1" thickBot="1" x14ac:dyDescent="0.3">
      <c r="B7" s="17">
        <v>2017</v>
      </c>
      <c r="C7" s="21">
        <v>2018</v>
      </c>
      <c r="D7" s="22"/>
      <c r="E7" s="21">
        <v>2019</v>
      </c>
      <c r="F7" s="22"/>
      <c r="G7" s="21">
        <v>2020</v>
      </c>
      <c r="H7" s="22"/>
      <c r="I7" s="21">
        <v>2021</v>
      </c>
      <c r="J7" s="22"/>
      <c r="K7" s="21">
        <v>2022</v>
      </c>
      <c r="L7" s="23"/>
      <c r="M7" s="24">
        <v>2023</v>
      </c>
      <c r="N7" s="25"/>
      <c r="O7" s="26"/>
    </row>
    <row r="8" spans="1:136" ht="31.5" thickTop="1" thickBot="1" x14ac:dyDescent="0.3">
      <c r="B8" s="27"/>
      <c r="C8" s="28" t="s">
        <v>31</v>
      </c>
      <c r="D8" s="29" t="str">
        <f>CONCATENATE("Variación ",RIGHT(C7,2),"/",RIGHT(B7,2))</f>
        <v>Variación 18/17</v>
      </c>
      <c r="E8" s="30" t="s">
        <v>31</v>
      </c>
      <c r="F8" s="29" t="str">
        <f>CONCATENATE("Variación ",RIGHT(E7,2),"/",RIGHT(C7,2))</f>
        <v>Variación 19/18</v>
      </c>
      <c r="G8" s="30" t="s">
        <v>31</v>
      </c>
      <c r="H8" s="29" t="str">
        <f>CONCATENATE("Variación ",RIGHT(G7,2),"/",RIGHT(E7,2))</f>
        <v>Variación 20/19</v>
      </c>
      <c r="I8" s="30" t="s">
        <v>31</v>
      </c>
      <c r="J8" s="29" t="str">
        <f>CONCATENATE("Variación ",RIGHT(I7,2),"/",RIGHT(G7,2))</f>
        <v>Variación 21/20</v>
      </c>
      <c r="K8" s="30" t="s">
        <v>31</v>
      </c>
      <c r="L8" s="29" t="str">
        <f>CONCATENATE("Variación ",RIGHT(K7,2),"/",RIGHT(I7,2))</f>
        <v>Variación 22/21</v>
      </c>
      <c r="M8" s="31" t="s">
        <v>31</v>
      </c>
      <c r="N8" s="32" t="str">
        <f>CONCATENATE("Variación ",RIGHT(M7,2),"/",RIGHT(K7,2))</f>
        <v>Variación 23/22</v>
      </c>
      <c r="O8" s="32" t="str">
        <f>CONCATENATE("Variación ",RIGHT(M7,2),"/",RIGHT(E7,2))</f>
        <v>Variación 23/19</v>
      </c>
      <c r="P8" t="str">
        <f>IFERROR(O8/O21-1,"-")</f>
        <v>-</v>
      </c>
      <c r="T8" t="str">
        <f>IFERROR(S8/S47-1,"-")</f>
        <v>-</v>
      </c>
      <c r="X8" t="str">
        <f>IFERROR(W8/W21-1,"-")</f>
        <v>-</v>
      </c>
      <c r="Z8" t="str">
        <f>IFERROR(Y8/Y21-1,"-")</f>
        <v>-</v>
      </c>
      <c r="AB8" t="str">
        <f>IFERROR(AA8/AA21-1,"-")</f>
        <v>-</v>
      </c>
      <c r="AD8" t="str">
        <f>IFERROR(AC8/AC21-1,"-")</f>
        <v>-</v>
      </c>
      <c r="AF8" t="str">
        <f>IFERROR(AE8/AE21-1,"-")</f>
        <v>-</v>
      </c>
      <c r="AH8" t="str">
        <f>IFERROR(AG8/AG21-1,"-")</f>
        <v>-</v>
      </c>
      <c r="AJ8" t="str">
        <f>IFERROR(AI8/AI21-1,"-")</f>
        <v>-</v>
      </c>
      <c r="AL8" t="str">
        <f>IFERROR(AK8/AK21-1,"-")</f>
        <v>-</v>
      </c>
      <c r="AN8" t="str">
        <f>IFERROR(AM8/AM21-1,"-")</f>
        <v>-</v>
      </c>
      <c r="AP8" t="str">
        <f>IFERROR(AO8/AO21-1,"-")</f>
        <v>-</v>
      </c>
      <c r="AR8" t="str">
        <f>IFERROR(AQ8/AQ21-1,"-")</f>
        <v>-</v>
      </c>
      <c r="AT8" t="str">
        <f>IFERROR(AS8/AS21-1,"-")</f>
        <v>-</v>
      </c>
      <c r="AV8" t="str">
        <f>IFERROR(AU8/AU21-1,"-")</f>
        <v>-</v>
      </c>
      <c r="AX8" t="str">
        <f>IFERROR(AW8/AW21-1,"-")</f>
        <v>-</v>
      </c>
      <c r="AZ8" t="str">
        <f>IFERROR(AY8/AY21-1,"-")</f>
        <v>-</v>
      </c>
      <c r="BB8" t="str">
        <f>IFERROR(BA8/BA21-1,"-")</f>
        <v>-</v>
      </c>
      <c r="BD8" t="str">
        <f>IFERROR(BC8/BC21-1,"-")</f>
        <v>-</v>
      </c>
      <c r="BF8" t="str">
        <f>IFERROR(BE8/BE21-1,"-")</f>
        <v>-</v>
      </c>
      <c r="BH8" t="str">
        <f>IFERROR(BG8/BG21-1,"-")</f>
        <v>-</v>
      </c>
      <c r="BJ8" t="str">
        <f>IFERROR(BI8/BI21-1,"-")</f>
        <v>-</v>
      </c>
      <c r="BL8" t="str">
        <f>IFERROR(BK8/BK21-1,"-")</f>
        <v>-</v>
      </c>
      <c r="BN8" t="str">
        <f>IFERROR(BM8/BM21-1,"-")</f>
        <v>-</v>
      </c>
      <c r="BP8" t="str">
        <f>IFERROR(BO8/BO21-1,"-")</f>
        <v>-</v>
      </c>
      <c r="BR8" t="str">
        <f>IFERROR(BQ8/BQ21-1,"-")</f>
        <v>-</v>
      </c>
      <c r="BT8" t="str">
        <f>IFERROR(BS8/BS21-1,"-")</f>
        <v>-</v>
      </c>
      <c r="BV8" t="str">
        <f>IFERROR(BU8/BU21-1,"-")</f>
        <v>-</v>
      </c>
      <c r="BX8" t="str">
        <f>IFERROR(BW8/BW21-1,"-")</f>
        <v>-</v>
      </c>
      <c r="BZ8" t="str">
        <f>IFERROR(BY8/BY21-1,"-")</f>
        <v>-</v>
      </c>
      <c r="CB8" t="str">
        <f>IFERROR(CA8/CA21-1,"-")</f>
        <v>-</v>
      </c>
      <c r="CD8" t="str">
        <f>IFERROR(CC8/CC21-1,"-")</f>
        <v>-</v>
      </c>
      <c r="CF8" t="str">
        <f>IFERROR(CE8/CE21-1,"-")</f>
        <v>-</v>
      </c>
      <c r="CH8" t="str">
        <f>IFERROR(CG8/CG21-1,"-")</f>
        <v>-</v>
      </c>
      <c r="CJ8" t="str">
        <f>IFERROR(CI8/CI21-1,"-")</f>
        <v>-</v>
      </c>
      <c r="CL8" t="str">
        <f>IFERROR(CK8/CK21-1,"-")</f>
        <v>-</v>
      </c>
      <c r="CN8" t="str">
        <f>IFERROR(CM8/CM21-1,"-")</f>
        <v>-</v>
      </c>
      <c r="CP8" t="str">
        <f>IFERROR(CO8/CO21-1,"-")</f>
        <v>-</v>
      </c>
      <c r="CR8" t="str">
        <f>IFERROR(CQ8/CQ21-1,"-")</f>
        <v>-</v>
      </c>
      <c r="CT8" t="str">
        <f>IFERROR(CS8/CS21-1,"-")</f>
        <v>-</v>
      </c>
      <c r="CV8" t="str">
        <f>IFERROR(CU8/CU21-1,"-")</f>
        <v>-</v>
      </c>
      <c r="CX8" t="str">
        <f>IFERROR(CW8/CW21-1,"-")</f>
        <v>-</v>
      </c>
      <c r="CZ8" t="str">
        <f>IFERROR(CY8/CY21-1,"-")</f>
        <v>-</v>
      </c>
      <c r="DB8" t="str">
        <f>IFERROR(DA8/DA21-1,"-")</f>
        <v>-</v>
      </c>
      <c r="DD8" t="str">
        <f>IFERROR(DC8/DC21-1,"-")</f>
        <v>-</v>
      </c>
      <c r="DF8" t="str">
        <f>IFERROR(DE8/DE21-1,"-")</f>
        <v>-</v>
      </c>
      <c r="DH8" t="str">
        <f>IFERROR(DG8/DG21-1,"-")</f>
        <v>-</v>
      </c>
      <c r="DJ8" t="str">
        <f>IFERROR(DI8/DI21-1,"-")</f>
        <v>-</v>
      </c>
      <c r="DL8" t="str">
        <f>IFERROR(DK8/DK21-1,"-")</f>
        <v>-</v>
      </c>
      <c r="DN8" t="str">
        <f>IFERROR(DM8/DM21-1,"-")</f>
        <v>-</v>
      </c>
      <c r="DP8" t="str">
        <f>IFERROR(DO8/DO21-1,"-")</f>
        <v>-</v>
      </c>
      <c r="DR8" t="str">
        <f>IFERROR(DQ8/DQ21-1,"-")</f>
        <v>-</v>
      </c>
      <c r="DT8" t="str">
        <f>IFERROR(DS8/DS21-1,"-")</f>
        <v>-</v>
      </c>
      <c r="DV8" t="str">
        <f>IFERROR(DU8/DU21-1,"-")</f>
        <v>-</v>
      </c>
      <c r="DX8" t="str">
        <f>IFERROR(DW8/DW21-1,"-")</f>
        <v>-</v>
      </c>
      <c r="DZ8" t="str">
        <f>IFERROR(DY8/DY21-1,"-")</f>
        <v>-</v>
      </c>
      <c r="EB8" t="str">
        <f>IFERROR(EA8/EA21-1,"-")</f>
        <v>-</v>
      </c>
      <c r="ED8" t="str">
        <f>IFERROR(EC8/EC21-1,"-")</f>
        <v>-</v>
      </c>
      <c r="EF8" t="str">
        <f>IFERROR(EE8/EE21-1,"-")</f>
        <v>-</v>
      </c>
    </row>
    <row r="9" spans="1:136" x14ac:dyDescent="0.25">
      <c r="A9" s="13" t="s">
        <v>32</v>
      </c>
      <c r="B9" s="33" t="s">
        <v>33</v>
      </c>
      <c r="C9" s="34">
        <v>503856</v>
      </c>
      <c r="D9" s="35">
        <v>-6.2262008896167953E-2</v>
      </c>
      <c r="E9" s="34">
        <v>522601</v>
      </c>
      <c r="F9" s="35">
        <f t="shared" ref="F9:F21" si="0">IFERROR(E9/C9-1,"-")</f>
        <v>3.7203089771680853E-2</v>
      </c>
      <c r="G9" s="34">
        <v>512153</v>
      </c>
      <c r="H9" s="35">
        <f>IFERROR(G9/E9-1,"-")</f>
        <v>-1.9992307707026979E-2</v>
      </c>
      <c r="I9" s="34">
        <v>56277</v>
      </c>
      <c r="J9" s="35">
        <f>IFERROR(I9/G9-1,"-")</f>
        <v>-0.89011682055948127</v>
      </c>
      <c r="K9" s="34">
        <v>380884</v>
      </c>
      <c r="L9" s="35">
        <f>IFERROR(K9/I9-1,"-")</f>
        <v>5.7680224603301529</v>
      </c>
      <c r="M9" s="34">
        <v>562537</v>
      </c>
      <c r="N9" s="35">
        <f>IFERROR(M9/K9-1,"-")</f>
        <v>0.47692473298957161</v>
      </c>
      <c r="O9" s="35">
        <f>IFERROR(M9/E9-1,"-")</f>
        <v>7.6417764221652806E-2</v>
      </c>
    </row>
    <row r="10" spans="1:136" x14ac:dyDescent="0.25">
      <c r="A10" s="13" t="s">
        <v>34</v>
      </c>
      <c r="B10" s="33" t="s">
        <v>35</v>
      </c>
      <c r="C10" s="34">
        <v>484485</v>
      </c>
      <c r="D10" s="35">
        <v>-4.1633368411890803E-2</v>
      </c>
      <c r="E10" s="34">
        <v>513880</v>
      </c>
      <c r="F10" s="35">
        <f t="shared" si="0"/>
        <v>6.0672673044573022E-2</v>
      </c>
      <c r="G10" s="34">
        <v>528873</v>
      </c>
      <c r="H10" s="35">
        <f t="shared" ref="H10:H21" si="1">IFERROR(G10/E10-1,"-")</f>
        <v>2.9176072234762929E-2</v>
      </c>
      <c r="I10" s="34">
        <v>57462</v>
      </c>
      <c r="J10" s="35">
        <f t="shared" ref="J10:L21" si="2">IFERROR(I10/G10-1,"-")</f>
        <v>-0.89135009728233427</v>
      </c>
      <c r="K10" s="34">
        <v>472638</v>
      </c>
      <c r="L10" s="35">
        <f t="shared" si="2"/>
        <v>7.2252271066095854</v>
      </c>
      <c r="M10" s="34">
        <v>563027</v>
      </c>
      <c r="N10" s="35">
        <f t="shared" ref="N10:N20" si="3">IFERROR(M10/K10-1,"-")</f>
        <v>0.1912436156212578</v>
      </c>
      <c r="O10" s="35">
        <f t="shared" ref="O10:O19" si="4">IFERROR(M10/E10-1,"-")</f>
        <v>9.5639059702654405E-2</v>
      </c>
    </row>
    <row r="11" spans="1:136" x14ac:dyDescent="0.25">
      <c r="A11" s="13" t="s">
        <v>36</v>
      </c>
      <c r="B11" s="33" t="s">
        <v>37</v>
      </c>
      <c r="C11" s="34">
        <v>572515</v>
      </c>
      <c r="D11" s="35">
        <v>5.0098954330604739E-2</v>
      </c>
      <c r="E11" s="34">
        <v>579224</v>
      </c>
      <c r="F11" s="35">
        <f t="shared" si="0"/>
        <v>1.171847025842121E-2</v>
      </c>
      <c r="G11" s="34">
        <v>208696</v>
      </c>
      <c r="H11" s="35">
        <f t="shared" si="1"/>
        <v>-0.63969725011394551</v>
      </c>
      <c r="I11" s="34">
        <v>75377</v>
      </c>
      <c r="J11" s="35">
        <f t="shared" si="2"/>
        <v>-0.63881914363476056</v>
      </c>
      <c r="K11" s="34">
        <v>549699</v>
      </c>
      <c r="L11" s="35">
        <f t="shared" si="2"/>
        <v>6.2926622179179326</v>
      </c>
      <c r="M11" s="34">
        <v>593981</v>
      </c>
      <c r="N11" s="35">
        <f t="shared" si="3"/>
        <v>8.0556813819926854E-2</v>
      </c>
      <c r="O11" s="35">
        <f t="shared" si="4"/>
        <v>2.5477190171677933E-2</v>
      </c>
    </row>
    <row r="12" spans="1:136" x14ac:dyDescent="0.25">
      <c r="A12" s="13" t="s">
        <v>38</v>
      </c>
      <c r="B12" s="33" t="s">
        <v>39</v>
      </c>
      <c r="C12" s="34">
        <v>488679</v>
      </c>
      <c r="D12" s="35">
        <v>-0.11924656028202618</v>
      </c>
      <c r="E12" s="34">
        <v>484097</v>
      </c>
      <c r="F12" s="35">
        <f t="shared" si="0"/>
        <v>-9.3762981425434822E-3</v>
      </c>
      <c r="G12" s="34">
        <v>0</v>
      </c>
      <c r="H12" s="35">
        <f t="shared" si="1"/>
        <v>-1</v>
      </c>
      <c r="I12" s="34">
        <v>86159</v>
      </c>
      <c r="J12" s="35" t="str">
        <f t="shared" si="2"/>
        <v>-</v>
      </c>
      <c r="K12" s="34">
        <v>522681</v>
      </c>
      <c r="L12" s="35">
        <f t="shared" si="2"/>
        <v>5.0664701308046753</v>
      </c>
      <c r="M12" s="34">
        <v>555233</v>
      </c>
      <c r="N12" s="35">
        <f t="shared" si="3"/>
        <v>6.2278904341271257E-2</v>
      </c>
      <c r="O12" s="35">
        <f t="shared" si="4"/>
        <v>0.14694575673883548</v>
      </c>
    </row>
    <row r="13" spans="1:136" x14ac:dyDescent="0.25">
      <c r="A13" s="13" t="s">
        <v>40</v>
      </c>
      <c r="B13" s="33" t="s">
        <v>41</v>
      </c>
      <c r="C13" s="34">
        <v>421763</v>
      </c>
      <c r="D13" s="35">
        <v>-7.0232484315134625E-2</v>
      </c>
      <c r="E13" s="34">
        <v>423740</v>
      </c>
      <c r="F13" s="35">
        <f t="shared" si="0"/>
        <v>4.6874666578149426E-3</v>
      </c>
      <c r="G13" s="34">
        <v>0</v>
      </c>
      <c r="H13" s="35">
        <f t="shared" si="1"/>
        <v>-1</v>
      </c>
      <c r="I13" s="34">
        <v>114290</v>
      </c>
      <c r="J13" s="35" t="str">
        <f t="shared" si="2"/>
        <v>-</v>
      </c>
      <c r="K13" s="34">
        <v>431473</v>
      </c>
      <c r="L13" s="35">
        <f t="shared" si="2"/>
        <v>2.7752471782308161</v>
      </c>
      <c r="M13" s="34">
        <v>464767</v>
      </c>
      <c r="N13" s="35">
        <f t="shared" si="3"/>
        <v>7.7163576863442218E-2</v>
      </c>
      <c r="O13" s="35">
        <f t="shared" si="4"/>
        <v>9.682116392127238E-2</v>
      </c>
    </row>
    <row r="14" spans="1:136" x14ac:dyDescent="0.25">
      <c r="A14" s="13" t="s">
        <v>42</v>
      </c>
      <c r="B14" s="33" t="s">
        <v>43</v>
      </c>
      <c r="C14" s="34">
        <v>448667</v>
      </c>
      <c r="D14" s="35">
        <v>-4.240451620476593E-2</v>
      </c>
      <c r="E14" s="34">
        <v>451244</v>
      </c>
      <c r="F14" s="35">
        <f t="shared" si="0"/>
        <v>5.7436807253485878E-3</v>
      </c>
      <c r="G14" s="34">
        <v>5732</v>
      </c>
      <c r="H14" s="35">
        <f t="shared" si="1"/>
        <v>-0.9872973380255472</v>
      </c>
      <c r="I14" s="34">
        <v>139012</v>
      </c>
      <c r="J14" s="35">
        <f t="shared" si="2"/>
        <v>23.251919050942078</v>
      </c>
      <c r="K14" s="34">
        <v>438558</v>
      </c>
      <c r="L14" s="35">
        <f t="shared" si="2"/>
        <v>2.1548211665179986</v>
      </c>
      <c r="M14" s="34">
        <v>472751</v>
      </c>
      <c r="N14" s="35">
        <f t="shared" si="3"/>
        <v>7.7966882373597057E-2</v>
      </c>
      <c r="O14" s="35">
        <f t="shared" si="4"/>
        <v>4.7661575555575153E-2</v>
      </c>
    </row>
    <row r="15" spans="1:136" x14ac:dyDescent="0.25">
      <c r="A15" s="13" t="s">
        <v>44</v>
      </c>
      <c r="B15" s="33" t="s">
        <v>45</v>
      </c>
      <c r="C15" s="34">
        <v>485961</v>
      </c>
      <c r="D15" s="35">
        <v>-6.7961779530337774E-2</v>
      </c>
      <c r="E15" s="34">
        <v>481976</v>
      </c>
      <c r="F15" s="35">
        <f t="shared" si="0"/>
        <v>-8.2002465218402598E-3</v>
      </c>
      <c r="G15" s="34">
        <v>120529</v>
      </c>
      <c r="H15" s="35">
        <f t="shared" si="1"/>
        <v>-0.74992738227629596</v>
      </c>
      <c r="I15" s="34">
        <v>233597</v>
      </c>
      <c r="J15" s="35">
        <f t="shared" si="2"/>
        <v>0.93809788515626935</v>
      </c>
      <c r="K15" s="34">
        <v>499610</v>
      </c>
      <c r="L15" s="35">
        <f t="shared" si="2"/>
        <v>1.1387689054225869</v>
      </c>
      <c r="M15" s="34">
        <v>522761</v>
      </c>
      <c r="N15" s="35">
        <f>IFERROR(M15/K15-1,"-")</f>
        <v>4.6338143752126637E-2</v>
      </c>
      <c r="O15" s="35">
        <f>IFERROR(M15/E15-1,"-")</f>
        <v>8.4620396036317214E-2</v>
      </c>
    </row>
    <row r="16" spans="1:136" x14ac:dyDescent="0.25">
      <c r="A16" s="13" t="s">
        <v>46</v>
      </c>
      <c r="B16" s="33" t="s">
        <v>47</v>
      </c>
      <c r="C16" s="34">
        <v>516048</v>
      </c>
      <c r="D16" s="35">
        <v>-4.0033930527987982E-2</v>
      </c>
      <c r="E16" s="34">
        <v>501712</v>
      </c>
      <c r="F16" s="35">
        <f t="shared" si="0"/>
        <v>-2.7780361516758112E-2</v>
      </c>
      <c r="G16" s="34">
        <v>158567</v>
      </c>
      <c r="H16" s="35">
        <f t="shared" si="1"/>
        <v>-0.68394816149504101</v>
      </c>
      <c r="I16" s="34">
        <v>326667</v>
      </c>
      <c r="J16" s="35">
        <f t="shared" si="2"/>
        <v>1.0601196970365838</v>
      </c>
      <c r="K16" s="34">
        <v>515419</v>
      </c>
      <c r="L16" s="35">
        <f t="shared" si="2"/>
        <v>0.5778116552942294</v>
      </c>
      <c r="M16" s="34">
        <v>535822</v>
      </c>
      <c r="N16" s="35">
        <f t="shared" si="3"/>
        <v>3.9585269460380879E-2</v>
      </c>
      <c r="O16" s="35">
        <f t="shared" si="4"/>
        <v>6.7987211786841861E-2</v>
      </c>
    </row>
    <row r="17" spans="1:26" x14ac:dyDescent="0.25">
      <c r="A17" s="13" t="s">
        <v>48</v>
      </c>
      <c r="B17" s="33" t="s">
        <v>49</v>
      </c>
      <c r="C17" s="34">
        <v>451957</v>
      </c>
      <c r="D17" s="35">
        <v>-6.2975295025003541E-2</v>
      </c>
      <c r="E17" s="34">
        <v>432241</v>
      </c>
      <c r="F17" s="35">
        <f t="shared" si="0"/>
        <v>-4.3623619061105345E-2</v>
      </c>
      <c r="G17" s="34">
        <v>100893</v>
      </c>
      <c r="H17" s="35">
        <f t="shared" si="1"/>
        <v>-0.76658160609474812</v>
      </c>
      <c r="I17" s="34">
        <v>323760</v>
      </c>
      <c r="J17" s="35">
        <f t="shared" si="2"/>
        <v>2.2089441289286671</v>
      </c>
      <c r="K17" s="34">
        <v>453353</v>
      </c>
      <c r="L17" s="35">
        <f t="shared" si="2"/>
        <v>0.40027489498393876</v>
      </c>
      <c r="M17" s="34"/>
      <c r="N17" s="35"/>
      <c r="O17" s="35"/>
    </row>
    <row r="18" spans="1:26" x14ac:dyDescent="0.25">
      <c r="A18" s="13" t="s">
        <v>50</v>
      </c>
      <c r="B18" s="33" t="s">
        <v>51</v>
      </c>
      <c r="C18" s="34">
        <v>541492</v>
      </c>
      <c r="D18" s="35">
        <v>1.0670524007279081E-2</v>
      </c>
      <c r="E18" s="34">
        <v>484905</v>
      </c>
      <c r="F18" s="35">
        <f t="shared" si="0"/>
        <v>-0.10450200556979605</v>
      </c>
      <c r="G18" s="34">
        <v>100854</v>
      </c>
      <c r="H18" s="35">
        <f t="shared" si="1"/>
        <v>-0.7920128685000154</v>
      </c>
      <c r="I18" s="34">
        <v>457826</v>
      </c>
      <c r="J18" s="35">
        <f t="shared" si="2"/>
        <v>3.5394927320681377</v>
      </c>
      <c r="K18" s="34">
        <v>527238</v>
      </c>
      <c r="L18" s="35">
        <f t="shared" si="2"/>
        <v>0.15161218454172554</v>
      </c>
      <c r="M18" s="34"/>
      <c r="N18" s="35"/>
      <c r="O18" s="35"/>
    </row>
    <row r="19" spans="1:26" x14ac:dyDescent="0.25">
      <c r="A19" s="13" t="s">
        <v>52</v>
      </c>
      <c r="B19" s="33" t="s">
        <v>53</v>
      </c>
      <c r="C19" s="34">
        <v>513953</v>
      </c>
      <c r="D19" s="35">
        <v>-3.2310679009113219E-3</v>
      </c>
      <c r="E19" s="34">
        <v>487576</v>
      </c>
      <c r="F19" s="35">
        <f t="shared" si="0"/>
        <v>-5.1321813473216404E-2</v>
      </c>
      <c r="G19" s="34">
        <v>86333</v>
      </c>
      <c r="H19" s="35">
        <f t="shared" si="1"/>
        <v>-0.82293427075984049</v>
      </c>
      <c r="I19" s="34">
        <v>476682</v>
      </c>
      <c r="J19" s="35">
        <f t="shared" si="2"/>
        <v>4.5214344456928401</v>
      </c>
      <c r="K19" s="34">
        <v>575105</v>
      </c>
      <c r="L19" s="35">
        <f t="shared" si="2"/>
        <v>0.2064751763229995</v>
      </c>
      <c r="M19" s="34"/>
      <c r="N19" s="35"/>
      <c r="O19" s="35"/>
    </row>
    <row r="20" spans="1:26" x14ac:dyDescent="0.25">
      <c r="A20" s="13" t="s">
        <v>54</v>
      </c>
      <c r="B20" s="33" t="s">
        <v>55</v>
      </c>
      <c r="C20" s="34">
        <v>519566</v>
      </c>
      <c r="D20" s="35">
        <v>-8.1949532221456955E-3</v>
      </c>
      <c r="E20" s="34">
        <v>526258</v>
      </c>
      <c r="F20" s="35">
        <f t="shared" si="0"/>
        <v>1.2879980599192375E-2</v>
      </c>
      <c r="G20" s="34">
        <v>109315</v>
      </c>
      <c r="H20" s="35">
        <f t="shared" si="1"/>
        <v>-0.79227869220040359</v>
      </c>
      <c r="I20" s="34">
        <v>415641</v>
      </c>
      <c r="J20" s="35">
        <f t="shared" si="2"/>
        <v>2.8022320815990485</v>
      </c>
      <c r="K20" s="34">
        <v>584798</v>
      </c>
      <c r="L20" s="35">
        <f t="shared" si="2"/>
        <v>0.40697861856746576</v>
      </c>
      <c r="M20" s="34"/>
      <c r="N20" s="35"/>
      <c r="O20" s="35"/>
      <c r="R20" t="s">
        <v>95</v>
      </c>
      <c r="Z20" t="s">
        <v>95</v>
      </c>
    </row>
    <row r="21" spans="1:26" ht="15.75" x14ac:dyDescent="0.25">
      <c r="A21" s="13" t="s">
        <v>56</v>
      </c>
      <c r="B21" s="36" t="s">
        <v>56</v>
      </c>
      <c r="C21" s="37">
        <v>5948942</v>
      </c>
      <c r="D21" s="38">
        <v>-3.7635935856005998E-2</v>
      </c>
      <c r="E21" s="37">
        <v>5889454</v>
      </c>
      <c r="F21" s="38">
        <f t="shared" si="0"/>
        <v>-9.9997613020936793E-3</v>
      </c>
      <c r="G21" s="37">
        <v>1931945</v>
      </c>
      <c r="H21" s="38">
        <f t="shared" si="1"/>
        <v>-0.67196534687256237</v>
      </c>
      <c r="I21" s="37">
        <v>2762750</v>
      </c>
      <c r="J21" s="38">
        <f t="shared" si="2"/>
        <v>0.43003553413787654</v>
      </c>
      <c r="K21" s="37">
        <v>5951456</v>
      </c>
      <c r="L21" s="38">
        <f t="shared" si="2"/>
        <v>1.1541782644104606</v>
      </c>
      <c r="M21" s="37">
        <v>4270879</v>
      </c>
      <c r="N21" s="38">
        <v>0.12068265178188597</v>
      </c>
      <c r="O21" s="38">
        <v>7.892056383343693E-2</v>
      </c>
      <c r="P21" s="39"/>
    </row>
    <row r="22" spans="1:26" ht="5.25" customHeight="1" x14ac:dyDescent="0.25">
      <c r="A22" s="13"/>
    </row>
    <row r="23" spans="1:26" x14ac:dyDescent="0.25">
      <c r="B23" s="40" t="s">
        <v>57</v>
      </c>
      <c r="C23" s="40"/>
      <c r="D23" s="40"/>
      <c r="E23" s="40"/>
      <c r="F23" s="40"/>
      <c r="G23" s="40"/>
      <c r="H23" s="40"/>
      <c r="I23" s="40"/>
      <c r="J23" s="40"/>
      <c r="K23" s="41"/>
      <c r="L23" s="40"/>
      <c r="M23" s="40"/>
      <c r="N23" s="40"/>
      <c r="O23" s="40"/>
      <c r="P23" s="39"/>
    </row>
    <row r="26" spans="1:26" ht="21.75" thickBot="1" x14ac:dyDescent="0.3">
      <c r="B26" s="11" t="s">
        <v>58</v>
      </c>
      <c r="C26" s="12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R26" s="13" t="str">
        <f>CONCATENATE("año ",K29,": ",FIXED(K43,0)," (",FIXED(L43*100,1),"%)")</f>
        <v>año 2022: 835.206 (45,6%)</v>
      </c>
    </row>
    <row r="27" spans="1:26" ht="6" customHeight="1" thickBot="1" x14ac:dyDescent="0.3">
      <c r="B27" s="14"/>
      <c r="C27" s="15"/>
      <c r="D27" s="14"/>
      <c r="E27" s="14"/>
      <c r="F27" s="14"/>
      <c r="G27" s="16"/>
      <c r="H27" s="16"/>
      <c r="I27" s="16"/>
      <c r="J27" s="16"/>
      <c r="K27" s="14"/>
      <c r="L27" s="14"/>
      <c r="M27" s="16"/>
      <c r="N27" s="16"/>
      <c r="O27" s="16"/>
      <c r="R27" s="13" t="s">
        <v>59</v>
      </c>
    </row>
    <row r="28" spans="1:26" ht="22.5" thickTop="1" thickBot="1" x14ac:dyDescent="0.3">
      <c r="B28" s="17" t="s">
        <v>60</v>
      </c>
      <c r="C28" s="18" t="s">
        <v>61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0"/>
    </row>
    <row r="29" spans="1:26" ht="22.5" thickTop="1" thickBot="1" x14ac:dyDescent="0.3">
      <c r="B29" s="17">
        <v>2017</v>
      </c>
      <c r="C29" s="21">
        <v>2018</v>
      </c>
      <c r="D29" s="22"/>
      <c r="E29" s="21">
        <v>2019</v>
      </c>
      <c r="F29" s="22"/>
      <c r="G29" s="21">
        <v>2020</v>
      </c>
      <c r="H29" s="22"/>
      <c r="I29" s="21">
        <v>2021</v>
      </c>
      <c r="J29" s="22"/>
      <c r="K29" s="21">
        <v>2022</v>
      </c>
      <c r="L29" s="23"/>
      <c r="M29" s="24">
        <v>2023</v>
      </c>
      <c r="N29" s="25"/>
      <c r="O29" s="26"/>
    </row>
    <row r="30" spans="1:26" ht="31.5" thickTop="1" thickBot="1" x14ac:dyDescent="0.3">
      <c r="B30" s="27"/>
      <c r="C30" s="28" t="s">
        <v>31</v>
      </c>
      <c r="D30" s="29" t="str">
        <f>CONCATENATE("Variación ",RIGHT(C29,2),"/",RIGHT(B29,2))</f>
        <v>Variación 18/17</v>
      </c>
      <c r="E30" s="30" t="s">
        <v>31</v>
      </c>
      <c r="F30" s="29" t="str">
        <f>CONCATENATE("Variación ",RIGHT(E29,2),"/",RIGHT(C29,2))</f>
        <v>Variación 19/18</v>
      </c>
      <c r="G30" s="30" t="s">
        <v>31</v>
      </c>
      <c r="H30" s="29" t="str">
        <f>CONCATENATE("Variación ",RIGHT(G29,2),"/",RIGHT(E29,2))</f>
        <v>Variación 20/19</v>
      </c>
      <c r="I30" s="30" t="s">
        <v>31</v>
      </c>
      <c r="J30" s="29" t="str">
        <f>CONCATENATE("Variación ",RIGHT(I29,2),"/",RIGHT(G29,2))</f>
        <v>Variación 21/20</v>
      </c>
      <c r="K30" s="30" t="s">
        <v>31</v>
      </c>
      <c r="L30" s="29" t="str">
        <f>CONCATENATE("Variación ",RIGHT(K29,2),"/",RIGHT(I29,2))</f>
        <v>Variación 22/21</v>
      </c>
      <c r="M30" s="31" t="s">
        <v>31</v>
      </c>
      <c r="N30" s="32" t="str">
        <f>CONCATENATE("Variación ",RIGHT(M29,2),"/",RIGHT(K29,2))</f>
        <v>Variación 23/22</v>
      </c>
      <c r="O30" s="32" t="str">
        <f>CONCATENATE("Variación ",RIGHT(M29,2),"/",RIGHT(E29,2))</f>
        <v>Variación 23/19</v>
      </c>
    </row>
    <row r="31" spans="1:26" x14ac:dyDescent="0.25">
      <c r="B31" s="33" t="s">
        <v>33</v>
      </c>
      <c r="C31" s="34">
        <v>46738</v>
      </c>
      <c r="D31" s="35">
        <v>4.1465248684069422E-3</v>
      </c>
      <c r="E31" s="34">
        <v>50365</v>
      </c>
      <c r="F31" s="35">
        <f t="shared" ref="F31:F43" si="5">IFERROR(E31/C31-1,"-")</f>
        <v>7.7602807137661101E-2</v>
      </c>
      <c r="G31" s="34">
        <v>53294</v>
      </c>
      <c r="H31" s="35">
        <f>IFERROR(G31/E31-1,"-")</f>
        <v>5.8155465104735349E-2</v>
      </c>
      <c r="I31" s="34">
        <v>13816</v>
      </c>
      <c r="J31" s="35">
        <f>IFERROR(I31/G31-1,"-")</f>
        <v>-0.74075880962209628</v>
      </c>
      <c r="K31" s="34">
        <v>43307</v>
      </c>
      <c r="L31" s="35">
        <f>IFERROR(K31/I31-1,"-")</f>
        <v>2.1345541401273884</v>
      </c>
      <c r="M31" s="34">
        <v>72452</v>
      </c>
      <c r="N31" s="35">
        <f>IFERROR(M31/K31-1,"-")</f>
        <v>0.67298589142632825</v>
      </c>
      <c r="O31" s="35">
        <f>IFERROR(M31/E31-1,"-")</f>
        <v>0.43853866772560313</v>
      </c>
    </row>
    <row r="32" spans="1:26" x14ac:dyDescent="0.25">
      <c r="B32" s="33" t="s">
        <v>35</v>
      </c>
      <c r="C32" s="34">
        <v>47156</v>
      </c>
      <c r="D32" s="35">
        <v>1.2844194338244685E-2</v>
      </c>
      <c r="E32" s="34">
        <v>52580</v>
      </c>
      <c r="F32" s="35">
        <f t="shared" si="5"/>
        <v>0.11502247858172865</v>
      </c>
      <c r="G32" s="34">
        <v>49853</v>
      </c>
      <c r="H32" s="35">
        <f t="shared" ref="H32:H43" si="6">IFERROR(G32/E32-1,"-")</f>
        <v>-5.1863826550018977E-2</v>
      </c>
      <c r="I32" s="34">
        <v>12344</v>
      </c>
      <c r="J32" s="35">
        <f t="shared" ref="J32:J43" si="7">IFERROR(I32/G32-1,"-")</f>
        <v>-0.75239203257577281</v>
      </c>
      <c r="K32" s="34">
        <v>47073</v>
      </c>
      <c r="L32" s="35">
        <f t="shared" ref="L32:L43" si="8">IFERROR(K32/I32-1,"-")</f>
        <v>2.8134316267012314</v>
      </c>
      <c r="M32" s="34">
        <v>56963</v>
      </c>
      <c r="N32" s="35">
        <f t="shared" ref="N32:N42" si="9">IFERROR(M32/K32-1,"-")</f>
        <v>0.21009920761370626</v>
      </c>
      <c r="O32" s="35">
        <f t="shared" ref="O32:O42" si="10">IFERROR(M32/E32-1,"-")</f>
        <v>8.3358691517687378E-2</v>
      </c>
    </row>
    <row r="33" spans="2:18" x14ac:dyDescent="0.25">
      <c r="B33" s="33" t="s">
        <v>37</v>
      </c>
      <c r="C33" s="34">
        <v>65889</v>
      </c>
      <c r="D33" s="35">
        <v>0.21957946174064347</v>
      </c>
      <c r="E33" s="34">
        <v>77319</v>
      </c>
      <c r="F33" s="35">
        <f t="shared" si="5"/>
        <v>0.17347356918453771</v>
      </c>
      <c r="G33" s="34">
        <v>23693</v>
      </c>
      <c r="H33" s="35">
        <f t="shared" si="6"/>
        <v>-0.6935682044516871</v>
      </c>
      <c r="I33" s="34">
        <v>19842</v>
      </c>
      <c r="J33" s="35">
        <f t="shared" si="7"/>
        <v>-0.16253745832102307</v>
      </c>
      <c r="K33" s="34">
        <v>54323</v>
      </c>
      <c r="L33" s="35">
        <f t="shared" si="8"/>
        <v>1.7377784497530491</v>
      </c>
      <c r="M33" s="34">
        <v>63907</v>
      </c>
      <c r="N33" s="35">
        <f t="shared" si="9"/>
        <v>0.17642619148426997</v>
      </c>
      <c r="O33" s="35">
        <f t="shared" si="10"/>
        <v>-0.17346318498687252</v>
      </c>
    </row>
    <row r="34" spans="2:18" x14ac:dyDescent="0.25">
      <c r="B34" s="33" t="s">
        <v>39</v>
      </c>
      <c r="C34" s="34">
        <v>62315</v>
      </c>
      <c r="D34" s="35">
        <v>-0.1407790417097553</v>
      </c>
      <c r="E34" s="34">
        <v>69351</v>
      </c>
      <c r="F34" s="35">
        <f t="shared" si="5"/>
        <v>0.11291021423413294</v>
      </c>
      <c r="G34" s="34">
        <v>0</v>
      </c>
      <c r="H34" s="35">
        <f t="shared" si="6"/>
        <v>-1</v>
      </c>
      <c r="I34" s="34">
        <v>25360</v>
      </c>
      <c r="J34" s="35" t="str">
        <f t="shared" si="7"/>
        <v>-</v>
      </c>
      <c r="K34" s="34">
        <v>66966</v>
      </c>
      <c r="L34" s="35">
        <f t="shared" si="8"/>
        <v>1.6406151419558359</v>
      </c>
      <c r="M34" s="34">
        <v>76545</v>
      </c>
      <c r="N34" s="35">
        <f t="shared" si="9"/>
        <v>0.14304273810590451</v>
      </c>
      <c r="O34" s="35">
        <f t="shared" si="10"/>
        <v>0.10373318337154469</v>
      </c>
    </row>
    <row r="35" spans="2:18" x14ac:dyDescent="0.25">
      <c r="B35" s="33" t="s">
        <v>41</v>
      </c>
      <c r="C35" s="34">
        <v>59159</v>
      </c>
      <c r="D35" s="35">
        <v>-0.16822732129801476</v>
      </c>
      <c r="E35" s="34">
        <v>70105</v>
      </c>
      <c r="F35" s="35">
        <f t="shared" si="5"/>
        <v>0.18502679220406026</v>
      </c>
      <c r="G35" s="34">
        <v>0</v>
      </c>
      <c r="H35" s="35">
        <f t="shared" si="6"/>
        <v>-1</v>
      </c>
      <c r="I35" s="34">
        <v>35168</v>
      </c>
      <c r="J35" s="35" t="str">
        <f t="shared" si="7"/>
        <v>-</v>
      </c>
      <c r="K35" s="34">
        <v>70441</v>
      </c>
      <c r="L35" s="35">
        <f t="shared" si="8"/>
        <v>1.0029856687898091</v>
      </c>
      <c r="M35" s="34">
        <v>68854</v>
      </c>
      <c r="N35" s="35">
        <f t="shared" si="9"/>
        <v>-2.2529492766996451E-2</v>
      </c>
      <c r="O35" s="35">
        <f t="shared" si="10"/>
        <v>-1.7844661579059951E-2</v>
      </c>
    </row>
    <row r="36" spans="2:18" x14ac:dyDescent="0.25">
      <c r="B36" s="33" t="s">
        <v>43</v>
      </c>
      <c r="C36" s="34">
        <v>75425</v>
      </c>
      <c r="D36" s="35">
        <v>5.9280377506881532E-2</v>
      </c>
      <c r="E36" s="34">
        <v>84023</v>
      </c>
      <c r="F36" s="35">
        <f t="shared" si="5"/>
        <v>0.11399403380841888</v>
      </c>
      <c r="G36" s="34">
        <v>2853</v>
      </c>
      <c r="H36" s="35">
        <f t="shared" si="6"/>
        <v>-0.96604501148495059</v>
      </c>
      <c r="I36" s="34">
        <v>49731</v>
      </c>
      <c r="J36" s="35">
        <f t="shared" si="7"/>
        <v>16.431125131440588</v>
      </c>
      <c r="K36" s="34">
        <v>80820</v>
      </c>
      <c r="L36" s="35">
        <f t="shared" si="8"/>
        <v>0.62514327079688736</v>
      </c>
      <c r="M36" s="34">
        <v>82727</v>
      </c>
      <c r="N36" s="35">
        <f t="shared" si="9"/>
        <v>2.3595644642415259E-2</v>
      </c>
      <c r="O36" s="35">
        <f t="shared" si="10"/>
        <v>-1.5424348095164464E-2</v>
      </c>
    </row>
    <row r="37" spans="2:18" x14ac:dyDescent="0.25">
      <c r="B37" s="33" t="s">
        <v>45</v>
      </c>
      <c r="C37" s="34">
        <v>80631</v>
      </c>
      <c r="D37" s="35">
        <v>3.0507131537242493E-2</v>
      </c>
      <c r="E37" s="34">
        <v>80525</v>
      </c>
      <c r="F37" s="35">
        <f t="shared" si="5"/>
        <v>-1.3146308491771563E-3</v>
      </c>
      <c r="G37" s="34">
        <v>33079</v>
      </c>
      <c r="H37" s="35">
        <f t="shared" si="6"/>
        <v>-0.58920832039739213</v>
      </c>
      <c r="I37" s="34">
        <v>74083</v>
      </c>
      <c r="J37" s="35">
        <f t="shared" si="7"/>
        <v>1.239577979987303</v>
      </c>
      <c r="K37" s="34">
        <v>91680</v>
      </c>
      <c r="L37" s="35">
        <f t="shared" si="8"/>
        <v>0.23753087752925772</v>
      </c>
      <c r="M37" s="34">
        <v>91719</v>
      </c>
      <c r="N37" s="35">
        <f t="shared" si="9"/>
        <v>4.2539267015717641E-4</v>
      </c>
      <c r="O37" s="35">
        <f t="shared" si="10"/>
        <v>0.13901272896615957</v>
      </c>
    </row>
    <row r="38" spans="2:18" x14ac:dyDescent="0.25">
      <c r="B38" s="33" t="s">
        <v>47</v>
      </c>
      <c r="C38" s="34">
        <v>102650</v>
      </c>
      <c r="D38" s="35">
        <v>0.20922616593433774</v>
      </c>
      <c r="E38" s="34">
        <v>101346</v>
      </c>
      <c r="F38" s="35">
        <f t="shared" si="5"/>
        <v>-1.2703360935216734E-2</v>
      </c>
      <c r="G38" s="34">
        <v>69379</v>
      </c>
      <c r="H38" s="35">
        <f t="shared" si="6"/>
        <v>-0.31542438774100601</v>
      </c>
      <c r="I38" s="34">
        <v>104534</v>
      </c>
      <c r="J38" s="35">
        <f t="shared" si="7"/>
        <v>0.50670952305452666</v>
      </c>
      <c r="K38" s="34">
        <v>103226</v>
      </c>
      <c r="L38" s="35">
        <f t="shared" si="8"/>
        <v>-1.2512675301815657E-2</v>
      </c>
      <c r="M38" s="34">
        <v>107871</v>
      </c>
      <c r="N38" s="35">
        <f t="shared" si="9"/>
        <v>4.4998353128087976E-2</v>
      </c>
      <c r="O38" s="35">
        <f t="shared" si="10"/>
        <v>6.4383399443490585E-2</v>
      </c>
    </row>
    <row r="39" spans="2:18" x14ac:dyDescent="0.25">
      <c r="B39" s="33" t="s">
        <v>49</v>
      </c>
      <c r="C39" s="34">
        <v>68649</v>
      </c>
      <c r="D39" s="35">
        <v>3.9459140257105174E-2</v>
      </c>
      <c r="E39" s="34">
        <v>76075</v>
      </c>
      <c r="F39" s="35">
        <f t="shared" si="5"/>
        <v>0.10817346210432777</v>
      </c>
      <c r="G39" s="34">
        <v>53685</v>
      </c>
      <c r="H39" s="35">
        <f t="shared" si="6"/>
        <v>-0.29431482090042727</v>
      </c>
      <c r="I39" s="34">
        <v>84830</v>
      </c>
      <c r="J39" s="35">
        <f t="shared" si="7"/>
        <v>0.58014342926329521</v>
      </c>
      <c r="K39" s="34">
        <v>83282</v>
      </c>
      <c r="L39" s="35">
        <f t="shared" si="8"/>
        <v>-1.8248261228339002E-2</v>
      </c>
      <c r="M39" s="34"/>
      <c r="N39" s="35"/>
      <c r="O39" s="35"/>
    </row>
    <row r="40" spans="2:18" x14ac:dyDescent="0.25">
      <c r="B40" s="33" t="s">
        <v>51</v>
      </c>
      <c r="C40" s="34">
        <v>65893</v>
      </c>
      <c r="D40" s="35">
        <v>0.19825062282919026</v>
      </c>
      <c r="E40" s="34">
        <v>67368</v>
      </c>
      <c r="F40" s="35">
        <f t="shared" si="5"/>
        <v>2.2384775317560335E-2</v>
      </c>
      <c r="G40" s="34">
        <v>34947</v>
      </c>
      <c r="H40" s="35">
        <f t="shared" si="6"/>
        <v>-0.48125222657641609</v>
      </c>
      <c r="I40" s="34">
        <v>60378</v>
      </c>
      <c r="J40" s="35">
        <f t="shared" si="7"/>
        <v>0.7277019486651215</v>
      </c>
      <c r="K40" s="34">
        <v>70522</v>
      </c>
      <c r="L40" s="35">
        <f t="shared" si="8"/>
        <v>0.16800821491271645</v>
      </c>
      <c r="M40" s="34"/>
      <c r="N40" s="35"/>
      <c r="O40" s="35"/>
    </row>
    <row r="41" spans="2:18" x14ac:dyDescent="0.25">
      <c r="B41" s="33" t="s">
        <v>53</v>
      </c>
      <c r="C41" s="34">
        <v>52856</v>
      </c>
      <c r="D41" s="35">
        <v>6.8445522538912451E-2</v>
      </c>
      <c r="E41" s="34">
        <v>55741</v>
      </c>
      <c r="F41" s="35">
        <f t="shared" si="5"/>
        <v>5.4582261238080854E-2</v>
      </c>
      <c r="G41" s="34">
        <v>15317</v>
      </c>
      <c r="H41" s="35">
        <f t="shared" si="6"/>
        <v>-0.72521124486464184</v>
      </c>
      <c r="I41" s="34">
        <v>45726</v>
      </c>
      <c r="J41" s="35">
        <f t="shared" si="7"/>
        <v>1.9853104393810797</v>
      </c>
      <c r="K41" s="34">
        <v>65263</v>
      </c>
      <c r="L41" s="35">
        <f t="shared" si="8"/>
        <v>0.42726238901281555</v>
      </c>
      <c r="M41" s="34"/>
      <c r="N41" s="35"/>
      <c r="O41" s="35"/>
    </row>
    <row r="42" spans="2:18" x14ac:dyDescent="0.25">
      <c r="B42" s="33" t="s">
        <v>55</v>
      </c>
      <c r="C42" s="34">
        <v>47746</v>
      </c>
      <c r="D42" s="35">
        <v>-1.2390112731409664E-2</v>
      </c>
      <c r="E42" s="34">
        <v>56447</v>
      </c>
      <c r="F42" s="35">
        <f t="shared" si="5"/>
        <v>0.18223516106061233</v>
      </c>
      <c r="G42" s="34">
        <v>16662</v>
      </c>
      <c r="H42" s="35">
        <f t="shared" si="6"/>
        <v>-0.70482045104257085</v>
      </c>
      <c r="I42" s="34">
        <v>47830</v>
      </c>
      <c r="J42" s="35">
        <f t="shared" si="7"/>
        <v>1.8706037690553354</v>
      </c>
      <c r="K42" s="34">
        <v>58303</v>
      </c>
      <c r="L42" s="35">
        <f t="shared" si="8"/>
        <v>0.21896299393685981</v>
      </c>
      <c r="M42" s="34"/>
      <c r="N42" s="35"/>
      <c r="O42" s="35"/>
    </row>
    <row r="43" spans="2:18" ht="15.75" x14ac:dyDescent="0.25">
      <c r="B43" s="36" t="s">
        <v>56</v>
      </c>
      <c r="C43" s="37">
        <v>775107</v>
      </c>
      <c r="D43" s="38">
        <v>4.1860896494991584E-2</v>
      </c>
      <c r="E43" s="37">
        <v>841245</v>
      </c>
      <c r="F43" s="38">
        <f t="shared" si="5"/>
        <v>8.5327574128475137E-2</v>
      </c>
      <c r="G43" s="37">
        <v>352762</v>
      </c>
      <c r="H43" s="38">
        <f t="shared" si="6"/>
        <v>-0.58066674987667088</v>
      </c>
      <c r="I43" s="37">
        <v>573642</v>
      </c>
      <c r="J43" s="38">
        <f t="shared" si="7"/>
        <v>0.62614453937782422</v>
      </c>
      <c r="K43" s="37">
        <v>835206</v>
      </c>
      <c r="L43" s="38">
        <f t="shared" si="8"/>
        <v>0.45597079711736588</v>
      </c>
      <c r="M43" s="37">
        <v>621038</v>
      </c>
      <c r="N43" s="38">
        <v>0.11329853218508656</v>
      </c>
      <c r="O43" s="38">
        <v>6.0490357129440175E-2</v>
      </c>
    </row>
    <row r="45" spans="2:18" x14ac:dyDescent="0.25">
      <c r="B45" s="40" t="s">
        <v>57</v>
      </c>
      <c r="C45" s="40"/>
      <c r="D45" s="40"/>
      <c r="E45" s="40"/>
      <c r="F45" s="40"/>
      <c r="G45" s="40"/>
      <c r="H45" s="40"/>
      <c r="I45" s="40"/>
      <c r="J45" s="40"/>
      <c r="K45" s="41"/>
      <c r="L45" s="40"/>
      <c r="M45" s="40"/>
      <c r="N45" s="40"/>
      <c r="O45" s="40"/>
    </row>
    <row r="48" spans="2:18" ht="21.75" thickBot="1" x14ac:dyDescent="0.3">
      <c r="B48" s="11" t="s">
        <v>62</v>
      </c>
      <c r="C48" s="12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R48" s="13" t="str">
        <f>CONCATENATE("año ",K51,": ",FIXED(K65,0)," (",FIXED(L65*100,1),"%)")</f>
        <v>año 2022: 5.116.249 (133,7%)</v>
      </c>
    </row>
    <row r="49" spans="2:18" ht="6" customHeight="1" thickBot="1" x14ac:dyDescent="0.3">
      <c r="B49" s="14"/>
      <c r="C49" s="15"/>
      <c r="D49" s="14"/>
      <c r="E49" s="14"/>
      <c r="F49" s="14"/>
      <c r="G49" s="16"/>
      <c r="H49" s="16"/>
      <c r="I49" s="16"/>
      <c r="J49" s="16"/>
      <c r="K49" s="14"/>
      <c r="L49" s="14"/>
      <c r="M49" s="16"/>
      <c r="N49" s="16"/>
      <c r="O49" s="16"/>
      <c r="R49" s="13" t="s">
        <v>63</v>
      </c>
    </row>
    <row r="50" spans="2:18" ht="22.5" thickTop="1" thickBot="1" x14ac:dyDescent="0.3">
      <c r="B50" s="17" t="s">
        <v>64</v>
      </c>
      <c r="C50" s="18" t="s">
        <v>65</v>
      </c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20"/>
    </row>
    <row r="51" spans="2:18" ht="22.5" thickTop="1" thickBot="1" x14ac:dyDescent="0.3">
      <c r="B51" s="17">
        <v>2017</v>
      </c>
      <c r="C51" s="21">
        <v>2018</v>
      </c>
      <c r="D51" s="22"/>
      <c r="E51" s="21">
        <v>2019</v>
      </c>
      <c r="F51" s="22"/>
      <c r="G51" s="21">
        <v>2020</v>
      </c>
      <c r="H51" s="22"/>
      <c r="I51" s="21">
        <v>2021</v>
      </c>
      <c r="J51" s="22"/>
      <c r="K51" s="21">
        <v>2022</v>
      </c>
      <c r="L51" s="23"/>
      <c r="M51" s="24">
        <v>2023</v>
      </c>
      <c r="N51" s="25"/>
      <c r="O51" s="26"/>
    </row>
    <row r="52" spans="2:18" ht="31.5" thickTop="1" thickBot="1" x14ac:dyDescent="0.3">
      <c r="B52" s="27"/>
      <c r="C52" s="28" t="s">
        <v>31</v>
      </c>
      <c r="D52" s="29" t="str">
        <f>CONCATENATE("Variación ",RIGHT(C51,2),"/",RIGHT(B51,2))</f>
        <v>Variación 18/17</v>
      </c>
      <c r="E52" s="30" t="s">
        <v>31</v>
      </c>
      <c r="F52" s="29" t="str">
        <f>CONCATENATE("Variación ",RIGHT(E51,2),"/",RIGHT(C51,2))</f>
        <v>Variación 19/18</v>
      </c>
      <c r="G52" s="30" t="s">
        <v>31</v>
      </c>
      <c r="H52" s="29" t="str">
        <f>CONCATENATE("Variación ",RIGHT(G51,2),"/",RIGHT(E51,2))</f>
        <v>Variación 20/19</v>
      </c>
      <c r="I52" s="30" t="s">
        <v>31</v>
      </c>
      <c r="J52" s="29" t="str">
        <f>CONCATENATE("Variación ",RIGHT(I51,2),"/",RIGHT(G51,2))</f>
        <v>Variación 21/20</v>
      </c>
      <c r="K52" s="30" t="s">
        <v>31</v>
      </c>
      <c r="L52" s="29" t="str">
        <f>CONCATENATE("Variación ",RIGHT(K51,2),"/",RIGHT(I51,2))</f>
        <v>Variación 22/21</v>
      </c>
      <c r="M52" s="31" t="s">
        <v>31</v>
      </c>
      <c r="N52" s="32" t="str">
        <f>CONCATENATE("Variación ",RIGHT(M51,2),"/",RIGHT(K51,2))</f>
        <v>Variación 23/22</v>
      </c>
      <c r="O52" s="32" t="str">
        <f>CONCATENATE("Variación ",RIGHT(M51,2),"/",RIGHT(E51,2))</f>
        <v>Variación 23/19</v>
      </c>
    </row>
    <row r="53" spans="2:18" x14ac:dyDescent="0.25">
      <c r="B53" s="33" t="s">
        <v>33</v>
      </c>
      <c r="C53" s="34">
        <v>457118</v>
      </c>
      <c r="D53" s="35">
        <v>-6.8560308905484257E-2</v>
      </c>
      <c r="E53" s="34">
        <v>472236</v>
      </c>
      <c r="F53" s="35">
        <f t="shared" ref="F53:F65" si="11">IFERROR(E53/C53-1,"-")</f>
        <v>3.307242331301774E-2</v>
      </c>
      <c r="G53" s="34">
        <v>458860</v>
      </c>
      <c r="H53" s="35">
        <f>IFERROR(G53/E53-1,"-")</f>
        <v>-2.8324820640527215E-2</v>
      </c>
      <c r="I53" s="34">
        <v>42461</v>
      </c>
      <c r="J53" s="35">
        <f>IFERROR(I53/G53-1,"-")</f>
        <v>-0.9074641502854901</v>
      </c>
      <c r="K53" s="34">
        <v>337578</v>
      </c>
      <c r="L53" s="35">
        <f>IFERROR(K53/I53-1,"-")</f>
        <v>6.9503073408539597</v>
      </c>
      <c r="M53" s="34">
        <v>490086</v>
      </c>
      <c r="N53" s="35">
        <f>IFERROR(M53/K53-1,"-")</f>
        <v>0.45177114622398373</v>
      </c>
      <c r="O53" s="35">
        <f>IFERROR(M53/E53-1,"-")</f>
        <v>3.7798897161588796E-2</v>
      </c>
    </row>
    <row r="54" spans="2:18" x14ac:dyDescent="0.25">
      <c r="B54" s="33" t="s">
        <v>35</v>
      </c>
      <c r="C54" s="34">
        <v>437329</v>
      </c>
      <c r="D54" s="35">
        <v>-4.7159534091255728E-2</v>
      </c>
      <c r="E54" s="34">
        <v>461300</v>
      </c>
      <c r="F54" s="35">
        <f t="shared" si="11"/>
        <v>5.4812280914368738E-2</v>
      </c>
      <c r="G54" s="34">
        <v>479020</v>
      </c>
      <c r="H54" s="35">
        <f t="shared" ref="H54:H65" si="12">IFERROR(G54/E54-1,"-")</f>
        <v>3.8413180143073822E-2</v>
      </c>
      <c r="I54" s="34">
        <v>45118</v>
      </c>
      <c r="J54" s="35">
        <f t="shared" ref="J54:J65" si="13">IFERROR(I54/G54-1,"-")</f>
        <v>-0.90581186589286455</v>
      </c>
      <c r="K54" s="34">
        <v>425565</v>
      </c>
      <c r="L54" s="35">
        <f t="shared" ref="L54:L65" si="14">IFERROR(K54/I54-1,"-")</f>
        <v>8.4322665011746967</v>
      </c>
      <c r="M54" s="34">
        <v>506065</v>
      </c>
      <c r="N54" s="35">
        <f t="shared" ref="N54:N64" si="15">IFERROR(M54/K54-1,"-")</f>
        <v>0.18916029278723578</v>
      </c>
      <c r="O54" s="35">
        <f t="shared" ref="O54:O64" si="16">IFERROR(M54/E54-1,"-")</f>
        <v>9.7040971168437018E-2</v>
      </c>
    </row>
    <row r="55" spans="2:18" x14ac:dyDescent="0.25">
      <c r="B55" s="33" t="s">
        <v>37</v>
      </c>
      <c r="C55" s="34">
        <v>506626</v>
      </c>
      <c r="D55" s="35">
        <v>3.1457219931796176E-2</v>
      </c>
      <c r="E55" s="34">
        <v>501905</v>
      </c>
      <c r="F55" s="35">
        <f t="shared" si="11"/>
        <v>-9.318511091021775E-3</v>
      </c>
      <c r="G55" s="34">
        <v>185003</v>
      </c>
      <c r="H55" s="35">
        <f t="shared" si="12"/>
        <v>-0.63139837220191075</v>
      </c>
      <c r="I55" s="34">
        <v>55536</v>
      </c>
      <c r="J55" s="35">
        <f t="shared" si="13"/>
        <v>-0.6998102733469187</v>
      </c>
      <c r="K55" s="34">
        <v>495375</v>
      </c>
      <c r="L55" s="35">
        <f t="shared" si="14"/>
        <v>7.9198898012100258</v>
      </c>
      <c r="M55" s="34">
        <v>530074</v>
      </c>
      <c r="N55" s="35">
        <f t="shared" si="15"/>
        <v>7.0045924804441162E-2</v>
      </c>
      <c r="O55" s="35">
        <f t="shared" si="16"/>
        <v>5.6124166924019558E-2</v>
      </c>
    </row>
    <row r="56" spans="2:18" x14ac:dyDescent="0.25">
      <c r="B56" s="33" t="s">
        <v>39</v>
      </c>
      <c r="C56" s="34">
        <v>426364</v>
      </c>
      <c r="D56" s="35">
        <v>-0.1160105988165484</v>
      </c>
      <c r="E56" s="34">
        <v>414746</v>
      </c>
      <c r="F56" s="35">
        <f t="shared" si="11"/>
        <v>-2.7249017271627096E-2</v>
      </c>
      <c r="G56" s="34">
        <v>0</v>
      </c>
      <c r="H56" s="35">
        <f t="shared" si="12"/>
        <v>-1</v>
      </c>
      <c r="I56" s="34">
        <v>60800</v>
      </c>
      <c r="J56" s="35" t="str">
        <f t="shared" si="13"/>
        <v>-</v>
      </c>
      <c r="K56" s="34">
        <v>455715</v>
      </c>
      <c r="L56" s="35">
        <f t="shared" si="14"/>
        <v>6.4953124999999998</v>
      </c>
      <c r="M56" s="34">
        <v>478688</v>
      </c>
      <c r="N56" s="35">
        <f t="shared" si="15"/>
        <v>5.0410892772895233E-2</v>
      </c>
      <c r="O56" s="35">
        <f t="shared" si="16"/>
        <v>0.15417146880259236</v>
      </c>
    </row>
    <row r="57" spans="2:18" x14ac:dyDescent="0.25">
      <c r="B57" s="33" t="s">
        <v>41</v>
      </c>
      <c r="C57" s="34">
        <v>362604</v>
      </c>
      <c r="D57" s="35">
        <v>-5.2010729467866446E-2</v>
      </c>
      <c r="E57" s="34">
        <v>353635</v>
      </c>
      <c r="F57" s="35">
        <f t="shared" si="11"/>
        <v>-2.4734972587174942E-2</v>
      </c>
      <c r="G57" s="34">
        <v>0</v>
      </c>
      <c r="H57" s="35">
        <f t="shared" si="12"/>
        <v>-1</v>
      </c>
      <c r="I57" s="34">
        <v>79121</v>
      </c>
      <c r="J57" s="35" t="str">
        <f t="shared" si="13"/>
        <v>-</v>
      </c>
      <c r="K57" s="34">
        <v>361032</v>
      </c>
      <c r="L57" s="35">
        <f t="shared" si="14"/>
        <v>3.5630363620277805</v>
      </c>
      <c r="M57" s="34">
        <v>395913</v>
      </c>
      <c r="N57" s="35">
        <f t="shared" si="15"/>
        <v>9.6614704513727334E-2</v>
      </c>
      <c r="O57" s="35">
        <f t="shared" si="16"/>
        <v>0.11955264608989502</v>
      </c>
    </row>
    <row r="58" spans="2:18" x14ac:dyDescent="0.25">
      <c r="B58" s="33" t="s">
        <v>43</v>
      </c>
      <c r="C58" s="34">
        <v>373243</v>
      </c>
      <c r="D58" s="35">
        <v>-6.0624517090284935E-2</v>
      </c>
      <c r="E58" s="34">
        <v>367221</v>
      </c>
      <c r="F58" s="35">
        <f t="shared" si="11"/>
        <v>-1.6134261057809574E-2</v>
      </c>
      <c r="G58" s="34">
        <v>2879</v>
      </c>
      <c r="H58" s="35">
        <f t="shared" si="12"/>
        <v>-0.99216003442068945</v>
      </c>
      <c r="I58" s="34">
        <v>89281</v>
      </c>
      <c r="J58" s="35">
        <f t="shared" si="13"/>
        <v>30.011114970475859</v>
      </c>
      <c r="K58" s="34">
        <v>357737</v>
      </c>
      <c r="L58" s="35">
        <f t="shared" si="14"/>
        <v>3.0068659625228209</v>
      </c>
      <c r="M58" s="34">
        <v>390023</v>
      </c>
      <c r="N58" s="35">
        <f t="shared" si="15"/>
        <v>9.0250659003681566E-2</v>
      </c>
      <c r="O58" s="35">
        <f t="shared" si="16"/>
        <v>6.2093398797999022E-2</v>
      </c>
    </row>
    <row r="59" spans="2:18" x14ac:dyDescent="0.25">
      <c r="B59" s="33" t="s">
        <v>45</v>
      </c>
      <c r="C59" s="34">
        <v>405331</v>
      </c>
      <c r="D59" s="35">
        <v>-8.5345434523594665E-2</v>
      </c>
      <c r="E59" s="34">
        <v>401451</v>
      </c>
      <c r="F59" s="35">
        <f t="shared" si="11"/>
        <v>-9.5724235254643908E-3</v>
      </c>
      <c r="G59" s="34">
        <v>87450</v>
      </c>
      <c r="H59" s="35">
        <f t="shared" si="12"/>
        <v>-0.78216519575240817</v>
      </c>
      <c r="I59" s="34">
        <v>159514</v>
      </c>
      <c r="J59" s="35">
        <f t="shared" si="13"/>
        <v>0.8240594625500286</v>
      </c>
      <c r="K59" s="34">
        <v>407930</v>
      </c>
      <c r="L59" s="35">
        <f t="shared" si="14"/>
        <v>1.5573303910628535</v>
      </c>
      <c r="M59" s="34">
        <v>431041</v>
      </c>
      <c r="N59" s="35">
        <f t="shared" si="15"/>
        <v>5.6654327948422623E-2</v>
      </c>
      <c r="O59" s="35">
        <f t="shared" si="16"/>
        <v>7.3707625588178782E-2</v>
      </c>
    </row>
    <row r="60" spans="2:18" x14ac:dyDescent="0.25">
      <c r="B60" s="33" t="s">
        <v>47</v>
      </c>
      <c r="C60" s="34">
        <v>413398</v>
      </c>
      <c r="D60" s="35">
        <v>-8.6776530882742731E-2</v>
      </c>
      <c r="E60" s="34">
        <v>400366</v>
      </c>
      <c r="F60" s="35">
        <f t="shared" si="11"/>
        <v>-3.1524100261733246E-2</v>
      </c>
      <c r="G60" s="34">
        <v>89188</v>
      </c>
      <c r="H60" s="35">
        <f t="shared" si="12"/>
        <v>-0.7772338310445942</v>
      </c>
      <c r="I60" s="34">
        <v>222133</v>
      </c>
      <c r="J60" s="35">
        <f t="shared" si="13"/>
        <v>1.4906153294165136</v>
      </c>
      <c r="K60" s="34">
        <v>412194</v>
      </c>
      <c r="L60" s="35">
        <f t="shared" si="14"/>
        <v>0.85561803063930175</v>
      </c>
      <c r="M60" s="34">
        <v>427951</v>
      </c>
      <c r="N60" s="35">
        <f t="shared" si="15"/>
        <v>3.8227145470336676E-2</v>
      </c>
      <c r="O60" s="35">
        <f t="shared" si="16"/>
        <v>6.8899456996847963E-2</v>
      </c>
    </row>
    <row r="61" spans="2:18" x14ac:dyDescent="0.25">
      <c r="B61" s="33" t="s">
        <v>49</v>
      </c>
      <c r="C61" s="34">
        <v>383308</v>
      </c>
      <c r="D61" s="35">
        <v>-7.9228422493934469E-2</v>
      </c>
      <c r="E61" s="34">
        <v>356166</v>
      </c>
      <c r="F61" s="35">
        <f t="shared" si="11"/>
        <v>-7.0809897001888777E-2</v>
      </c>
      <c r="G61" s="34">
        <v>47208</v>
      </c>
      <c r="H61" s="35">
        <f t="shared" si="12"/>
        <v>-0.8674550630885598</v>
      </c>
      <c r="I61" s="34">
        <v>238930</v>
      </c>
      <c r="J61" s="35">
        <f t="shared" si="13"/>
        <v>4.0612184375529568</v>
      </c>
      <c r="K61" s="34">
        <v>370071</v>
      </c>
      <c r="L61" s="35">
        <f t="shared" si="14"/>
        <v>0.54886786925040809</v>
      </c>
      <c r="M61" s="34"/>
      <c r="N61" s="35"/>
      <c r="O61" s="35"/>
    </row>
    <row r="62" spans="2:18" x14ac:dyDescent="0.25">
      <c r="B62" s="33" t="s">
        <v>51</v>
      </c>
      <c r="C62" s="34">
        <v>475599</v>
      </c>
      <c r="D62" s="35">
        <v>-1.0784468701121486E-2</v>
      </c>
      <c r="E62" s="34">
        <v>417537</v>
      </c>
      <c r="F62" s="35">
        <f t="shared" si="11"/>
        <v>-0.12208183785079452</v>
      </c>
      <c r="G62" s="34">
        <v>65907</v>
      </c>
      <c r="H62" s="35">
        <f t="shared" si="12"/>
        <v>-0.84215291099950429</v>
      </c>
      <c r="I62" s="34">
        <v>397448</v>
      </c>
      <c r="J62" s="35">
        <f t="shared" si="13"/>
        <v>5.0304368276510845</v>
      </c>
      <c r="K62" s="34">
        <v>456716</v>
      </c>
      <c r="L62" s="35">
        <f t="shared" si="14"/>
        <v>0.1491213944968901</v>
      </c>
      <c r="M62" s="34"/>
      <c r="N62" s="35"/>
      <c r="O62" s="35"/>
    </row>
    <row r="63" spans="2:18" x14ac:dyDescent="0.25">
      <c r="B63" s="33" t="s">
        <v>53</v>
      </c>
      <c r="C63" s="34">
        <v>461097</v>
      </c>
      <c r="D63" s="35">
        <v>-1.0837736431913436E-2</v>
      </c>
      <c r="E63" s="34">
        <v>431835</v>
      </c>
      <c r="F63" s="35">
        <f t="shared" si="11"/>
        <v>-6.3461701117118574E-2</v>
      </c>
      <c r="G63" s="34">
        <v>71015</v>
      </c>
      <c r="H63" s="35">
        <f t="shared" si="12"/>
        <v>-0.83555061539708453</v>
      </c>
      <c r="I63" s="34">
        <v>430956</v>
      </c>
      <c r="J63" s="35">
        <f t="shared" si="13"/>
        <v>5.0685207350559738</v>
      </c>
      <c r="K63" s="34">
        <v>509841</v>
      </c>
      <c r="L63" s="35">
        <f t="shared" si="14"/>
        <v>0.18304652911202068</v>
      </c>
      <c r="M63" s="34"/>
      <c r="N63" s="35"/>
      <c r="O63" s="35"/>
    </row>
    <row r="64" spans="2:18" x14ac:dyDescent="0.25">
      <c r="B64" s="33" t="s">
        <v>55</v>
      </c>
      <c r="C64" s="34">
        <v>471820</v>
      </c>
      <c r="D64" s="35">
        <v>-7.7684358399542353E-3</v>
      </c>
      <c r="E64" s="34">
        <v>469811</v>
      </c>
      <c r="F64" s="35">
        <f t="shared" si="11"/>
        <v>-4.2579797380356554E-3</v>
      </c>
      <c r="G64" s="34">
        <v>92652</v>
      </c>
      <c r="H64" s="35">
        <f t="shared" si="12"/>
        <v>-0.80278878102045292</v>
      </c>
      <c r="I64" s="34">
        <v>367811</v>
      </c>
      <c r="J64" s="35">
        <f t="shared" si="13"/>
        <v>2.9698117687691576</v>
      </c>
      <c r="K64" s="34">
        <v>526495</v>
      </c>
      <c r="L64" s="35">
        <f t="shared" si="14"/>
        <v>0.43142809758272582</v>
      </c>
      <c r="M64" s="34"/>
      <c r="N64" s="35"/>
      <c r="O64" s="35"/>
    </row>
    <row r="65" spans="2:18" ht="15.75" x14ac:dyDescent="0.25">
      <c r="B65" s="36" t="s">
        <v>56</v>
      </c>
      <c r="C65" s="37">
        <v>5173837</v>
      </c>
      <c r="D65" s="38">
        <v>-4.8512495333444927E-2</v>
      </c>
      <c r="E65" s="37">
        <v>5048209</v>
      </c>
      <c r="F65" s="38">
        <f t="shared" si="11"/>
        <v>-2.4281398892156858E-2</v>
      </c>
      <c r="G65" s="37">
        <v>1579182</v>
      </c>
      <c r="H65" s="38">
        <f t="shared" si="12"/>
        <v>-0.68717975028371447</v>
      </c>
      <c r="I65" s="37">
        <v>2189109</v>
      </c>
      <c r="J65" s="38">
        <f t="shared" si="13"/>
        <v>0.38622970626564901</v>
      </c>
      <c r="K65" s="37">
        <v>5116249</v>
      </c>
      <c r="L65" s="38">
        <f t="shared" si="14"/>
        <v>1.3371376208311236</v>
      </c>
      <c r="M65" s="37">
        <v>3649841</v>
      </c>
      <c r="N65" s="38">
        <v>0.12194885780630682</v>
      </c>
      <c r="O65" s="38">
        <v>8.2120514933913702E-2</v>
      </c>
    </row>
    <row r="67" spans="2:18" x14ac:dyDescent="0.25">
      <c r="B67" s="40" t="s">
        <v>57</v>
      </c>
      <c r="C67" s="40"/>
      <c r="D67" s="40"/>
      <c r="E67" s="40"/>
      <c r="F67" s="40"/>
      <c r="G67" s="40"/>
      <c r="H67" s="40"/>
      <c r="I67" s="40"/>
      <c r="J67" s="40"/>
      <c r="K67" s="41"/>
      <c r="L67" s="40"/>
      <c r="M67" s="40"/>
      <c r="N67" s="40"/>
      <c r="O67" s="40"/>
    </row>
    <row r="69" spans="2:18" x14ac:dyDescent="0.25">
      <c r="P69" s="39"/>
    </row>
    <row r="71" spans="2:18" ht="21.75" thickBot="1" x14ac:dyDescent="0.3">
      <c r="B71" s="11" t="s">
        <v>66</v>
      </c>
      <c r="C71" s="12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R71" s="13" t="str">
        <f>CONCATENATE("año ",K74,": ",FIXED(K88,0)," (",FIXED(L88*100,1),"%)")</f>
        <v>año 2022: 2.275.351 (262,6%)</v>
      </c>
    </row>
    <row r="72" spans="2:18" ht="6" customHeight="1" thickBot="1" x14ac:dyDescent="0.3">
      <c r="B72" s="14"/>
      <c r="C72" s="15"/>
      <c r="D72" s="14"/>
      <c r="E72" s="14"/>
      <c r="F72" s="14"/>
      <c r="G72" s="16"/>
      <c r="H72" s="16"/>
      <c r="I72" s="16"/>
      <c r="J72" s="16"/>
      <c r="K72" s="14"/>
      <c r="L72" s="14"/>
      <c r="M72" s="16"/>
      <c r="N72" s="16"/>
      <c r="O72" s="16"/>
      <c r="R72" s="13" t="s">
        <v>67</v>
      </c>
    </row>
    <row r="73" spans="2:18" ht="22.5" thickTop="1" thickBot="1" x14ac:dyDescent="0.3">
      <c r="B73" s="17" t="s">
        <v>68</v>
      </c>
      <c r="C73" s="18" t="s">
        <v>69</v>
      </c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20"/>
    </row>
    <row r="74" spans="2:18" ht="22.5" thickTop="1" thickBot="1" x14ac:dyDescent="0.3">
      <c r="B74" s="17">
        <v>2017</v>
      </c>
      <c r="C74" s="21">
        <v>2018</v>
      </c>
      <c r="D74" s="22"/>
      <c r="E74" s="21">
        <v>2019</v>
      </c>
      <c r="F74" s="22"/>
      <c r="G74" s="21">
        <v>2020</v>
      </c>
      <c r="H74" s="22"/>
      <c r="I74" s="21">
        <v>2021</v>
      </c>
      <c r="J74" s="22"/>
      <c r="K74" s="21">
        <v>2022</v>
      </c>
      <c r="L74" s="23"/>
      <c r="M74" s="24">
        <v>2023</v>
      </c>
      <c r="N74" s="25"/>
      <c r="O74" s="26"/>
      <c r="P74" s="42"/>
    </row>
    <row r="75" spans="2:18" ht="31.5" thickTop="1" thickBot="1" x14ac:dyDescent="0.3">
      <c r="B75" s="27"/>
      <c r="C75" s="28" t="s">
        <v>31</v>
      </c>
      <c r="D75" s="29" t="str">
        <f>CONCATENATE("Variación ",RIGHT(C74,2),"/",RIGHT(B74,2))</f>
        <v>Variación 18/17</v>
      </c>
      <c r="E75" s="30" t="s">
        <v>31</v>
      </c>
      <c r="F75" s="29" t="str">
        <f>CONCATENATE("Variación ",RIGHT(E74,2),"/",RIGHT(C74,2))</f>
        <v>Variación 19/18</v>
      </c>
      <c r="G75" s="30" t="s">
        <v>31</v>
      </c>
      <c r="H75" s="29" t="str">
        <f>CONCATENATE("Variación ",RIGHT(G74,2),"/",RIGHT(E74,2))</f>
        <v>Variación 20/19</v>
      </c>
      <c r="I75" s="30" t="s">
        <v>31</v>
      </c>
      <c r="J75" s="29" t="str">
        <f>CONCATENATE("Variación ",RIGHT(I74,2),"/",RIGHT(G74,2))</f>
        <v>Variación 21/20</v>
      </c>
      <c r="K75" s="30" t="s">
        <v>31</v>
      </c>
      <c r="L75" s="29" t="str">
        <f>CONCATENATE("Variación ",RIGHT(K74,2),"/",RIGHT(I74,2))</f>
        <v>Variación 22/21</v>
      </c>
      <c r="M75" s="31" t="s">
        <v>31</v>
      </c>
      <c r="N75" s="32" t="str">
        <f>CONCATENATE("Variación ",RIGHT(M74,2),"/",RIGHT(K74,2))</f>
        <v>Variación 23/22</v>
      </c>
      <c r="O75" s="32" t="str">
        <f>CONCATENATE("Variación ",RIGHT(M74,2),"/",RIGHT(E74,2))</f>
        <v>Variación 23/19</v>
      </c>
      <c r="P75" s="42"/>
    </row>
    <row r="76" spans="2:18" x14ac:dyDescent="0.25">
      <c r="B76" s="33" t="s">
        <v>33</v>
      </c>
      <c r="C76" s="34">
        <v>173751</v>
      </c>
      <c r="D76" s="35">
        <v>9.7458070365075145E-3</v>
      </c>
      <c r="E76" s="34">
        <v>178238</v>
      </c>
      <c r="F76" s="35">
        <f t="shared" ref="F76:F88" si="17">IFERROR(E76/C76-1,"-")</f>
        <v>2.5824311802522093E-2</v>
      </c>
      <c r="G76" s="34">
        <v>172354</v>
      </c>
      <c r="H76" s="35">
        <f>IFERROR(G76/E76-1,"-")</f>
        <v>-3.3012040081239702E-2</v>
      </c>
      <c r="I76" s="34">
        <v>1483</v>
      </c>
      <c r="J76" s="35">
        <f>IFERROR(I76/G76-1,"-")</f>
        <v>-0.99139561599962867</v>
      </c>
      <c r="K76" s="34">
        <v>103859</v>
      </c>
      <c r="L76" s="35">
        <f>IFERROR(K76/I76-1,"-")</f>
        <v>69.033041132838846</v>
      </c>
      <c r="M76" s="34">
        <v>183141</v>
      </c>
      <c r="N76" s="35">
        <f>IFERROR(M76/K76-1,"-")</f>
        <v>0.76336186560625463</v>
      </c>
      <c r="O76" s="35">
        <f>IFERROR(M76/E76-1,"-")</f>
        <v>2.7508163242406125E-2</v>
      </c>
      <c r="P76" s="42"/>
      <c r="Q76" s="42"/>
    </row>
    <row r="77" spans="2:18" x14ac:dyDescent="0.25">
      <c r="B77" s="33" t="s">
        <v>35</v>
      </c>
      <c r="C77" s="34">
        <v>170525</v>
      </c>
      <c r="D77" s="35">
        <v>-6.4119028802247957E-2</v>
      </c>
      <c r="E77" s="34">
        <v>175808</v>
      </c>
      <c r="F77" s="35">
        <f t="shared" si="17"/>
        <v>3.0980794604896555E-2</v>
      </c>
      <c r="G77" s="34">
        <v>184208</v>
      </c>
      <c r="H77" s="35">
        <f t="shared" ref="H77:H88" si="18">IFERROR(G77/E77-1,"-")</f>
        <v>4.7779395704404815E-2</v>
      </c>
      <c r="I77" s="34">
        <v>1244</v>
      </c>
      <c r="J77" s="35">
        <f t="shared" ref="J77:J88" si="19">IFERROR(I77/G77-1,"-")</f>
        <v>-0.9932467645270564</v>
      </c>
      <c r="K77" s="34">
        <v>164086</v>
      </c>
      <c r="L77" s="35">
        <f t="shared" ref="L77:L88" si="20">IFERROR(K77/I77-1,"-")</f>
        <v>130.90192926045017</v>
      </c>
      <c r="M77" s="34">
        <v>187510</v>
      </c>
      <c r="N77" s="35">
        <f t="shared" ref="N77:N87" si="21">IFERROR(M77/K77-1,"-")</f>
        <v>0.14275440927318606</v>
      </c>
      <c r="O77" s="35">
        <f t="shared" ref="O77:O87" si="22">IFERROR(M77/E77-1,"-")</f>
        <v>6.6561248634874337E-2</v>
      </c>
      <c r="P77" s="42"/>
      <c r="Q77" s="42"/>
    </row>
    <row r="78" spans="2:18" x14ac:dyDescent="0.25">
      <c r="B78" s="33" t="s">
        <v>37</v>
      </c>
      <c r="C78" s="34">
        <v>197103</v>
      </c>
      <c r="D78" s="35">
        <v>1.1780830356042937E-2</v>
      </c>
      <c r="E78" s="34">
        <v>199642</v>
      </c>
      <c r="F78" s="35">
        <f t="shared" si="17"/>
        <v>1.2881589828668272E-2</v>
      </c>
      <c r="G78" s="34">
        <v>73071</v>
      </c>
      <c r="H78" s="35">
        <f t="shared" si="18"/>
        <v>-0.63398984181685214</v>
      </c>
      <c r="I78" s="34">
        <v>1129</v>
      </c>
      <c r="J78" s="35">
        <f t="shared" si="19"/>
        <v>-0.98454927399378689</v>
      </c>
      <c r="K78" s="34">
        <v>208490</v>
      </c>
      <c r="L78" s="35">
        <f t="shared" si="20"/>
        <v>183.66784765279007</v>
      </c>
      <c r="M78" s="34">
        <v>216636</v>
      </c>
      <c r="N78" s="35">
        <f t="shared" si="21"/>
        <v>3.9071418293443294E-2</v>
      </c>
      <c r="O78" s="35">
        <f t="shared" si="22"/>
        <v>8.5122369040582679E-2</v>
      </c>
      <c r="P78" s="42"/>
      <c r="Q78" s="42"/>
    </row>
    <row r="79" spans="2:18" x14ac:dyDescent="0.25">
      <c r="B79" s="33" t="s">
        <v>39</v>
      </c>
      <c r="C79" s="34">
        <v>188393</v>
      </c>
      <c r="D79" s="35">
        <v>-0.10154707515046313</v>
      </c>
      <c r="E79" s="34">
        <v>197257</v>
      </c>
      <c r="F79" s="35">
        <f t="shared" si="17"/>
        <v>4.7050580435578748E-2</v>
      </c>
      <c r="G79" s="34">
        <v>0</v>
      </c>
      <c r="H79" s="35">
        <f t="shared" si="18"/>
        <v>-1</v>
      </c>
      <c r="I79" s="34">
        <v>1416</v>
      </c>
      <c r="J79" s="35" t="str">
        <f t="shared" si="19"/>
        <v>-</v>
      </c>
      <c r="K79" s="34">
        <v>204182</v>
      </c>
      <c r="L79" s="35">
        <f t="shared" si="20"/>
        <v>143.19632768361581</v>
      </c>
      <c r="M79" s="34">
        <v>200761</v>
      </c>
      <c r="N79" s="35">
        <f t="shared" si="21"/>
        <v>-1.6754660058183379E-2</v>
      </c>
      <c r="O79" s="35">
        <f t="shared" si="22"/>
        <v>1.7763628160217371E-2</v>
      </c>
      <c r="P79" s="42"/>
      <c r="Q79" s="42"/>
    </row>
    <row r="80" spans="2:18" x14ac:dyDescent="0.25">
      <c r="B80" s="33" t="s">
        <v>41</v>
      </c>
      <c r="C80" s="34">
        <v>174722</v>
      </c>
      <c r="D80" s="35">
        <v>-0.12986618459255272</v>
      </c>
      <c r="E80" s="34">
        <v>185785</v>
      </c>
      <c r="F80" s="35">
        <f t="shared" si="17"/>
        <v>6.331772759011467E-2</v>
      </c>
      <c r="G80" s="34">
        <v>0</v>
      </c>
      <c r="H80" s="35">
        <f t="shared" si="18"/>
        <v>-1</v>
      </c>
      <c r="I80" s="34">
        <v>1887</v>
      </c>
      <c r="J80" s="35" t="str">
        <f t="shared" si="19"/>
        <v>-</v>
      </c>
      <c r="K80" s="34">
        <v>181143</v>
      </c>
      <c r="L80" s="35">
        <f t="shared" si="20"/>
        <v>94.995230524642295</v>
      </c>
      <c r="M80" s="34">
        <v>199772</v>
      </c>
      <c r="N80" s="35">
        <f t="shared" si="21"/>
        <v>0.10284140154463595</v>
      </c>
      <c r="O80" s="35">
        <f t="shared" si="22"/>
        <v>7.5285948811798509E-2</v>
      </c>
      <c r="P80" s="42"/>
      <c r="Q80" s="42"/>
    </row>
    <row r="81" spans="2:18" x14ac:dyDescent="0.25">
      <c r="B81" s="33" t="s">
        <v>43</v>
      </c>
      <c r="C81" s="34">
        <v>178563</v>
      </c>
      <c r="D81" s="35">
        <v>-0.13163807189542487</v>
      </c>
      <c r="E81" s="34">
        <v>185320</v>
      </c>
      <c r="F81" s="35">
        <f t="shared" si="17"/>
        <v>3.7840986094543672E-2</v>
      </c>
      <c r="G81" s="34">
        <v>862</v>
      </c>
      <c r="H81" s="35">
        <f t="shared" si="18"/>
        <v>-0.99534858622922517</v>
      </c>
      <c r="I81" s="34">
        <v>7636</v>
      </c>
      <c r="J81" s="35">
        <f t="shared" si="19"/>
        <v>7.8584686774941996</v>
      </c>
      <c r="K81" s="34">
        <v>187751</v>
      </c>
      <c r="L81" s="35">
        <f t="shared" si="20"/>
        <v>23.587611314824514</v>
      </c>
      <c r="M81" s="34">
        <v>202804</v>
      </c>
      <c r="N81" s="35">
        <f t="shared" si="21"/>
        <v>8.0175338613376335E-2</v>
      </c>
      <c r="O81" s="35">
        <f t="shared" si="22"/>
        <v>9.4344916900496401E-2</v>
      </c>
      <c r="P81" s="42"/>
      <c r="Q81" s="42"/>
    </row>
    <row r="82" spans="2:18" x14ac:dyDescent="0.25">
      <c r="B82" s="33" t="s">
        <v>45</v>
      </c>
      <c r="C82" s="34">
        <v>192316</v>
      </c>
      <c r="D82" s="35">
        <v>-9.9677914684843216E-2</v>
      </c>
      <c r="E82" s="34">
        <v>197233</v>
      </c>
      <c r="F82" s="35">
        <f t="shared" si="17"/>
        <v>2.5567295492834763E-2</v>
      </c>
      <c r="G82" s="34">
        <v>31479</v>
      </c>
      <c r="H82" s="35">
        <f t="shared" si="18"/>
        <v>-0.84039689098680248</v>
      </c>
      <c r="I82" s="34">
        <v>27224</v>
      </c>
      <c r="J82" s="35">
        <f t="shared" si="19"/>
        <v>-0.13516947806474156</v>
      </c>
      <c r="K82" s="34">
        <v>207344</v>
      </c>
      <c r="L82" s="35">
        <f t="shared" si="20"/>
        <v>6.6162209814869231</v>
      </c>
      <c r="M82" s="34">
        <v>215412</v>
      </c>
      <c r="N82" s="35">
        <f t="shared" si="21"/>
        <v>3.8911181418319396E-2</v>
      </c>
      <c r="O82" s="35">
        <f t="shared" si="22"/>
        <v>9.2170174362302459E-2</v>
      </c>
      <c r="P82" s="42"/>
      <c r="Q82" s="42"/>
    </row>
    <row r="83" spans="2:18" x14ac:dyDescent="0.25">
      <c r="B83" s="33" t="s">
        <v>47</v>
      </c>
      <c r="C83" s="34">
        <v>195651</v>
      </c>
      <c r="D83" s="35">
        <v>-0.12131337492084449</v>
      </c>
      <c r="E83" s="34">
        <v>199494</v>
      </c>
      <c r="F83" s="35">
        <f t="shared" si="17"/>
        <v>1.9642117852707086E-2</v>
      </c>
      <c r="G83" s="34">
        <v>18091</v>
      </c>
      <c r="H83" s="35">
        <f t="shared" si="18"/>
        <v>-0.90931556838802163</v>
      </c>
      <c r="I83" s="34">
        <v>65234</v>
      </c>
      <c r="J83" s="35">
        <f t="shared" si="19"/>
        <v>2.605881377480515</v>
      </c>
      <c r="K83" s="34">
        <v>210392</v>
      </c>
      <c r="L83" s="35">
        <f t="shared" si="20"/>
        <v>2.2251893184535674</v>
      </c>
      <c r="M83" s="34">
        <v>211373</v>
      </c>
      <c r="N83" s="35">
        <f t="shared" si="21"/>
        <v>4.6627248184341052E-3</v>
      </c>
      <c r="O83" s="35">
        <f t="shared" si="22"/>
        <v>5.9545650495754332E-2</v>
      </c>
      <c r="P83" s="42"/>
      <c r="Q83" s="42"/>
    </row>
    <row r="84" spans="2:18" x14ac:dyDescent="0.25">
      <c r="B84" s="33" t="s">
        <v>49</v>
      </c>
      <c r="C84" s="34">
        <v>182323</v>
      </c>
      <c r="D84" s="35">
        <v>-0.13195231339091018</v>
      </c>
      <c r="E84" s="34">
        <v>176672</v>
      </c>
      <c r="F84" s="35">
        <f t="shared" si="17"/>
        <v>-3.0994443926438242E-2</v>
      </c>
      <c r="G84" s="34">
        <v>13829</v>
      </c>
      <c r="H84" s="35">
        <f t="shared" si="18"/>
        <v>-0.92172500452816519</v>
      </c>
      <c r="I84" s="34">
        <v>84470</v>
      </c>
      <c r="J84" s="35">
        <f t="shared" si="19"/>
        <v>5.108178465543423</v>
      </c>
      <c r="K84" s="34">
        <v>188854</v>
      </c>
      <c r="L84" s="35">
        <f t="shared" si="20"/>
        <v>1.2357523381082043</v>
      </c>
      <c r="M84" s="34"/>
      <c r="N84" s="35"/>
      <c r="O84" s="35"/>
      <c r="P84" s="42"/>
      <c r="Q84" s="42"/>
    </row>
    <row r="85" spans="2:18" x14ac:dyDescent="0.25">
      <c r="B85" s="33" t="s">
        <v>51</v>
      </c>
      <c r="C85" s="34">
        <v>216096</v>
      </c>
      <c r="D85" s="35">
        <v>2.5517395204039506E-2</v>
      </c>
      <c r="E85" s="34">
        <v>190051</v>
      </c>
      <c r="F85" s="35">
        <f t="shared" si="17"/>
        <v>-0.12052513697615874</v>
      </c>
      <c r="G85" s="34">
        <v>27627</v>
      </c>
      <c r="H85" s="35">
        <f t="shared" si="18"/>
        <v>-0.85463375620228255</v>
      </c>
      <c r="I85" s="34">
        <v>165280</v>
      </c>
      <c r="J85" s="35">
        <f t="shared" si="19"/>
        <v>4.9825532993086474</v>
      </c>
      <c r="K85" s="34">
        <v>212926</v>
      </c>
      <c r="L85" s="35">
        <f t="shared" si="20"/>
        <v>0.28827444336882868</v>
      </c>
      <c r="M85" s="34"/>
      <c r="N85" s="35"/>
      <c r="O85" s="35"/>
      <c r="P85" s="42"/>
      <c r="Q85" s="42"/>
    </row>
    <row r="86" spans="2:18" x14ac:dyDescent="0.25">
      <c r="B86" s="33" t="s">
        <v>53</v>
      </c>
      <c r="C86" s="34">
        <v>190904</v>
      </c>
      <c r="D86" s="35">
        <v>8.2762375788375087E-2</v>
      </c>
      <c r="E86" s="34">
        <v>176125</v>
      </c>
      <c r="F86" s="35">
        <f t="shared" si="17"/>
        <v>-7.7415873947114799E-2</v>
      </c>
      <c r="G86" s="34">
        <v>26835</v>
      </c>
      <c r="H86" s="35">
        <f t="shared" si="18"/>
        <v>-0.84763662171753018</v>
      </c>
      <c r="I86" s="34">
        <v>156715</v>
      </c>
      <c r="J86" s="35">
        <f t="shared" si="19"/>
        <v>4.8399478293273708</v>
      </c>
      <c r="K86" s="34">
        <v>189577</v>
      </c>
      <c r="L86" s="35">
        <f t="shared" si="20"/>
        <v>0.2096927543630156</v>
      </c>
      <c r="M86" s="34"/>
      <c r="N86" s="35"/>
      <c r="O86" s="35"/>
      <c r="P86" s="42"/>
      <c r="Q86" s="42"/>
    </row>
    <row r="87" spans="2:18" x14ac:dyDescent="0.25">
      <c r="B87" s="33" t="s">
        <v>55</v>
      </c>
      <c r="C87" s="34">
        <v>180554</v>
      </c>
      <c r="D87" s="35">
        <v>-4.6443585356063966E-2</v>
      </c>
      <c r="E87" s="34">
        <v>186251</v>
      </c>
      <c r="F87" s="35">
        <f t="shared" si="17"/>
        <v>3.1552887224874482E-2</v>
      </c>
      <c r="G87" s="34">
        <v>37448</v>
      </c>
      <c r="H87" s="35">
        <f t="shared" si="18"/>
        <v>-0.79893799227923612</v>
      </c>
      <c r="I87" s="34">
        <v>113796</v>
      </c>
      <c r="J87" s="35">
        <f t="shared" si="19"/>
        <v>2.0387737662892542</v>
      </c>
      <c r="K87" s="34">
        <v>216747</v>
      </c>
      <c r="L87" s="35">
        <f t="shared" si="20"/>
        <v>0.90469788041758936</v>
      </c>
      <c r="M87" s="34"/>
      <c r="N87" s="35"/>
      <c r="O87" s="35"/>
      <c r="P87" s="42"/>
      <c r="Q87" s="42"/>
    </row>
    <row r="88" spans="2:18" ht="15.75" x14ac:dyDescent="0.25">
      <c r="B88" s="36" t="s">
        <v>56</v>
      </c>
      <c r="C88" s="37">
        <v>2240901</v>
      </c>
      <c r="D88" s="38">
        <v>-6.1557983077145328E-2</v>
      </c>
      <c r="E88" s="37">
        <v>2247876</v>
      </c>
      <c r="F88" s="38">
        <f t="shared" si="17"/>
        <v>3.1125873030535267E-3</v>
      </c>
      <c r="G88" s="37">
        <v>585804</v>
      </c>
      <c r="H88" s="38">
        <f t="shared" si="18"/>
        <v>-0.73939665711097935</v>
      </c>
      <c r="I88" s="37">
        <v>627514</v>
      </c>
      <c r="J88" s="38">
        <f t="shared" si="19"/>
        <v>7.1201289168390858E-2</v>
      </c>
      <c r="K88" s="37">
        <v>2275351</v>
      </c>
      <c r="L88" s="38">
        <f t="shared" si="20"/>
        <v>2.6259764722380696</v>
      </c>
      <c r="M88" s="37">
        <v>1617409</v>
      </c>
      <c r="N88" s="38">
        <v>0.10234268667783941</v>
      </c>
      <c r="O88" s="38">
        <v>6.4941726138860512E-2</v>
      </c>
      <c r="P88" s="42"/>
      <c r="Q88" s="42"/>
    </row>
    <row r="90" spans="2:18" x14ac:dyDescent="0.25">
      <c r="B90" s="40" t="s">
        <v>57</v>
      </c>
      <c r="C90" s="40"/>
      <c r="D90" s="40"/>
      <c r="E90" s="40"/>
      <c r="F90" s="40"/>
      <c r="G90" s="40"/>
      <c r="H90" s="40"/>
      <c r="I90" s="40"/>
      <c r="J90" s="40"/>
      <c r="K90" s="41"/>
      <c r="L90" s="40"/>
      <c r="M90" s="40"/>
      <c r="N90" s="40"/>
      <c r="O90" s="40"/>
    </row>
    <row r="93" spans="2:18" ht="21.75" thickBot="1" x14ac:dyDescent="0.3">
      <c r="B93" s="11" t="s">
        <v>70</v>
      </c>
      <c r="C93" s="12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R93" s="13" t="str">
        <f>CONCATENATE("año ",K96,": ",FIXED(K110,0)," (",FIXED(L110*100,1),"%)")</f>
        <v>año 2022: 182.609 (200,2%)</v>
      </c>
    </row>
    <row r="94" spans="2:18" ht="6" customHeight="1" thickBot="1" x14ac:dyDescent="0.3">
      <c r="B94" s="14"/>
      <c r="C94" s="15"/>
      <c r="D94" s="14"/>
      <c r="E94" s="14"/>
      <c r="F94" s="14"/>
      <c r="G94" s="16"/>
      <c r="H94" s="16"/>
      <c r="I94" s="16"/>
      <c r="J94" s="16"/>
      <c r="K94" s="14"/>
      <c r="L94" s="14"/>
      <c r="M94" s="16"/>
      <c r="N94" s="16"/>
      <c r="O94" s="16"/>
      <c r="R94" s="13" t="s">
        <v>71</v>
      </c>
    </row>
    <row r="95" spans="2:18" ht="22.5" thickTop="1" thickBot="1" x14ac:dyDescent="0.3">
      <c r="B95" s="17" t="s">
        <v>72</v>
      </c>
      <c r="C95" s="18" t="s">
        <v>73</v>
      </c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0"/>
    </row>
    <row r="96" spans="2:18" ht="22.5" thickTop="1" thickBot="1" x14ac:dyDescent="0.3">
      <c r="B96" s="17">
        <v>2017</v>
      </c>
      <c r="C96" s="21">
        <v>2018</v>
      </c>
      <c r="D96" s="22"/>
      <c r="E96" s="21">
        <v>2019</v>
      </c>
      <c r="F96" s="22"/>
      <c r="G96" s="21">
        <v>2020</v>
      </c>
      <c r="H96" s="22"/>
      <c r="I96" s="21">
        <v>2021</v>
      </c>
      <c r="J96" s="22"/>
      <c r="K96" s="21">
        <v>2022</v>
      </c>
      <c r="L96" s="23"/>
      <c r="M96" s="24">
        <v>2023</v>
      </c>
      <c r="N96" s="25"/>
      <c r="O96" s="26"/>
    </row>
    <row r="97" spans="2:15" ht="31.5" thickTop="1" thickBot="1" x14ac:dyDescent="0.3">
      <c r="B97" s="27"/>
      <c r="C97" s="28" t="s">
        <v>31</v>
      </c>
      <c r="D97" s="29" t="str">
        <f>CONCATENATE("Variación ",RIGHT(C96,2),"/",RIGHT(B96,2))</f>
        <v>Variación 18/17</v>
      </c>
      <c r="E97" s="30" t="s">
        <v>31</v>
      </c>
      <c r="F97" s="29" t="str">
        <f>CONCATENATE("Variación ",RIGHT(E96,2),"/",RIGHT(C96,2))</f>
        <v>Variación 19/18</v>
      </c>
      <c r="G97" s="30" t="s">
        <v>31</v>
      </c>
      <c r="H97" s="29" t="str">
        <f>CONCATENATE("Variación ",RIGHT(G96,2),"/",RIGHT(E96,2))</f>
        <v>Variación 20/19</v>
      </c>
      <c r="I97" s="30" t="s">
        <v>31</v>
      </c>
      <c r="J97" s="29" t="str">
        <f>CONCATENATE("Variación ",RIGHT(I96,2),"/",RIGHT(G96,2))</f>
        <v>Variación 21/20</v>
      </c>
      <c r="K97" s="30" t="s">
        <v>31</v>
      </c>
      <c r="L97" s="29" t="str">
        <f>CONCATENATE("Variación ",RIGHT(K96,2),"/",RIGHT(I96,2))</f>
        <v>Variación 22/21</v>
      </c>
      <c r="M97" s="31" t="s">
        <v>31</v>
      </c>
      <c r="N97" s="32" t="str">
        <f>CONCATENATE("Variación ",RIGHT(M96,2),"/",RIGHT(K96,2))</f>
        <v>Variación 23/22</v>
      </c>
      <c r="O97" s="32" t="str">
        <f>CONCATENATE("Variación ",RIGHT(M96,2),"/",RIGHT(E96,2))</f>
        <v>Variación 23/19</v>
      </c>
    </row>
    <row r="98" spans="2:15" x14ac:dyDescent="0.25">
      <c r="B98" s="33" t="s">
        <v>33</v>
      </c>
      <c r="C98" s="34">
        <v>10960</v>
      </c>
      <c r="D98" s="35">
        <v>0.12042527090574517</v>
      </c>
      <c r="E98" s="34">
        <v>11259</v>
      </c>
      <c r="F98" s="35">
        <f t="shared" ref="F98:F110" si="23">IFERROR(E98/C98-1,"-")</f>
        <v>2.728102189781012E-2</v>
      </c>
      <c r="G98" s="34">
        <v>12433</v>
      </c>
      <c r="H98" s="35">
        <f>IFERROR(G98/E98-1,"-")</f>
        <v>0.10427213784527933</v>
      </c>
      <c r="I98" s="34">
        <v>1976</v>
      </c>
      <c r="J98" s="35">
        <f>IFERROR(I98/G98-1,"-")</f>
        <v>-0.84106812515080831</v>
      </c>
      <c r="K98" s="34">
        <v>14518</v>
      </c>
      <c r="L98" s="35">
        <f>IFERROR(K98/I98-1,"-")</f>
        <v>6.347165991902834</v>
      </c>
      <c r="M98" s="34">
        <v>16833</v>
      </c>
      <c r="N98" s="35">
        <f>IFERROR(M98/K98-1,"-")</f>
        <v>0.15945722551315611</v>
      </c>
      <c r="O98" s="35">
        <f>IFERROR(M98/E98-1,"-")</f>
        <v>0.49507061017852383</v>
      </c>
    </row>
    <row r="99" spans="2:15" x14ac:dyDescent="0.25">
      <c r="B99" s="33" t="s">
        <v>35</v>
      </c>
      <c r="C99" s="34">
        <v>9066</v>
      </c>
      <c r="D99" s="35">
        <v>-1.3492927094668095E-2</v>
      </c>
      <c r="E99" s="34">
        <v>11688</v>
      </c>
      <c r="F99" s="35">
        <f t="shared" si="23"/>
        <v>0.28921244209133024</v>
      </c>
      <c r="G99" s="34">
        <v>12201</v>
      </c>
      <c r="H99" s="35">
        <f t="shared" ref="H99:H110" si="24">IFERROR(G99/E99-1,"-")</f>
        <v>4.389117043121149E-2</v>
      </c>
      <c r="I99" s="34">
        <v>593</v>
      </c>
      <c r="J99" s="35">
        <f t="shared" ref="J99:J110" si="25">IFERROR(I99/G99-1,"-")</f>
        <v>-0.95139742644045566</v>
      </c>
      <c r="K99" s="34">
        <v>14194</v>
      </c>
      <c r="L99" s="35">
        <f t="shared" ref="L99:L110" si="26">IFERROR(K99/I99-1,"-")</f>
        <v>22.93591905564924</v>
      </c>
      <c r="M99" s="34">
        <v>13218</v>
      </c>
      <c r="N99" s="35">
        <f t="shared" ref="N99:N109" si="27">IFERROR(M99/K99-1,"-")</f>
        <v>-6.876144849936594E-2</v>
      </c>
      <c r="O99" s="35">
        <f t="shared" ref="O99:O109" si="28">IFERROR(M99/E99-1,"-")</f>
        <v>0.13090349075975349</v>
      </c>
    </row>
    <row r="100" spans="2:15" x14ac:dyDescent="0.25">
      <c r="B100" s="33" t="s">
        <v>37</v>
      </c>
      <c r="C100" s="34">
        <v>11197</v>
      </c>
      <c r="D100" s="35">
        <v>7.5807071483474209E-2</v>
      </c>
      <c r="E100" s="34">
        <v>12967</v>
      </c>
      <c r="F100" s="35">
        <f t="shared" si="23"/>
        <v>0.15807805662230945</v>
      </c>
      <c r="G100" s="34">
        <v>4225</v>
      </c>
      <c r="H100" s="35">
        <f t="shared" si="24"/>
        <v>-0.67417290043957734</v>
      </c>
      <c r="I100" s="34">
        <v>484</v>
      </c>
      <c r="J100" s="35">
        <f t="shared" si="25"/>
        <v>-0.88544378698224846</v>
      </c>
      <c r="K100" s="34">
        <v>15780</v>
      </c>
      <c r="L100" s="35">
        <f t="shared" si="26"/>
        <v>31.603305785123965</v>
      </c>
      <c r="M100" s="34">
        <v>16198</v>
      </c>
      <c r="N100" s="35">
        <f t="shared" si="27"/>
        <v>2.6489226869454985E-2</v>
      </c>
      <c r="O100" s="35">
        <f t="shared" si="28"/>
        <v>0.249170972468574</v>
      </c>
    </row>
    <row r="101" spans="2:15" x14ac:dyDescent="0.25">
      <c r="B101" s="33" t="s">
        <v>39</v>
      </c>
      <c r="C101" s="34">
        <v>10187</v>
      </c>
      <c r="D101" s="35">
        <v>5.4991714995857421E-2</v>
      </c>
      <c r="E101" s="34">
        <v>12686</v>
      </c>
      <c r="F101" s="35">
        <f t="shared" si="23"/>
        <v>0.24531265338176111</v>
      </c>
      <c r="G101" s="34">
        <v>0</v>
      </c>
      <c r="H101" s="35">
        <f t="shared" si="24"/>
        <v>-1</v>
      </c>
      <c r="I101" s="34">
        <v>368</v>
      </c>
      <c r="J101" s="35" t="str">
        <f t="shared" si="25"/>
        <v>-</v>
      </c>
      <c r="K101" s="34">
        <v>13732</v>
      </c>
      <c r="L101" s="35">
        <f t="shared" si="26"/>
        <v>36.315217391304351</v>
      </c>
      <c r="M101" s="34">
        <v>17768</v>
      </c>
      <c r="N101" s="35">
        <f t="shared" si="27"/>
        <v>0.29391203029420332</v>
      </c>
      <c r="O101" s="35">
        <f t="shared" si="28"/>
        <v>0.40059908560618007</v>
      </c>
    </row>
    <row r="102" spans="2:15" x14ac:dyDescent="0.25">
      <c r="B102" s="33" t="s">
        <v>41</v>
      </c>
      <c r="C102" s="34">
        <v>13099</v>
      </c>
      <c r="D102" s="35">
        <v>3.1986134089655671E-2</v>
      </c>
      <c r="E102" s="34">
        <v>14020</v>
      </c>
      <c r="F102" s="35">
        <f t="shared" si="23"/>
        <v>7.0310710741277926E-2</v>
      </c>
      <c r="G102" s="34">
        <v>0</v>
      </c>
      <c r="H102" s="35">
        <f t="shared" si="24"/>
        <v>-1</v>
      </c>
      <c r="I102" s="34">
        <v>503</v>
      </c>
      <c r="J102" s="35" t="str">
        <f t="shared" si="25"/>
        <v>-</v>
      </c>
      <c r="K102" s="34">
        <v>14844</v>
      </c>
      <c r="L102" s="35">
        <f t="shared" si="26"/>
        <v>28.51093439363817</v>
      </c>
      <c r="M102" s="34">
        <v>14723</v>
      </c>
      <c r="N102" s="35">
        <f t="shared" si="27"/>
        <v>-8.151441659929981E-3</v>
      </c>
      <c r="O102" s="35">
        <f t="shared" si="28"/>
        <v>5.0142653352353683E-2</v>
      </c>
    </row>
    <row r="103" spans="2:15" x14ac:dyDescent="0.25">
      <c r="B103" s="33" t="s">
        <v>43</v>
      </c>
      <c r="C103" s="34">
        <v>17598</v>
      </c>
      <c r="D103" s="35">
        <v>0.11478525275560614</v>
      </c>
      <c r="E103" s="34">
        <v>14695</v>
      </c>
      <c r="F103" s="35">
        <f t="shared" si="23"/>
        <v>-0.16496192749176042</v>
      </c>
      <c r="G103" s="34">
        <v>59</v>
      </c>
      <c r="H103" s="35">
        <f t="shared" si="24"/>
        <v>-0.99598502892140184</v>
      </c>
      <c r="I103" s="34">
        <v>1027</v>
      </c>
      <c r="J103" s="35">
        <f t="shared" si="25"/>
        <v>16.406779661016948</v>
      </c>
      <c r="K103" s="34">
        <v>14305</v>
      </c>
      <c r="L103" s="35">
        <f t="shared" si="26"/>
        <v>12.928919182083739</v>
      </c>
      <c r="M103" s="34">
        <v>16089</v>
      </c>
      <c r="N103" s="35">
        <f t="shared" si="27"/>
        <v>0.12471163928696249</v>
      </c>
      <c r="O103" s="35">
        <f t="shared" si="28"/>
        <v>9.4862198026539613E-2</v>
      </c>
    </row>
    <row r="104" spans="2:15" x14ac:dyDescent="0.25">
      <c r="B104" s="33" t="s">
        <v>45</v>
      </c>
      <c r="C104" s="34">
        <v>13348</v>
      </c>
      <c r="D104" s="35">
        <v>-0.15896918908701407</v>
      </c>
      <c r="E104" s="34">
        <v>17837</v>
      </c>
      <c r="F104" s="35">
        <f t="shared" si="23"/>
        <v>0.33630506442912789</v>
      </c>
      <c r="G104" s="34">
        <v>2847</v>
      </c>
      <c r="H104" s="35">
        <f t="shared" si="24"/>
        <v>-0.84038795761619101</v>
      </c>
      <c r="I104" s="34">
        <v>3872</v>
      </c>
      <c r="J104" s="35">
        <f t="shared" si="25"/>
        <v>0.3600280997541272</v>
      </c>
      <c r="K104" s="34">
        <v>16916</v>
      </c>
      <c r="L104" s="35">
        <f t="shared" si="26"/>
        <v>3.3688016528925617</v>
      </c>
      <c r="M104" s="34">
        <v>18546</v>
      </c>
      <c r="N104" s="35">
        <f t="shared" si="27"/>
        <v>9.6358477181366808E-2</v>
      </c>
      <c r="O104" s="35">
        <f t="shared" si="28"/>
        <v>3.9748836687783839E-2</v>
      </c>
    </row>
    <row r="105" spans="2:15" x14ac:dyDescent="0.25">
      <c r="B105" s="33" t="s">
        <v>47</v>
      </c>
      <c r="C105" s="34">
        <v>14348</v>
      </c>
      <c r="D105" s="35">
        <v>2.7646468987251094E-2</v>
      </c>
      <c r="E105" s="34">
        <v>16810</v>
      </c>
      <c r="F105" s="35">
        <f t="shared" si="23"/>
        <v>0.17159185949261224</v>
      </c>
      <c r="G105" s="34">
        <v>2112</v>
      </c>
      <c r="H105" s="35">
        <f t="shared" si="24"/>
        <v>-0.87436049970255802</v>
      </c>
      <c r="I105" s="34">
        <v>7508</v>
      </c>
      <c r="J105" s="35">
        <f t="shared" si="25"/>
        <v>2.5549242424242422</v>
      </c>
      <c r="K105" s="34">
        <v>14739</v>
      </c>
      <c r="L105" s="35">
        <f t="shared" si="26"/>
        <v>0.96310602024507186</v>
      </c>
      <c r="M105" s="34">
        <v>14518</v>
      </c>
      <c r="N105" s="35">
        <f t="shared" si="27"/>
        <v>-1.4994232987312617E-2</v>
      </c>
      <c r="O105" s="35">
        <f t="shared" si="28"/>
        <v>-0.13634741225461033</v>
      </c>
    </row>
    <row r="106" spans="2:15" x14ac:dyDescent="0.25">
      <c r="B106" s="33" t="s">
        <v>49</v>
      </c>
      <c r="C106" s="34">
        <v>14108</v>
      </c>
      <c r="D106" s="35">
        <v>2.9931376843334689E-2</v>
      </c>
      <c r="E106" s="34">
        <v>13752</v>
      </c>
      <c r="F106" s="35">
        <f t="shared" si="23"/>
        <v>-2.5233909838389579E-2</v>
      </c>
      <c r="G106" s="34">
        <v>1189</v>
      </c>
      <c r="H106" s="35">
        <f t="shared" si="24"/>
        <v>-0.91353984874927285</v>
      </c>
      <c r="I106" s="34">
        <v>8220</v>
      </c>
      <c r="J106" s="35">
        <f t="shared" si="25"/>
        <v>5.9133725820016823</v>
      </c>
      <c r="K106" s="34">
        <v>16419</v>
      </c>
      <c r="L106" s="35">
        <f t="shared" si="26"/>
        <v>0.99744525547445262</v>
      </c>
      <c r="M106" s="34"/>
      <c r="N106" s="35"/>
      <c r="O106" s="35"/>
    </row>
    <row r="107" spans="2:15" x14ac:dyDescent="0.25">
      <c r="B107" s="33" t="s">
        <v>51</v>
      </c>
      <c r="C107" s="34">
        <v>14380</v>
      </c>
      <c r="D107" s="35">
        <v>7.2494033412887848E-2</v>
      </c>
      <c r="E107" s="34">
        <v>13322</v>
      </c>
      <c r="F107" s="35">
        <f t="shared" si="23"/>
        <v>-7.3574408901251775E-2</v>
      </c>
      <c r="G107" s="34">
        <v>1502</v>
      </c>
      <c r="H107" s="35">
        <f t="shared" si="24"/>
        <v>-0.88725416604113494</v>
      </c>
      <c r="I107" s="34">
        <v>13485</v>
      </c>
      <c r="J107" s="35">
        <f t="shared" si="25"/>
        <v>7.9780292942743003</v>
      </c>
      <c r="K107" s="34">
        <v>15143</v>
      </c>
      <c r="L107" s="35">
        <f t="shared" si="26"/>
        <v>0.12295142751205046</v>
      </c>
      <c r="M107" s="34"/>
      <c r="N107" s="35"/>
      <c r="O107" s="35"/>
    </row>
    <row r="108" spans="2:15" x14ac:dyDescent="0.25">
      <c r="B108" s="33" t="s">
        <v>53</v>
      </c>
      <c r="C108" s="34">
        <v>10990</v>
      </c>
      <c r="D108" s="35">
        <v>0.10708169638360032</v>
      </c>
      <c r="E108" s="34">
        <v>11473</v>
      </c>
      <c r="F108" s="35">
        <f t="shared" si="23"/>
        <v>4.3949044585987362E-2</v>
      </c>
      <c r="G108" s="34">
        <v>1909</v>
      </c>
      <c r="H108" s="35">
        <f t="shared" si="24"/>
        <v>-0.83360934367645778</v>
      </c>
      <c r="I108" s="34">
        <v>12158</v>
      </c>
      <c r="J108" s="35">
        <f t="shared" si="25"/>
        <v>5.3687794656888421</v>
      </c>
      <c r="K108" s="34">
        <v>16899</v>
      </c>
      <c r="L108" s="35">
        <f t="shared" si="26"/>
        <v>0.38994900477052141</v>
      </c>
      <c r="M108" s="34"/>
      <c r="N108" s="35"/>
      <c r="O108" s="35"/>
    </row>
    <row r="109" spans="2:15" x14ac:dyDescent="0.25">
      <c r="B109" s="33" t="s">
        <v>55</v>
      </c>
      <c r="C109" s="34">
        <v>11173</v>
      </c>
      <c r="D109" s="35">
        <v>9.3462517126639222E-2</v>
      </c>
      <c r="E109" s="34">
        <v>11352</v>
      </c>
      <c r="F109" s="35">
        <f t="shared" si="23"/>
        <v>1.6020764342611571E-2</v>
      </c>
      <c r="G109" s="34">
        <v>2307</v>
      </c>
      <c r="H109" s="35">
        <f t="shared" si="24"/>
        <v>-0.79677589852008457</v>
      </c>
      <c r="I109" s="34">
        <v>10641</v>
      </c>
      <c r="J109" s="35">
        <f t="shared" si="25"/>
        <v>3.6124837451235372</v>
      </c>
      <c r="K109" s="34">
        <v>15120</v>
      </c>
      <c r="L109" s="35">
        <f t="shared" si="26"/>
        <v>0.42091908655201582</v>
      </c>
      <c r="M109" s="34"/>
      <c r="N109" s="35"/>
      <c r="O109" s="35"/>
    </row>
    <row r="110" spans="2:15" ht="15.75" x14ac:dyDescent="0.25">
      <c r="B110" s="36" t="s">
        <v>56</v>
      </c>
      <c r="C110" s="37">
        <v>150454</v>
      </c>
      <c r="D110" s="38">
        <v>4.049128970463145E-2</v>
      </c>
      <c r="E110" s="37">
        <v>161861</v>
      </c>
      <c r="F110" s="38">
        <f t="shared" si="23"/>
        <v>7.5817193294960505E-2</v>
      </c>
      <c r="G110" s="37">
        <v>40784</v>
      </c>
      <c r="H110" s="38">
        <f t="shared" si="24"/>
        <v>-0.74803071771458218</v>
      </c>
      <c r="I110" s="37">
        <v>60835</v>
      </c>
      <c r="J110" s="38">
        <f t="shared" si="25"/>
        <v>0.49163887799136918</v>
      </c>
      <c r="K110" s="37">
        <v>182609</v>
      </c>
      <c r="L110" s="38">
        <f t="shared" si="26"/>
        <v>2.0017095422043232</v>
      </c>
      <c r="M110" s="37">
        <v>127893</v>
      </c>
      <c r="N110" s="38">
        <v>7.4478274019558421E-2</v>
      </c>
      <c r="O110" s="38">
        <v>0.14228934817170114</v>
      </c>
    </row>
    <row r="112" spans="2:15" x14ac:dyDescent="0.25">
      <c r="B112" s="40" t="s">
        <v>57</v>
      </c>
      <c r="C112" s="40"/>
      <c r="D112" s="40"/>
      <c r="E112" s="40"/>
      <c r="F112" s="40"/>
      <c r="G112" s="40"/>
      <c r="H112" s="40"/>
      <c r="I112" s="40"/>
      <c r="J112" s="40"/>
      <c r="K112" s="41"/>
      <c r="L112" s="40"/>
      <c r="M112" s="40"/>
      <c r="N112" s="40"/>
      <c r="O112" s="40"/>
    </row>
    <row r="115" spans="2:18" ht="21.75" thickBot="1" x14ac:dyDescent="0.3">
      <c r="B115" s="11" t="s">
        <v>74</v>
      </c>
      <c r="C115" s="12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R115" s="13" t="str">
        <f>CONCATENATE("año ",K118,": ",FIXED(K132,0)," (",FIXED(L132*100,1),"%)")</f>
        <v>año 2022: 666.318 (69,4%)</v>
      </c>
    </row>
    <row r="116" spans="2:18" ht="6" customHeight="1" thickBot="1" x14ac:dyDescent="0.3">
      <c r="B116" s="14"/>
      <c r="C116" s="15"/>
      <c r="D116" s="14"/>
      <c r="E116" s="14"/>
      <c r="F116" s="14"/>
      <c r="G116" s="16"/>
      <c r="H116" s="16"/>
      <c r="I116" s="16"/>
      <c r="J116" s="16"/>
      <c r="K116" s="14"/>
      <c r="L116" s="14"/>
      <c r="M116" s="16"/>
      <c r="N116" s="16"/>
      <c r="O116" s="16"/>
      <c r="R116" s="13" t="s">
        <v>75</v>
      </c>
    </row>
    <row r="117" spans="2:18" ht="22.5" thickTop="1" thickBot="1" x14ac:dyDescent="0.3">
      <c r="B117" s="17" t="s">
        <v>76</v>
      </c>
      <c r="C117" s="18" t="s">
        <v>76</v>
      </c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20"/>
    </row>
    <row r="118" spans="2:18" ht="22.5" thickTop="1" thickBot="1" x14ac:dyDescent="0.3">
      <c r="B118" s="17">
        <v>2017</v>
      </c>
      <c r="C118" s="21">
        <v>2018</v>
      </c>
      <c r="D118" s="22"/>
      <c r="E118" s="21">
        <v>2019</v>
      </c>
      <c r="F118" s="22"/>
      <c r="G118" s="21">
        <v>2020</v>
      </c>
      <c r="H118" s="22"/>
      <c r="I118" s="21">
        <v>2021</v>
      </c>
      <c r="J118" s="22"/>
      <c r="K118" s="21">
        <v>2022</v>
      </c>
      <c r="L118" s="23"/>
      <c r="M118" s="24">
        <v>2023</v>
      </c>
      <c r="N118" s="25"/>
      <c r="O118" s="26"/>
    </row>
    <row r="119" spans="2:18" ht="31.5" thickTop="1" thickBot="1" x14ac:dyDescent="0.3">
      <c r="B119" s="27"/>
      <c r="C119" s="28" t="s">
        <v>31</v>
      </c>
      <c r="D119" s="29" t="str">
        <f>CONCATENATE("Variación ",RIGHT(C118,2),"/",RIGHT(B118,2))</f>
        <v>Variación 18/17</v>
      </c>
      <c r="E119" s="30" t="s">
        <v>31</v>
      </c>
      <c r="F119" s="29" t="str">
        <f>CONCATENATE("Variación ",RIGHT(E118,2),"/",RIGHT(C118,2))</f>
        <v>Variación 19/18</v>
      </c>
      <c r="G119" s="30" t="s">
        <v>31</v>
      </c>
      <c r="H119" s="29" t="str">
        <f>CONCATENATE("Variación ",RIGHT(G118,2),"/",RIGHT(E118,2))</f>
        <v>Variación 20/19</v>
      </c>
      <c r="I119" s="30" t="s">
        <v>31</v>
      </c>
      <c r="J119" s="29" t="str">
        <f>CONCATENATE("Variación ",RIGHT(I118,2),"/",RIGHT(G118,2))</f>
        <v>Variación 21/20</v>
      </c>
      <c r="K119" s="30" t="s">
        <v>31</v>
      </c>
      <c r="L119" s="29" t="str">
        <f>CONCATENATE("Variación ",RIGHT(K118,2),"/",RIGHT(I118,2))</f>
        <v>Variación 22/21</v>
      </c>
      <c r="M119" s="31" t="s">
        <v>31</v>
      </c>
      <c r="N119" s="32" t="str">
        <f>CONCATENATE("Variación ",RIGHT(M118,2),"/",RIGHT(K118,2))</f>
        <v>Variación 23/22</v>
      </c>
      <c r="O119" s="32" t="str">
        <f>CONCATENATE("Variación ",RIGHT(M118,2),"/",RIGHT(E118,2))</f>
        <v>Variación 23/19</v>
      </c>
    </row>
    <row r="120" spans="2:18" x14ac:dyDescent="0.25">
      <c r="B120" s="33" t="s">
        <v>33</v>
      </c>
      <c r="C120" s="34">
        <v>75189</v>
      </c>
      <c r="D120" s="35">
        <v>-0.20986759142496847</v>
      </c>
      <c r="E120" s="34">
        <v>84917</v>
      </c>
      <c r="F120" s="35">
        <f t="shared" ref="F120:F132" si="29">IFERROR(E120/C120-1,"-")</f>
        <v>0.12938062748540347</v>
      </c>
      <c r="G120" s="34">
        <v>81631</v>
      </c>
      <c r="H120" s="35">
        <f>IFERROR(G120/E120-1,"-")</f>
        <v>-3.8696609630580414E-2</v>
      </c>
      <c r="I120" s="34">
        <v>11915</v>
      </c>
      <c r="J120" s="35">
        <f>IFERROR(I120/G120-1,"-")</f>
        <v>-0.85403829427545908</v>
      </c>
      <c r="K120" s="34">
        <v>51945</v>
      </c>
      <c r="L120" s="35">
        <f>IFERROR(K120/I120-1,"-")</f>
        <v>3.3596307175828786</v>
      </c>
      <c r="M120" s="34">
        <v>72180</v>
      </c>
      <c r="N120" s="35">
        <f>IFERROR(M120/K120-1,"-")</f>
        <v>0.38954663586485716</v>
      </c>
      <c r="O120" s="35">
        <f>IFERROR(M120/E120-1,"-")</f>
        <v>-0.14999352308724989</v>
      </c>
    </row>
    <row r="121" spans="2:18" x14ac:dyDescent="0.25">
      <c r="B121" s="33" t="s">
        <v>35</v>
      </c>
      <c r="C121" s="34">
        <v>71490</v>
      </c>
      <c r="D121" s="35">
        <v>5.5327566354698821E-2</v>
      </c>
      <c r="E121" s="34">
        <v>84343</v>
      </c>
      <c r="F121" s="35">
        <f t="shared" si="29"/>
        <v>0.17978738285074836</v>
      </c>
      <c r="G121" s="34">
        <v>84333</v>
      </c>
      <c r="H121" s="35">
        <f t="shared" ref="H121:H132" si="30">IFERROR(G121/E121-1,"-")</f>
        <v>-1.1856348481797951E-4</v>
      </c>
      <c r="I121" s="34">
        <v>9921</v>
      </c>
      <c r="J121" s="35">
        <f t="shared" ref="J121:J132" si="31">IFERROR(I121/G121-1,"-")</f>
        <v>-0.88235921881114154</v>
      </c>
      <c r="K121" s="34">
        <v>60227</v>
      </c>
      <c r="L121" s="35">
        <f t="shared" ref="L121:L132" si="32">IFERROR(K121/I121-1,"-")</f>
        <v>5.0706581997782481</v>
      </c>
      <c r="M121" s="34">
        <v>80300</v>
      </c>
      <c r="N121" s="35">
        <f t="shared" ref="N121:N131" si="33">IFERROR(M121/K121-1,"-")</f>
        <v>0.33328905640327422</v>
      </c>
      <c r="O121" s="35">
        <f t="shared" ref="O121:O131" si="34">IFERROR(M121/E121-1,"-")</f>
        <v>-4.7935216911895506E-2</v>
      </c>
    </row>
    <row r="122" spans="2:18" x14ac:dyDescent="0.25">
      <c r="B122" s="33" t="s">
        <v>37</v>
      </c>
      <c r="C122" s="34">
        <v>99177</v>
      </c>
      <c r="D122" s="35">
        <v>3.663411425390839E-3</v>
      </c>
      <c r="E122" s="34">
        <v>85795</v>
      </c>
      <c r="F122" s="35">
        <f t="shared" si="29"/>
        <v>-0.13493047783256196</v>
      </c>
      <c r="G122" s="34">
        <v>36164</v>
      </c>
      <c r="H122" s="35">
        <f t="shared" si="30"/>
        <v>-0.57848359461507082</v>
      </c>
      <c r="I122" s="34">
        <v>17156</v>
      </c>
      <c r="J122" s="35">
        <f t="shared" si="31"/>
        <v>-0.52560557460457913</v>
      </c>
      <c r="K122" s="34">
        <v>78859</v>
      </c>
      <c r="L122" s="35">
        <f t="shared" si="32"/>
        <v>3.5965842853812076</v>
      </c>
      <c r="M122" s="34">
        <v>88466</v>
      </c>
      <c r="N122" s="35">
        <f t="shared" si="33"/>
        <v>0.12182502948300122</v>
      </c>
      <c r="O122" s="35">
        <f t="shared" si="34"/>
        <v>3.1132350370068229E-2</v>
      </c>
    </row>
    <row r="123" spans="2:18" x14ac:dyDescent="0.25">
      <c r="B123" s="33" t="s">
        <v>39</v>
      </c>
      <c r="C123" s="34">
        <v>72912</v>
      </c>
      <c r="D123" s="35">
        <v>-0.17397018171930934</v>
      </c>
      <c r="E123" s="34">
        <v>57611</v>
      </c>
      <c r="F123" s="35">
        <f t="shared" si="29"/>
        <v>-0.20985571648014045</v>
      </c>
      <c r="G123" s="34">
        <v>0</v>
      </c>
      <c r="H123" s="35">
        <f t="shared" si="30"/>
        <v>-1</v>
      </c>
      <c r="I123" s="34">
        <v>15352</v>
      </c>
      <c r="J123" s="35" t="str">
        <f t="shared" si="31"/>
        <v>-</v>
      </c>
      <c r="K123" s="34">
        <v>62780</v>
      </c>
      <c r="L123" s="35">
        <f t="shared" si="32"/>
        <v>3.0893694632621154</v>
      </c>
      <c r="M123" s="34">
        <v>72893</v>
      </c>
      <c r="N123" s="35">
        <f t="shared" si="33"/>
        <v>0.16108633322714239</v>
      </c>
      <c r="O123" s="35">
        <f t="shared" si="34"/>
        <v>0.26526184235649453</v>
      </c>
    </row>
    <row r="124" spans="2:18" x14ac:dyDescent="0.25">
      <c r="B124" s="33" t="s">
        <v>41</v>
      </c>
      <c r="C124" s="34">
        <v>57161</v>
      </c>
      <c r="D124" s="35">
        <v>8.586463023118851E-2</v>
      </c>
      <c r="E124" s="34">
        <v>43619</v>
      </c>
      <c r="F124" s="35">
        <f t="shared" si="29"/>
        <v>-0.23690978114448658</v>
      </c>
      <c r="G124" s="34">
        <v>0</v>
      </c>
      <c r="H124" s="35">
        <f t="shared" si="30"/>
        <v>-1</v>
      </c>
      <c r="I124" s="34">
        <v>19801</v>
      </c>
      <c r="J124" s="35" t="str">
        <f t="shared" si="31"/>
        <v>-</v>
      </c>
      <c r="K124" s="34">
        <v>38082</v>
      </c>
      <c r="L124" s="35">
        <f t="shared" si="32"/>
        <v>0.92323620019190944</v>
      </c>
      <c r="M124" s="34">
        <v>42597</v>
      </c>
      <c r="N124" s="35">
        <f t="shared" si="33"/>
        <v>0.11855994958247984</v>
      </c>
      <c r="O124" s="35">
        <f t="shared" si="34"/>
        <v>-2.3430156583140405E-2</v>
      </c>
    </row>
    <row r="125" spans="2:18" x14ac:dyDescent="0.25">
      <c r="B125" s="33" t="s">
        <v>43</v>
      </c>
      <c r="C125" s="34">
        <v>60587</v>
      </c>
      <c r="D125" s="35">
        <v>-6.5592227020357829E-2</v>
      </c>
      <c r="E125" s="34">
        <v>50497</v>
      </c>
      <c r="F125" s="35">
        <f t="shared" si="29"/>
        <v>-0.16653737600475349</v>
      </c>
      <c r="G125" s="34">
        <v>616</v>
      </c>
      <c r="H125" s="35">
        <f t="shared" si="30"/>
        <v>-0.98780125552012987</v>
      </c>
      <c r="I125" s="34">
        <v>20181</v>
      </c>
      <c r="J125" s="35">
        <f t="shared" si="31"/>
        <v>31.761363636363633</v>
      </c>
      <c r="K125" s="34">
        <v>35541</v>
      </c>
      <c r="L125" s="35">
        <f t="shared" si="32"/>
        <v>0.76111193697041779</v>
      </c>
      <c r="M125" s="34">
        <v>42507</v>
      </c>
      <c r="N125" s="35">
        <f t="shared" si="33"/>
        <v>0.19599898708533803</v>
      </c>
      <c r="O125" s="35">
        <f t="shared" si="34"/>
        <v>-0.15822722141909418</v>
      </c>
    </row>
    <row r="126" spans="2:18" x14ac:dyDescent="0.25">
      <c r="B126" s="33" t="s">
        <v>45</v>
      </c>
      <c r="C126" s="34">
        <v>59461</v>
      </c>
      <c r="D126" s="35">
        <v>-0.1208155902531346</v>
      </c>
      <c r="E126" s="34">
        <v>48124</v>
      </c>
      <c r="F126" s="35">
        <f t="shared" si="29"/>
        <v>-0.19066278737323628</v>
      </c>
      <c r="G126" s="34">
        <v>17551</v>
      </c>
      <c r="H126" s="35">
        <f t="shared" si="30"/>
        <v>-0.63529631784556562</v>
      </c>
      <c r="I126" s="34">
        <v>27686</v>
      </c>
      <c r="J126" s="35">
        <f t="shared" si="31"/>
        <v>0.57745997379066716</v>
      </c>
      <c r="K126" s="34">
        <v>38667</v>
      </c>
      <c r="L126" s="35">
        <f t="shared" si="32"/>
        <v>0.39662645380336636</v>
      </c>
      <c r="M126" s="34">
        <v>41429</v>
      </c>
      <c r="N126" s="35">
        <f t="shared" si="33"/>
        <v>7.1430418703287035E-2</v>
      </c>
      <c r="O126" s="35">
        <f t="shared" si="34"/>
        <v>-0.13911977391738006</v>
      </c>
    </row>
    <row r="127" spans="2:18" x14ac:dyDescent="0.25">
      <c r="B127" s="33" t="s">
        <v>47</v>
      </c>
      <c r="C127" s="34">
        <v>60565</v>
      </c>
      <c r="D127" s="35">
        <v>4.1423068986862877E-2</v>
      </c>
      <c r="E127" s="34">
        <v>46684</v>
      </c>
      <c r="F127" s="35">
        <f t="shared" si="29"/>
        <v>-0.22919177742920827</v>
      </c>
      <c r="G127" s="34">
        <v>16092</v>
      </c>
      <c r="H127" s="35">
        <f t="shared" si="30"/>
        <v>-0.6552994602004969</v>
      </c>
      <c r="I127" s="34">
        <v>32339</v>
      </c>
      <c r="J127" s="35">
        <f t="shared" si="31"/>
        <v>1.0096321153368133</v>
      </c>
      <c r="K127" s="34">
        <v>40238</v>
      </c>
      <c r="L127" s="35">
        <f t="shared" si="32"/>
        <v>0.24425616129132011</v>
      </c>
      <c r="M127" s="34">
        <v>43432</v>
      </c>
      <c r="N127" s="35">
        <f t="shared" si="33"/>
        <v>7.9377702669118699E-2</v>
      </c>
      <c r="O127" s="35">
        <f t="shared" si="34"/>
        <v>-6.9659840630622916E-2</v>
      </c>
    </row>
    <row r="128" spans="2:18" x14ac:dyDescent="0.25">
      <c r="B128" s="33" t="s">
        <v>49</v>
      </c>
      <c r="C128" s="34">
        <v>62071</v>
      </c>
      <c r="D128" s="35">
        <v>5.5729259481265281E-3</v>
      </c>
      <c r="E128" s="34">
        <v>48607</v>
      </c>
      <c r="F128" s="35">
        <f t="shared" si="29"/>
        <v>-0.21691289007749193</v>
      </c>
      <c r="G128" s="34">
        <v>3192</v>
      </c>
      <c r="H128" s="35">
        <f t="shared" si="30"/>
        <v>-0.93433044623202421</v>
      </c>
      <c r="I128" s="34">
        <v>39381</v>
      </c>
      <c r="J128" s="35">
        <f t="shared" si="31"/>
        <v>11.337406015037594</v>
      </c>
      <c r="K128" s="34">
        <v>40672</v>
      </c>
      <c r="L128" s="35">
        <f t="shared" si="32"/>
        <v>3.2782306188263277E-2</v>
      </c>
      <c r="M128" s="34"/>
      <c r="N128" s="35"/>
      <c r="O128" s="35"/>
    </row>
    <row r="129" spans="2:18" x14ac:dyDescent="0.25">
      <c r="B129" s="33" t="s">
        <v>51</v>
      </c>
      <c r="C129" s="34">
        <v>71821</v>
      </c>
      <c r="D129" s="35">
        <v>-8.6688369490577122E-2</v>
      </c>
      <c r="E129" s="34">
        <v>51125</v>
      </c>
      <c r="F129" s="35">
        <f t="shared" si="29"/>
        <v>-0.28816084432129874</v>
      </c>
      <c r="G129" s="34">
        <v>5477</v>
      </c>
      <c r="H129" s="35">
        <f t="shared" si="30"/>
        <v>-0.8928704156479218</v>
      </c>
      <c r="I129" s="34">
        <v>56587</v>
      </c>
      <c r="J129" s="35">
        <f t="shared" si="31"/>
        <v>9.3317509585539522</v>
      </c>
      <c r="K129" s="34">
        <v>50209</v>
      </c>
      <c r="L129" s="35">
        <f t="shared" si="32"/>
        <v>-0.11271140014490966</v>
      </c>
      <c r="M129" s="34"/>
      <c r="N129" s="35"/>
      <c r="O129" s="35"/>
    </row>
    <row r="130" spans="2:18" x14ac:dyDescent="0.25">
      <c r="B130" s="33" t="s">
        <v>53</v>
      </c>
      <c r="C130" s="34">
        <v>85527</v>
      </c>
      <c r="D130" s="35">
        <v>-3.3035986839873854E-2</v>
      </c>
      <c r="E130" s="34">
        <v>66428</v>
      </c>
      <c r="F130" s="35">
        <f t="shared" si="29"/>
        <v>-0.22330959813859952</v>
      </c>
      <c r="G130" s="34">
        <v>18593</v>
      </c>
      <c r="H130" s="35">
        <f t="shared" si="30"/>
        <v>-0.72010296862768719</v>
      </c>
      <c r="I130" s="34">
        <v>74599</v>
      </c>
      <c r="J130" s="35">
        <f t="shared" si="31"/>
        <v>3.0122088958210078</v>
      </c>
      <c r="K130" s="34">
        <v>86667</v>
      </c>
      <c r="L130" s="35">
        <f t="shared" si="32"/>
        <v>0.16177160551750025</v>
      </c>
      <c r="M130" s="34"/>
      <c r="N130" s="35"/>
      <c r="O130" s="35"/>
    </row>
    <row r="131" spans="2:18" x14ac:dyDescent="0.25">
      <c r="B131" s="33" t="s">
        <v>55</v>
      </c>
      <c r="C131" s="34">
        <v>85325</v>
      </c>
      <c r="D131" s="35">
        <v>3.335311428952048E-2</v>
      </c>
      <c r="E131" s="34">
        <v>74249</v>
      </c>
      <c r="F131" s="35">
        <f t="shared" si="29"/>
        <v>-0.12980955171403452</v>
      </c>
      <c r="G131" s="34">
        <v>19169</v>
      </c>
      <c r="H131" s="35">
        <f t="shared" si="30"/>
        <v>-0.74182817277000357</v>
      </c>
      <c r="I131" s="34">
        <v>68414</v>
      </c>
      <c r="J131" s="35">
        <f t="shared" si="31"/>
        <v>2.5689916010224843</v>
      </c>
      <c r="K131" s="34">
        <v>82431</v>
      </c>
      <c r="L131" s="35">
        <f t="shared" si="32"/>
        <v>0.20488496506562992</v>
      </c>
      <c r="M131" s="34"/>
      <c r="N131" s="35"/>
      <c r="O131" s="35"/>
    </row>
    <row r="132" spans="2:18" ht="15.75" x14ac:dyDescent="0.25">
      <c r="B132" s="36" t="s">
        <v>56</v>
      </c>
      <c r="C132" s="37">
        <v>861286</v>
      </c>
      <c r="D132" s="38">
        <v>-4.7922983643199135E-2</v>
      </c>
      <c r="E132" s="37">
        <v>741999</v>
      </c>
      <c r="F132" s="38">
        <f t="shared" si="29"/>
        <v>-0.13849871006843251</v>
      </c>
      <c r="G132" s="37">
        <v>282818</v>
      </c>
      <c r="H132" s="38">
        <f t="shared" si="30"/>
        <v>-0.61884315207971974</v>
      </c>
      <c r="I132" s="37">
        <v>393332</v>
      </c>
      <c r="J132" s="38">
        <f t="shared" si="31"/>
        <v>0.39076013549349753</v>
      </c>
      <c r="K132" s="37">
        <v>666318</v>
      </c>
      <c r="L132" s="38">
        <f t="shared" si="32"/>
        <v>0.69403455604934261</v>
      </c>
      <c r="M132" s="37">
        <v>483804</v>
      </c>
      <c r="N132" s="38">
        <v>0.19064131181107391</v>
      </c>
      <c r="O132" s="38">
        <v>-3.5459239618014671E-2</v>
      </c>
    </row>
    <row r="134" spans="2:18" x14ac:dyDescent="0.25">
      <c r="B134" s="40" t="s">
        <v>57</v>
      </c>
      <c r="C134" s="40"/>
      <c r="D134" s="40"/>
      <c r="E134" s="40"/>
      <c r="F134" s="40"/>
      <c r="G134" s="40"/>
      <c r="H134" s="40"/>
      <c r="I134" s="40"/>
      <c r="J134" s="40"/>
      <c r="K134" s="41"/>
      <c r="L134" s="40"/>
      <c r="M134" s="40"/>
      <c r="N134" s="40"/>
      <c r="O134" s="40"/>
    </row>
    <row r="137" spans="2:18" ht="21.75" thickBot="1" x14ac:dyDescent="0.3">
      <c r="B137" s="11" t="s">
        <v>77</v>
      </c>
      <c r="C137" s="1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R137" s="13" t="str">
        <f>CONCATENATE("año ",K140,": ",FIXED(K154,0)," (",FIXED(L154*100,1),"%)")</f>
        <v>año 2022: 281.581 (103,7%)</v>
      </c>
    </row>
    <row r="138" spans="2:18" ht="6" customHeight="1" thickBot="1" x14ac:dyDescent="0.3">
      <c r="B138" s="14"/>
      <c r="C138" s="15"/>
      <c r="D138" s="14"/>
      <c r="E138" s="14"/>
      <c r="F138" s="14"/>
      <c r="G138" s="16"/>
      <c r="H138" s="16"/>
      <c r="I138" s="16"/>
      <c r="J138" s="16"/>
      <c r="K138" s="14"/>
      <c r="L138" s="14"/>
      <c r="M138" s="16"/>
      <c r="N138" s="16"/>
      <c r="O138" s="16"/>
      <c r="R138" s="13" t="s">
        <v>78</v>
      </c>
    </row>
    <row r="139" spans="2:18" ht="22.5" thickTop="1" thickBot="1" x14ac:dyDescent="0.3">
      <c r="B139" s="17" t="s">
        <v>79</v>
      </c>
      <c r="C139" s="18" t="s">
        <v>79</v>
      </c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"/>
    </row>
    <row r="140" spans="2:18" ht="22.5" thickTop="1" thickBot="1" x14ac:dyDescent="0.3">
      <c r="B140" s="17">
        <v>2017</v>
      </c>
      <c r="C140" s="21">
        <v>2018</v>
      </c>
      <c r="D140" s="22"/>
      <c r="E140" s="21">
        <v>2019</v>
      </c>
      <c r="F140" s="22"/>
      <c r="G140" s="21">
        <v>2020</v>
      </c>
      <c r="H140" s="22"/>
      <c r="I140" s="21">
        <v>2021</v>
      </c>
      <c r="J140" s="22"/>
      <c r="K140" s="21">
        <v>2022</v>
      </c>
      <c r="L140" s="23"/>
      <c r="M140" s="24">
        <v>2023</v>
      </c>
      <c r="N140" s="25"/>
      <c r="O140" s="26"/>
    </row>
    <row r="141" spans="2:18" ht="31.5" thickTop="1" thickBot="1" x14ac:dyDescent="0.3">
      <c r="B141" s="27"/>
      <c r="C141" s="28" t="s">
        <v>31</v>
      </c>
      <c r="D141" s="29" t="str">
        <f>CONCATENATE("Variación ",RIGHT(C140,2),"/",RIGHT(B140,2))</f>
        <v>Variación 18/17</v>
      </c>
      <c r="E141" s="30" t="s">
        <v>31</v>
      </c>
      <c r="F141" s="29" t="str">
        <f>CONCATENATE("Variación ",RIGHT(E140,2),"/",RIGHT(C140,2))</f>
        <v>Variación 19/18</v>
      </c>
      <c r="G141" s="30" t="s">
        <v>31</v>
      </c>
      <c r="H141" s="29" t="str">
        <f>CONCATENATE("Variación ",RIGHT(G140,2),"/",RIGHT(E140,2))</f>
        <v>Variación 20/19</v>
      </c>
      <c r="I141" s="30" t="s">
        <v>31</v>
      </c>
      <c r="J141" s="29" t="str">
        <f>CONCATENATE("Variación ",RIGHT(I140,2),"/",RIGHT(G140,2))</f>
        <v>Variación 21/20</v>
      </c>
      <c r="K141" s="30" t="s">
        <v>31</v>
      </c>
      <c r="L141" s="29" t="str">
        <f>CONCATENATE("Variación ",RIGHT(K140,2),"/",RIGHT(I140,2))</f>
        <v>Variación 22/21</v>
      </c>
      <c r="M141" s="31" t="s">
        <v>31</v>
      </c>
      <c r="N141" s="32" t="str">
        <f>CONCATENATE("Variación ",RIGHT(M140,2),"/",RIGHT(K140,2))</f>
        <v>Variación 23/22</v>
      </c>
      <c r="O141" s="32" t="str">
        <f>CONCATENATE("Variación ",RIGHT(M140,2),"/",RIGHT(E140,2))</f>
        <v>Variación 23/19</v>
      </c>
    </row>
    <row r="142" spans="2:18" x14ac:dyDescent="0.25">
      <c r="B142" s="33" t="s">
        <v>33</v>
      </c>
      <c r="C142" s="34">
        <v>24646</v>
      </c>
      <c r="D142" s="35">
        <v>-2.0740623013350334E-2</v>
      </c>
      <c r="E142" s="34">
        <v>22105</v>
      </c>
      <c r="F142" s="35">
        <f t="shared" ref="F142:F154" si="35">IFERROR(E142/C142-1,"-")</f>
        <v>-0.10309989450620793</v>
      </c>
      <c r="G142" s="34">
        <v>18954</v>
      </c>
      <c r="H142" s="35">
        <f>IFERROR(G142/E142-1,"-")</f>
        <v>-0.14254693508256056</v>
      </c>
      <c r="I142" s="34">
        <v>2999</v>
      </c>
      <c r="J142" s="35">
        <f>IFERROR(I142/G142-1,"-")</f>
        <v>-0.84177482325630471</v>
      </c>
      <c r="K142" s="34">
        <v>18991</v>
      </c>
      <c r="L142" s="35">
        <f>IFERROR(K142/I142-1,"-")</f>
        <v>5.3324441480493494</v>
      </c>
      <c r="M142" s="34">
        <v>28916</v>
      </c>
      <c r="N142" s="35">
        <f>IFERROR(M142/K142-1,"-")</f>
        <v>0.52261597598862619</v>
      </c>
      <c r="O142" s="35">
        <f>IFERROR(M142/E142-1,"-")</f>
        <v>0.30812033476589007</v>
      </c>
    </row>
    <row r="143" spans="2:18" x14ac:dyDescent="0.25">
      <c r="B143" s="33" t="s">
        <v>35</v>
      </c>
      <c r="C143" s="34">
        <v>18389</v>
      </c>
      <c r="D143" s="35">
        <v>2.5085010312726475E-2</v>
      </c>
      <c r="E143" s="34">
        <v>21871</v>
      </c>
      <c r="F143" s="35">
        <f t="shared" si="35"/>
        <v>0.18935233019740072</v>
      </c>
      <c r="G143" s="34">
        <v>17297</v>
      </c>
      <c r="H143" s="35">
        <f t="shared" ref="H143:H154" si="36">IFERROR(G143/E143-1,"-")</f>
        <v>-0.20913538475606963</v>
      </c>
      <c r="I143" s="34">
        <v>3293</v>
      </c>
      <c r="J143" s="35">
        <f t="shared" ref="J143:J154" si="37">IFERROR(I143/G143-1,"-")</f>
        <v>-0.80962016534659187</v>
      </c>
      <c r="K143" s="34">
        <v>20325</v>
      </c>
      <c r="L143" s="35">
        <f t="shared" ref="L143:L154" si="38">IFERROR(K143/I143-1,"-")</f>
        <v>5.1721834193744307</v>
      </c>
      <c r="M143" s="34">
        <v>23846</v>
      </c>
      <c r="N143" s="35">
        <f t="shared" ref="N143:N153" si="39">IFERROR(M143/K143-1,"-")</f>
        <v>0.17323493234932341</v>
      </c>
      <c r="O143" s="35">
        <f t="shared" ref="O143:O153" si="40">IFERROR(M143/E143-1,"-")</f>
        <v>9.0302226692881016E-2</v>
      </c>
    </row>
    <row r="144" spans="2:18" x14ac:dyDescent="0.25">
      <c r="B144" s="33" t="s">
        <v>37</v>
      </c>
      <c r="C144" s="34">
        <v>19856</v>
      </c>
      <c r="D144" s="35">
        <v>0.11444126396138521</v>
      </c>
      <c r="E144" s="34">
        <v>22701</v>
      </c>
      <c r="F144" s="35">
        <f t="shared" si="35"/>
        <v>0.14328162771958097</v>
      </c>
      <c r="G144" s="34">
        <v>3900</v>
      </c>
      <c r="H144" s="35">
        <f t="shared" si="36"/>
        <v>-0.82820140081934723</v>
      </c>
      <c r="I144" s="34">
        <v>4402</v>
      </c>
      <c r="J144" s="35">
        <f t="shared" si="37"/>
        <v>0.12871794871794862</v>
      </c>
      <c r="K144" s="34">
        <v>28148</v>
      </c>
      <c r="L144" s="35">
        <f t="shared" si="38"/>
        <v>5.394366197183099</v>
      </c>
      <c r="M144" s="34">
        <v>26386</v>
      </c>
      <c r="N144" s="35">
        <f t="shared" si="39"/>
        <v>-6.2597697882620484E-2</v>
      </c>
      <c r="O144" s="35">
        <f t="shared" si="40"/>
        <v>0.16232765076428346</v>
      </c>
    </row>
    <row r="145" spans="2:18" x14ac:dyDescent="0.25">
      <c r="B145" s="33" t="s">
        <v>39</v>
      </c>
      <c r="C145" s="34">
        <v>16715</v>
      </c>
      <c r="D145" s="35">
        <v>-0.24530431641683226</v>
      </c>
      <c r="E145" s="34">
        <v>14275</v>
      </c>
      <c r="F145" s="35">
        <f t="shared" si="35"/>
        <v>-0.14597666766377504</v>
      </c>
      <c r="G145" s="34">
        <v>0</v>
      </c>
      <c r="H145" s="35">
        <f t="shared" si="36"/>
        <v>-1</v>
      </c>
      <c r="I145" s="34">
        <v>6630</v>
      </c>
      <c r="J145" s="35" t="str">
        <f t="shared" si="37"/>
        <v>-</v>
      </c>
      <c r="K145" s="34">
        <v>21384</v>
      </c>
      <c r="L145" s="35">
        <f t="shared" si="38"/>
        <v>2.2253393665158372</v>
      </c>
      <c r="M145" s="34">
        <v>23079</v>
      </c>
      <c r="N145" s="35">
        <f t="shared" si="39"/>
        <v>7.9264870931537557E-2</v>
      </c>
      <c r="O145" s="35">
        <f t="shared" si="40"/>
        <v>0.61674255691768831</v>
      </c>
    </row>
    <row r="146" spans="2:18" x14ac:dyDescent="0.25">
      <c r="B146" s="33" t="s">
        <v>41</v>
      </c>
      <c r="C146" s="34">
        <v>14547</v>
      </c>
      <c r="D146" s="35">
        <v>-0.20031883898631186</v>
      </c>
      <c r="E146" s="34">
        <v>13052</v>
      </c>
      <c r="F146" s="35">
        <f t="shared" si="35"/>
        <v>-0.10277033065236818</v>
      </c>
      <c r="G146" s="34">
        <v>0</v>
      </c>
      <c r="H146" s="35">
        <f t="shared" si="36"/>
        <v>-1</v>
      </c>
      <c r="I146" s="34">
        <v>7407</v>
      </c>
      <c r="J146" s="35" t="str">
        <f t="shared" si="37"/>
        <v>-</v>
      </c>
      <c r="K146" s="34">
        <v>24030</v>
      </c>
      <c r="L146" s="35">
        <f t="shared" si="38"/>
        <v>2.2442284325637911</v>
      </c>
      <c r="M146" s="34">
        <v>24487</v>
      </c>
      <c r="N146" s="35">
        <f t="shared" si="39"/>
        <v>1.9017894298793081E-2</v>
      </c>
      <c r="O146" s="35">
        <f t="shared" si="40"/>
        <v>0.87611094085197672</v>
      </c>
    </row>
    <row r="147" spans="2:18" x14ac:dyDescent="0.25">
      <c r="B147" s="33" t="s">
        <v>43</v>
      </c>
      <c r="C147" s="34">
        <v>16075</v>
      </c>
      <c r="D147" s="35">
        <v>4.6753923292309763E-2</v>
      </c>
      <c r="E147" s="34">
        <v>12317</v>
      </c>
      <c r="F147" s="35">
        <f t="shared" si="35"/>
        <v>-0.23377916018662515</v>
      </c>
      <c r="G147" s="34">
        <v>113</v>
      </c>
      <c r="H147" s="35">
        <f t="shared" si="36"/>
        <v>-0.99082568807339455</v>
      </c>
      <c r="I147" s="34">
        <v>7687</v>
      </c>
      <c r="J147" s="35">
        <f t="shared" si="37"/>
        <v>67.026548672566378</v>
      </c>
      <c r="K147" s="34">
        <v>23297</v>
      </c>
      <c r="L147" s="35">
        <f t="shared" si="38"/>
        <v>2.0307011838168334</v>
      </c>
      <c r="M147" s="34">
        <v>21763</v>
      </c>
      <c r="N147" s="35">
        <f t="shared" si="39"/>
        <v>-6.5845387818174062E-2</v>
      </c>
      <c r="O147" s="35">
        <f t="shared" si="40"/>
        <v>0.76690752618332381</v>
      </c>
    </row>
    <row r="148" spans="2:18" x14ac:dyDescent="0.25">
      <c r="B148" s="33" t="s">
        <v>45</v>
      </c>
      <c r="C148" s="34">
        <v>14229</v>
      </c>
      <c r="D148" s="35">
        <v>-0.18603054745151881</v>
      </c>
      <c r="E148" s="34">
        <v>12848</v>
      </c>
      <c r="F148" s="35">
        <f t="shared" si="35"/>
        <v>-9.7055309579028748E-2</v>
      </c>
      <c r="G148" s="34">
        <v>4258</v>
      </c>
      <c r="H148" s="35">
        <f t="shared" si="36"/>
        <v>-0.66858655043586546</v>
      </c>
      <c r="I148" s="34">
        <v>11185</v>
      </c>
      <c r="J148" s="35">
        <f t="shared" si="37"/>
        <v>1.6268201033348988</v>
      </c>
      <c r="K148" s="34">
        <v>22882</v>
      </c>
      <c r="L148" s="35">
        <f t="shared" si="38"/>
        <v>1.0457755923111312</v>
      </c>
      <c r="M148" s="34">
        <v>21403</v>
      </c>
      <c r="N148" s="35">
        <f t="shared" si="39"/>
        <v>-6.4635958395245163E-2</v>
      </c>
      <c r="O148" s="35">
        <f t="shared" si="40"/>
        <v>0.66586239103362388</v>
      </c>
    </row>
    <row r="149" spans="2:18" x14ac:dyDescent="0.25">
      <c r="B149" s="33" t="s">
        <v>47</v>
      </c>
      <c r="C149" s="34">
        <v>22303</v>
      </c>
      <c r="D149" s="35">
        <v>-7.0049618479756548E-2</v>
      </c>
      <c r="E149" s="34">
        <v>18592</v>
      </c>
      <c r="F149" s="35">
        <f t="shared" si="35"/>
        <v>-0.16639017172577675</v>
      </c>
      <c r="G149" s="34">
        <v>7833</v>
      </c>
      <c r="H149" s="35">
        <f t="shared" si="36"/>
        <v>-0.57868975903614461</v>
      </c>
      <c r="I149" s="34">
        <v>19319</v>
      </c>
      <c r="J149" s="35">
        <f t="shared" si="37"/>
        <v>1.4663602706498149</v>
      </c>
      <c r="K149" s="34">
        <v>22135</v>
      </c>
      <c r="L149" s="35">
        <f t="shared" si="38"/>
        <v>0.14576323826284998</v>
      </c>
      <c r="M149" s="34"/>
      <c r="N149" s="35"/>
      <c r="O149" s="35"/>
    </row>
    <row r="150" spans="2:18" x14ac:dyDescent="0.25">
      <c r="B150" s="33" t="s">
        <v>49</v>
      </c>
      <c r="C150" s="34">
        <v>17291</v>
      </c>
      <c r="D150" s="35">
        <v>-5.9862983906046052E-2</v>
      </c>
      <c r="E150" s="34">
        <v>15393</v>
      </c>
      <c r="F150" s="35">
        <f t="shared" si="35"/>
        <v>-0.10976808744433519</v>
      </c>
      <c r="G150" s="34">
        <v>4019</v>
      </c>
      <c r="H150" s="35">
        <f t="shared" si="36"/>
        <v>-0.73890729552393952</v>
      </c>
      <c r="I150" s="34">
        <v>15340</v>
      </c>
      <c r="J150" s="35">
        <f t="shared" si="37"/>
        <v>2.8168698681263997</v>
      </c>
      <c r="K150" s="34">
        <v>22534</v>
      </c>
      <c r="L150" s="35">
        <f t="shared" si="38"/>
        <v>0.46897001303780961</v>
      </c>
      <c r="M150" s="34"/>
      <c r="N150" s="35"/>
      <c r="O150" s="35"/>
    </row>
    <row r="151" spans="2:18" x14ac:dyDescent="0.25">
      <c r="B151" s="33" t="s">
        <v>51</v>
      </c>
      <c r="C151" s="34">
        <v>17876</v>
      </c>
      <c r="D151" s="35">
        <v>-1.877264244154131E-2</v>
      </c>
      <c r="E151" s="34">
        <v>14456</v>
      </c>
      <c r="F151" s="35">
        <f t="shared" si="35"/>
        <v>-0.1913179682255538</v>
      </c>
      <c r="G151" s="34">
        <v>4230</v>
      </c>
      <c r="H151" s="35">
        <f t="shared" si="36"/>
        <v>-0.70738793580520198</v>
      </c>
      <c r="I151" s="34">
        <v>18106</v>
      </c>
      <c r="J151" s="35">
        <f t="shared" si="37"/>
        <v>3.2803782505910162</v>
      </c>
      <c r="K151" s="34">
        <v>21459</v>
      </c>
      <c r="L151" s="35">
        <f t="shared" si="38"/>
        <v>0.18518723075223686</v>
      </c>
      <c r="M151" s="34"/>
      <c r="N151" s="35"/>
      <c r="O151" s="35"/>
    </row>
    <row r="152" spans="2:18" x14ac:dyDescent="0.25">
      <c r="B152" s="33" t="s">
        <v>53</v>
      </c>
      <c r="C152" s="34">
        <v>16307</v>
      </c>
      <c r="D152" s="35">
        <v>-3.1708330859212652E-2</v>
      </c>
      <c r="E152" s="34">
        <v>16794</v>
      </c>
      <c r="F152" s="35">
        <f t="shared" si="35"/>
        <v>2.9864475378671651E-2</v>
      </c>
      <c r="G152" s="34">
        <v>2238</v>
      </c>
      <c r="H152" s="35">
        <f t="shared" si="36"/>
        <v>-0.86673812075741341</v>
      </c>
      <c r="I152" s="34">
        <v>20845</v>
      </c>
      <c r="J152" s="35">
        <f t="shared" si="37"/>
        <v>8.3141197497765855</v>
      </c>
      <c r="K152" s="34">
        <v>28551</v>
      </c>
      <c r="L152" s="35">
        <f t="shared" si="38"/>
        <v>0.36968097865195482</v>
      </c>
      <c r="M152" s="34"/>
      <c r="N152" s="35"/>
      <c r="O152" s="35"/>
    </row>
    <row r="153" spans="2:18" x14ac:dyDescent="0.25">
      <c r="B153" s="33" t="s">
        <v>55</v>
      </c>
      <c r="C153" s="34">
        <v>21745</v>
      </c>
      <c r="D153" s="35">
        <v>0.11707592725778282</v>
      </c>
      <c r="E153" s="34">
        <v>19684</v>
      </c>
      <c r="F153" s="35">
        <f t="shared" si="35"/>
        <v>-9.4780409289491829E-2</v>
      </c>
      <c r="G153" s="34">
        <v>1913</v>
      </c>
      <c r="H153" s="35">
        <f t="shared" si="36"/>
        <v>-0.90281446860394232</v>
      </c>
      <c r="I153" s="34">
        <v>21010</v>
      </c>
      <c r="J153" s="35">
        <f t="shared" si="37"/>
        <v>9.9827496079456353</v>
      </c>
      <c r="K153" s="34">
        <v>27845</v>
      </c>
      <c r="L153" s="35">
        <f t="shared" si="38"/>
        <v>0.32532127558305568</v>
      </c>
      <c r="M153" s="34"/>
      <c r="N153" s="35"/>
      <c r="O153" s="35"/>
    </row>
    <row r="154" spans="2:18" ht="15.75" x14ac:dyDescent="0.25">
      <c r="B154" s="36" t="s">
        <v>56</v>
      </c>
      <c r="C154" s="37">
        <v>219979</v>
      </c>
      <c r="D154" s="38">
        <v>-4.7714079159830503E-2</v>
      </c>
      <c r="E154" s="37">
        <v>204088</v>
      </c>
      <c r="F154" s="38">
        <f t="shared" si="35"/>
        <v>-7.2238713695398249E-2</v>
      </c>
      <c r="G154" s="37">
        <v>64755</v>
      </c>
      <c r="H154" s="38">
        <f t="shared" si="36"/>
        <v>-0.68271039943553768</v>
      </c>
      <c r="I154" s="37">
        <v>138223</v>
      </c>
      <c r="J154" s="38">
        <f t="shared" si="37"/>
        <v>1.1345533163462282</v>
      </c>
      <c r="K154" s="37">
        <v>281581</v>
      </c>
      <c r="L154" s="38">
        <f t="shared" si="38"/>
        <v>1.0371501124993672</v>
      </c>
      <c r="M154" s="37">
        <v>197862</v>
      </c>
      <c r="N154" s="38">
        <v>9.2001854386507098E-2</v>
      </c>
      <c r="O154" s="38">
        <v>0.43627006191883044</v>
      </c>
    </row>
    <row r="156" spans="2:18" x14ac:dyDescent="0.25">
      <c r="B156" s="40" t="s">
        <v>57</v>
      </c>
      <c r="C156" s="40"/>
      <c r="D156" s="40"/>
      <c r="E156" s="40"/>
      <c r="F156" s="40"/>
      <c r="G156" s="40"/>
      <c r="H156" s="40"/>
      <c r="I156" s="40"/>
      <c r="J156" s="40"/>
      <c r="K156" s="41"/>
      <c r="L156" s="40"/>
      <c r="M156" s="40"/>
      <c r="N156" s="40"/>
      <c r="O156" s="40"/>
    </row>
    <row r="159" spans="2:18" ht="21.75" thickBot="1" x14ac:dyDescent="0.3">
      <c r="B159" s="11" t="s">
        <v>80</v>
      </c>
      <c r="C159" s="12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R159" s="13" t="str">
        <f>CONCATENATE("año ",K162,": ",FIXED(K176,0)," (",FIXED(L176*100,1),"%)")</f>
        <v>año 2022: 318.567 (57,1%)</v>
      </c>
    </row>
    <row r="160" spans="2:18" ht="6" customHeight="1" thickBot="1" x14ac:dyDescent="0.3">
      <c r="B160" s="14"/>
      <c r="C160" s="15"/>
      <c r="D160" s="14"/>
      <c r="E160" s="14"/>
      <c r="F160" s="14"/>
      <c r="G160" s="16"/>
      <c r="H160" s="16"/>
      <c r="I160" s="16"/>
      <c r="J160" s="16"/>
      <c r="K160" s="14"/>
      <c r="L160" s="14"/>
      <c r="M160" s="16"/>
      <c r="N160" s="16"/>
      <c r="O160" s="16"/>
      <c r="R160" s="13" t="s">
        <v>81</v>
      </c>
    </row>
    <row r="161" spans="2:15" ht="22.5" thickTop="1" thickBot="1" x14ac:dyDescent="0.3">
      <c r="B161" s="17" t="s">
        <v>82</v>
      </c>
      <c r="C161" s="18" t="s">
        <v>82</v>
      </c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20"/>
    </row>
    <row r="162" spans="2:15" ht="22.5" thickTop="1" thickBot="1" x14ac:dyDescent="0.3">
      <c r="B162" s="17">
        <v>2017</v>
      </c>
      <c r="C162" s="21">
        <v>2018</v>
      </c>
      <c r="D162" s="22"/>
      <c r="E162" s="21">
        <v>2019</v>
      </c>
      <c r="F162" s="22"/>
      <c r="G162" s="21">
        <v>2020</v>
      </c>
      <c r="H162" s="22"/>
      <c r="I162" s="21">
        <v>2021</v>
      </c>
      <c r="J162" s="22"/>
      <c r="K162" s="21">
        <v>2022</v>
      </c>
      <c r="L162" s="23"/>
      <c r="M162" s="24">
        <v>2023</v>
      </c>
      <c r="N162" s="25"/>
      <c r="O162" s="26"/>
    </row>
    <row r="163" spans="2:15" ht="31.5" thickTop="1" thickBot="1" x14ac:dyDescent="0.3">
      <c r="B163" s="27"/>
      <c r="C163" s="28" t="s">
        <v>31</v>
      </c>
      <c r="D163" s="29" t="str">
        <f>CONCATENATE("Variación ",RIGHT(C162,2),"/",RIGHT(B162,2))</f>
        <v>Variación 18/17</v>
      </c>
      <c r="E163" s="30" t="s">
        <v>31</v>
      </c>
      <c r="F163" s="29" t="str">
        <f>CONCATENATE("Variación ",RIGHT(E162,2),"/",RIGHT(C162,2))</f>
        <v>Variación 19/18</v>
      </c>
      <c r="G163" s="30" t="s">
        <v>31</v>
      </c>
      <c r="H163" s="29" t="str">
        <f>CONCATENATE("Variación ",RIGHT(G162,2),"/",RIGHT(E162,2))</f>
        <v>Variación 20/19</v>
      </c>
      <c r="I163" s="30" t="s">
        <v>31</v>
      </c>
      <c r="J163" s="29" t="str">
        <f>CONCATENATE("Variación ",RIGHT(I162,2),"/",RIGHT(G162,2))</f>
        <v>Variación 21/20</v>
      </c>
      <c r="K163" s="30" t="s">
        <v>31</v>
      </c>
      <c r="L163" s="29" t="str">
        <f>CONCATENATE("Variación ",RIGHT(K162,2),"/",RIGHT(I162,2))</f>
        <v>Variación 22/21</v>
      </c>
      <c r="M163" s="31" t="s">
        <v>31</v>
      </c>
      <c r="N163" s="32" t="str">
        <f>CONCATENATE("Variación ",RIGHT(M162,2),"/",RIGHT(K162,2))</f>
        <v>Variación 23/22</v>
      </c>
      <c r="O163" s="32" t="str">
        <f>CONCATENATE("Variación ",RIGHT(M162,2),"/",RIGHT(E162,2))</f>
        <v>Variación 23/19</v>
      </c>
    </row>
    <row r="164" spans="2:15" x14ac:dyDescent="0.25">
      <c r="B164" s="33" t="s">
        <v>33</v>
      </c>
      <c r="C164" s="34">
        <v>13264</v>
      </c>
      <c r="D164" s="35">
        <v>-5.5741439453264041E-2</v>
      </c>
      <c r="E164" s="34">
        <v>14480</v>
      </c>
      <c r="F164" s="35">
        <f t="shared" ref="F164:F176" si="41">IFERROR(E164/C164-1,"-")</f>
        <v>9.1676718938480173E-2</v>
      </c>
      <c r="G164" s="34">
        <v>18609</v>
      </c>
      <c r="H164" s="35">
        <f>IFERROR(G164/E164-1,"-")</f>
        <v>0.28515193370165748</v>
      </c>
      <c r="I164" s="34">
        <v>6637</v>
      </c>
      <c r="J164" s="35">
        <f>IFERROR(I164/G164-1,"-")</f>
        <v>-0.64334461819549682</v>
      </c>
      <c r="K164" s="34">
        <v>19956</v>
      </c>
      <c r="L164" s="35">
        <f>IFERROR(K164/I164-1,"-")</f>
        <v>2.0067801717643512</v>
      </c>
      <c r="M164" s="34">
        <v>25830</v>
      </c>
      <c r="N164" s="35">
        <f>IFERROR(M164/K164-1,"-")</f>
        <v>0.2943475646422129</v>
      </c>
      <c r="O164" s="35">
        <f>IFERROR(M164/E164-1,"-")</f>
        <v>0.78383977900552493</v>
      </c>
    </row>
    <row r="165" spans="2:15" x14ac:dyDescent="0.25">
      <c r="B165" s="33" t="s">
        <v>35</v>
      </c>
      <c r="C165" s="34">
        <v>15862</v>
      </c>
      <c r="D165" s="35">
        <v>-0.22484484190978837</v>
      </c>
      <c r="E165" s="34">
        <v>21970</v>
      </c>
      <c r="F165" s="35">
        <f t="shared" si="41"/>
        <v>0.38507123944017141</v>
      </c>
      <c r="G165" s="34">
        <v>27506</v>
      </c>
      <c r="H165" s="35">
        <f t="shared" ref="H165:H176" si="42">IFERROR(G165/E165-1,"-")</f>
        <v>0.25197997269003181</v>
      </c>
      <c r="I165" s="34">
        <v>13016</v>
      </c>
      <c r="J165" s="35">
        <f t="shared" ref="J165:J176" si="43">IFERROR(I165/G165-1,"-")</f>
        <v>-0.52679415400276297</v>
      </c>
      <c r="K165" s="34">
        <v>33272</v>
      </c>
      <c r="L165" s="35">
        <f t="shared" ref="L165:L176" si="44">IFERROR(K165/I165-1,"-")</f>
        <v>1.5562384757221879</v>
      </c>
      <c r="M165" s="34">
        <v>34332</v>
      </c>
      <c r="N165" s="35">
        <f t="shared" ref="N165:N175" si="45">IFERROR(M165/K165-1,"-")</f>
        <v>3.1858619860543502E-2</v>
      </c>
      <c r="O165" s="35">
        <f t="shared" ref="O165:O175" si="46">IFERROR(M165/E165-1,"-")</f>
        <v>0.56267637687756022</v>
      </c>
    </row>
    <row r="166" spans="2:15" x14ac:dyDescent="0.25">
      <c r="B166" s="33" t="s">
        <v>37</v>
      </c>
      <c r="C166" s="34">
        <v>23873</v>
      </c>
      <c r="D166" s="35">
        <v>0.48316351888667985</v>
      </c>
      <c r="E166" s="34">
        <v>20380</v>
      </c>
      <c r="F166" s="35">
        <f t="shared" si="41"/>
        <v>-0.14631592175260755</v>
      </c>
      <c r="G166" s="34">
        <v>7162</v>
      </c>
      <c r="H166" s="35">
        <f t="shared" si="42"/>
        <v>-0.64857703631010799</v>
      </c>
      <c r="I166" s="34">
        <v>11082</v>
      </c>
      <c r="J166" s="35">
        <f t="shared" si="43"/>
        <v>0.54733314716559622</v>
      </c>
      <c r="K166" s="34">
        <v>30044</v>
      </c>
      <c r="L166" s="35">
        <f t="shared" si="44"/>
        <v>1.7110629850207544</v>
      </c>
      <c r="M166" s="34">
        <v>30281</v>
      </c>
      <c r="N166" s="35">
        <f t="shared" si="45"/>
        <v>7.8884303022233038E-3</v>
      </c>
      <c r="O166" s="35">
        <f t="shared" si="46"/>
        <v>0.48581943081452406</v>
      </c>
    </row>
    <row r="167" spans="2:15" x14ac:dyDescent="0.25">
      <c r="B167" s="33" t="s">
        <v>39</v>
      </c>
      <c r="C167" s="34">
        <v>21063</v>
      </c>
      <c r="D167" s="35">
        <v>-0.21032504780114725</v>
      </c>
      <c r="E167" s="34">
        <v>22123</v>
      </c>
      <c r="F167" s="35">
        <f t="shared" si="41"/>
        <v>5.0325214831695497E-2</v>
      </c>
      <c r="G167" s="34">
        <v>0</v>
      </c>
      <c r="H167" s="35">
        <f t="shared" si="42"/>
        <v>-1</v>
      </c>
      <c r="I167" s="34">
        <v>9129</v>
      </c>
      <c r="J167" s="35" t="str">
        <f t="shared" si="43"/>
        <v>-</v>
      </c>
      <c r="K167" s="34">
        <v>24199</v>
      </c>
      <c r="L167" s="35">
        <f t="shared" si="44"/>
        <v>1.6507832183152589</v>
      </c>
      <c r="M167" s="34">
        <v>31454</v>
      </c>
      <c r="N167" s="35">
        <f t="shared" si="45"/>
        <v>0.2998057770982272</v>
      </c>
      <c r="O167" s="35">
        <f t="shared" si="46"/>
        <v>0.42177823984088958</v>
      </c>
    </row>
    <row r="168" spans="2:15" x14ac:dyDescent="0.25">
      <c r="B168" s="33" t="s">
        <v>41</v>
      </c>
      <c r="C168" s="34">
        <v>18860</v>
      </c>
      <c r="D168" s="35">
        <v>0.22834440536667966</v>
      </c>
      <c r="E168" s="34">
        <v>18134</v>
      </c>
      <c r="F168" s="35">
        <f t="shared" si="41"/>
        <v>-3.8494167550371161E-2</v>
      </c>
      <c r="G168" s="34">
        <v>0</v>
      </c>
      <c r="H168" s="35">
        <f t="shared" si="42"/>
        <v>-1</v>
      </c>
      <c r="I168" s="34">
        <v>15678</v>
      </c>
      <c r="J168" s="35" t="str">
        <f t="shared" si="43"/>
        <v>-</v>
      </c>
      <c r="K168" s="34">
        <v>25698</v>
      </c>
      <c r="L168" s="35">
        <f t="shared" si="44"/>
        <v>0.63911213164944503</v>
      </c>
      <c r="M168" s="34">
        <v>25285</v>
      </c>
      <c r="N168" s="35">
        <f t="shared" si="45"/>
        <v>-1.6071289594520977E-2</v>
      </c>
      <c r="O168" s="35">
        <f t="shared" si="46"/>
        <v>0.39434211977500833</v>
      </c>
    </row>
    <row r="169" spans="2:15" x14ac:dyDescent="0.25">
      <c r="B169" s="33" t="s">
        <v>43</v>
      </c>
      <c r="C169" s="34">
        <v>12563</v>
      </c>
      <c r="D169" s="35">
        <v>4.8139496078758448E-2</v>
      </c>
      <c r="E169" s="34">
        <v>15777</v>
      </c>
      <c r="F169" s="35">
        <f t="shared" si="41"/>
        <v>0.25583061370691706</v>
      </c>
      <c r="G169" s="34">
        <v>111</v>
      </c>
      <c r="H169" s="35">
        <f t="shared" si="42"/>
        <v>-0.99296444190910815</v>
      </c>
      <c r="I169" s="34">
        <v>11301</v>
      </c>
      <c r="J169" s="35">
        <f t="shared" si="43"/>
        <v>100.81081081081081</v>
      </c>
      <c r="K169" s="34">
        <v>20601</v>
      </c>
      <c r="L169" s="35">
        <f t="shared" si="44"/>
        <v>0.82293602336076455</v>
      </c>
      <c r="M169" s="34">
        <v>20249</v>
      </c>
      <c r="N169" s="35">
        <f t="shared" si="45"/>
        <v>-1.7086549196640988E-2</v>
      </c>
      <c r="O169" s="35">
        <f t="shared" si="46"/>
        <v>0.28345059263484829</v>
      </c>
    </row>
    <row r="170" spans="2:15" x14ac:dyDescent="0.25">
      <c r="B170" s="33" t="s">
        <v>45</v>
      </c>
      <c r="C170" s="34">
        <v>13839</v>
      </c>
      <c r="D170" s="35">
        <v>-7.9486497272848178E-2</v>
      </c>
      <c r="E170" s="34">
        <v>16827</v>
      </c>
      <c r="F170" s="35">
        <f t="shared" si="41"/>
        <v>0.21591155430305653</v>
      </c>
      <c r="G170" s="34">
        <v>2693</v>
      </c>
      <c r="H170" s="35">
        <f t="shared" si="42"/>
        <v>-0.83995958875616572</v>
      </c>
      <c r="I170" s="34">
        <v>17998</v>
      </c>
      <c r="J170" s="35">
        <f t="shared" si="43"/>
        <v>5.6832528778314151</v>
      </c>
      <c r="K170" s="34">
        <v>23309</v>
      </c>
      <c r="L170" s="35">
        <f t="shared" si="44"/>
        <v>0.29508834314923882</v>
      </c>
      <c r="M170" s="34">
        <v>26830</v>
      </c>
      <c r="N170" s="35">
        <f t="shared" si="45"/>
        <v>0.1510575314256295</v>
      </c>
      <c r="O170" s="35">
        <f t="shared" si="46"/>
        <v>0.59446128246270868</v>
      </c>
    </row>
    <row r="171" spans="2:15" x14ac:dyDescent="0.25">
      <c r="B171" s="33" t="s">
        <v>47</v>
      </c>
      <c r="C171" s="34">
        <v>21128</v>
      </c>
      <c r="D171" s="35">
        <v>-9.9441626529133464E-2</v>
      </c>
      <c r="E171" s="34">
        <v>21562</v>
      </c>
      <c r="F171" s="35">
        <f t="shared" si="41"/>
        <v>2.0541461567588071E-2</v>
      </c>
      <c r="G171" s="34">
        <v>9669</v>
      </c>
      <c r="H171" s="35">
        <f t="shared" si="42"/>
        <v>-0.55157221037009552</v>
      </c>
      <c r="I171" s="34">
        <v>22681</v>
      </c>
      <c r="J171" s="35">
        <f t="shared" si="43"/>
        <v>1.3457441307270659</v>
      </c>
      <c r="K171" s="34">
        <v>30189</v>
      </c>
      <c r="L171" s="35">
        <f t="shared" si="44"/>
        <v>0.3310259688726247</v>
      </c>
      <c r="M171" s="34">
        <v>28003</v>
      </c>
      <c r="N171" s="35">
        <f t="shared" si="45"/>
        <v>-7.2410480638643193E-2</v>
      </c>
      <c r="O171" s="35">
        <f t="shared" si="46"/>
        <v>0.29871997031815223</v>
      </c>
    </row>
    <row r="172" spans="2:15" x14ac:dyDescent="0.25">
      <c r="B172" s="33" t="s">
        <v>49</v>
      </c>
      <c r="C172" s="34">
        <v>16387</v>
      </c>
      <c r="D172" s="35">
        <v>0.10186928456159228</v>
      </c>
      <c r="E172" s="34">
        <v>15338</v>
      </c>
      <c r="F172" s="35">
        <f t="shared" si="41"/>
        <v>-6.4014157563922591E-2</v>
      </c>
      <c r="G172" s="34">
        <v>2920</v>
      </c>
      <c r="H172" s="35">
        <f t="shared" si="42"/>
        <v>-0.80962315816925279</v>
      </c>
      <c r="I172" s="34">
        <v>15998</v>
      </c>
      <c r="J172" s="35">
        <f t="shared" si="43"/>
        <v>4.4787671232876711</v>
      </c>
      <c r="K172" s="34">
        <v>20533</v>
      </c>
      <c r="L172" s="35">
        <f t="shared" si="44"/>
        <v>0.28347293411676455</v>
      </c>
      <c r="M172" s="34"/>
      <c r="N172" s="35"/>
      <c r="O172" s="35"/>
    </row>
    <row r="173" spans="2:15" x14ac:dyDescent="0.25">
      <c r="B173" s="33" t="s">
        <v>51</v>
      </c>
      <c r="C173" s="34">
        <v>16795</v>
      </c>
      <c r="D173" s="35">
        <v>3.7817462769573096E-2</v>
      </c>
      <c r="E173" s="34">
        <v>18958</v>
      </c>
      <c r="F173" s="35">
        <f t="shared" si="41"/>
        <v>0.12878832986007738</v>
      </c>
      <c r="G173" s="34">
        <v>7437</v>
      </c>
      <c r="H173" s="35">
        <f t="shared" si="42"/>
        <v>-0.60771178394345393</v>
      </c>
      <c r="I173" s="34">
        <v>25293</v>
      </c>
      <c r="J173" s="35">
        <f t="shared" si="43"/>
        <v>2.4009681323114158</v>
      </c>
      <c r="K173" s="34">
        <v>28637</v>
      </c>
      <c r="L173" s="35">
        <f t="shared" si="44"/>
        <v>0.13221049302178467</v>
      </c>
      <c r="M173" s="34"/>
      <c r="N173" s="35"/>
      <c r="O173" s="35"/>
    </row>
    <row r="174" spans="2:15" x14ac:dyDescent="0.25">
      <c r="B174" s="33" t="s">
        <v>53</v>
      </c>
      <c r="C174" s="34">
        <v>12294</v>
      </c>
      <c r="D174" s="35">
        <v>7.7049180327868338E-3</v>
      </c>
      <c r="E174" s="34">
        <v>17428</v>
      </c>
      <c r="F174" s="35">
        <f t="shared" si="41"/>
        <v>0.41760208231657714</v>
      </c>
      <c r="G174" s="34">
        <v>2669</v>
      </c>
      <c r="H174" s="35">
        <f t="shared" si="42"/>
        <v>-0.8468556346109708</v>
      </c>
      <c r="I174" s="34">
        <v>26752</v>
      </c>
      <c r="J174" s="35">
        <f t="shared" si="43"/>
        <v>9.0232296740352194</v>
      </c>
      <c r="K174" s="34">
        <v>27763</v>
      </c>
      <c r="L174" s="35">
        <f t="shared" si="44"/>
        <v>3.7791566985645897E-2</v>
      </c>
      <c r="M174" s="34"/>
      <c r="N174" s="35"/>
      <c r="O174" s="35"/>
    </row>
    <row r="175" spans="2:15" x14ac:dyDescent="0.25">
      <c r="B175" s="33" t="s">
        <v>55</v>
      </c>
      <c r="C175" s="34">
        <v>14913</v>
      </c>
      <c r="D175" s="35">
        <v>0.24161185579885114</v>
      </c>
      <c r="E175" s="34">
        <v>16289</v>
      </c>
      <c r="F175" s="35">
        <f t="shared" si="41"/>
        <v>9.2268490578689688E-2</v>
      </c>
      <c r="G175" s="34">
        <v>7199</v>
      </c>
      <c r="H175" s="35">
        <f t="shared" si="42"/>
        <v>-0.55804530664865859</v>
      </c>
      <c r="I175" s="34">
        <v>27178</v>
      </c>
      <c r="J175" s="35">
        <f t="shared" si="43"/>
        <v>2.7752465620225033</v>
      </c>
      <c r="K175" s="34">
        <v>34366</v>
      </c>
      <c r="L175" s="35">
        <f t="shared" si="44"/>
        <v>0.26447862241518871</v>
      </c>
      <c r="M175" s="34"/>
      <c r="N175" s="35"/>
      <c r="O175" s="35"/>
    </row>
    <row r="176" spans="2:15" ht="15.75" x14ac:dyDescent="0.25">
      <c r="B176" s="36" t="s">
        <v>56</v>
      </c>
      <c r="C176" s="37">
        <v>200841</v>
      </c>
      <c r="D176" s="38">
        <v>1.2405484423833046E-2</v>
      </c>
      <c r="E176" s="37">
        <v>219266</v>
      </c>
      <c r="F176" s="38">
        <f t="shared" si="41"/>
        <v>9.1739236510473443E-2</v>
      </c>
      <c r="G176" s="37">
        <v>85975</v>
      </c>
      <c r="H176" s="38">
        <f t="shared" si="42"/>
        <v>-0.60789634507858037</v>
      </c>
      <c r="I176" s="37">
        <v>202743</v>
      </c>
      <c r="J176" s="38">
        <f t="shared" si="43"/>
        <v>1.3581622564699041</v>
      </c>
      <c r="K176" s="37">
        <v>318567</v>
      </c>
      <c r="L176" s="38">
        <f t="shared" si="44"/>
        <v>0.57128482857607898</v>
      </c>
      <c r="M176" s="37">
        <v>222264</v>
      </c>
      <c r="N176" s="38">
        <v>7.2350772912364691E-2</v>
      </c>
      <c r="O176" s="38">
        <v>0.46948490277878796</v>
      </c>
    </row>
    <row r="178" spans="2:18" x14ac:dyDescent="0.25">
      <c r="B178" s="40" t="s">
        <v>57</v>
      </c>
      <c r="C178" s="40"/>
      <c r="D178" s="40"/>
      <c r="E178" s="40"/>
      <c r="F178" s="40"/>
      <c r="G178" s="40"/>
      <c r="H178" s="40"/>
      <c r="I178" s="40"/>
      <c r="J178" s="40"/>
      <c r="K178" s="41"/>
      <c r="L178" s="43"/>
      <c r="M178" s="40"/>
      <c r="N178" s="40"/>
      <c r="O178" s="40"/>
    </row>
    <row r="179" spans="2:18" x14ac:dyDescent="0.25">
      <c r="E179" s="39"/>
      <c r="I179" s="42"/>
    </row>
    <row r="181" spans="2:18" ht="21.75" thickBot="1" x14ac:dyDescent="0.3">
      <c r="B181" s="11" t="s">
        <v>83</v>
      </c>
      <c r="C181" s="12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R181" s="13" t="str">
        <f>CONCATENATE("año ",K184,": ",FIXED(K198,0)," (",FIXED(L198*100,1),"%)")</f>
        <v>año 2022: 230.574 (50,0%)</v>
      </c>
    </row>
    <row r="182" spans="2:18" ht="6" customHeight="1" thickBot="1" x14ac:dyDescent="0.3">
      <c r="B182" s="14"/>
      <c r="C182" s="15"/>
      <c r="D182" s="14"/>
      <c r="E182" s="14"/>
      <c r="F182" s="14"/>
      <c r="G182" s="16"/>
      <c r="H182" s="16"/>
      <c r="I182" s="16"/>
      <c r="J182" s="16"/>
      <c r="K182" s="14"/>
      <c r="L182" s="14"/>
      <c r="M182" s="16"/>
      <c r="N182" s="16"/>
      <c r="O182" s="16"/>
      <c r="R182" s="13" t="s">
        <v>84</v>
      </c>
    </row>
    <row r="183" spans="2:18" ht="22.5" thickTop="1" thickBot="1" x14ac:dyDescent="0.3">
      <c r="B183" s="17" t="s">
        <v>85</v>
      </c>
      <c r="C183" s="18" t="s">
        <v>85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20"/>
    </row>
    <row r="184" spans="2:18" ht="22.5" thickTop="1" thickBot="1" x14ac:dyDescent="0.3">
      <c r="B184" s="17">
        <v>2017</v>
      </c>
      <c r="C184" s="21">
        <v>2018</v>
      </c>
      <c r="D184" s="22"/>
      <c r="E184" s="21">
        <v>2019</v>
      </c>
      <c r="F184" s="22"/>
      <c r="G184" s="21">
        <v>2020</v>
      </c>
      <c r="H184" s="22"/>
      <c r="I184" s="21">
        <v>2021</v>
      </c>
      <c r="J184" s="22"/>
      <c r="K184" s="21">
        <v>2022</v>
      </c>
      <c r="L184" s="23"/>
      <c r="M184" s="24">
        <v>2023</v>
      </c>
      <c r="N184" s="25"/>
      <c r="O184" s="26"/>
    </row>
    <row r="185" spans="2:18" ht="31.5" thickTop="1" thickBot="1" x14ac:dyDescent="0.3">
      <c r="B185" s="27"/>
      <c r="C185" s="28" t="s">
        <v>31</v>
      </c>
      <c r="D185" s="29" t="str">
        <f>CONCATENATE("Variación ",RIGHT(C184,2),"/",RIGHT(B184,2))</f>
        <v>Variación 18/17</v>
      </c>
      <c r="E185" s="30" t="s">
        <v>31</v>
      </c>
      <c r="F185" s="29" t="str">
        <f>CONCATENATE("Variación ",RIGHT(E184,2),"/",RIGHT(C184,2))</f>
        <v>Variación 19/18</v>
      </c>
      <c r="G185" s="30" t="s">
        <v>31</v>
      </c>
      <c r="H185" s="29" t="str">
        <f>CONCATENATE("Variación ",RIGHT(G184,2),"/",RIGHT(E184,2))</f>
        <v>Variación 20/19</v>
      </c>
      <c r="I185" s="30" t="s">
        <v>31</v>
      </c>
      <c r="J185" s="29" t="str">
        <f>CONCATENATE("Variación ",RIGHT(I184,2),"/",RIGHT(G184,2))</f>
        <v>Variación 21/20</v>
      </c>
      <c r="K185" s="30" t="s">
        <v>31</v>
      </c>
      <c r="L185" s="29" t="str">
        <f>CONCATENATE("Variación ",RIGHT(K184,2),"/",RIGHT(I184,2))</f>
        <v>Variación 22/21</v>
      </c>
      <c r="M185" s="31" t="s">
        <v>31</v>
      </c>
      <c r="N185" s="32" t="str">
        <f>CONCATENATE("Variación ",RIGHT(M184,2),"/",RIGHT(K184,2))</f>
        <v>Variación 23/22</v>
      </c>
      <c r="O185" s="32" t="str">
        <f>CONCATENATE("Variación ",RIGHT(M184,2),"/",RIGHT(E184,2))</f>
        <v>Variación 23/19</v>
      </c>
    </row>
    <row r="186" spans="2:18" x14ac:dyDescent="0.25">
      <c r="B186" s="33" t="s">
        <v>33</v>
      </c>
      <c r="C186" s="34">
        <v>19567</v>
      </c>
      <c r="D186" s="35">
        <v>6.4928703602917137E-2</v>
      </c>
      <c r="E186" s="34">
        <v>20829</v>
      </c>
      <c r="F186" s="35">
        <f t="shared" ref="F186:F198" si="47">IFERROR(E186/C186-1,"-")</f>
        <v>6.449634588848574E-2</v>
      </c>
      <c r="G186" s="34">
        <v>20157</v>
      </c>
      <c r="H186" s="35">
        <f>IFERROR(G186/E186-1,"-")</f>
        <v>-3.2262710643813919E-2</v>
      </c>
      <c r="I186" s="34">
        <v>3345</v>
      </c>
      <c r="J186" s="35">
        <f>IFERROR(I186/G186-1,"-")</f>
        <v>-0.83405268641166841</v>
      </c>
      <c r="K186" s="34">
        <v>17765</v>
      </c>
      <c r="L186" s="35">
        <f>IFERROR(K186/I186-1,"-")</f>
        <v>4.3109118086696565</v>
      </c>
      <c r="M186" s="34">
        <v>18621</v>
      </c>
      <c r="N186" s="35">
        <f>IFERROR(M186/K186-1,"-")</f>
        <v>4.8184632704756591E-2</v>
      </c>
      <c r="O186" s="35">
        <f>IFERROR(M186/E186-1,"-")</f>
        <v>-0.10600604925824575</v>
      </c>
    </row>
    <row r="187" spans="2:18" x14ac:dyDescent="0.25">
      <c r="B187" s="33" t="s">
        <v>35</v>
      </c>
      <c r="C187" s="34">
        <v>18496</v>
      </c>
      <c r="D187" s="35">
        <v>-2.974348213817346E-2</v>
      </c>
      <c r="E187" s="34">
        <v>17102</v>
      </c>
      <c r="F187" s="35">
        <f t="shared" si="47"/>
        <v>-7.5367647058823484E-2</v>
      </c>
      <c r="G187" s="34">
        <v>17979</v>
      </c>
      <c r="H187" s="35">
        <f t="shared" ref="H187:H198" si="48">IFERROR(G187/E187-1,"-")</f>
        <v>5.1280551982224365E-2</v>
      </c>
      <c r="I187" s="34">
        <v>848</v>
      </c>
      <c r="J187" s="35">
        <f t="shared" ref="J187:J198" si="49">IFERROR(I187/G187-1,"-")</f>
        <v>-0.95283386172757101</v>
      </c>
      <c r="K187" s="34">
        <v>18453</v>
      </c>
      <c r="L187" s="35">
        <f t="shared" ref="L187:L198" si="50">IFERROR(K187/I187-1,"-")</f>
        <v>20.76061320754717</v>
      </c>
      <c r="M187" s="34">
        <v>19984</v>
      </c>
      <c r="N187" s="35">
        <f t="shared" ref="N187:N197" si="51">IFERROR(M187/K187-1,"-")</f>
        <v>8.2967539153525172E-2</v>
      </c>
      <c r="O187" s="35">
        <f t="shared" ref="O187:O197" si="52">IFERROR(M187/E187-1,"-")</f>
        <v>0.16851830195298789</v>
      </c>
    </row>
    <row r="188" spans="2:18" x14ac:dyDescent="0.25">
      <c r="B188" s="33" t="s">
        <v>37</v>
      </c>
      <c r="C188" s="34">
        <v>17971</v>
      </c>
      <c r="D188" s="35">
        <v>-0.12246691732994774</v>
      </c>
      <c r="E188" s="34">
        <v>20168</v>
      </c>
      <c r="F188" s="35">
        <f t="shared" si="47"/>
        <v>0.1222525179455789</v>
      </c>
      <c r="G188" s="34">
        <v>7803</v>
      </c>
      <c r="H188" s="35">
        <f t="shared" si="48"/>
        <v>-0.61309996033320113</v>
      </c>
      <c r="I188" s="34">
        <v>1472</v>
      </c>
      <c r="J188" s="35">
        <f t="shared" si="49"/>
        <v>-0.81135460720235808</v>
      </c>
      <c r="K188" s="34">
        <v>20121</v>
      </c>
      <c r="L188" s="35">
        <f t="shared" si="50"/>
        <v>12.669157608695652</v>
      </c>
      <c r="M188" s="34">
        <v>19539</v>
      </c>
      <c r="N188" s="35">
        <f t="shared" si="51"/>
        <v>-2.8925003727448884E-2</v>
      </c>
      <c r="O188" s="35">
        <f t="shared" si="52"/>
        <v>-3.1188020626735424E-2</v>
      </c>
    </row>
    <row r="189" spans="2:18" x14ac:dyDescent="0.25">
      <c r="B189" s="33" t="s">
        <v>39</v>
      </c>
      <c r="C189" s="34">
        <v>23034</v>
      </c>
      <c r="D189" s="35">
        <v>0.13512714370195145</v>
      </c>
      <c r="E189" s="34">
        <v>24504</v>
      </c>
      <c r="F189" s="35">
        <f t="shared" si="47"/>
        <v>6.3818702787184156E-2</v>
      </c>
      <c r="G189" s="34">
        <v>0</v>
      </c>
      <c r="H189" s="35">
        <f t="shared" si="48"/>
        <v>-1</v>
      </c>
      <c r="I189" s="34">
        <v>3229</v>
      </c>
      <c r="J189" s="35" t="str">
        <f t="shared" si="49"/>
        <v>-</v>
      </c>
      <c r="K189" s="34">
        <v>16750</v>
      </c>
      <c r="L189" s="35">
        <f t="shared" si="50"/>
        <v>4.1873645091359553</v>
      </c>
      <c r="M189" s="34">
        <v>21074</v>
      </c>
      <c r="N189" s="35">
        <f t="shared" si="51"/>
        <v>0.25814925373134323</v>
      </c>
      <c r="O189" s="35">
        <f t="shared" si="52"/>
        <v>-0.13997714658831206</v>
      </c>
    </row>
    <row r="190" spans="2:18" x14ac:dyDescent="0.25">
      <c r="B190" s="33" t="s">
        <v>41</v>
      </c>
      <c r="C190" s="34">
        <v>14732</v>
      </c>
      <c r="D190" s="35">
        <v>-0.18318917720115324</v>
      </c>
      <c r="E190" s="34">
        <v>13974</v>
      </c>
      <c r="F190" s="35">
        <f t="shared" si="47"/>
        <v>-5.1452620146619554E-2</v>
      </c>
      <c r="G190" s="34">
        <v>0</v>
      </c>
      <c r="H190" s="35">
        <f t="shared" si="48"/>
        <v>-1</v>
      </c>
      <c r="I190" s="34">
        <v>7014</v>
      </c>
      <c r="J190" s="35" t="str">
        <f t="shared" si="49"/>
        <v>-</v>
      </c>
      <c r="K190" s="34">
        <v>16131</v>
      </c>
      <c r="L190" s="35">
        <f t="shared" si="50"/>
        <v>1.2998289136013685</v>
      </c>
      <c r="M190" s="34">
        <v>19394</v>
      </c>
      <c r="N190" s="35">
        <f t="shared" si="51"/>
        <v>0.20228132167875512</v>
      </c>
      <c r="O190" s="35">
        <f t="shared" si="52"/>
        <v>0.38786317446686702</v>
      </c>
    </row>
    <row r="191" spans="2:18" x14ac:dyDescent="0.25">
      <c r="B191" s="33" t="s">
        <v>43</v>
      </c>
      <c r="C191" s="34">
        <v>14165</v>
      </c>
      <c r="D191" s="35">
        <v>7.1239506919761109E-2</v>
      </c>
      <c r="E191" s="34">
        <v>14679</v>
      </c>
      <c r="F191" s="35">
        <f t="shared" si="47"/>
        <v>3.6286621955524234E-2</v>
      </c>
      <c r="G191" s="34">
        <v>223</v>
      </c>
      <c r="H191" s="35">
        <f t="shared" si="48"/>
        <v>-0.98480822944342261</v>
      </c>
      <c r="I191" s="34">
        <v>10117</v>
      </c>
      <c r="J191" s="35">
        <f t="shared" si="49"/>
        <v>44.367713004484308</v>
      </c>
      <c r="K191" s="34">
        <v>15426</v>
      </c>
      <c r="L191" s="35">
        <f t="shared" si="50"/>
        <v>0.52476030443807442</v>
      </c>
      <c r="M191" s="34">
        <v>15271</v>
      </c>
      <c r="N191" s="35">
        <f t="shared" si="51"/>
        <v>-1.0047970958122598E-2</v>
      </c>
      <c r="O191" s="35">
        <f t="shared" si="52"/>
        <v>4.032972273315627E-2</v>
      </c>
    </row>
    <row r="192" spans="2:18" x14ac:dyDescent="0.25">
      <c r="B192" s="33" t="s">
        <v>45</v>
      </c>
      <c r="C192" s="34">
        <v>19435</v>
      </c>
      <c r="D192" s="35">
        <v>-0.11032272831311518</v>
      </c>
      <c r="E192" s="34">
        <v>19622</v>
      </c>
      <c r="F192" s="35">
        <f t="shared" si="47"/>
        <v>9.6218163107795185E-3</v>
      </c>
      <c r="G192" s="34">
        <v>8406</v>
      </c>
      <c r="H192" s="35">
        <f t="shared" si="48"/>
        <v>-0.57160330241565593</v>
      </c>
      <c r="I192" s="34">
        <v>17134</v>
      </c>
      <c r="J192" s="35">
        <f t="shared" si="49"/>
        <v>1.0383059719248156</v>
      </c>
      <c r="K192" s="34">
        <v>25965</v>
      </c>
      <c r="L192" s="35">
        <f t="shared" si="50"/>
        <v>0.51540796077973616</v>
      </c>
      <c r="M192" s="34">
        <v>21312</v>
      </c>
      <c r="N192" s="35">
        <f t="shared" si="51"/>
        <v>-0.17920277296360487</v>
      </c>
      <c r="O192" s="35">
        <f t="shared" si="52"/>
        <v>8.6127815717052192E-2</v>
      </c>
    </row>
    <row r="193" spans="2:18" x14ac:dyDescent="0.25">
      <c r="B193" s="33" t="s">
        <v>47</v>
      </c>
      <c r="C193" s="34">
        <v>16497</v>
      </c>
      <c r="D193" s="35">
        <v>-8.6291885904181687E-2</v>
      </c>
      <c r="E193" s="34">
        <v>18425</v>
      </c>
      <c r="F193" s="35">
        <f t="shared" si="47"/>
        <v>0.11686973389101052</v>
      </c>
      <c r="G193" s="34">
        <v>10644</v>
      </c>
      <c r="H193" s="35">
        <f t="shared" si="48"/>
        <v>-0.42230664857530531</v>
      </c>
      <c r="I193" s="34">
        <v>18321</v>
      </c>
      <c r="J193" s="35">
        <f t="shared" si="49"/>
        <v>0.72125140924464493</v>
      </c>
      <c r="K193" s="34">
        <v>20944</v>
      </c>
      <c r="L193" s="35">
        <f t="shared" si="50"/>
        <v>0.1431690409912123</v>
      </c>
      <c r="M193" s="34">
        <v>17052</v>
      </c>
      <c r="N193" s="35">
        <f t="shared" si="51"/>
        <v>-0.18582887700534756</v>
      </c>
      <c r="O193" s="35">
        <f t="shared" si="52"/>
        <v>-7.4518317503392106E-2</v>
      </c>
    </row>
    <row r="194" spans="2:18" x14ac:dyDescent="0.25">
      <c r="B194" s="33" t="s">
        <v>49</v>
      </c>
      <c r="C194" s="34">
        <v>16385</v>
      </c>
      <c r="D194" s="35">
        <v>-0.10679241168774534</v>
      </c>
      <c r="E194" s="34">
        <v>15513</v>
      </c>
      <c r="F194" s="35">
        <f t="shared" si="47"/>
        <v>-5.3219407995117485E-2</v>
      </c>
      <c r="G194" s="34">
        <v>11833</v>
      </c>
      <c r="H194" s="35">
        <f t="shared" si="48"/>
        <v>-0.23722039579707344</v>
      </c>
      <c r="I194" s="34">
        <v>16111</v>
      </c>
      <c r="J194" s="35">
        <f t="shared" si="49"/>
        <v>0.36153131074114775</v>
      </c>
      <c r="K194" s="34">
        <v>16677</v>
      </c>
      <c r="L194" s="35">
        <f t="shared" si="50"/>
        <v>3.513127676742589E-2</v>
      </c>
      <c r="M194" s="34"/>
      <c r="N194" s="35"/>
      <c r="O194" s="35"/>
    </row>
    <row r="195" spans="2:18" x14ac:dyDescent="0.25">
      <c r="B195" s="33" t="s">
        <v>51</v>
      </c>
      <c r="C195" s="34">
        <v>19616</v>
      </c>
      <c r="D195" s="35">
        <v>6.8875326939842996E-2</v>
      </c>
      <c r="E195" s="34">
        <v>17420</v>
      </c>
      <c r="F195" s="35">
        <f t="shared" si="47"/>
        <v>-0.11194942903752036</v>
      </c>
      <c r="G195" s="34">
        <v>6476</v>
      </c>
      <c r="H195" s="35">
        <f t="shared" si="48"/>
        <v>-0.62824339839265209</v>
      </c>
      <c r="I195" s="34">
        <v>24297</v>
      </c>
      <c r="J195" s="35">
        <f t="shared" si="49"/>
        <v>2.7518529956763436</v>
      </c>
      <c r="K195" s="34">
        <v>17412</v>
      </c>
      <c r="L195" s="35">
        <f t="shared" si="50"/>
        <v>-0.28336831707618226</v>
      </c>
      <c r="M195" s="34"/>
      <c r="N195" s="35"/>
      <c r="O195" s="35"/>
    </row>
    <row r="196" spans="2:18" x14ac:dyDescent="0.25">
      <c r="B196" s="33" t="s">
        <v>53</v>
      </c>
      <c r="C196" s="34">
        <v>16439</v>
      </c>
      <c r="D196" s="35">
        <v>-7.868631956509553E-2</v>
      </c>
      <c r="E196" s="34">
        <v>18252</v>
      </c>
      <c r="F196" s="35">
        <f t="shared" si="47"/>
        <v>0.1102865137782103</v>
      </c>
      <c r="G196" s="34">
        <v>5179</v>
      </c>
      <c r="H196" s="35">
        <f t="shared" si="48"/>
        <v>-0.71625027394258156</v>
      </c>
      <c r="I196" s="34">
        <v>28259</v>
      </c>
      <c r="J196" s="35">
        <f t="shared" si="49"/>
        <v>4.4564587758254488</v>
      </c>
      <c r="K196" s="34">
        <v>21901</v>
      </c>
      <c r="L196" s="35">
        <f t="shared" si="50"/>
        <v>-0.22499026858699889</v>
      </c>
      <c r="M196" s="34"/>
      <c r="N196" s="35"/>
      <c r="O196" s="35"/>
    </row>
    <row r="197" spans="2:18" x14ac:dyDescent="0.25">
      <c r="B197" s="33" t="s">
        <v>55</v>
      </c>
      <c r="C197" s="34">
        <v>18697</v>
      </c>
      <c r="D197" s="35">
        <v>-0.17071764392796951</v>
      </c>
      <c r="E197" s="34">
        <v>20629</v>
      </c>
      <c r="F197" s="35">
        <f t="shared" si="47"/>
        <v>0.10333208536128802</v>
      </c>
      <c r="G197" s="34">
        <v>6637</v>
      </c>
      <c r="H197" s="35">
        <f t="shared" si="48"/>
        <v>-0.67826845702651606</v>
      </c>
      <c r="I197" s="34">
        <v>23591</v>
      </c>
      <c r="J197" s="35">
        <f t="shared" si="49"/>
        <v>2.5544673798402893</v>
      </c>
      <c r="K197" s="34">
        <v>23029</v>
      </c>
      <c r="L197" s="35">
        <f t="shared" si="50"/>
        <v>-2.382264422873126E-2</v>
      </c>
      <c r="M197" s="34"/>
      <c r="N197" s="35"/>
      <c r="O197" s="35"/>
    </row>
    <row r="198" spans="2:18" ht="15.75" x14ac:dyDescent="0.25">
      <c r="B198" s="36" t="s">
        <v>56</v>
      </c>
      <c r="C198" s="37">
        <v>215034</v>
      </c>
      <c r="D198" s="38">
        <v>-5.0421281331142986E-2</v>
      </c>
      <c r="E198" s="37">
        <v>221117</v>
      </c>
      <c r="F198" s="38">
        <f t="shared" si="47"/>
        <v>2.8288549717718992E-2</v>
      </c>
      <c r="G198" s="37">
        <v>95337</v>
      </c>
      <c r="H198" s="38">
        <f t="shared" si="48"/>
        <v>-0.56883912137013437</v>
      </c>
      <c r="I198" s="37">
        <v>153738</v>
      </c>
      <c r="J198" s="38">
        <f t="shared" si="49"/>
        <v>0.61257434154630408</v>
      </c>
      <c r="K198" s="37">
        <v>230574</v>
      </c>
      <c r="L198" s="38">
        <f t="shared" si="50"/>
        <v>0.49978534910041761</v>
      </c>
      <c r="M198" s="37">
        <v>152247</v>
      </c>
      <c r="N198" s="38">
        <v>4.5659991422255519E-3</v>
      </c>
      <c r="O198" s="38">
        <v>1.9718290992143395E-2</v>
      </c>
    </row>
    <row r="200" spans="2:18" ht="15.75" x14ac:dyDescent="0.25">
      <c r="B200" s="40" t="s">
        <v>57</v>
      </c>
      <c r="C200" s="40"/>
      <c r="D200" s="40"/>
      <c r="E200" s="40"/>
      <c r="F200" s="40"/>
      <c r="G200" s="40"/>
      <c r="H200" s="40"/>
      <c r="I200" s="40">
        <f>I198/E198-1</f>
        <v>-0.30472103004291851</v>
      </c>
      <c r="J200" s="40"/>
      <c r="K200" s="41"/>
      <c r="L200" s="40">
        <f>K198/E198-1</f>
        <v>4.276921267926026E-2</v>
      </c>
      <c r="M200" s="37"/>
      <c r="N200" s="38"/>
      <c r="O200" s="38"/>
    </row>
    <row r="201" spans="2:18" x14ac:dyDescent="0.25">
      <c r="E201" s="39"/>
      <c r="K201" s="39"/>
    </row>
    <row r="203" spans="2:18" ht="21.75" thickBot="1" x14ac:dyDescent="0.3">
      <c r="B203" s="11" t="s">
        <v>86</v>
      </c>
      <c r="C203" s="12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R203" s="13" t="str">
        <f>CONCATENATE("año ",K206,": ",FIXED(K220,0)," (",FIXED(L220*100,1),"%)")</f>
        <v>año 2022: 217.409 (87,1%)</v>
      </c>
    </row>
    <row r="204" spans="2:18" ht="6" customHeight="1" thickBot="1" x14ac:dyDescent="0.3">
      <c r="B204" s="14"/>
      <c r="C204" s="15"/>
      <c r="D204" s="14"/>
      <c r="E204" s="14"/>
      <c r="F204" s="14"/>
      <c r="G204" s="16"/>
      <c r="H204" s="16"/>
      <c r="I204" s="16"/>
      <c r="J204" s="16"/>
      <c r="K204" s="14"/>
      <c r="L204" s="14"/>
      <c r="M204" s="16"/>
      <c r="N204" s="16"/>
      <c r="O204" s="16"/>
      <c r="R204" s="13" t="s">
        <v>87</v>
      </c>
    </row>
    <row r="205" spans="2:18" ht="22.5" thickTop="1" thickBot="1" x14ac:dyDescent="0.3">
      <c r="B205" s="17" t="s">
        <v>88</v>
      </c>
      <c r="C205" s="18" t="s">
        <v>89</v>
      </c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20"/>
    </row>
    <row r="206" spans="2:18" ht="22.5" thickTop="1" thickBot="1" x14ac:dyDescent="0.3">
      <c r="B206" s="17">
        <v>2017</v>
      </c>
      <c r="C206" s="21">
        <v>2018</v>
      </c>
      <c r="D206" s="22"/>
      <c r="E206" s="21">
        <v>2019</v>
      </c>
      <c r="F206" s="22"/>
      <c r="G206" s="21">
        <v>2020</v>
      </c>
      <c r="H206" s="22"/>
      <c r="I206" s="21">
        <v>2021</v>
      </c>
      <c r="J206" s="22"/>
      <c r="K206" s="21">
        <v>2022</v>
      </c>
      <c r="L206" s="23"/>
      <c r="M206" s="24">
        <v>2023</v>
      </c>
      <c r="N206" s="25"/>
      <c r="O206" s="26"/>
    </row>
    <row r="207" spans="2:18" ht="31.5" thickTop="1" thickBot="1" x14ac:dyDescent="0.3">
      <c r="B207" s="27"/>
      <c r="C207" s="28" t="s">
        <v>31</v>
      </c>
      <c r="D207" s="29" t="str">
        <f>CONCATENATE("Variación ",RIGHT(C206,2),"/",RIGHT(B206,2))</f>
        <v>Variación 18/17</v>
      </c>
      <c r="E207" s="30" t="s">
        <v>31</v>
      </c>
      <c r="F207" s="29" t="str">
        <f>CONCATENATE("Variación ",RIGHT(E206,2),"/",RIGHT(C206,2))</f>
        <v>Variación 19/18</v>
      </c>
      <c r="G207" s="30" t="s">
        <v>31</v>
      </c>
      <c r="H207" s="29" t="str">
        <f>CONCATENATE("Variación ",RIGHT(G206,2),"/",RIGHT(E206,2))</f>
        <v>Variación 20/19</v>
      </c>
      <c r="I207" s="30" t="s">
        <v>31</v>
      </c>
      <c r="J207" s="29" t="str">
        <f>CONCATENATE("Variación ",RIGHT(I206,2),"/",RIGHT(G206,2))</f>
        <v>Variación 21/20</v>
      </c>
      <c r="K207" s="30" t="s">
        <v>31</v>
      </c>
      <c r="L207" s="29" t="str">
        <f>CONCATENATE("Variación ",RIGHT(K206,2),"/",RIGHT(I206,2))</f>
        <v>Variación 22/21</v>
      </c>
      <c r="M207" s="31" t="s">
        <v>31</v>
      </c>
      <c r="N207" s="32" t="str">
        <f>CONCATENATE("Variación ",RIGHT(M206,2),"/",RIGHT(K206,2))</f>
        <v>Variación 23/22</v>
      </c>
      <c r="O207" s="32" t="str">
        <f>CONCATENATE("Variación ",RIGHT(M206,2),"/",RIGHT(E206,2))</f>
        <v>Variación 23/19</v>
      </c>
    </row>
    <row r="208" spans="2:18" x14ac:dyDescent="0.25">
      <c r="B208" s="33" t="s">
        <v>33</v>
      </c>
      <c r="C208" s="34">
        <v>15310</v>
      </c>
      <c r="D208" s="35">
        <v>9.9856321839080442E-2</v>
      </c>
      <c r="E208" s="34">
        <v>15142</v>
      </c>
      <c r="F208" s="35">
        <f t="shared" ref="F208:F220" si="53">IFERROR(E208/C208-1,"-")</f>
        <v>-1.0973220117570182E-2</v>
      </c>
      <c r="G208" s="34">
        <v>16702</v>
      </c>
      <c r="H208" s="35">
        <f>IFERROR(G208/E208-1,"-")</f>
        <v>0.10302469951129312</v>
      </c>
      <c r="I208" s="34">
        <v>808</v>
      </c>
      <c r="J208" s="35">
        <f>IFERROR(I208/G208-1,"-")</f>
        <v>-0.95162256017243441</v>
      </c>
      <c r="K208" s="34">
        <v>20168</v>
      </c>
      <c r="L208" s="35">
        <f>IFERROR(K208/I208-1,"-")</f>
        <v>23.96039603960396</v>
      </c>
      <c r="M208" s="34">
        <v>15700</v>
      </c>
      <c r="N208" s="35">
        <f>IFERROR(M208/K208-1,"-")</f>
        <v>-0.22153907179690602</v>
      </c>
      <c r="O208" s="35">
        <f>IFERROR(M208/E208-1,"-")</f>
        <v>3.6851142517501101E-2</v>
      </c>
    </row>
    <row r="209" spans="2:15" x14ac:dyDescent="0.25">
      <c r="B209" s="33" t="s">
        <v>35</v>
      </c>
      <c r="C209" s="34">
        <v>16378</v>
      </c>
      <c r="D209" s="35">
        <v>-3.7776863874038002E-2</v>
      </c>
      <c r="E209" s="34">
        <v>16823</v>
      </c>
      <c r="F209" s="35">
        <f t="shared" si="53"/>
        <v>2.7170594700207662E-2</v>
      </c>
      <c r="G209" s="34">
        <v>15114</v>
      </c>
      <c r="H209" s="35">
        <f t="shared" ref="H209:H220" si="54">IFERROR(G209/E209-1,"-")</f>
        <v>-0.10158711288117461</v>
      </c>
      <c r="I209" s="34">
        <v>930</v>
      </c>
      <c r="J209" s="35">
        <f t="shared" ref="J209:J220" si="55">IFERROR(I209/G209-1,"-")</f>
        <v>-0.93846764589122667</v>
      </c>
      <c r="K209" s="34">
        <v>17151</v>
      </c>
      <c r="L209" s="35">
        <f t="shared" ref="L209:L220" si="56">IFERROR(K209/I209-1,"-")</f>
        <v>17.441935483870967</v>
      </c>
      <c r="M209" s="34">
        <v>15197</v>
      </c>
      <c r="N209" s="35">
        <f t="shared" ref="N209:N219" si="57">IFERROR(M209/K209-1,"-")</f>
        <v>-0.11392921695527958</v>
      </c>
      <c r="O209" s="35">
        <f t="shared" ref="O209" si="58">IFERROR(M209/E209-1,"-")</f>
        <v>-9.6653391190631877E-2</v>
      </c>
    </row>
    <row r="210" spans="2:15" x14ac:dyDescent="0.25">
      <c r="B210" s="33" t="s">
        <v>37</v>
      </c>
      <c r="C210" s="34">
        <v>17274</v>
      </c>
      <c r="D210" s="35">
        <v>3.7602114368092243E-2</v>
      </c>
      <c r="E210" s="34">
        <v>15839</v>
      </c>
      <c r="F210" s="35">
        <f t="shared" si="53"/>
        <v>-8.3072826212805317E-2</v>
      </c>
      <c r="G210" s="34">
        <v>5832</v>
      </c>
      <c r="H210" s="35">
        <f t="shared" si="54"/>
        <v>-0.63179493654902452</v>
      </c>
      <c r="I210" s="34">
        <v>416</v>
      </c>
      <c r="J210" s="35">
        <f t="shared" si="55"/>
        <v>-0.92866941015089166</v>
      </c>
      <c r="K210" s="34">
        <v>18259</v>
      </c>
      <c r="L210" s="35">
        <f t="shared" si="56"/>
        <v>42.89182692307692</v>
      </c>
      <c r="M210" s="34">
        <v>18805</v>
      </c>
      <c r="N210" s="35">
        <f t="shared" si="57"/>
        <v>2.9903061503915973E-2</v>
      </c>
      <c r="O210" s="35">
        <f>IFERROR(M210/E210-1,"-")</f>
        <v>0.18725929667276975</v>
      </c>
    </row>
    <row r="211" spans="2:15" x14ac:dyDescent="0.25">
      <c r="B211" s="33" t="s">
        <v>39</v>
      </c>
      <c r="C211" s="34">
        <v>16107</v>
      </c>
      <c r="D211" s="35">
        <v>8.2629107981220251E-3</v>
      </c>
      <c r="E211" s="34">
        <v>15460</v>
      </c>
      <c r="F211" s="35">
        <f t="shared" si="53"/>
        <v>-4.0168870677345203E-2</v>
      </c>
      <c r="G211" s="34">
        <v>0</v>
      </c>
      <c r="H211" s="35">
        <f t="shared" si="54"/>
        <v>-1</v>
      </c>
      <c r="I211" s="34">
        <v>661</v>
      </c>
      <c r="J211" s="35" t="str">
        <f t="shared" si="55"/>
        <v>-</v>
      </c>
      <c r="K211" s="34">
        <v>19185</v>
      </c>
      <c r="L211" s="35">
        <f t="shared" si="56"/>
        <v>28.024205748865356</v>
      </c>
      <c r="M211" s="34">
        <v>19249</v>
      </c>
      <c r="N211" s="35">
        <f t="shared" si="57"/>
        <v>3.3359395360958999E-3</v>
      </c>
      <c r="O211" s="35">
        <f t="shared" ref="O211:O219" si="59">IFERROR(M211/E211-1,"-")</f>
        <v>0.2450840879689522</v>
      </c>
    </row>
    <row r="212" spans="2:15" x14ac:dyDescent="0.25">
      <c r="B212" s="33" t="s">
        <v>41</v>
      </c>
      <c r="C212" s="34">
        <v>15367</v>
      </c>
      <c r="D212" s="35">
        <v>0.10817047667123392</v>
      </c>
      <c r="E212" s="34">
        <v>12600</v>
      </c>
      <c r="F212" s="35">
        <f t="shared" si="53"/>
        <v>-0.18006117003969546</v>
      </c>
      <c r="G212" s="34">
        <v>0</v>
      </c>
      <c r="H212" s="35">
        <f t="shared" si="54"/>
        <v>-1</v>
      </c>
      <c r="I212" s="34">
        <v>2192</v>
      </c>
      <c r="J212" s="35" t="str">
        <f t="shared" si="55"/>
        <v>-</v>
      </c>
      <c r="K212" s="34">
        <v>15985</v>
      </c>
      <c r="L212" s="35">
        <f t="shared" si="56"/>
        <v>6.2924270072992705</v>
      </c>
      <c r="M212" s="34">
        <v>16498</v>
      </c>
      <c r="N212" s="35">
        <f t="shared" si="57"/>
        <v>3.2092586800125167E-2</v>
      </c>
      <c r="O212" s="35">
        <f t="shared" si="59"/>
        <v>0.30936507936507929</v>
      </c>
    </row>
    <row r="213" spans="2:15" x14ac:dyDescent="0.25">
      <c r="B213" s="33" t="s">
        <v>43</v>
      </c>
      <c r="C213" s="34">
        <v>12657</v>
      </c>
      <c r="D213" s="35">
        <v>8.5258964143426486E-3</v>
      </c>
      <c r="E213" s="34">
        <v>11646</v>
      </c>
      <c r="F213" s="35">
        <f t="shared" si="53"/>
        <v>-7.9876748044560353E-2</v>
      </c>
      <c r="G213" s="34">
        <v>232</v>
      </c>
      <c r="H213" s="35">
        <f t="shared" si="54"/>
        <v>-0.98007899708054269</v>
      </c>
      <c r="I213" s="34">
        <v>7138</v>
      </c>
      <c r="J213" s="35">
        <f t="shared" si="55"/>
        <v>29.767241379310345</v>
      </c>
      <c r="K213" s="34">
        <v>15433</v>
      </c>
      <c r="L213" s="35">
        <f t="shared" si="56"/>
        <v>1.1620902213505184</v>
      </c>
      <c r="M213" s="34">
        <v>16687</v>
      </c>
      <c r="N213" s="35">
        <f t="shared" si="57"/>
        <v>8.1254454739843274E-2</v>
      </c>
      <c r="O213" s="35">
        <f t="shared" si="59"/>
        <v>0.4328524815387258</v>
      </c>
    </row>
    <row r="214" spans="2:15" x14ac:dyDescent="0.25">
      <c r="B214" s="33" t="s">
        <v>45</v>
      </c>
      <c r="C214" s="34">
        <v>18105</v>
      </c>
      <c r="D214" s="35">
        <v>5.2799906960516285E-2</v>
      </c>
      <c r="E214" s="34">
        <v>15339</v>
      </c>
      <c r="F214" s="35">
        <f t="shared" si="53"/>
        <v>-0.15277547638773814</v>
      </c>
      <c r="G214" s="34">
        <v>5714</v>
      </c>
      <c r="H214" s="35">
        <f t="shared" si="54"/>
        <v>-0.62748549449116631</v>
      </c>
      <c r="I214" s="34">
        <v>9414</v>
      </c>
      <c r="J214" s="35">
        <f t="shared" si="55"/>
        <v>0.64753237661883101</v>
      </c>
      <c r="K214" s="34">
        <v>15577</v>
      </c>
      <c r="L214" s="35">
        <f t="shared" si="56"/>
        <v>0.65466326747397496</v>
      </c>
      <c r="M214" s="34">
        <v>19695</v>
      </c>
      <c r="N214" s="35">
        <f t="shared" si="57"/>
        <v>0.26436412659690567</v>
      </c>
      <c r="O214" s="35">
        <f t="shared" si="59"/>
        <v>0.28398200664971651</v>
      </c>
    </row>
    <row r="215" spans="2:15" x14ac:dyDescent="0.25">
      <c r="B215" s="33" t="s">
        <v>47</v>
      </c>
      <c r="C215" s="34">
        <v>20838</v>
      </c>
      <c r="D215" s="35">
        <v>-1.3912549687677411E-2</v>
      </c>
      <c r="E215" s="34">
        <v>19666</v>
      </c>
      <c r="F215" s="35">
        <f t="shared" si="53"/>
        <v>-5.6243401478068944E-2</v>
      </c>
      <c r="G215" s="34">
        <v>7718</v>
      </c>
      <c r="H215" s="35">
        <f t="shared" si="54"/>
        <v>-0.60754601850910195</v>
      </c>
      <c r="I215" s="34">
        <v>16097</v>
      </c>
      <c r="J215" s="35">
        <f t="shared" si="55"/>
        <v>1.0856439492096399</v>
      </c>
      <c r="K215" s="34">
        <v>20530</v>
      </c>
      <c r="L215" s="35">
        <f t="shared" si="56"/>
        <v>0.27539293035969425</v>
      </c>
      <c r="M215" s="34">
        <v>26710</v>
      </c>
      <c r="N215" s="35">
        <f t="shared" si="57"/>
        <v>0.30102289332683885</v>
      </c>
      <c r="O215" s="35">
        <f t="shared" si="59"/>
        <v>0.35818163327570418</v>
      </c>
    </row>
    <row r="216" spans="2:15" x14ac:dyDescent="0.25">
      <c r="B216" s="33" t="s">
        <v>49</v>
      </c>
      <c r="C216" s="34">
        <v>12886</v>
      </c>
      <c r="D216" s="35">
        <v>-8.7845968712394695E-2</v>
      </c>
      <c r="E216" s="34">
        <v>13321</v>
      </c>
      <c r="F216" s="35">
        <f t="shared" si="53"/>
        <v>3.3757566351078738E-2</v>
      </c>
      <c r="G216" s="34">
        <v>699</v>
      </c>
      <c r="H216" s="35">
        <f t="shared" si="54"/>
        <v>-0.94752646197732904</v>
      </c>
      <c r="I216" s="34">
        <v>16346</v>
      </c>
      <c r="J216" s="35">
        <f t="shared" si="55"/>
        <v>22.384835479256079</v>
      </c>
      <c r="K216" s="34">
        <v>16471</v>
      </c>
      <c r="L216" s="35">
        <f t="shared" si="56"/>
        <v>7.6471307965251256E-3</v>
      </c>
      <c r="M216" s="34"/>
      <c r="N216" s="35"/>
      <c r="O216" s="35"/>
    </row>
    <row r="217" spans="2:15" x14ac:dyDescent="0.25">
      <c r="B217" s="33" t="s">
        <v>51</v>
      </c>
      <c r="C217" s="34">
        <v>19088</v>
      </c>
      <c r="D217" s="35">
        <v>-4.5265843045065757E-2</v>
      </c>
      <c r="E217" s="34">
        <v>16463</v>
      </c>
      <c r="F217" s="35">
        <f t="shared" si="53"/>
        <v>-0.13752095557418276</v>
      </c>
      <c r="G217" s="34">
        <v>1089</v>
      </c>
      <c r="H217" s="35">
        <f t="shared" si="54"/>
        <v>-0.93385166737532654</v>
      </c>
      <c r="I217" s="34">
        <v>24676</v>
      </c>
      <c r="J217" s="35">
        <f t="shared" si="55"/>
        <v>21.659320477502295</v>
      </c>
      <c r="K217" s="34">
        <v>21595</v>
      </c>
      <c r="L217" s="35">
        <f t="shared" si="56"/>
        <v>-0.12485816177662501</v>
      </c>
      <c r="M217" s="34"/>
      <c r="N217" s="35"/>
      <c r="O217" s="35"/>
    </row>
    <row r="218" spans="2:15" x14ac:dyDescent="0.25">
      <c r="B218" s="33" t="s">
        <v>53</v>
      </c>
      <c r="C218" s="34">
        <v>11260</v>
      </c>
      <c r="D218" s="35">
        <v>-0.2433304213426517</v>
      </c>
      <c r="E218" s="34">
        <v>12603</v>
      </c>
      <c r="F218" s="35">
        <f t="shared" si="53"/>
        <v>0.11927175843694493</v>
      </c>
      <c r="G218" s="34">
        <v>2122</v>
      </c>
      <c r="H218" s="35">
        <f t="shared" si="54"/>
        <v>-0.83162739030389587</v>
      </c>
      <c r="I218" s="34">
        <v>20794</v>
      </c>
      <c r="J218" s="35">
        <f t="shared" si="55"/>
        <v>8.7992459943449575</v>
      </c>
      <c r="K218" s="34">
        <v>20266</v>
      </c>
      <c r="L218" s="35">
        <f t="shared" si="56"/>
        <v>-2.5391939982687295E-2</v>
      </c>
      <c r="M218" s="34"/>
      <c r="N218" s="35"/>
      <c r="O218" s="35"/>
    </row>
    <row r="219" spans="2:15" x14ac:dyDescent="0.25">
      <c r="B219" s="33" t="s">
        <v>55</v>
      </c>
      <c r="C219" s="34">
        <v>13604</v>
      </c>
      <c r="D219" s="35">
        <v>-9.7877984084880687E-2</v>
      </c>
      <c r="E219" s="34">
        <v>17980</v>
      </c>
      <c r="F219" s="35">
        <f t="shared" si="53"/>
        <v>0.32167009703028526</v>
      </c>
      <c r="G219" s="34">
        <v>2549</v>
      </c>
      <c r="H219" s="35">
        <f t="shared" si="54"/>
        <v>-0.85823136818687429</v>
      </c>
      <c r="I219" s="34">
        <v>16706</v>
      </c>
      <c r="J219" s="35">
        <f t="shared" si="55"/>
        <v>5.5539427226363278</v>
      </c>
      <c r="K219" s="34">
        <v>16789</v>
      </c>
      <c r="L219" s="35">
        <f t="shared" si="56"/>
        <v>4.9682748713038016E-3</v>
      </c>
      <c r="M219" s="34"/>
      <c r="N219" s="35"/>
      <c r="O219" s="35"/>
    </row>
    <row r="220" spans="2:15" ht="15.75" x14ac:dyDescent="0.25">
      <c r="B220" s="36" t="s">
        <v>56</v>
      </c>
      <c r="C220" s="37">
        <v>188874</v>
      </c>
      <c r="D220" s="38">
        <v>-1.8280480895676021E-2</v>
      </c>
      <c r="E220" s="37">
        <v>182882</v>
      </c>
      <c r="F220" s="38">
        <f t="shared" si="53"/>
        <v>-3.1724853606107772E-2</v>
      </c>
      <c r="G220" s="37">
        <v>57771</v>
      </c>
      <c r="H220" s="38">
        <f t="shared" si="54"/>
        <v>-0.68410778534792926</v>
      </c>
      <c r="I220" s="37">
        <v>116178</v>
      </c>
      <c r="J220" s="38">
        <f t="shared" si="55"/>
        <v>1.0110089837461702</v>
      </c>
      <c r="K220" s="37">
        <v>217409</v>
      </c>
      <c r="L220" s="38">
        <f t="shared" si="56"/>
        <v>0.87134397218061932</v>
      </c>
      <c r="M220" s="37">
        <v>148541</v>
      </c>
      <c r="N220" s="38">
        <v>4.3946081187450803E-2</v>
      </c>
      <c r="O220" s="38">
        <v>0.21243113088193288</v>
      </c>
    </row>
    <row r="222" spans="2:15" ht="15.75" x14ac:dyDescent="0.25">
      <c r="B222" s="40" t="s">
        <v>57</v>
      </c>
      <c r="C222" s="40"/>
      <c r="D222" s="40"/>
      <c r="E222" s="40"/>
      <c r="F222" s="40"/>
      <c r="G222" s="40"/>
      <c r="H222" s="40"/>
      <c r="I222" s="40"/>
      <c r="J222" s="40"/>
      <c r="K222" s="41"/>
      <c r="L222" s="40"/>
      <c r="M222" s="37"/>
      <c r="N222" s="38"/>
      <c r="O222" s="38"/>
    </row>
    <row r="223" spans="2:15" x14ac:dyDescent="0.25">
      <c r="E223" s="39"/>
      <c r="K223" s="39"/>
    </row>
    <row r="225" spans="2:18" ht="21.75" thickBot="1" x14ac:dyDescent="0.3">
      <c r="B225" s="11" t="s">
        <v>90</v>
      </c>
      <c r="C225" s="12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R225" s="13" t="str">
        <f>CONCATENATE("año ",K228,": ",FIXED(K242,0)," (",FIXED(L242*100,1),"%)")</f>
        <v>año 2022: 294.599 (187,9%)</v>
      </c>
    </row>
    <row r="226" spans="2:18" ht="6" customHeight="1" thickBot="1" x14ac:dyDescent="0.3">
      <c r="B226" s="14"/>
      <c r="C226" s="15"/>
      <c r="D226" s="14"/>
      <c r="E226" s="14"/>
      <c r="F226" s="14"/>
      <c r="G226" s="16"/>
      <c r="H226" s="16"/>
      <c r="I226" s="16"/>
      <c r="J226" s="16"/>
      <c r="K226" s="14"/>
      <c r="L226" s="14"/>
      <c r="M226" s="16"/>
      <c r="N226" s="16"/>
      <c r="O226" s="16"/>
      <c r="R226" s="13" t="s">
        <v>91</v>
      </c>
    </row>
    <row r="227" spans="2:18" ht="22.5" thickTop="1" thickBot="1" x14ac:dyDescent="0.3">
      <c r="B227" s="17" t="s">
        <v>92</v>
      </c>
      <c r="C227" s="18" t="s">
        <v>93</v>
      </c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20"/>
    </row>
    <row r="228" spans="2:18" ht="22.5" thickTop="1" thickBot="1" x14ac:dyDescent="0.3">
      <c r="B228" s="17">
        <v>2017</v>
      </c>
      <c r="C228" s="21">
        <v>2018</v>
      </c>
      <c r="D228" s="22"/>
      <c r="E228" s="21">
        <v>2019</v>
      </c>
      <c r="F228" s="22"/>
      <c r="G228" s="21">
        <v>2020</v>
      </c>
      <c r="H228" s="22"/>
      <c r="I228" s="21">
        <v>2021</v>
      </c>
      <c r="J228" s="22"/>
      <c r="K228" s="21">
        <v>2022</v>
      </c>
      <c r="L228" s="23"/>
      <c r="M228" s="24">
        <v>2023</v>
      </c>
      <c r="N228" s="25"/>
      <c r="O228" s="26"/>
    </row>
    <row r="229" spans="2:18" ht="31.5" thickTop="1" thickBot="1" x14ac:dyDescent="0.3">
      <c r="B229" s="27"/>
      <c r="C229" s="28" t="s">
        <v>31</v>
      </c>
      <c r="D229" s="29" t="str">
        <f>CONCATENATE("Variación ",RIGHT(C228,2),"/",RIGHT(B228,2))</f>
        <v>Variación 18/17</v>
      </c>
      <c r="E229" s="30" t="s">
        <v>31</v>
      </c>
      <c r="F229" s="29" t="str">
        <f>CONCATENATE("Variación ",RIGHT(E228,2),"/",RIGHT(C228,2))</f>
        <v>Variación 19/18</v>
      </c>
      <c r="G229" s="30" t="s">
        <v>31</v>
      </c>
      <c r="H229" s="29" t="str">
        <f>CONCATENATE("Variación ",RIGHT(G228,2),"/",RIGHT(E228,2))</f>
        <v>Variación 20/19</v>
      </c>
      <c r="I229" s="30" t="s">
        <v>31</v>
      </c>
      <c r="J229" s="29" t="str">
        <f>CONCATENATE("Variación ",RIGHT(I228,2),"/",RIGHT(G228,2))</f>
        <v>Variación 21/20</v>
      </c>
      <c r="K229" s="30" t="s">
        <v>31</v>
      </c>
      <c r="L229" s="29" t="str">
        <f>CONCATENATE("Variación ",RIGHT(K228,2),"/",RIGHT(I228,2))</f>
        <v>Variación 22/21</v>
      </c>
      <c r="M229" s="31" t="s">
        <v>31</v>
      </c>
      <c r="N229" s="32" t="str">
        <f>CONCATENATE("Variación ",RIGHT(M228,2),"/",RIGHT(K228,2))</f>
        <v>Variación 23/22</v>
      </c>
      <c r="O229" s="32" t="str">
        <f>CONCATENATE("Variación ",RIGHT(M228,2),"/",RIGHT(E228,2))</f>
        <v>Variación 23/19</v>
      </c>
    </row>
    <row r="230" spans="2:18" x14ac:dyDescent="0.25">
      <c r="B230" s="33" t="s">
        <v>33</v>
      </c>
      <c r="C230" s="34">
        <v>66982</v>
      </c>
      <c r="D230" s="35">
        <v>-0.20596045331689505</v>
      </c>
      <c r="E230" s="34">
        <v>60955</v>
      </c>
      <c r="F230" s="35">
        <f t="shared" ref="F230:F242" si="60">IFERROR(E230/C230-1,"-")</f>
        <v>-8.9979397450061227E-2</v>
      </c>
      <c r="G230" s="34">
        <v>58935</v>
      </c>
      <c r="H230" s="35">
        <f>IFERROR(G230/E230-1,"-")</f>
        <v>-3.3139201049954936E-2</v>
      </c>
      <c r="I230" s="34">
        <v>1188</v>
      </c>
      <c r="J230" s="35">
        <f>IFERROR(I230/G230-1,"-")</f>
        <v>-0.97984219903283276</v>
      </c>
      <c r="K230" s="34">
        <v>35914</v>
      </c>
      <c r="L230" s="35">
        <f>IFERROR(K230/I230-1,"-")</f>
        <v>29.23063973063973</v>
      </c>
      <c r="M230" s="34">
        <v>58453</v>
      </c>
      <c r="N230" s="35">
        <f>IFERROR(M230/K230-1,"-")</f>
        <v>0.6275825583337975</v>
      </c>
      <c r="O230" s="35">
        <f>IFERROR(M230/E230-1,"-")</f>
        <v>-4.1046673775736231E-2</v>
      </c>
    </row>
    <row r="231" spans="2:18" x14ac:dyDescent="0.25">
      <c r="B231" s="33" t="s">
        <v>35</v>
      </c>
      <c r="C231" s="34">
        <v>64621</v>
      </c>
      <c r="D231" s="35">
        <v>-0.14340062832222056</v>
      </c>
      <c r="E231" s="34">
        <v>57441</v>
      </c>
      <c r="F231" s="35">
        <f t="shared" si="60"/>
        <v>-0.11110939168381795</v>
      </c>
      <c r="G231" s="34">
        <v>63872</v>
      </c>
      <c r="H231" s="35">
        <f t="shared" ref="H231:H242" si="61">IFERROR(G231/E231-1,"-")</f>
        <v>0.11195835727093884</v>
      </c>
      <c r="I231" s="34">
        <v>1143</v>
      </c>
      <c r="J231" s="35">
        <f t="shared" ref="J231:J242" si="62">IFERROR(I231/G231-1,"-")</f>
        <v>-0.98210483466933862</v>
      </c>
      <c r="K231" s="34">
        <v>35147</v>
      </c>
      <c r="L231" s="35">
        <f t="shared" ref="L231:L242" si="63">IFERROR(K231/I231-1,"-")</f>
        <v>29.749781277340333</v>
      </c>
      <c r="M231" s="34">
        <v>54306</v>
      </c>
      <c r="N231" s="35">
        <f t="shared" ref="N231:N241" si="64">IFERROR(M231/K231-1,"-")</f>
        <v>0.54511053574985069</v>
      </c>
      <c r="O231" s="35">
        <f t="shared" ref="O231:O241" si="65">IFERROR(M231/E231-1,"-")</f>
        <v>-5.4577740638220074E-2</v>
      </c>
    </row>
    <row r="232" spans="2:18" x14ac:dyDescent="0.25">
      <c r="B232" s="33" t="s">
        <v>37</v>
      </c>
      <c r="C232" s="34">
        <v>61981</v>
      </c>
      <c r="D232" s="35">
        <v>-3.5435276541442295E-2</v>
      </c>
      <c r="E232" s="34">
        <v>63341</v>
      </c>
      <c r="F232" s="35">
        <f t="shared" si="60"/>
        <v>2.1942208096029425E-2</v>
      </c>
      <c r="G232" s="34">
        <v>28927</v>
      </c>
      <c r="H232" s="35">
        <f t="shared" si="61"/>
        <v>-0.54331317787846733</v>
      </c>
      <c r="I232" s="34">
        <v>1576</v>
      </c>
      <c r="J232" s="35">
        <f t="shared" si="62"/>
        <v>-0.94551802813980024</v>
      </c>
      <c r="K232" s="34">
        <v>35515</v>
      </c>
      <c r="L232" s="35">
        <f t="shared" si="63"/>
        <v>21.534898477157359</v>
      </c>
      <c r="M232" s="34">
        <v>44794</v>
      </c>
      <c r="N232" s="35">
        <f t="shared" si="64"/>
        <v>0.26126988596367728</v>
      </c>
      <c r="O232" s="35">
        <f t="shared" si="65"/>
        <v>-0.29281192276724399</v>
      </c>
    </row>
    <row r="233" spans="2:18" x14ac:dyDescent="0.25">
      <c r="B233" s="33" t="s">
        <v>39</v>
      </c>
      <c r="C233" s="34">
        <v>28200</v>
      </c>
      <c r="D233" s="35">
        <v>-0.13671707585869097</v>
      </c>
      <c r="E233" s="34">
        <v>24357</v>
      </c>
      <c r="F233" s="35">
        <f t="shared" si="60"/>
        <v>-0.13627659574468087</v>
      </c>
      <c r="G233" s="34">
        <v>0</v>
      </c>
      <c r="H233" s="35">
        <f t="shared" si="61"/>
        <v>-1</v>
      </c>
      <c r="I233" s="34">
        <v>645</v>
      </c>
      <c r="J233" s="35" t="str">
        <f t="shared" si="62"/>
        <v>-</v>
      </c>
      <c r="K233" s="34">
        <v>35239</v>
      </c>
      <c r="L233" s="35">
        <f t="shared" si="63"/>
        <v>53.634108527131779</v>
      </c>
      <c r="M233" s="34">
        <v>21474</v>
      </c>
      <c r="N233" s="35">
        <f t="shared" si="64"/>
        <v>-0.39061834898833681</v>
      </c>
      <c r="O233" s="35">
        <f t="shared" si="65"/>
        <v>-0.11836433058258411</v>
      </c>
    </row>
    <row r="234" spans="2:18" x14ac:dyDescent="0.25">
      <c r="B234" s="33" t="s">
        <v>41</v>
      </c>
      <c r="C234" s="34">
        <v>4655</v>
      </c>
      <c r="D234" s="35">
        <v>-3.0006251302354681E-2</v>
      </c>
      <c r="E234" s="34">
        <v>5854</v>
      </c>
      <c r="F234" s="35">
        <f t="shared" si="60"/>
        <v>0.25757250268528464</v>
      </c>
      <c r="G234" s="34">
        <v>0</v>
      </c>
      <c r="H234" s="35">
        <f t="shared" si="61"/>
        <v>-1</v>
      </c>
      <c r="I234" s="34">
        <v>628</v>
      </c>
      <c r="J234" s="35" t="str">
        <f t="shared" si="62"/>
        <v>-</v>
      </c>
      <c r="K234" s="34">
        <v>2246</v>
      </c>
      <c r="L234" s="35">
        <f t="shared" si="63"/>
        <v>2.5764331210191083</v>
      </c>
      <c r="M234" s="34">
        <v>2761</v>
      </c>
      <c r="N234" s="35">
        <f t="shared" si="64"/>
        <v>0.22929652715939453</v>
      </c>
      <c r="O234" s="35">
        <f t="shared" si="65"/>
        <v>-0.52835667919371376</v>
      </c>
    </row>
    <row r="235" spans="2:18" x14ac:dyDescent="0.25">
      <c r="B235" s="33" t="s">
        <v>43</v>
      </c>
      <c r="C235" s="34">
        <v>6404</v>
      </c>
      <c r="D235" s="35">
        <v>0.33333333333333326</v>
      </c>
      <c r="E235" s="34">
        <v>7213</v>
      </c>
      <c r="F235" s="35">
        <f t="shared" si="60"/>
        <v>0.12632729544034982</v>
      </c>
      <c r="G235" s="34">
        <v>39</v>
      </c>
      <c r="H235" s="35">
        <f t="shared" si="61"/>
        <v>-0.99459309579925137</v>
      </c>
      <c r="I235" s="34">
        <v>603</v>
      </c>
      <c r="J235" s="35">
        <f t="shared" si="62"/>
        <v>14.461538461538462</v>
      </c>
      <c r="K235" s="34">
        <v>3030</v>
      </c>
      <c r="L235" s="35">
        <f t="shared" si="63"/>
        <v>4.0248756218905477</v>
      </c>
      <c r="M235" s="34">
        <v>3330</v>
      </c>
      <c r="N235" s="35">
        <f t="shared" si="64"/>
        <v>9.9009900990099098E-2</v>
      </c>
      <c r="O235" s="35">
        <f t="shared" si="65"/>
        <v>-0.53833356439761548</v>
      </c>
    </row>
    <row r="236" spans="2:18" x14ac:dyDescent="0.25">
      <c r="B236" s="33" t="s">
        <v>45</v>
      </c>
      <c r="C236" s="34">
        <v>10827</v>
      </c>
      <c r="D236" s="35">
        <v>-9.3329673346143061E-3</v>
      </c>
      <c r="E236" s="34">
        <v>10640</v>
      </c>
      <c r="F236" s="35">
        <f t="shared" si="60"/>
        <v>-1.7271635725501056E-2</v>
      </c>
      <c r="G236" s="34">
        <v>249</v>
      </c>
      <c r="H236" s="35">
        <f t="shared" si="61"/>
        <v>-0.9765977443609023</v>
      </c>
      <c r="I236" s="34">
        <v>2312</v>
      </c>
      <c r="J236" s="35">
        <f t="shared" si="62"/>
        <v>8.285140562248996</v>
      </c>
      <c r="K236" s="34">
        <v>4556</v>
      </c>
      <c r="L236" s="35">
        <f t="shared" si="63"/>
        <v>0.97058823529411775</v>
      </c>
      <c r="M236" s="34">
        <v>6744</v>
      </c>
      <c r="N236" s="35">
        <f t="shared" si="64"/>
        <v>0.48024582967515372</v>
      </c>
      <c r="O236" s="35">
        <f t="shared" si="65"/>
        <v>-0.36616541353383458</v>
      </c>
    </row>
    <row r="237" spans="2:18" x14ac:dyDescent="0.25">
      <c r="B237" s="33" t="s">
        <v>47</v>
      </c>
      <c r="C237" s="34">
        <v>4707</v>
      </c>
      <c r="D237" s="35">
        <v>-0.6035542828265813</v>
      </c>
      <c r="E237" s="34">
        <v>5156</v>
      </c>
      <c r="F237" s="35">
        <f t="shared" si="60"/>
        <v>9.5389844911833332E-2</v>
      </c>
      <c r="G237" s="34">
        <v>324</v>
      </c>
      <c r="H237" s="35">
        <f t="shared" si="61"/>
        <v>-0.93716058960434445</v>
      </c>
      <c r="I237" s="34">
        <v>1876</v>
      </c>
      <c r="J237" s="35">
        <f t="shared" si="62"/>
        <v>4.7901234567901234</v>
      </c>
      <c r="K237" s="34">
        <v>4030</v>
      </c>
      <c r="L237" s="35">
        <f t="shared" si="63"/>
        <v>1.14818763326226</v>
      </c>
      <c r="M237" s="34">
        <v>5289</v>
      </c>
      <c r="N237" s="35">
        <f t="shared" si="64"/>
        <v>0.31240694789081891</v>
      </c>
      <c r="O237" s="35">
        <f t="shared" si="65"/>
        <v>2.5795190069821672E-2</v>
      </c>
    </row>
    <row r="238" spans="2:18" x14ac:dyDescent="0.25">
      <c r="B238" s="33" t="s">
        <v>49</v>
      </c>
      <c r="C238" s="34">
        <v>6547</v>
      </c>
      <c r="D238" s="35">
        <v>0.13544918487686441</v>
      </c>
      <c r="E238" s="34">
        <v>6743</v>
      </c>
      <c r="F238" s="35">
        <f t="shared" si="60"/>
        <v>2.9937375897357565E-2</v>
      </c>
      <c r="G238" s="34">
        <v>259</v>
      </c>
      <c r="H238" s="35">
        <f t="shared" si="61"/>
        <v>-0.96158979682633838</v>
      </c>
      <c r="I238" s="34">
        <v>2010</v>
      </c>
      <c r="J238" s="35">
        <f t="shared" si="62"/>
        <v>6.7606177606177607</v>
      </c>
      <c r="K238" s="34">
        <v>3114</v>
      </c>
      <c r="L238" s="35">
        <f t="shared" si="63"/>
        <v>0.54925373134328348</v>
      </c>
      <c r="M238" s="34"/>
      <c r="N238" s="35"/>
      <c r="O238" s="35"/>
    </row>
    <row r="239" spans="2:18" x14ac:dyDescent="0.25">
      <c r="B239" s="33" t="s">
        <v>51</v>
      </c>
      <c r="C239" s="34">
        <v>36993</v>
      </c>
      <c r="D239" s="35">
        <v>-0.10232953166707115</v>
      </c>
      <c r="E239" s="34">
        <v>34762</v>
      </c>
      <c r="F239" s="35">
        <f t="shared" si="60"/>
        <v>-6.0308707052685651E-2</v>
      </c>
      <c r="G239" s="34">
        <v>1305</v>
      </c>
      <c r="H239" s="35">
        <f t="shared" si="61"/>
        <v>-0.96245900696162479</v>
      </c>
      <c r="I239" s="34">
        <v>17477</v>
      </c>
      <c r="J239" s="35">
        <f t="shared" si="62"/>
        <v>12.392337164750957</v>
      </c>
      <c r="K239" s="34">
        <v>31816</v>
      </c>
      <c r="L239" s="35">
        <f t="shared" si="63"/>
        <v>0.82044973393603016</v>
      </c>
      <c r="M239" s="34"/>
      <c r="N239" s="35"/>
      <c r="O239" s="35"/>
    </row>
    <row r="240" spans="2:18" x14ac:dyDescent="0.25">
      <c r="B240" s="33" t="s">
        <v>53</v>
      </c>
      <c r="C240" s="34">
        <v>59194</v>
      </c>
      <c r="D240" s="35">
        <v>6.9777528780293752E-2</v>
      </c>
      <c r="E240" s="34">
        <v>57241</v>
      </c>
      <c r="F240" s="35">
        <f t="shared" si="60"/>
        <v>-3.2993208771159188E-2</v>
      </c>
      <c r="G240" s="34">
        <v>1360</v>
      </c>
      <c r="H240" s="35">
        <f t="shared" si="61"/>
        <v>-0.97624080641498223</v>
      </c>
      <c r="I240" s="34">
        <v>38250</v>
      </c>
      <c r="J240" s="35">
        <f t="shared" si="62"/>
        <v>27.125</v>
      </c>
      <c r="K240" s="34">
        <v>56136</v>
      </c>
      <c r="L240" s="35">
        <f t="shared" si="63"/>
        <v>0.46760784313725501</v>
      </c>
      <c r="M240" s="34"/>
      <c r="N240" s="35"/>
      <c r="O240" s="35"/>
    </row>
    <row r="241" spans="2:15" x14ac:dyDescent="0.25">
      <c r="B241" s="33" t="s">
        <v>55</v>
      </c>
      <c r="C241" s="34">
        <v>64706</v>
      </c>
      <c r="D241" s="35">
        <v>-4.9545381101367525E-2</v>
      </c>
      <c r="E241" s="34">
        <v>64094</v>
      </c>
      <c r="F241" s="35">
        <f t="shared" si="60"/>
        <v>-9.4581646215188275E-3</v>
      </c>
      <c r="G241" s="34">
        <v>908</v>
      </c>
      <c r="H241" s="35">
        <f t="shared" si="61"/>
        <v>-0.9858333073298593</v>
      </c>
      <c r="I241" s="34">
        <v>34627</v>
      </c>
      <c r="J241" s="35">
        <f t="shared" si="62"/>
        <v>37.135462555066077</v>
      </c>
      <c r="K241" s="34">
        <v>47856</v>
      </c>
      <c r="L241" s="35">
        <f t="shared" si="63"/>
        <v>0.38204291448869387</v>
      </c>
      <c r="M241" s="34"/>
      <c r="N241" s="35"/>
      <c r="O241" s="35"/>
    </row>
    <row r="242" spans="2:15" ht="15.75" x14ac:dyDescent="0.25">
      <c r="B242" s="36" t="s">
        <v>56</v>
      </c>
      <c r="C242" s="37">
        <v>415817</v>
      </c>
      <c r="D242" s="38">
        <v>-9.5088039241715605E-2</v>
      </c>
      <c r="E242" s="37">
        <v>397797</v>
      </c>
      <c r="F242" s="38">
        <f t="shared" si="60"/>
        <v>-4.3336371528821527E-2</v>
      </c>
      <c r="G242" s="37">
        <v>156178</v>
      </c>
      <c r="H242" s="38">
        <f t="shared" si="61"/>
        <v>-0.60739271537995509</v>
      </c>
      <c r="I242" s="37">
        <v>102335</v>
      </c>
      <c r="J242" s="38">
        <f t="shared" si="62"/>
        <v>-0.34475406267207931</v>
      </c>
      <c r="K242" s="37">
        <v>294599</v>
      </c>
      <c r="L242" s="38">
        <f t="shared" si="63"/>
        <v>1.8787707040601944</v>
      </c>
      <c r="M242" s="37">
        <v>197151</v>
      </c>
      <c r="N242" s="38">
        <v>0.26641058088221126</v>
      </c>
      <c r="O242" s="38">
        <v>-0.16090603812612525</v>
      </c>
    </row>
    <row r="244" spans="2:15" x14ac:dyDescent="0.25">
      <c r="B244" s="40" t="s">
        <v>57</v>
      </c>
      <c r="C244" s="40"/>
      <c r="D244" s="40"/>
      <c r="E244" s="40"/>
      <c r="F244" s="40"/>
      <c r="G244" s="40"/>
      <c r="H244" s="40"/>
      <c r="I244" s="40"/>
      <c r="J244" s="40"/>
      <c r="K244" s="41"/>
      <c r="L244" s="40"/>
      <c r="M244" s="40"/>
      <c r="N244" s="40"/>
      <c r="O244" s="40"/>
    </row>
  </sheetData>
  <mergeCells count="77">
    <mergeCell ref="C227:O227"/>
    <mergeCell ref="C228:D228"/>
    <mergeCell ref="E228:F228"/>
    <mergeCell ref="G228:H228"/>
    <mergeCell ref="I228:J228"/>
    <mergeCell ref="K228:L228"/>
    <mergeCell ref="M228:O228"/>
    <mergeCell ref="C205:O205"/>
    <mergeCell ref="C206:D206"/>
    <mergeCell ref="E206:F206"/>
    <mergeCell ref="G206:H206"/>
    <mergeCell ref="I206:J206"/>
    <mergeCell ref="K206:L206"/>
    <mergeCell ref="M206:O206"/>
    <mergeCell ref="C183:O183"/>
    <mergeCell ref="C184:D184"/>
    <mergeCell ref="E184:F184"/>
    <mergeCell ref="G184:H184"/>
    <mergeCell ref="I184:J184"/>
    <mergeCell ref="K184:L184"/>
    <mergeCell ref="M184:O184"/>
    <mergeCell ref="C161:O161"/>
    <mergeCell ref="C162:D162"/>
    <mergeCell ref="E162:F162"/>
    <mergeCell ref="G162:H162"/>
    <mergeCell ref="I162:J162"/>
    <mergeCell ref="K162:L162"/>
    <mergeCell ref="M162:O162"/>
    <mergeCell ref="C139:O139"/>
    <mergeCell ref="C140:D140"/>
    <mergeCell ref="E140:F140"/>
    <mergeCell ref="G140:H140"/>
    <mergeCell ref="I140:J140"/>
    <mergeCell ref="K140:L140"/>
    <mergeCell ref="M140:O140"/>
    <mergeCell ref="C117:O117"/>
    <mergeCell ref="C118:D118"/>
    <mergeCell ref="E118:F118"/>
    <mergeCell ref="G118:H118"/>
    <mergeCell ref="I118:J118"/>
    <mergeCell ref="K118:L118"/>
    <mergeCell ref="M118:O118"/>
    <mergeCell ref="C95:O95"/>
    <mergeCell ref="C96:D96"/>
    <mergeCell ref="E96:F96"/>
    <mergeCell ref="G96:H96"/>
    <mergeCell ref="I96:J96"/>
    <mergeCell ref="K96:L96"/>
    <mergeCell ref="M96:O96"/>
    <mergeCell ref="C73:O73"/>
    <mergeCell ref="C74:D74"/>
    <mergeCell ref="E74:F74"/>
    <mergeCell ref="G74:H74"/>
    <mergeCell ref="I74:J74"/>
    <mergeCell ref="K74:L74"/>
    <mergeCell ref="M74:O74"/>
    <mergeCell ref="C50:O50"/>
    <mergeCell ref="C51:D51"/>
    <mergeCell ref="E51:F51"/>
    <mergeCell ref="G51:H51"/>
    <mergeCell ref="I51:J51"/>
    <mergeCell ref="K51:L51"/>
    <mergeCell ref="M51:O51"/>
    <mergeCell ref="C28:O28"/>
    <mergeCell ref="C29:D29"/>
    <mergeCell ref="E29:F29"/>
    <mergeCell ref="G29:H29"/>
    <mergeCell ref="I29:J29"/>
    <mergeCell ref="K29:L29"/>
    <mergeCell ref="M29:O29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B81C1-1CCC-4243-A4AE-69572B3BACEA}">
  <dimension ref="A1:AM50"/>
  <sheetViews>
    <sheetView showGridLines="0" workbookViewId="0">
      <pane xSplit="2" ySplit="7" topLeftCell="C8" activePane="bottomRight" state="frozen"/>
      <selection activeCell="G13" sqref="G13"/>
      <selection pane="topRight" activeCell="G13" sqref="G13"/>
      <selection pane="bottomLeft" activeCell="G13" sqref="G13"/>
      <selection pane="bottomRight" activeCell="G13" sqref="G13"/>
    </sheetView>
  </sheetViews>
  <sheetFormatPr baseColWidth="10" defaultColWidth="11.42578125" defaultRowHeight="15" x14ac:dyDescent="0.25"/>
  <cols>
    <col min="1" max="1" width="22.28515625" customWidth="1"/>
    <col min="2" max="2" width="31.7109375" customWidth="1"/>
    <col min="3" max="7" width="12.42578125" customWidth="1"/>
    <col min="8" max="9" width="9.42578125" customWidth="1"/>
    <col min="10" max="10" width="12.42578125" customWidth="1"/>
    <col min="11" max="11" width="9.42578125" customWidth="1"/>
    <col min="12" max="12" width="10.85546875" customWidth="1"/>
    <col min="13" max="13" width="10.140625" customWidth="1"/>
    <col min="14" max="15" width="11.42578125" customWidth="1"/>
    <col min="16" max="16" width="15.85546875" customWidth="1"/>
    <col min="17" max="18" width="11.42578125" customWidth="1"/>
    <col min="19" max="24" width="9.42578125" customWidth="1"/>
    <col min="25" max="28" width="11" customWidth="1"/>
    <col min="38" max="39" width="9.42578125" customWidth="1"/>
  </cols>
  <sheetData>
    <row r="1" spans="1:39" ht="40.5" customHeight="1" x14ac:dyDescent="0.25">
      <c r="A1" s="44"/>
    </row>
    <row r="4" spans="1:39" ht="21.75" customHeight="1" thickBot="1" x14ac:dyDescent="0.3">
      <c r="B4" s="11" t="str">
        <f>CONCATENATE("Turistas entrados a Canarias e islas según lugar de residencia")</f>
        <v>Turistas entrados a Canarias e islas según lugar de residencia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</row>
    <row r="5" spans="1:39" ht="6" customHeight="1" x14ac:dyDescent="0.25"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</row>
    <row r="6" spans="1:39" ht="15.75" x14ac:dyDescent="0.25">
      <c r="C6" s="183" t="s">
        <v>132</v>
      </c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5" t="s">
        <v>134</v>
      </c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5" t="s">
        <v>133</v>
      </c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</row>
    <row r="7" spans="1:39" s="190" customFormat="1" ht="45.75" thickBot="1" x14ac:dyDescent="0.3">
      <c r="A7" s="203"/>
      <c r="B7" s="27"/>
      <c r="C7" s="47" t="s">
        <v>186</v>
      </c>
      <c r="D7" s="47" t="s">
        <v>187</v>
      </c>
      <c r="E7" s="47" t="s">
        <v>188</v>
      </c>
      <c r="F7" s="47" t="s">
        <v>189</v>
      </c>
      <c r="G7" s="47" t="s">
        <v>185</v>
      </c>
      <c r="H7" s="32" t="str">
        <f>CONCATENATE("Variación ",RIGHT(G7,2),"/",RIGHT(F7,2))</f>
        <v>Variación 23/22</v>
      </c>
      <c r="I7" s="32" t="str">
        <f>CONCATENATE("Variación ",RIGHT(G7,2),"/",RIGHT(C7,2))</f>
        <v>Variación 23/19</v>
      </c>
      <c r="J7" s="32" t="str">
        <f>CONCATENATE("diferencia ",RIGHT(G7,2),"/",RIGHT(F7,2))</f>
        <v>diferencia 23/22</v>
      </c>
      <c r="K7" s="32" t="str">
        <f>CONCATENATE("diferencia ",RIGHT(G7,2),"/",RIGHT(C7,2))</f>
        <v>diferencia 23/19</v>
      </c>
      <c r="L7" s="188" t="str">
        <f>CONCATENATE("Cuota ",RIGHT(G7,4))</f>
        <v>Cuota 2023</v>
      </c>
      <c r="M7" s="189" t="s">
        <v>175</v>
      </c>
      <c r="N7" s="47" t="s">
        <v>186</v>
      </c>
      <c r="O7" s="47" t="s">
        <v>187</v>
      </c>
      <c r="P7" s="47" t="s">
        <v>188</v>
      </c>
      <c r="Q7" s="47" t="s">
        <v>189</v>
      </c>
      <c r="R7" s="47" t="s">
        <v>185</v>
      </c>
      <c r="S7" s="32" t="str">
        <f>CONCATENATE("Variación ",RIGHT(R7,2),"/",RIGHT(Q7,2))</f>
        <v>Variación 23/22</v>
      </c>
      <c r="T7" s="32" t="str">
        <f>CONCATENATE("Variación ",RIGHT(R7,2),"/",RIGHT(N7,2))</f>
        <v>Variación 23/19</v>
      </c>
      <c r="U7" s="32" t="str">
        <f>CONCATENATE("diferencia ",RIGHT(R7,2),"/",RIGHT(Q7,2))</f>
        <v>diferencia 23/22</v>
      </c>
      <c r="V7" s="32" t="str">
        <f>CONCATENATE("diferencia ",RIGHT(R7,2),"/",RIGHT(N7,2))</f>
        <v>diferencia 23/19</v>
      </c>
      <c r="W7" s="188" t="str">
        <f>CONCATENATE("Cuota ",RIGHT(R7,4))</f>
        <v>Cuota 2023</v>
      </c>
      <c r="X7" s="189" t="s">
        <v>175</v>
      </c>
      <c r="Y7" s="47" t="s">
        <v>186</v>
      </c>
      <c r="Z7" s="47" t="s">
        <v>187</v>
      </c>
      <c r="AA7" s="47" t="s">
        <v>188</v>
      </c>
      <c r="AB7" s="47" t="s">
        <v>189</v>
      </c>
      <c r="AC7" s="47" t="s">
        <v>185</v>
      </c>
      <c r="AD7" s="32" t="str">
        <f>CONCATENATE("Variación ",RIGHT(AC7,2),"/",RIGHT(AB7,2))</f>
        <v>Variación 23/22</v>
      </c>
      <c r="AE7" s="32" t="str">
        <f>CONCATENATE("Variación ",RIGHT(AC7,2),"/",RIGHT(Y7,2))</f>
        <v>Variación 23/19</v>
      </c>
      <c r="AF7" s="32" t="str">
        <f>CONCATENATE("diferencia ",RIGHT(AC7,2),"/",RIGHT(AB7,2))</f>
        <v>diferencia 23/22</v>
      </c>
      <c r="AG7" s="32" t="str">
        <f>CONCATENATE("diferencia ",RIGHT(AC7,2),"/",RIGHT(Y7,2))</f>
        <v>diferencia 23/19</v>
      </c>
      <c r="AH7" s="188" t="str">
        <f t="shared" ref="AH7:AK7" si="0">CONCATENATE("Cuota ",RIGHT(Y7,4))</f>
        <v>Cuota 2019</v>
      </c>
      <c r="AI7" s="188" t="str">
        <f t="shared" si="0"/>
        <v>Cuota 2020</v>
      </c>
      <c r="AJ7" s="188" t="str">
        <f t="shared" si="0"/>
        <v>Cuota 2021</v>
      </c>
      <c r="AK7" s="188" t="str">
        <f t="shared" si="0"/>
        <v>Cuota 2022</v>
      </c>
      <c r="AL7" s="188" t="str">
        <f>CONCATENATE("Cuota ",RIGHT(AC7,4))</f>
        <v>Cuota 2023</v>
      </c>
      <c r="AM7" s="189" t="s">
        <v>175</v>
      </c>
    </row>
    <row r="8" spans="1:39" ht="15.75" x14ac:dyDescent="0.25">
      <c r="A8" s="203" t="s">
        <v>29</v>
      </c>
      <c r="B8" s="59" t="s">
        <v>30</v>
      </c>
      <c r="C8" s="191">
        <v>10080669</v>
      </c>
      <c r="D8" s="55">
        <v>3768423</v>
      </c>
      <c r="E8" s="55">
        <v>2587070</v>
      </c>
      <c r="F8" s="55">
        <v>9286289</v>
      </c>
      <c r="G8" s="55">
        <v>10503968</v>
      </c>
      <c r="H8" s="56">
        <f>G8/F8-1</f>
        <v>0.13112654581394145</v>
      </c>
      <c r="I8" s="56">
        <f>G8/C8-1</f>
        <v>4.1991161499301377E-2</v>
      </c>
      <c r="J8" s="55">
        <f>G8-F8</f>
        <v>1217679</v>
      </c>
      <c r="K8" s="55">
        <f>G8-C8</f>
        <v>423299</v>
      </c>
      <c r="L8" s="56">
        <f>G8/$G$8</f>
        <v>1</v>
      </c>
      <c r="M8" s="192">
        <f>G8/$G$8</f>
        <v>1</v>
      </c>
      <c r="N8" s="193">
        <v>2803604</v>
      </c>
      <c r="O8" s="60">
        <v>1112486</v>
      </c>
      <c r="P8" s="60">
        <v>680384</v>
      </c>
      <c r="Q8" s="60">
        <v>2406559</v>
      </c>
      <c r="R8" s="60">
        <v>2758590</v>
      </c>
      <c r="S8" s="61">
        <f>R8/Q8-1</f>
        <v>0.14627981279494917</v>
      </c>
      <c r="T8" s="61">
        <f>R8/N8-1</f>
        <v>-1.6055762511396066E-2</v>
      </c>
      <c r="U8" s="60">
        <f>R8-Q8</f>
        <v>352031</v>
      </c>
      <c r="V8" s="60">
        <f>R8-N8</f>
        <v>-45014</v>
      </c>
      <c r="W8" s="61">
        <f t="shared" ref="W8:W19" si="1">R8/$R$8</f>
        <v>1</v>
      </c>
      <c r="X8" s="61">
        <f>N8/$G8</f>
        <v>0.26690903856523551</v>
      </c>
      <c r="Y8" s="193">
        <v>3958474</v>
      </c>
      <c r="Z8" s="60">
        <v>1534550</v>
      </c>
      <c r="AA8" s="60">
        <v>1088841</v>
      </c>
      <c r="AB8" s="60">
        <v>3810962</v>
      </c>
      <c r="AC8" s="60">
        <v>4270879</v>
      </c>
      <c r="AD8" s="61">
        <f>AC8/AB8-1</f>
        <v>0.12068265178188597</v>
      </c>
      <c r="AE8" s="61">
        <f>AC8/Y8-1</f>
        <v>7.892056383343693E-2</v>
      </c>
      <c r="AF8" s="60">
        <f>AC8-AB8</f>
        <v>459917</v>
      </c>
      <c r="AG8" s="60">
        <f>AC8-Y8</f>
        <v>312405</v>
      </c>
      <c r="AH8" s="61">
        <f>Y8/$Y$8</f>
        <v>1</v>
      </c>
      <c r="AI8" s="61">
        <f>Z8/$Z$8</f>
        <v>1</v>
      </c>
      <c r="AJ8" s="61">
        <f>AA8/$AA$8</f>
        <v>1</v>
      </c>
      <c r="AK8" s="61">
        <f>AB8/$AB$8</f>
        <v>1</v>
      </c>
      <c r="AL8" s="61">
        <f>AC8/$AC$8</f>
        <v>1</v>
      </c>
      <c r="AM8" s="61">
        <f>AC8/$G8</f>
        <v>0.4065967261134078</v>
      </c>
    </row>
    <row r="9" spans="1:39" ht="30" x14ac:dyDescent="0.25">
      <c r="A9" s="203" t="s">
        <v>60</v>
      </c>
      <c r="B9" s="59" t="s">
        <v>177</v>
      </c>
      <c r="C9" s="191">
        <v>1378612</v>
      </c>
      <c r="D9" s="55">
        <v>545444</v>
      </c>
      <c r="E9" s="55">
        <v>809426</v>
      </c>
      <c r="F9" s="55">
        <v>1294491</v>
      </c>
      <c r="G9" s="55">
        <v>1341270</v>
      </c>
      <c r="H9" s="195">
        <f t="shared" ref="H9:H19" si="2">G9/F9-1</f>
        <v>3.6136983571148917E-2</v>
      </c>
      <c r="I9" s="195">
        <f t="shared" ref="I9:I19" si="3">G9/C9-1</f>
        <v>-2.7086663977971992E-2</v>
      </c>
      <c r="J9" s="196">
        <f t="shared" ref="J9:J19" si="4">G9-F9</f>
        <v>46779</v>
      </c>
      <c r="K9" s="196">
        <f t="shared" ref="K9:K19" si="5">G9-C9</f>
        <v>-37342</v>
      </c>
      <c r="L9" s="195">
        <f t="shared" ref="L9:L19" si="6">G9/$G$8</f>
        <v>0.12769174468162889</v>
      </c>
      <c r="M9" s="195">
        <f t="shared" ref="M9:M19" si="7">G9/$G$8</f>
        <v>0.12769174468162889</v>
      </c>
      <c r="N9" s="193">
        <v>457914</v>
      </c>
      <c r="O9" s="60">
        <v>170577</v>
      </c>
      <c r="P9" s="60">
        <v>216599</v>
      </c>
      <c r="Q9" s="60">
        <v>372005</v>
      </c>
      <c r="R9" s="60">
        <v>363542</v>
      </c>
      <c r="S9" s="61">
        <f t="shared" ref="S9:S19" si="8">R9/Q9-1</f>
        <v>-2.2749694224539985E-2</v>
      </c>
      <c r="T9" s="61">
        <f t="shared" ref="T9:T19" si="9">R9/N9-1</f>
        <v>-0.20609110007556009</v>
      </c>
      <c r="U9" s="60">
        <f t="shared" ref="U9:U19" si="10">R9-Q9</f>
        <v>-8463</v>
      </c>
      <c r="V9" s="60">
        <f t="shared" ref="V9:V19" si="11">R9-N9</f>
        <v>-94372</v>
      </c>
      <c r="W9" s="61">
        <f t="shared" si="1"/>
        <v>0.13178544111303239</v>
      </c>
      <c r="X9" s="61">
        <f t="shared" ref="X9:X19" si="12">N9/$G9</f>
        <v>0.34140329687534948</v>
      </c>
      <c r="Y9" s="193">
        <v>585614</v>
      </c>
      <c r="Z9" s="60">
        <v>232151</v>
      </c>
      <c r="AA9" s="60">
        <v>334878</v>
      </c>
      <c r="AB9" s="60">
        <v>557836</v>
      </c>
      <c r="AC9" s="60">
        <v>621038</v>
      </c>
      <c r="AD9" s="61">
        <f t="shared" ref="AD9:AD19" si="13">AC9/AB9-1</f>
        <v>0.11329853218508656</v>
      </c>
      <c r="AE9" s="61">
        <f t="shared" ref="AE9:AE19" si="14">AC9/Y9-1</f>
        <v>6.0490357129440175E-2</v>
      </c>
      <c r="AF9" s="60">
        <f t="shared" ref="AF9:AF19" si="15">AC9-AB9</f>
        <v>63202</v>
      </c>
      <c r="AG9" s="60">
        <f t="shared" ref="AG9:AG19" si="16">AC9-Y9</f>
        <v>35424</v>
      </c>
      <c r="AH9" s="61">
        <f t="shared" ref="AH9:AH19" si="17">Y9/$Y$8</f>
        <v>0.14793933217699548</v>
      </c>
      <c r="AI9" s="61">
        <f t="shared" ref="AI9:AI19" si="18">Z9/$Z$8</f>
        <v>0.15128278648463719</v>
      </c>
      <c r="AJ9" s="61">
        <f t="shared" ref="AJ9:AJ19" si="19">AA9/$AA$8</f>
        <v>0.30755454653158726</v>
      </c>
      <c r="AK9" s="61">
        <f t="shared" ref="AK9:AK19" si="20">AB9/$AB$8</f>
        <v>0.14637668914043225</v>
      </c>
      <c r="AL9" s="61">
        <f t="shared" ref="AL9:AL19" si="21">AC9/$AC$8</f>
        <v>0.14541222076298579</v>
      </c>
      <c r="AM9" s="61">
        <f t="shared" ref="AM9:AM19" si="22">AC9/$G9</f>
        <v>0.46302235940563796</v>
      </c>
    </row>
    <row r="10" spans="1:39" ht="30" x14ac:dyDescent="0.25">
      <c r="A10" s="203" t="s">
        <v>64</v>
      </c>
      <c r="B10" s="59" t="s">
        <v>65</v>
      </c>
      <c r="C10" s="191">
        <v>8702056</v>
      </c>
      <c r="D10" s="55">
        <v>3222980</v>
      </c>
      <c r="E10" s="55">
        <v>1777644</v>
      </c>
      <c r="F10" s="55">
        <v>7991797</v>
      </c>
      <c r="G10" s="55">
        <v>9162697</v>
      </c>
      <c r="H10" s="195">
        <f t="shared" si="2"/>
        <v>0.1465127304910272</v>
      </c>
      <c r="I10" s="195">
        <f t="shared" si="3"/>
        <v>5.2934731746152819E-2</v>
      </c>
      <c r="J10" s="196">
        <f t="shared" si="4"/>
        <v>1170900</v>
      </c>
      <c r="K10" s="196">
        <f t="shared" si="5"/>
        <v>460641</v>
      </c>
      <c r="L10" s="195">
        <f t="shared" si="6"/>
        <v>0.87230816011625323</v>
      </c>
      <c r="M10" s="195">
        <f t="shared" si="7"/>
        <v>0.87230816011625323</v>
      </c>
      <c r="N10" s="193">
        <v>2345689</v>
      </c>
      <c r="O10" s="60">
        <v>941908</v>
      </c>
      <c r="P10" s="60">
        <v>463787</v>
      </c>
      <c r="Q10" s="60">
        <v>2034555</v>
      </c>
      <c r="R10" s="60">
        <v>2395048</v>
      </c>
      <c r="S10" s="61">
        <f t="shared" si="8"/>
        <v>0.1771851830007054</v>
      </c>
      <c r="T10" s="61">
        <f t="shared" si="9"/>
        <v>2.104243145617346E-2</v>
      </c>
      <c r="U10" s="60">
        <f t="shared" si="10"/>
        <v>360493</v>
      </c>
      <c r="V10" s="60">
        <f t="shared" si="11"/>
        <v>49359</v>
      </c>
      <c r="W10" s="61">
        <f t="shared" si="1"/>
        <v>0.86821455888696764</v>
      </c>
      <c r="X10" s="61">
        <f t="shared" si="12"/>
        <v>0.25600420924101275</v>
      </c>
      <c r="Y10" s="193">
        <v>3372860</v>
      </c>
      <c r="Z10" s="60">
        <v>1302400</v>
      </c>
      <c r="AA10" s="60">
        <v>753964</v>
      </c>
      <c r="AB10" s="60">
        <v>3253126</v>
      </c>
      <c r="AC10" s="60">
        <v>3649841</v>
      </c>
      <c r="AD10" s="61">
        <f t="shared" si="13"/>
        <v>0.12194885780630682</v>
      </c>
      <c r="AE10" s="61">
        <f t="shared" si="14"/>
        <v>8.2120514933913702E-2</v>
      </c>
      <c r="AF10" s="60">
        <f t="shared" si="15"/>
        <v>396715</v>
      </c>
      <c r="AG10" s="60">
        <f t="shared" si="16"/>
        <v>276981</v>
      </c>
      <c r="AH10" s="61">
        <f t="shared" si="17"/>
        <v>0.85206066782300449</v>
      </c>
      <c r="AI10" s="61">
        <f t="shared" si="18"/>
        <v>0.84871786517220027</v>
      </c>
      <c r="AJ10" s="61">
        <f t="shared" si="19"/>
        <v>0.69244637187615088</v>
      </c>
      <c r="AK10" s="61">
        <f t="shared" si="20"/>
        <v>0.85362331085956777</v>
      </c>
      <c r="AL10" s="61">
        <f t="shared" si="21"/>
        <v>0.85458777923701423</v>
      </c>
      <c r="AM10" s="61">
        <f t="shared" si="22"/>
        <v>0.39833697436464394</v>
      </c>
    </row>
    <row r="11" spans="1:39" ht="15.75" x14ac:dyDescent="0.25">
      <c r="A11" s="203" t="s">
        <v>69</v>
      </c>
      <c r="B11" s="59" t="s">
        <v>69</v>
      </c>
      <c r="C11" s="191">
        <v>3342012</v>
      </c>
      <c r="D11" s="55">
        <v>988736</v>
      </c>
      <c r="E11" s="55">
        <v>240130</v>
      </c>
      <c r="F11" s="55">
        <v>3159641</v>
      </c>
      <c r="G11" s="55">
        <v>3655958</v>
      </c>
      <c r="H11" s="195">
        <f t="shared" si="2"/>
        <v>0.15708018727444029</v>
      </c>
      <c r="I11" s="195">
        <f t="shared" si="3"/>
        <v>9.3939219847205768E-2</v>
      </c>
      <c r="J11" s="196">
        <f t="shared" si="4"/>
        <v>496317</v>
      </c>
      <c r="K11" s="196">
        <f t="shared" si="5"/>
        <v>313946</v>
      </c>
      <c r="L11" s="195">
        <f t="shared" si="6"/>
        <v>0.34805494456951885</v>
      </c>
      <c r="M11" s="195">
        <f t="shared" si="7"/>
        <v>0.34805494456951885</v>
      </c>
      <c r="N11" s="193">
        <v>517793</v>
      </c>
      <c r="O11" s="60">
        <v>149516</v>
      </c>
      <c r="P11" s="60">
        <v>38595</v>
      </c>
      <c r="Q11" s="60">
        <v>507061</v>
      </c>
      <c r="R11" s="60">
        <v>605649</v>
      </c>
      <c r="S11" s="61">
        <f t="shared" si="8"/>
        <v>0.19443025592581553</v>
      </c>
      <c r="T11" s="61">
        <f t="shared" si="9"/>
        <v>0.1696739816876629</v>
      </c>
      <c r="U11" s="60">
        <f t="shared" si="10"/>
        <v>98588</v>
      </c>
      <c r="V11" s="60">
        <f t="shared" si="11"/>
        <v>87856</v>
      </c>
      <c r="W11" s="61">
        <f t="shared" si="1"/>
        <v>0.21955020499603059</v>
      </c>
      <c r="X11" s="61">
        <f t="shared" si="12"/>
        <v>0.14162990931515076</v>
      </c>
      <c r="Y11" s="193">
        <v>1518777</v>
      </c>
      <c r="Z11" s="60">
        <v>480065</v>
      </c>
      <c r="AA11" s="60">
        <v>107253</v>
      </c>
      <c r="AB11" s="60">
        <v>1467247</v>
      </c>
      <c r="AC11" s="60">
        <v>1617409</v>
      </c>
      <c r="AD11" s="61">
        <f t="shared" si="13"/>
        <v>0.10234268667783941</v>
      </c>
      <c r="AE11" s="61">
        <f t="shared" si="14"/>
        <v>6.4941726138860512E-2</v>
      </c>
      <c r="AF11" s="60">
        <f t="shared" si="15"/>
        <v>150162</v>
      </c>
      <c r="AG11" s="60">
        <f t="shared" si="16"/>
        <v>98632</v>
      </c>
      <c r="AH11" s="61">
        <f t="shared" si="17"/>
        <v>0.38367739689587455</v>
      </c>
      <c r="AI11" s="61">
        <f t="shared" si="18"/>
        <v>0.31283763969893452</v>
      </c>
      <c r="AJ11" s="61">
        <f t="shared" si="19"/>
        <v>9.8501985138325976E-2</v>
      </c>
      <c r="AK11" s="61">
        <f t="shared" si="20"/>
        <v>0.38500698773695463</v>
      </c>
      <c r="AL11" s="61">
        <f t="shared" si="21"/>
        <v>0.37870635061307051</v>
      </c>
      <c r="AM11" s="61">
        <f t="shared" si="22"/>
        <v>0.44240360529305861</v>
      </c>
    </row>
    <row r="12" spans="1:39" ht="15.75" x14ac:dyDescent="0.25">
      <c r="A12" s="203" t="s">
        <v>76</v>
      </c>
      <c r="B12" s="59" t="s">
        <v>76</v>
      </c>
      <c r="C12" s="191">
        <v>1711397</v>
      </c>
      <c r="D12" s="55">
        <v>745042</v>
      </c>
      <c r="E12" s="55">
        <v>479489</v>
      </c>
      <c r="F12" s="55">
        <v>1392846</v>
      </c>
      <c r="G12" s="55">
        <v>1586211</v>
      </c>
      <c r="H12" s="195">
        <f t="shared" si="2"/>
        <v>0.13882726446426963</v>
      </c>
      <c r="I12" s="195">
        <f t="shared" si="3"/>
        <v>-7.3148427863318655E-2</v>
      </c>
      <c r="J12" s="196">
        <f t="shared" si="4"/>
        <v>193365</v>
      </c>
      <c r="K12" s="196">
        <f t="shared" si="5"/>
        <v>-125186</v>
      </c>
      <c r="L12" s="195">
        <f t="shared" si="6"/>
        <v>0.15101064664324948</v>
      </c>
      <c r="M12" s="195">
        <f t="shared" si="7"/>
        <v>0.15101064664324948</v>
      </c>
      <c r="N12" s="193">
        <v>563335</v>
      </c>
      <c r="O12" s="60">
        <v>238503</v>
      </c>
      <c r="P12" s="60">
        <v>155071</v>
      </c>
      <c r="Q12" s="60">
        <v>443935</v>
      </c>
      <c r="R12" s="60">
        <v>515159</v>
      </c>
      <c r="S12" s="61">
        <f t="shared" si="8"/>
        <v>0.16043790194510454</v>
      </c>
      <c r="T12" s="61">
        <f t="shared" si="9"/>
        <v>-8.5519273611616486E-2</v>
      </c>
      <c r="U12" s="60">
        <f t="shared" si="10"/>
        <v>71224</v>
      </c>
      <c r="V12" s="60">
        <f t="shared" si="11"/>
        <v>-48176</v>
      </c>
      <c r="W12" s="61">
        <f t="shared" si="1"/>
        <v>0.18674721506276756</v>
      </c>
      <c r="X12" s="61">
        <f t="shared" si="12"/>
        <v>0.35514505951604169</v>
      </c>
      <c r="Y12" s="193">
        <v>501590</v>
      </c>
      <c r="Z12" s="60">
        <v>236387</v>
      </c>
      <c r="AA12" s="60">
        <v>154351</v>
      </c>
      <c r="AB12" s="60">
        <v>406339</v>
      </c>
      <c r="AC12" s="60">
        <v>483804</v>
      </c>
      <c r="AD12" s="61">
        <f t="shared" si="13"/>
        <v>0.19064131181107391</v>
      </c>
      <c r="AE12" s="61">
        <f t="shared" si="14"/>
        <v>-3.5459239618014671E-2</v>
      </c>
      <c r="AF12" s="60">
        <f t="shared" si="15"/>
        <v>77465</v>
      </c>
      <c r="AG12" s="60">
        <f t="shared" si="16"/>
        <v>-17786</v>
      </c>
      <c r="AH12" s="61">
        <f t="shared" si="17"/>
        <v>0.12671297070537788</v>
      </c>
      <c r="AI12" s="61">
        <f t="shared" si="18"/>
        <v>0.15404320484832687</v>
      </c>
      <c r="AJ12" s="61">
        <f t="shared" si="19"/>
        <v>0.14175715278906653</v>
      </c>
      <c r="AK12" s="61">
        <f t="shared" si="20"/>
        <v>0.1066237343746802</v>
      </c>
      <c r="AL12" s="61">
        <f t="shared" si="21"/>
        <v>0.11327972532118095</v>
      </c>
      <c r="AM12" s="61">
        <f t="shared" si="22"/>
        <v>0.30500608052774819</v>
      </c>
    </row>
    <row r="13" spans="1:39" ht="15.75" x14ac:dyDescent="0.25">
      <c r="A13" s="203" t="s">
        <v>85</v>
      </c>
      <c r="B13" s="59" t="s">
        <v>85</v>
      </c>
      <c r="C13" s="191">
        <v>274559</v>
      </c>
      <c r="D13" s="55">
        <v>107660</v>
      </c>
      <c r="E13" s="55">
        <v>101579</v>
      </c>
      <c r="F13" s="55">
        <v>267350</v>
      </c>
      <c r="G13" s="55">
        <v>281344</v>
      </c>
      <c r="H13" s="195">
        <f t="shared" si="2"/>
        <v>5.2343370114082743E-2</v>
      </c>
      <c r="I13" s="195">
        <f t="shared" si="3"/>
        <v>2.4712356906894328E-2</v>
      </c>
      <c r="J13" s="196">
        <f t="shared" si="4"/>
        <v>13994</v>
      </c>
      <c r="K13" s="196">
        <f t="shared" si="5"/>
        <v>6785</v>
      </c>
      <c r="L13" s="195">
        <f t="shared" si="6"/>
        <v>2.6784544659694317E-2</v>
      </c>
      <c r="M13" s="195">
        <f t="shared" si="7"/>
        <v>2.6784544659694317E-2</v>
      </c>
      <c r="N13" s="193">
        <v>72457</v>
      </c>
      <c r="O13" s="60">
        <v>22678</v>
      </c>
      <c r="P13" s="60">
        <v>23947</v>
      </c>
      <c r="Q13" s="60">
        <v>70980</v>
      </c>
      <c r="R13" s="60">
        <v>71973</v>
      </c>
      <c r="S13" s="61">
        <f t="shared" si="8"/>
        <v>1.3989856297548675E-2</v>
      </c>
      <c r="T13" s="61">
        <f t="shared" si="9"/>
        <v>-6.679823895551884E-3</v>
      </c>
      <c r="U13" s="60">
        <f t="shared" si="10"/>
        <v>993</v>
      </c>
      <c r="V13" s="60">
        <f t="shared" si="11"/>
        <v>-484</v>
      </c>
      <c r="W13" s="61">
        <f t="shared" si="1"/>
        <v>2.609050275684317E-2</v>
      </c>
      <c r="X13" s="61">
        <f t="shared" si="12"/>
        <v>0.25753881369426751</v>
      </c>
      <c r="Y13" s="193">
        <v>149303</v>
      </c>
      <c r="Z13" s="60">
        <v>65212</v>
      </c>
      <c r="AA13" s="60">
        <v>61480</v>
      </c>
      <c r="AB13" s="60">
        <v>151555</v>
      </c>
      <c r="AC13" s="60">
        <v>152247</v>
      </c>
      <c r="AD13" s="61">
        <f t="shared" si="13"/>
        <v>4.5659991422255519E-3</v>
      </c>
      <c r="AE13" s="61">
        <f t="shared" si="14"/>
        <v>1.9718290992143395E-2</v>
      </c>
      <c r="AF13" s="60">
        <f t="shared" si="15"/>
        <v>692</v>
      </c>
      <c r="AG13" s="60">
        <f t="shared" si="16"/>
        <v>2944</v>
      </c>
      <c r="AH13" s="61">
        <f t="shared" si="17"/>
        <v>3.7717312277407912E-2</v>
      </c>
      <c r="AI13" s="61">
        <f t="shared" si="18"/>
        <v>4.2495845687660877E-2</v>
      </c>
      <c r="AJ13" s="61">
        <f t="shared" si="19"/>
        <v>5.6463707740615939E-2</v>
      </c>
      <c r="AK13" s="61">
        <f t="shared" si="20"/>
        <v>3.9768174020103061E-2</v>
      </c>
      <c r="AL13" s="61">
        <f t="shared" si="21"/>
        <v>3.5647696879260685E-2</v>
      </c>
      <c r="AM13" s="61">
        <f t="shared" si="22"/>
        <v>0.5411418050500455</v>
      </c>
    </row>
    <row r="14" spans="1:39" ht="15.75" x14ac:dyDescent="0.25">
      <c r="A14" s="203" t="s">
        <v>82</v>
      </c>
      <c r="B14" s="59" t="s">
        <v>82</v>
      </c>
      <c r="C14" s="191">
        <v>410949</v>
      </c>
      <c r="D14" s="55">
        <v>158944</v>
      </c>
      <c r="E14" s="55">
        <v>236842</v>
      </c>
      <c r="F14" s="55">
        <v>503660</v>
      </c>
      <c r="G14" s="55">
        <v>563623</v>
      </c>
      <c r="H14" s="195">
        <f t="shared" si="2"/>
        <v>0.11905452090696111</v>
      </c>
      <c r="I14" s="195">
        <f t="shared" si="3"/>
        <v>0.3715156868613867</v>
      </c>
      <c r="J14" s="196">
        <f t="shared" si="4"/>
        <v>59963</v>
      </c>
      <c r="K14" s="196">
        <f t="shared" si="5"/>
        <v>152674</v>
      </c>
      <c r="L14" s="195">
        <f t="shared" si="6"/>
        <v>5.3658103299629244E-2</v>
      </c>
      <c r="M14" s="195">
        <f t="shared" si="7"/>
        <v>5.3658103299629244E-2</v>
      </c>
      <c r="N14" s="193">
        <v>67234</v>
      </c>
      <c r="O14" s="60">
        <v>23411</v>
      </c>
      <c r="P14" s="60">
        <v>41220</v>
      </c>
      <c r="Q14" s="60">
        <v>87130</v>
      </c>
      <c r="R14" s="60">
        <v>107182</v>
      </c>
      <c r="S14" s="61">
        <f t="shared" si="8"/>
        <v>0.23013887294846791</v>
      </c>
      <c r="T14" s="61">
        <f t="shared" si="9"/>
        <v>0.59416366719219438</v>
      </c>
      <c r="U14" s="60">
        <f t="shared" si="10"/>
        <v>20052</v>
      </c>
      <c r="V14" s="60">
        <f t="shared" si="11"/>
        <v>39948</v>
      </c>
      <c r="W14" s="61">
        <f t="shared" si="1"/>
        <v>3.8853907249718156E-2</v>
      </c>
      <c r="X14" s="61">
        <f t="shared" si="12"/>
        <v>0.11928895733495616</v>
      </c>
      <c r="Y14" s="193">
        <v>151253</v>
      </c>
      <c r="Z14" s="60">
        <v>65750</v>
      </c>
      <c r="AA14" s="60">
        <v>107522</v>
      </c>
      <c r="AB14" s="60">
        <v>207268</v>
      </c>
      <c r="AC14" s="60">
        <v>222264</v>
      </c>
      <c r="AD14" s="61">
        <f t="shared" si="13"/>
        <v>7.2350772912364691E-2</v>
      </c>
      <c r="AE14" s="61">
        <f t="shared" si="14"/>
        <v>0.46948490277878796</v>
      </c>
      <c r="AF14" s="60">
        <f t="shared" si="15"/>
        <v>14996</v>
      </c>
      <c r="AG14" s="60">
        <f t="shared" si="16"/>
        <v>71011</v>
      </c>
      <c r="AH14" s="61">
        <f t="shared" si="17"/>
        <v>3.820992635040675E-2</v>
      </c>
      <c r="AI14" s="61">
        <f t="shared" si="18"/>
        <v>4.2846437066240917E-2</v>
      </c>
      <c r="AJ14" s="61">
        <f t="shared" si="19"/>
        <v>9.8749036819884631E-2</v>
      </c>
      <c r="AK14" s="61">
        <f t="shared" si="20"/>
        <v>5.4387317427987997E-2</v>
      </c>
      <c r="AL14" s="61">
        <f t="shared" si="21"/>
        <v>5.2041745973135739E-2</v>
      </c>
      <c r="AM14" s="61">
        <f t="shared" si="22"/>
        <v>0.39434870471928929</v>
      </c>
    </row>
    <row r="15" spans="1:39" ht="15.75" x14ac:dyDescent="0.25">
      <c r="A15" s="203" t="s">
        <v>89</v>
      </c>
      <c r="B15" s="59" t="s">
        <v>178</v>
      </c>
      <c r="C15" s="191">
        <v>385517</v>
      </c>
      <c r="D15" s="55">
        <v>159769</v>
      </c>
      <c r="E15" s="55">
        <v>101987</v>
      </c>
      <c r="F15" s="55">
        <v>430264</v>
      </c>
      <c r="G15" s="55">
        <v>418064</v>
      </c>
      <c r="H15" s="195">
        <f t="shared" si="2"/>
        <v>-2.8354684565754962E-2</v>
      </c>
      <c r="I15" s="195">
        <f t="shared" si="3"/>
        <v>8.4424292573349602E-2</v>
      </c>
      <c r="J15" s="196">
        <f t="shared" si="4"/>
        <v>-12200</v>
      </c>
      <c r="K15" s="196">
        <f t="shared" si="5"/>
        <v>32547</v>
      </c>
      <c r="L15" s="195">
        <f t="shared" si="6"/>
        <v>3.9800578219583306E-2</v>
      </c>
      <c r="M15" s="195">
        <f t="shared" si="7"/>
        <v>3.9800578219583306E-2</v>
      </c>
      <c r="N15" s="193">
        <v>153842</v>
      </c>
      <c r="O15" s="60">
        <v>62633</v>
      </c>
      <c r="P15" s="60">
        <v>42223</v>
      </c>
      <c r="Q15" s="60">
        <v>178046</v>
      </c>
      <c r="R15" s="60">
        <v>172163</v>
      </c>
      <c r="S15" s="61">
        <f t="shared" si="8"/>
        <v>-3.3042022848028041E-2</v>
      </c>
      <c r="T15" s="61">
        <f t="shared" si="9"/>
        <v>0.1190897154223165</v>
      </c>
      <c r="U15" s="60">
        <f t="shared" si="10"/>
        <v>-5883</v>
      </c>
      <c r="V15" s="60">
        <f t="shared" si="11"/>
        <v>18321</v>
      </c>
      <c r="W15" s="61">
        <f t="shared" si="1"/>
        <v>6.2409781808822624E-2</v>
      </c>
      <c r="X15" s="61">
        <f t="shared" si="12"/>
        <v>0.36798671973669106</v>
      </c>
      <c r="Y15" s="193">
        <v>122515</v>
      </c>
      <c r="Z15" s="60">
        <v>51312</v>
      </c>
      <c r="AA15" s="60">
        <v>37656</v>
      </c>
      <c r="AB15" s="60">
        <v>142288</v>
      </c>
      <c r="AC15" s="60">
        <v>148541</v>
      </c>
      <c r="AD15" s="61">
        <f t="shared" si="13"/>
        <v>4.3946081187450803E-2</v>
      </c>
      <c r="AE15" s="61">
        <f t="shared" si="14"/>
        <v>0.21243113088193288</v>
      </c>
      <c r="AF15" s="60">
        <f t="shared" si="15"/>
        <v>6253</v>
      </c>
      <c r="AG15" s="60">
        <f t="shared" si="16"/>
        <v>26026</v>
      </c>
      <c r="AH15" s="61">
        <f t="shared" si="17"/>
        <v>3.0950058027411572E-2</v>
      </c>
      <c r="AI15" s="61">
        <f t="shared" si="18"/>
        <v>3.3437815646280671E-2</v>
      </c>
      <c r="AJ15" s="61">
        <f t="shared" si="19"/>
        <v>3.4583561787258195E-2</v>
      </c>
      <c r="AK15" s="61">
        <f t="shared" si="20"/>
        <v>3.7336504536124998E-2</v>
      </c>
      <c r="AL15" s="61">
        <f t="shared" si="21"/>
        <v>3.4779959816234551E-2</v>
      </c>
      <c r="AM15" s="61">
        <f t="shared" si="22"/>
        <v>0.35530684297141107</v>
      </c>
    </row>
    <row r="16" spans="1:39" ht="15.75" x14ac:dyDescent="0.25">
      <c r="A16" s="203" t="s">
        <v>73</v>
      </c>
      <c r="B16" s="59" t="s">
        <v>73</v>
      </c>
      <c r="C16" s="191">
        <v>404911</v>
      </c>
      <c r="D16" s="55">
        <v>100711</v>
      </c>
      <c r="E16" s="55">
        <v>51755</v>
      </c>
      <c r="F16" s="55">
        <v>369194</v>
      </c>
      <c r="G16" s="55">
        <v>474458</v>
      </c>
      <c r="H16" s="195">
        <f t="shared" si="2"/>
        <v>0.28511839303997366</v>
      </c>
      <c r="I16" s="195">
        <f t="shared" si="3"/>
        <v>0.17175873216583404</v>
      </c>
      <c r="J16" s="196">
        <f t="shared" si="4"/>
        <v>105264</v>
      </c>
      <c r="K16" s="196">
        <f t="shared" si="5"/>
        <v>69547</v>
      </c>
      <c r="L16" s="195">
        <f t="shared" si="6"/>
        <v>4.5169406456683797E-2</v>
      </c>
      <c r="M16" s="195">
        <f t="shared" si="7"/>
        <v>4.5169406456683797E-2</v>
      </c>
      <c r="N16" s="193">
        <v>52050</v>
      </c>
      <c r="O16" s="60">
        <v>17089</v>
      </c>
      <c r="P16" s="60">
        <v>6558</v>
      </c>
      <c r="Q16" s="60">
        <v>51648</v>
      </c>
      <c r="R16" s="60">
        <v>74609</v>
      </c>
      <c r="S16" s="61">
        <f t="shared" si="8"/>
        <v>0.44456706939281299</v>
      </c>
      <c r="T16" s="61">
        <f t="shared" si="9"/>
        <v>0.43341018251681085</v>
      </c>
      <c r="U16" s="60">
        <f t="shared" si="10"/>
        <v>22961</v>
      </c>
      <c r="V16" s="60">
        <f t="shared" si="11"/>
        <v>22559</v>
      </c>
      <c r="W16" s="61">
        <f t="shared" si="1"/>
        <v>2.7046063387455185E-2</v>
      </c>
      <c r="X16" s="61">
        <f t="shared" si="12"/>
        <v>0.10970412554957445</v>
      </c>
      <c r="Y16" s="193">
        <v>111962</v>
      </c>
      <c r="Z16" s="60">
        <v>33877</v>
      </c>
      <c r="AA16" s="60">
        <v>16331</v>
      </c>
      <c r="AB16" s="60">
        <v>119028</v>
      </c>
      <c r="AC16" s="60">
        <v>127893</v>
      </c>
      <c r="AD16" s="61">
        <f t="shared" si="13"/>
        <v>7.4478274019558421E-2</v>
      </c>
      <c r="AE16" s="61">
        <f t="shared" si="14"/>
        <v>0.14228934817170114</v>
      </c>
      <c r="AF16" s="60">
        <f t="shared" si="15"/>
        <v>8865</v>
      </c>
      <c r="AG16" s="60">
        <f t="shared" si="16"/>
        <v>15931</v>
      </c>
      <c r="AH16" s="61">
        <f t="shared" si="17"/>
        <v>2.8284131713382479E-2</v>
      </c>
      <c r="AI16" s="61">
        <f t="shared" si="18"/>
        <v>2.2076178684304844E-2</v>
      </c>
      <c r="AJ16" s="61">
        <f t="shared" si="19"/>
        <v>1.499851677150291E-2</v>
      </c>
      <c r="AK16" s="61">
        <f t="shared" si="20"/>
        <v>3.1233058739499369E-2</v>
      </c>
      <c r="AL16" s="61">
        <f t="shared" si="21"/>
        <v>2.9945357852563841E-2</v>
      </c>
      <c r="AM16" s="61">
        <f t="shared" si="22"/>
        <v>0.26955599863423108</v>
      </c>
    </row>
    <row r="17" spans="1:39" ht="16.5" thickBot="1" x14ac:dyDescent="0.3">
      <c r="A17" s="203" t="s">
        <v>79</v>
      </c>
      <c r="B17" s="59" t="s">
        <v>79</v>
      </c>
      <c r="C17" s="191">
        <v>306615</v>
      </c>
      <c r="D17" s="55">
        <v>108388</v>
      </c>
      <c r="E17" s="55">
        <v>129938</v>
      </c>
      <c r="F17" s="55">
        <v>384074</v>
      </c>
      <c r="G17" s="55">
        <v>417489</v>
      </c>
      <c r="H17" s="195">
        <f t="shared" si="2"/>
        <v>8.7001463259684275E-2</v>
      </c>
      <c r="I17" s="195">
        <f t="shared" si="3"/>
        <v>0.36160657502079152</v>
      </c>
      <c r="J17" s="196">
        <f t="shared" si="4"/>
        <v>33415</v>
      </c>
      <c r="K17" s="196">
        <f t="shared" si="5"/>
        <v>110874</v>
      </c>
      <c r="L17" s="195">
        <f t="shared" si="6"/>
        <v>3.9745837001788277E-2</v>
      </c>
      <c r="M17" s="195">
        <f t="shared" si="7"/>
        <v>3.9745837001788277E-2</v>
      </c>
      <c r="N17" s="193">
        <v>66366</v>
      </c>
      <c r="O17" s="60">
        <v>24733</v>
      </c>
      <c r="P17" s="60">
        <v>23519</v>
      </c>
      <c r="Q17" s="60">
        <v>72683</v>
      </c>
      <c r="R17" s="60">
        <v>82082</v>
      </c>
      <c r="S17" s="61">
        <f t="shared" si="8"/>
        <v>0.12931497048828478</v>
      </c>
      <c r="T17" s="61">
        <f t="shared" si="9"/>
        <v>0.23680800409848413</v>
      </c>
      <c r="U17" s="60">
        <f t="shared" si="10"/>
        <v>9399</v>
      </c>
      <c r="V17" s="60">
        <f t="shared" si="11"/>
        <v>15716</v>
      </c>
      <c r="W17" s="61">
        <f t="shared" si="1"/>
        <v>2.975505602499828E-2</v>
      </c>
      <c r="X17" s="61">
        <f t="shared" si="12"/>
        <v>0.15896466733255246</v>
      </c>
      <c r="Y17" s="193">
        <v>137761</v>
      </c>
      <c r="Z17" s="60">
        <v>52355</v>
      </c>
      <c r="AA17" s="60">
        <v>62922</v>
      </c>
      <c r="AB17" s="60">
        <v>181192</v>
      </c>
      <c r="AC17" s="60">
        <v>197862</v>
      </c>
      <c r="AD17" s="61">
        <f t="shared" si="13"/>
        <v>9.2001854386507098E-2</v>
      </c>
      <c r="AE17" s="61">
        <f t="shared" si="14"/>
        <v>0.43627006191883044</v>
      </c>
      <c r="AF17" s="60">
        <f t="shared" si="15"/>
        <v>16670</v>
      </c>
      <c r="AG17" s="60">
        <f t="shared" si="16"/>
        <v>60101</v>
      </c>
      <c r="AH17" s="61">
        <f t="shared" si="17"/>
        <v>3.4801542210457871E-2</v>
      </c>
      <c r="AI17" s="61">
        <f t="shared" si="18"/>
        <v>3.4117493727802942E-2</v>
      </c>
      <c r="AJ17" s="61">
        <f t="shared" si="19"/>
        <v>5.7788051699008393E-2</v>
      </c>
      <c r="AK17" s="61">
        <f t="shared" si="20"/>
        <v>4.7544950592527557E-2</v>
      </c>
      <c r="AL17" s="61">
        <f t="shared" si="21"/>
        <v>4.6328168042222687E-2</v>
      </c>
      <c r="AM17" s="61">
        <f t="shared" si="22"/>
        <v>0.47393344495304068</v>
      </c>
    </row>
    <row r="18" spans="1:39" ht="15.75" x14ac:dyDescent="0.25">
      <c r="A18" s="203" t="s">
        <v>93</v>
      </c>
      <c r="B18" s="59" t="s">
        <v>93</v>
      </c>
      <c r="C18" s="191">
        <v>926508</v>
      </c>
      <c r="D18" s="55">
        <v>518616</v>
      </c>
      <c r="E18" s="55">
        <v>64796</v>
      </c>
      <c r="F18" s="55">
        <v>640228</v>
      </c>
      <c r="G18" s="55">
        <v>760815</v>
      </c>
      <c r="H18" s="56">
        <f t="shared" si="2"/>
        <v>0.18835008778122786</v>
      </c>
      <c r="I18" s="56">
        <f t="shared" si="3"/>
        <v>-0.17883601652657077</v>
      </c>
      <c r="J18" s="55">
        <f t="shared" si="4"/>
        <v>120587</v>
      </c>
      <c r="K18" s="55">
        <f t="shared" si="5"/>
        <v>-165693</v>
      </c>
      <c r="L18" s="56">
        <f t="shared" si="6"/>
        <v>7.2431199333432852E-2</v>
      </c>
      <c r="M18" s="192">
        <f t="shared" si="7"/>
        <v>7.2431199333432852E-2</v>
      </c>
      <c r="N18" s="193">
        <v>576387</v>
      </c>
      <c r="O18" s="60">
        <v>305428</v>
      </c>
      <c r="P18" s="60">
        <v>34448</v>
      </c>
      <c r="Q18" s="60">
        <v>393712</v>
      </c>
      <c r="R18" s="60">
        <v>479270</v>
      </c>
      <c r="S18" s="61">
        <f t="shared" si="8"/>
        <v>0.21731113097898969</v>
      </c>
      <c r="T18" s="61">
        <f t="shared" si="9"/>
        <v>-0.16849269674715084</v>
      </c>
      <c r="U18" s="60">
        <f t="shared" si="10"/>
        <v>85558</v>
      </c>
      <c r="V18" s="60">
        <f t="shared" si="11"/>
        <v>-97117</v>
      </c>
      <c r="W18" s="61">
        <f t="shared" si="1"/>
        <v>0.17373730782754959</v>
      </c>
      <c r="X18" s="61">
        <f t="shared" si="12"/>
        <v>0.75759153013544689</v>
      </c>
      <c r="Y18" s="193">
        <v>234957</v>
      </c>
      <c r="Z18" s="60">
        <v>152346</v>
      </c>
      <c r="AA18" s="60">
        <v>9971</v>
      </c>
      <c r="AB18" s="60">
        <v>155677</v>
      </c>
      <c r="AC18" s="60">
        <v>197151</v>
      </c>
      <c r="AD18" s="61">
        <f t="shared" si="13"/>
        <v>0.26641058088221126</v>
      </c>
      <c r="AE18" s="61">
        <f t="shared" si="14"/>
        <v>-0.16090603812612525</v>
      </c>
      <c r="AF18" s="60">
        <f t="shared" si="15"/>
        <v>41474</v>
      </c>
      <c r="AG18" s="60">
        <f t="shared" si="16"/>
        <v>-37806</v>
      </c>
      <c r="AH18" s="61">
        <f t="shared" si="17"/>
        <v>5.9355448589532227E-2</v>
      </c>
      <c r="AI18" s="61">
        <f t="shared" si="18"/>
        <v>9.9277312567202111E-2</v>
      </c>
      <c r="AJ18" s="61">
        <f t="shared" si="19"/>
        <v>9.1574435569564336E-3</v>
      </c>
      <c r="AK18" s="61">
        <f t="shared" si="20"/>
        <v>4.0849790682772488E-2</v>
      </c>
      <c r="AL18" s="61">
        <f t="shared" si="21"/>
        <v>4.6161691773520155E-2</v>
      </c>
      <c r="AM18" s="61">
        <f t="shared" si="22"/>
        <v>0.25913132627511287</v>
      </c>
    </row>
    <row r="19" spans="1:39" ht="45" x14ac:dyDescent="0.25">
      <c r="A19" s="203" t="s">
        <v>148</v>
      </c>
      <c r="B19" s="197" t="s">
        <v>179</v>
      </c>
      <c r="C19" s="191">
        <f>C8-C9-C11-C12-C13-C14-C15-C16-C17-C18</f>
        <v>939589</v>
      </c>
      <c r="D19" s="191">
        <f>D8-D9-D11-D12-D13-D14-D15-D16-D17-D18</f>
        <v>335113</v>
      </c>
      <c r="E19" s="191">
        <f>E8-E9-E11-E12-E13-E14-E15-E16-E17-E18</f>
        <v>371128</v>
      </c>
      <c r="F19" s="191">
        <f>F8-F9-F11-F12-F13-F14-F15-F16-F17-F18</f>
        <v>844541</v>
      </c>
      <c r="G19" s="191">
        <f>G8-G9-G11-G12-G13-G14-G15-G16-G17-G18</f>
        <v>1004736</v>
      </c>
      <c r="H19" s="198">
        <f t="shared" si="2"/>
        <v>0.1896829165191507</v>
      </c>
      <c r="I19" s="198">
        <f t="shared" si="3"/>
        <v>6.933563504894158E-2</v>
      </c>
      <c r="J19" s="199">
        <f t="shared" si="4"/>
        <v>160195</v>
      </c>
      <c r="K19" s="199">
        <f t="shared" si="5"/>
        <v>65147</v>
      </c>
      <c r="L19" s="198">
        <f t="shared" si="6"/>
        <v>9.5652995134790961E-2</v>
      </c>
      <c r="M19" s="198">
        <f t="shared" si="7"/>
        <v>9.5652995134790961E-2</v>
      </c>
      <c r="N19" s="193">
        <f>N8-N9-N11-N12-N13-N14-N15-N16-N17-N18</f>
        <v>276226</v>
      </c>
      <c r="O19" s="200">
        <f>O8-O9-O11-O12-O13-O14-O15-O16-O17-O18</f>
        <v>97918</v>
      </c>
      <c r="P19" s="200">
        <f>P8-P9-P11-P12-P13-P14-P15-P16-P17-P18</f>
        <v>98204</v>
      </c>
      <c r="Q19" s="200">
        <f>Q8-Q9-Q11-Q12-Q13-Q14-Q15-Q16-Q17-Q18</f>
        <v>229359</v>
      </c>
      <c r="R19" s="200">
        <f>R8-R9-R11-R12-R13-R14-R15-R16-R17-R18</f>
        <v>286961</v>
      </c>
      <c r="S19" s="201">
        <f t="shared" si="8"/>
        <v>0.25114340400856294</v>
      </c>
      <c r="T19" s="61">
        <f t="shared" si="9"/>
        <v>3.8863104848928076E-2</v>
      </c>
      <c r="U19" s="200">
        <f t="shared" si="10"/>
        <v>57602</v>
      </c>
      <c r="V19" s="60">
        <f t="shared" si="11"/>
        <v>10735</v>
      </c>
      <c r="W19" s="201">
        <f t="shared" si="1"/>
        <v>0.10402451977278247</v>
      </c>
      <c r="X19" s="201">
        <f t="shared" si="12"/>
        <v>0.27492396012484871</v>
      </c>
      <c r="Y19" s="193">
        <f t="shared" ref="Y19:AC19" si="23">Y8-Y9-Y11-Y12-Y13-Y14-Y15-Y16-Y17-Y18</f>
        <v>444742</v>
      </c>
      <c r="Z19" s="200">
        <f t="shared" si="23"/>
        <v>165095</v>
      </c>
      <c r="AA19" s="200">
        <f t="shared" si="23"/>
        <v>196477</v>
      </c>
      <c r="AB19" s="200">
        <f t="shared" si="23"/>
        <v>422532</v>
      </c>
      <c r="AC19" s="200">
        <f t="shared" si="23"/>
        <v>502670</v>
      </c>
      <c r="AD19" s="61">
        <f t="shared" si="13"/>
        <v>0.18966137475978151</v>
      </c>
      <c r="AE19" s="201">
        <f t="shared" si="14"/>
        <v>0.13025079709134735</v>
      </c>
      <c r="AF19" s="60">
        <f t="shared" si="15"/>
        <v>80138</v>
      </c>
      <c r="AG19" s="200">
        <f t="shared" si="16"/>
        <v>57928</v>
      </c>
      <c r="AH19" s="61">
        <f t="shared" si="17"/>
        <v>0.11235188105315332</v>
      </c>
      <c r="AI19" s="61">
        <f t="shared" si="18"/>
        <v>0.10758528558860904</v>
      </c>
      <c r="AJ19" s="61">
        <f t="shared" si="19"/>
        <v>0.18044599716579371</v>
      </c>
      <c r="AK19" s="61">
        <f t="shared" si="20"/>
        <v>0.11087279274891747</v>
      </c>
      <c r="AL19" s="61">
        <f t="shared" si="21"/>
        <v>0.11769708296582507</v>
      </c>
      <c r="AM19" s="201">
        <f t="shared" si="22"/>
        <v>0.50030057646983883</v>
      </c>
    </row>
    <row r="20" spans="1:39" ht="15" customHeight="1" x14ac:dyDescent="0.25">
      <c r="A20" s="203"/>
      <c r="C20" s="185" t="s">
        <v>136</v>
      </c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5" t="s">
        <v>135</v>
      </c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5" t="s">
        <v>137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</row>
    <row r="21" spans="1:39" ht="45.75" thickBot="1" x14ac:dyDescent="0.3">
      <c r="A21" s="203"/>
      <c r="B21" s="27"/>
      <c r="C21" s="47" t="s">
        <v>186</v>
      </c>
      <c r="D21" s="47" t="s">
        <v>187</v>
      </c>
      <c r="E21" s="47" t="s">
        <v>188</v>
      </c>
      <c r="F21" s="47" t="s">
        <v>189</v>
      </c>
      <c r="G21" s="47" t="s">
        <v>185</v>
      </c>
      <c r="H21" s="32" t="str">
        <f>CONCATENATE("Variación ",RIGHT(G21,2),"/",RIGHT(F21,2))</f>
        <v>Variación 23/22</v>
      </c>
      <c r="I21" s="32" t="str">
        <f>CONCATENATE("Variación ",RIGHT(G21,2),"/",RIGHT(C21,2))</f>
        <v>Variación 23/19</v>
      </c>
      <c r="J21" s="32" t="str">
        <f>CONCATENATE("diferencia ",RIGHT(G21,2),"/",RIGHT(F21,2))</f>
        <v>diferencia 23/22</v>
      </c>
      <c r="K21" s="32" t="str">
        <f>CONCATENATE("diferencia ",RIGHT(G21,2),"/",RIGHT(C21,2))</f>
        <v>diferencia 23/19</v>
      </c>
      <c r="L21" s="188" t="str">
        <f>CONCATENATE("Cuota ",RIGHT(G21,4))</f>
        <v>Cuota 2023</v>
      </c>
      <c r="M21" s="189" t="s">
        <v>175</v>
      </c>
      <c r="N21" s="47" t="s">
        <v>186</v>
      </c>
      <c r="O21" s="47" t="s">
        <v>189</v>
      </c>
      <c r="P21" s="47" t="s">
        <v>189</v>
      </c>
      <c r="Q21" s="47" t="s">
        <v>189</v>
      </c>
      <c r="R21" s="47" t="s">
        <v>185</v>
      </c>
      <c r="S21" s="32" t="str">
        <f>CONCATENATE("Variación ",RIGHT(R21,2),"/",RIGHT(Q21,2))</f>
        <v>Variación 23/22</v>
      </c>
      <c r="T21" s="32" t="str">
        <f>CONCATENATE("Variación ",RIGHT(R21,2),"/",RIGHT(N21,2))</f>
        <v>Variación 23/19</v>
      </c>
      <c r="U21" s="32" t="str">
        <f>CONCATENATE("diferencia ",RIGHT(R21,2),"/",RIGHT(Q21,2))</f>
        <v>diferencia 23/22</v>
      </c>
      <c r="V21" s="32" t="str">
        <f>CONCATENATE("diferencia ",RIGHT(R21,2),"/",RIGHT(N21,2))</f>
        <v>diferencia 23/19</v>
      </c>
      <c r="W21" s="188" t="str">
        <f>CONCATENATE("Cuota ",RIGHT(R21,4))</f>
        <v>Cuota 2023</v>
      </c>
      <c r="X21" s="189" t="s">
        <v>175</v>
      </c>
      <c r="Y21" s="47" t="s">
        <v>186</v>
      </c>
      <c r="Z21" s="47" t="s">
        <v>187</v>
      </c>
      <c r="AA21" s="47" t="s">
        <v>188</v>
      </c>
      <c r="AB21" s="47" t="s">
        <v>189</v>
      </c>
      <c r="AC21" s="47" t="s">
        <v>185</v>
      </c>
      <c r="AD21" s="32" t="str">
        <f>CONCATENATE("Variación ",RIGHT(AC21,2),"/",RIGHT(AB21,2))</f>
        <v>Variación 23/22</v>
      </c>
      <c r="AE21" s="32" t="str">
        <f>CONCATENATE("Variación ",RIGHT(AC21,2),"/",RIGHT(Y21,2))</f>
        <v>Variación 23/19</v>
      </c>
      <c r="AF21" s="32" t="str">
        <f>CONCATENATE("diferencia ",RIGHT(AC21,2),"/",RIGHT(AB21,2))</f>
        <v>diferencia 23/22</v>
      </c>
      <c r="AG21" s="32" t="str">
        <f>CONCATENATE("diferencia ",RIGHT(AC21,2),"/",RIGHT(Y21,2))</f>
        <v>diferencia 23/19</v>
      </c>
      <c r="AH21" s="188" t="str">
        <f t="shared" ref="AH21:AK21" si="24">CONCATENATE("Cuota ",RIGHT(Y21,4))</f>
        <v>Cuota 2019</v>
      </c>
      <c r="AI21" s="188" t="str">
        <f t="shared" si="24"/>
        <v>Cuota 2020</v>
      </c>
      <c r="AJ21" s="188" t="str">
        <f t="shared" si="24"/>
        <v>Cuota 2021</v>
      </c>
      <c r="AK21" s="188" t="str">
        <f t="shared" si="24"/>
        <v>Cuota 2022</v>
      </c>
      <c r="AL21" s="188" t="str">
        <f>CONCATENATE("Cuota ",RIGHT(AC21,4))</f>
        <v>Cuota 2023</v>
      </c>
      <c r="AM21" s="189" t="s">
        <v>175</v>
      </c>
    </row>
    <row r="22" spans="1:39" x14ac:dyDescent="0.25">
      <c r="A22" s="203" t="s">
        <v>29</v>
      </c>
      <c r="B22" s="59" t="s">
        <v>30</v>
      </c>
      <c r="C22" s="193">
        <v>1365599</v>
      </c>
      <c r="D22" s="60">
        <v>526339</v>
      </c>
      <c r="E22" s="60">
        <v>435570</v>
      </c>
      <c r="F22" s="60">
        <v>1344110</v>
      </c>
      <c r="G22" s="60">
        <v>1539222</v>
      </c>
      <c r="H22" s="61">
        <f>G22/F22-1</f>
        <v>0.14516073833242804</v>
      </c>
      <c r="I22" s="61">
        <f>G22/C22-1</f>
        <v>0.12714054418610443</v>
      </c>
      <c r="J22" s="60">
        <f>G22-F22</f>
        <v>195112</v>
      </c>
      <c r="K22" s="60">
        <f>G22-C22</f>
        <v>173623</v>
      </c>
      <c r="L22" s="61">
        <f>G22/$G$22</f>
        <v>1</v>
      </c>
      <c r="M22" s="61">
        <f>G22/$G8</f>
        <v>0.14653719432503984</v>
      </c>
      <c r="N22" s="193">
        <v>2082591</v>
      </c>
      <c r="O22" s="60">
        <v>651608</v>
      </c>
      <c r="P22" s="60">
        <v>446322</v>
      </c>
      <c r="Q22" s="60">
        <v>1810318</v>
      </c>
      <c r="R22" s="60">
        <v>2077695</v>
      </c>
      <c r="S22" s="61">
        <f>R22/Q22-1</f>
        <v>0.14769615062105101</v>
      </c>
      <c r="T22" s="61">
        <f>R22/N22-1</f>
        <v>-2.3509176789874298E-3</v>
      </c>
      <c r="U22" s="60">
        <f>R22-Q22</f>
        <v>267377</v>
      </c>
      <c r="V22" s="60">
        <f>R22-N22</f>
        <v>-4896</v>
      </c>
      <c r="W22" s="61">
        <f>R22/$R$22</f>
        <v>1</v>
      </c>
      <c r="X22" s="61">
        <f>R22/$G8</f>
        <v>0.19780096435937353</v>
      </c>
      <c r="Y22" s="193">
        <v>232939</v>
      </c>
      <c r="Z22" s="60">
        <v>95403</v>
      </c>
      <c r="AA22" s="60">
        <v>87966</v>
      </c>
      <c r="AB22" s="60">
        <v>143840</v>
      </c>
      <c r="AC22" s="60">
        <v>137117</v>
      </c>
      <c r="AD22" s="61">
        <f>AC22/AB22-1</f>
        <v>-4.6739432703003292E-2</v>
      </c>
      <c r="AE22" s="61">
        <f>AC22/Y22-1</f>
        <v>-0.41136091423076426</v>
      </c>
      <c r="AF22" s="60">
        <f>AC22-AB22</f>
        <v>-6723</v>
      </c>
      <c r="AG22" s="60">
        <f>AC22-Y22</f>
        <v>-95822</v>
      </c>
      <c r="AH22" s="61">
        <f>Y22/$Y$22</f>
        <v>1</v>
      </c>
      <c r="AI22" s="61">
        <f>Z22/$Z$22</f>
        <v>1</v>
      </c>
      <c r="AJ22" s="61">
        <f>AA22/$AA$22</f>
        <v>1</v>
      </c>
      <c r="AK22" s="61">
        <f>AB22/$AB$22</f>
        <v>1</v>
      </c>
      <c r="AL22" s="61">
        <f>AC22/$AC$22</f>
        <v>1</v>
      </c>
      <c r="AM22" s="61">
        <f>AC22/$G8</f>
        <v>1.3053828800697031E-2</v>
      </c>
    </row>
    <row r="23" spans="1:39" ht="30" x14ac:dyDescent="0.25">
      <c r="A23" s="203" t="s">
        <v>60</v>
      </c>
      <c r="B23" s="59" t="s">
        <v>177</v>
      </c>
      <c r="C23" s="193">
        <v>121354</v>
      </c>
      <c r="D23" s="60">
        <v>56792</v>
      </c>
      <c r="E23" s="60">
        <v>89960</v>
      </c>
      <c r="F23" s="60">
        <v>114346</v>
      </c>
      <c r="G23" s="60">
        <v>122266</v>
      </c>
      <c r="H23" s="61">
        <f t="shared" ref="H23:H33" si="25">G23/F23-1</f>
        <v>6.926346352299162E-2</v>
      </c>
      <c r="I23" s="61">
        <f t="shared" ref="I23:I33" si="26">G23/C23-1</f>
        <v>7.5152034543566337E-3</v>
      </c>
      <c r="J23" s="60">
        <f t="shared" ref="J23:J33" si="27">G23-F23</f>
        <v>7920</v>
      </c>
      <c r="K23" s="60">
        <f t="shared" ref="K23:K33" si="28">G23-C23</f>
        <v>912</v>
      </c>
      <c r="L23" s="61">
        <f t="shared" ref="L23:L33" si="29">G23/$G$22</f>
        <v>7.9433635953748069E-2</v>
      </c>
      <c r="M23" s="61">
        <f t="shared" ref="M23:M33" si="30">G23/$G9</f>
        <v>9.1156888620486556E-2</v>
      </c>
      <c r="N23" s="193">
        <v>215862</v>
      </c>
      <c r="O23" s="60">
        <v>86692</v>
      </c>
      <c r="P23" s="60">
        <v>164545</v>
      </c>
      <c r="Q23" s="60">
        <v>238226</v>
      </c>
      <c r="R23" s="60">
        <v>224821</v>
      </c>
      <c r="S23" s="61">
        <f t="shared" ref="S23:S33" si="31">R23/Q23-1</f>
        <v>-5.6270096463022501E-2</v>
      </c>
      <c r="T23" s="61">
        <f t="shared" ref="T23:T33" si="32">R23/N23-1</f>
        <v>4.1503367892449905E-2</v>
      </c>
      <c r="U23" s="60">
        <f t="shared" ref="U23:U33" si="33">R23-Q23</f>
        <v>-13405</v>
      </c>
      <c r="V23" s="60">
        <f t="shared" ref="V23:V33" si="34">R23-N23</f>
        <v>8959</v>
      </c>
      <c r="W23" s="61">
        <f t="shared" ref="W23:W33" si="35">R23/$R$22</f>
        <v>0.10820693123870442</v>
      </c>
      <c r="X23" s="61">
        <f t="shared" ref="X23:X33" si="36">R23/$G9</f>
        <v>0.16761800383218889</v>
      </c>
      <c r="Y23" s="193">
        <v>43424</v>
      </c>
      <c r="Z23" s="60">
        <v>18130</v>
      </c>
      <c r="AA23" s="60">
        <v>40033</v>
      </c>
      <c r="AB23" s="60">
        <v>48151</v>
      </c>
      <c r="AC23" s="60">
        <v>34585</v>
      </c>
      <c r="AD23" s="61">
        <f t="shared" ref="AD23:AD33" si="37">AC23/AB23-1</f>
        <v>-0.28173869701563825</v>
      </c>
      <c r="AE23" s="61">
        <f t="shared" ref="AE23:AE33" si="38">AC23/Y23-1</f>
        <v>-0.20355103168754607</v>
      </c>
      <c r="AF23" s="60">
        <f t="shared" ref="AF23:AF33" si="39">AC23-AB23</f>
        <v>-13566</v>
      </c>
      <c r="AG23" s="60">
        <f t="shared" ref="AG23:AG33" si="40">AC23-Y23</f>
        <v>-8839</v>
      </c>
      <c r="AH23" s="61">
        <f t="shared" ref="AH23:AH33" si="41">Y23/$Y$22</f>
        <v>0.18641790339960246</v>
      </c>
      <c r="AI23" s="61">
        <f t="shared" ref="AI23:AI33" si="42">Z23/$Z$22</f>
        <v>0.19003595274781715</v>
      </c>
      <c r="AJ23" s="61">
        <f t="shared" ref="AJ23:AJ33" si="43">AA23/$AA$22</f>
        <v>0.45509628720187345</v>
      </c>
      <c r="AK23" s="61">
        <f t="shared" ref="AK23:AK33" si="44">AB23/$AB$22</f>
        <v>0.33475389321468296</v>
      </c>
      <c r="AL23" s="61">
        <f t="shared" ref="AL23:AL33" si="45">AC23/$AC$22</f>
        <v>0.25222984750249788</v>
      </c>
      <c r="AM23" s="61">
        <f t="shared" ref="AM23:AM33" si="46">AC23/$G9</f>
        <v>2.5785263220678908E-2</v>
      </c>
    </row>
    <row r="24" spans="1:39" ht="30" x14ac:dyDescent="0.25">
      <c r="A24" s="203" t="s">
        <v>64</v>
      </c>
      <c r="B24" s="59" t="s">
        <v>65</v>
      </c>
      <c r="C24" s="193">
        <v>1244245</v>
      </c>
      <c r="D24" s="60">
        <v>469545</v>
      </c>
      <c r="E24" s="60">
        <v>345610</v>
      </c>
      <c r="F24" s="60">
        <v>1229765</v>
      </c>
      <c r="G24" s="60">
        <v>1416955</v>
      </c>
      <c r="H24" s="61">
        <f t="shared" si="25"/>
        <v>0.15221607380271851</v>
      </c>
      <c r="I24" s="61">
        <f t="shared" si="26"/>
        <v>0.13880706773987428</v>
      </c>
      <c r="J24" s="60">
        <f t="shared" si="27"/>
        <v>187190</v>
      </c>
      <c r="K24" s="60">
        <f t="shared" si="28"/>
        <v>172710</v>
      </c>
      <c r="L24" s="61">
        <f t="shared" si="29"/>
        <v>0.92056571436738821</v>
      </c>
      <c r="M24" s="61">
        <f t="shared" si="30"/>
        <v>0.1546438783253446</v>
      </c>
      <c r="N24" s="193">
        <v>1866730</v>
      </c>
      <c r="O24" s="60">
        <v>564918</v>
      </c>
      <c r="P24" s="60">
        <v>281778</v>
      </c>
      <c r="Q24" s="60">
        <v>1572090</v>
      </c>
      <c r="R24" s="60">
        <v>1852876</v>
      </c>
      <c r="S24" s="61">
        <f t="shared" si="31"/>
        <v>0.17860682276460005</v>
      </c>
      <c r="T24" s="61">
        <f t="shared" si="32"/>
        <v>-7.4215339122423174E-3</v>
      </c>
      <c r="U24" s="60">
        <f t="shared" si="33"/>
        <v>280786</v>
      </c>
      <c r="V24" s="60">
        <f t="shared" si="34"/>
        <v>-13854</v>
      </c>
      <c r="W24" s="61">
        <f t="shared" si="35"/>
        <v>0.89179403136649027</v>
      </c>
      <c r="X24" s="61">
        <f t="shared" si="36"/>
        <v>0.20221949934609865</v>
      </c>
      <c r="Y24" s="193">
        <v>189514</v>
      </c>
      <c r="Z24" s="60">
        <v>77273</v>
      </c>
      <c r="AA24" s="60">
        <v>47932</v>
      </c>
      <c r="AB24" s="60">
        <v>95691</v>
      </c>
      <c r="AC24" s="60">
        <v>102533</v>
      </c>
      <c r="AD24" s="61">
        <f t="shared" si="37"/>
        <v>7.1500977103384766E-2</v>
      </c>
      <c r="AE24" s="61">
        <f t="shared" si="38"/>
        <v>-0.45896873054233456</v>
      </c>
      <c r="AF24" s="60">
        <f t="shared" si="39"/>
        <v>6842</v>
      </c>
      <c r="AG24" s="60">
        <f t="shared" si="40"/>
        <v>-86981</v>
      </c>
      <c r="AH24" s="61">
        <f t="shared" si="41"/>
        <v>0.81357780363099352</v>
      </c>
      <c r="AI24" s="61">
        <f t="shared" si="42"/>
        <v>0.80996404725218285</v>
      </c>
      <c r="AJ24" s="61">
        <f t="shared" si="43"/>
        <v>0.54489234476957005</v>
      </c>
      <c r="AK24" s="61">
        <f t="shared" si="44"/>
        <v>0.66526001112347055</v>
      </c>
      <c r="AL24" s="61">
        <f t="shared" si="45"/>
        <v>0.74777744553921099</v>
      </c>
      <c r="AM24" s="61">
        <f t="shared" si="46"/>
        <v>1.119026417658469E-2</v>
      </c>
    </row>
    <row r="25" spans="1:39" x14ac:dyDescent="0.25">
      <c r="A25" s="203" t="s">
        <v>69</v>
      </c>
      <c r="B25" s="59" t="s">
        <v>69</v>
      </c>
      <c r="C25" s="193">
        <v>348796</v>
      </c>
      <c r="D25" s="60">
        <v>95708</v>
      </c>
      <c r="E25" s="60">
        <v>25073</v>
      </c>
      <c r="F25" s="60">
        <v>368798</v>
      </c>
      <c r="G25" s="60">
        <v>466425</v>
      </c>
      <c r="H25" s="61">
        <f t="shared" si="25"/>
        <v>0.26471672839874394</v>
      </c>
      <c r="I25" s="61">
        <f t="shared" si="26"/>
        <v>0.3372429729698736</v>
      </c>
      <c r="J25" s="60">
        <f t="shared" si="27"/>
        <v>97627</v>
      </c>
      <c r="K25" s="60">
        <f t="shared" si="28"/>
        <v>117629</v>
      </c>
      <c r="L25" s="61">
        <f t="shared" si="29"/>
        <v>0.30302646401883548</v>
      </c>
      <c r="M25" s="61">
        <f t="shared" si="30"/>
        <v>0.12757941967604661</v>
      </c>
      <c r="N25" s="193">
        <v>961352</v>
      </c>
      <c r="O25" s="60">
        <v>257484</v>
      </c>
      <c r="P25" s="60">
        <v>69372</v>
      </c>
      <c r="Q25" s="60">
        <v>829003</v>
      </c>
      <c r="R25" s="60">
        <v>998468</v>
      </c>
      <c r="S25" s="61">
        <f t="shared" si="31"/>
        <v>0.20442024938389847</v>
      </c>
      <c r="T25" s="61">
        <f t="shared" si="32"/>
        <v>3.860812688796611E-2</v>
      </c>
      <c r="U25" s="60">
        <f t="shared" si="33"/>
        <v>169465</v>
      </c>
      <c r="V25" s="60">
        <f t="shared" si="34"/>
        <v>37116</v>
      </c>
      <c r="W25" s="61">
        <f t="shared" si="35"/>
        <v>0.48056524177032722</v>
      </c>
      <c r="X25" s="61">
        <f t="shared" si="36"/>
        <v>0.27310707617538277</v>
      </c>
      <c r="Y25" s="193">
        <v>27377</v>
      </c>
      <c r="Z25" s="60">
        <v>8202</v>
      </c>
      <c r="AA25" s="60">
        <v>1723</v>
      </c>
      <c r="AB25" s="60">
        <v>16481</v>
      </c>
      <c r="AC25" s="60">
        <v>19759</v>
      </c>
      <c r="AD25" s="61">
        <f t="shared" si="37"/>
        <v>0.19889569807657304</v>
      </c>
      <c r="AE25" s="61">
        <f t="shared" si="38"/>
        <v>-0.27826277532235089</v>
      </c>
      <c r="AF25" s="60">
        <f t="shared" si="39"/>
        <v>3278</v>
      </c>
      <c r="AG25" s="60">
        <f t="shared" si="40"/>
        <v>-7618</v>
      </c>
      <c r="AH25" s="61">
        <f t="shared" si="41"/>
        <v>0.11752862337350121</v>
      </c>
      <c r="AI25" s="61">
        <f t="shared" si="42"/>
        <v>8.5972139240904369E-2</v>
      </c>
      <c r="AJ25" s="61">
        <f t="shared" si="43"/>
        <v>1.9587113202828365E-2</v>
      </c>
      <c r="AK25" s="61">
        <f t="shared" si="44"/>
        <v>0.11457869855394884</v>
      </c>
      <c r="AL25" s="61">
        <f t="shared" si="45"/>
        <v>0.14410321112626442</v>
      </c>
      <c r="AM25" s="61">
        <f t="shared" si="46"/>
        <v>5.4046025692855333E-3</v>
      </c>
    </row>
    <row r="26" spans="1:39" x14ac:dyDescent="0.25">
      <c r="A26" s="203" t="s">
        <v>76</v>
      </c>
      <c r="B26" s="59" t="s">
        <v>76</v>
      </c>
      <c r="C26" s="193">
        <v>500747</v>
      </c>
      <c r="D26" s="60">
        <v>224719</v>
      </c>
      <c r="E26" s="60">
        <v>165867</v>
      </c>
      <c r="F26" s="60">
        <v>445403</v>
      </c>
      <c r="G26" s="60">
        <v>483891</v>
      </c>
      <c r="H26" s="61">
        <f t="shared" si="25"/>
        <v>8.641163171330235E-2</v>
      </c>
      <c r="I26" s="61">
        <f t="shared" si="26"/>
        <v>-3.3661709406147211E-2</v>
      </c>
      <c r="J26" s="60">
        <f t="shared" si="27"/>
        <v>38488</v>
      </c>
      <c r="K26" s="60">
        <f t="shared" si="28"/>
        <v>-16856</v>
      </c>
      <c r="L26" s="61">
        <f t="shared" si="29"/>
        <v>0.31437375505287735</v>
      </c>
      <c r="M26" s="61">
        <f t="shared" si="30"/>
        <v>0.30506092821194658</v>
      </c>
      <c r="N26" s="193">
        <v>262394</v>
      </c>
      <c r="O26" s="60">
        <v>107607</v>
      </c>
      <c r="P26" s="60">
        <v>60598</v>
      </c>
      <c r="Q26" s="60">
        <v>166387</v>
      </c>
      <c r="R26" s="60">
        <v>191313</v>
      </c>
      <c r="S26" s="61">
        <f t="shared" si="31"/>
        <v>0.14980737677823397</v>
      </c>
      <c r="T26" s="61">
        <f t="shared" si="32"/>
        <v>-0.27089415154309926</v>
      </c>
      <c r="U26" s="60">
        <f t="shared" si="33"/>
        <v>24926</v>
      </c>
      <c r="V26" s="60">
        <f t="shared" si="34"/>
        <v>-71081</v>
      </c>
      <c r="W26" s="61">
        <f t="shared" si="35"/>
        <v>9.2079443806718508E-2</v>
      </c>
      <c r="X26" s="61">
        <f t="shared" si="36"/>
        <v>0.12061005755224243</v>
      </c>
      <c r="Y26" s="193">
        <v>95848</v>
      </c>
      <c r="Z26" s="60">
        <v>45563</v>
      </c>
      <c r="AA26" s="60">
        <v>31978</v>
      </c>
      <c r="AB26" s="60">
        <v>50434</v>
      </c>
      <c r="AC26" s="60">
        <v>47695</v>
      </c>
      <c r="AD26" s="61">
        <f t="shared" si="37"/>
        <v>-5.4308601340365636E-2</v>
      </c>
      <c r="AE26" s="61">
        <f t="shared" si="38"/>
        <v>-0.50238919956597949</v>
      </c>
      <c r="AF26" s="60">
        <f t="shared" si="39"/>
        <v>-2739</v>
      </c>
      <c r="AG26" s="60">
        <f t="shared" si="40"/>
        <v>-48153</v>
      </c>
      <c r="AH26" s="61">
        <f t="shared" si="41"/>
        <v>0.41147253143526846</v>
      </c>
      <c r="AI26" s="61">
        <f t="shared" si="42"/>
        <v>0.47758456233032504</v>
      </c>
      <c r="AJ26" s="61">
        <f t="shared" si="43"/>
        <v>0.36352681717936475</v>
      </c>
      <c r="AK26" s="61">
        <f t="shared" si="44"/>
        <v>0.35062569521690767</v>
      </c>
      <c r="AL26" s="61">
        <f t="shared" si="45"/>
        <v>0.34784162430624943</v>
      </c>
      <c r="AM26" s="61">
        <f t="shared" si="46"/>
        <v>3.006850917059584E-2</v>
      </c>
    </row>
    <row r="27" spans="1:39" x14ac:dyDescent="0.25">
      <c r="A27" s="203" t="s">
        <v>85</v>
      </c>
      <c r="B27" s="59" t="s">
        <v>85</v>
      </c>
      <c r="C27" s="193">
        <v>10965</v>
      </c>
      <c r="D27" s="60">
        <v>5486</v>
      </c>
      <c r="E27" s="60">
        <v>4864</v>
      </c>
      <c r="F27" s="60">
        <v>9588</v>
      </c>
      <c r="G27" s="60">
        <v>15536</v>
      </c>
      <c r="H27" s="61">
        <f t="shared" si="25"/>
        <v>0.62035878181059667</v>
      </c>
      <c r="I27" s="61">
        <f t="shared" si="26"/>
        <v>0.41687186502507978</v>
      </c>
      <c r="J27" s="60">
        <f t="shared" si="27"/>
        <v>5948</v>
      </c>
      <c r="K27" s="60">
        <f t="shared" si="28"/>
        <v>4571</v>
      </c>
      <c r="L27" s="61">
        <f t="shared" si="29"/>
        <v>1.00934108270282E-2</v>
      </c>
      <c r="M27" s="61">
        <f t="shared" si="30"/>
        <v>5.5220655141037307E-2</v>
      </c>
      <c r="N27" s="193">
        <v>35823</v>
      </c>
      <c r="O27" s="60">
        <v>12422</v>
      </c>
      <c r="P27" s="60">
        <v>9671</v>
      </c>
      <c r="Q27" s="60">
        <v>33280</v>
      </c>
      <c r="R27" s="60">
        <v>40425</v>
      </c>
      <c r="S27" s="61">
        <f t="shared" si="31"/>
        <v>0.21469350961538458</v>
      </c>
      <c r="T27" s="61">
        <f t="shared" si="32"/>
        <v>0.1284649526840298</v>
      </c>
      <c r="U27" s="60">
        <f t="shared" si="33"/>
        <v>7145</v>
      </c>
      <c r="V27" s="60">
        <f t="shared" si="34"/>
        <v>4602</v>
      </c>
      <c r="W27" s="61">
        <f t="shared" si="35"/>
        <v>1.9456657497852189E-2</v>
      </c>
      <c r="X27" s="61">
        <f t="shared" si="36"/>
        <v>0.14368531050955413</v>
      </c>
      <c r="Y27" s="193">
        <v>5037</v>
      </c>
      <c r="Z27" s="60">
        <v>1377</v>
      </c>
      <c r="AA27" s="60">
        <v>1407</v>
      </c>
      <c r="AB27" s="60">
        <v>3127</v>
      </c>
      <c r="AC27" s="60">
        <v>2970</v>
      </c>
      <c r="AD27" s="61">
        <f t="shared" si="37"/>
        <v>-5.0207866965142345E-2</v>
      </c>
      <c r="AE27" s="61">
        <f t="shared" si="38"/>
        <v>-0.41036331149493743</v>
      </c>
      <c r="AF27" s="60">
        <f t="shared" si="39"/>
        <v>-157</v>
      </c>
      <c r="AG27" s="60">
        <f t="shared" si="40"/>
        <v>-2067</v>
      </c>
      <c r="AH27" s="61">
        <f t="shared" si="41"/>
        <v>2.1623686887983551E-2</v>
      </c>
      <c r="AI27" s="61">
        <f t="shared" si="42"/>
        <v>1.4433508380239615E-2</v>
      </c>
      <c r="AJ27" s="61">
        <f t="shared" si="43"/>
        <v>1.599481617897824E-2</v>
      </c>
      <c r="AK27" s="61">
        <f t="shared" si="44"/>
        <v>2.1739432703003336E-2</v>
      </c>
      <c r="AL27" s="61">
        <f t="shared" si="45"/>
        <v>2.1660333875449432E-2</v>
      </c>
      <c r="AM27" s="61">
        <f t="shared" si="46"/>
        <v>1.0556471792538671E-2</v>
      </c>
    </row>
    <row r="28" spans="1:39" x14ac:dyDescent="0.25">
      <c r="A28" s="203" t="s">
        <v>82</v>
      </c>
      <c r="B28" s="59" t="s">
        <v>82</v>
      </c>
      <c r="C28" s="193">
        <v>78616</v>
      </c>
      <c r="D28" s="60">
        <v>28736</v>
      </c>
      <c r="E28" s="60">
        <v>38849</v>
      </c>
      <c r="F28" s="60">
        <v>95674</v>
      </c>
      <c r="G28" s="60">
        <v>94115</v>
      </c>
      <c r="H28" s="61">
        <f t="shared" si="25"/>
        <v>-1.6294918159583616E-2</v>
      </c>
      <c r="I28" s="61">
        <f t="shared" si="26"/>
        <v>0.19714816322377127</v>
      </c>
      <c r="J28" s="60">
        <f t="shared" si="27"/>
        <v>-1559</v>
      </c>
      <c r="K28" s="60">
        <f t="shared" si="28"/>
        <v>15499</v>
      </c>
      <c r="L28" s="61">
        <f t="shared" si="29"/>
        <v>6.1144526260669352E-2</v>
      </c>
      <c r="M28" s="61">
        <f t="shared" si="30"/>
        <v>0.16698218490019037</v>
      </c>
      <c r="N28" s="193">
        <v>113910</v>
      </c>
      <c r="O28" s="60">
        <v>41536</v>
      </c>
      <c r="P28" s="60">
        <v>54464</v>
      </c>
      <c r="Q28" s="60">
        <v>120469</v>
      </c>
      <c r="R28" s="60">
        <v>147487</v>
      </c>
      <c r="S28" s="61">
        <f t="shared" si="31"/>
        <v>0.22427346454274533</v>
      </c>
      <c r="T28" s="61">
        <f t="shared" si="32"/>
        <v>0.29476779913967177</v>
      </c>
      <c r="U28" s="60">
        <f t="shared" si="33"/>
        <v>27018</v>
      </c>
      <c r="V28" s="60">
        <f t="shared" si="34"/>
        <v>33577</v>
      </c>
      <c r="W28" s="61">
        <f t="shared" si="35"/>
        <v>7.0985876175280779E-2</v>
      </c>
      <c r="X28" s="61">
        <f t="shared" si="36"/>
        <v>0.26167668814083173</v>
      </c>
      <c r="Y28" s="193">
        <v>9619</v>
      </c>
      <c r="Z28" s="60">
        <v>2279</v>
      </c>
      <c r="AA28" s="60">
        <v>2603</v>
      </c>
      <c r="AB28" s="60">
        <v>4435</v>
      </c>
      <c r="AC28" s="60">
        <v>4354</v>
      </c>
      <c r="AD28" s="61">
        <f t="shared" si="37"/>
        <v>-1.8263810597519692E-2</v>
      </c>
      <c r="AE28" s="61">
        <f t="shared" si="38"/>
        <v>-0.54735419482274672</v>
      </c>
      <c r="AF28" s="60">
        <f t="shared" si="39"/>
        <v>-81</v>
      </c>
      <c r="AG28" s="60">
        <f t="shared" si="40"/>
        <v>-5265</v>
      </c>
      <c r="AH28" s="61">
        <f t="shared" si="41"/>
        <v>4.1294072697143885E-2</v>
      </c>
      <c r="AI28" s="61">
        <f t="shared" si="42"/>
        <v>2.3888137689590475E-2</v>
      </c>
      <c r="AJ28" s="61">
        <f t="shared" si="43"/>
        <v>2.9590978332537571E-2</v>
      </c>
      <c r="AK28" s="61">
        <f t="shared" si="44"/>
        <v>3.0832869855394882E-2</v>
      </c>
      <c r="AL28" s="61">
        <f t="shared" si="45"/>
        <v>3.1753903600574694E-2</v>
      </c>
      <c r="AM28" s="61">
        <f t="shared" si="46"/>
        <v>7.7250218674539545E-3</v>
      </c>
    </row>
    <row r="29" spans="1:39" x14ac:dyDescent="0.25">
      <c r="A29" s="203" t="s">
        <v>89</v>
      </c>
      <c r="B29" s="59" t="s">
        <v>178</v>
      </c>
      <c r="C29" s="193">
        <v>33662</v>
      </c>
      <c r="D29" s="60">
        <v>15389</v>
      </c>
      <c r="E29" s="60">
        <v>9847</v>
      </c>
      <c r="F29" s="60">
        <v>43191</v>
      </c>
      <c r="G29" s="60">
        <v>40203</v>
      </c>
      <c r="H29" s="61">
        <f t="shared" si="25"/>
        <v>-6.9181079391539946E-2</v>
      </c>
      <c r="I29" s="61">
        <f t="shared" si="26"/>
        <v>0.19431406333551182</v>
      </c>
      <c r="J29" s="60">
        <f t="shared" si="27"/>
        <v>-2988</v>
      </c>
      <c r="K29" s="60">
        <f t="shared" si="28"/>
        <v>6541</v>
      </c>
      <c r="L29" s="61">
        <f t="shared" si="29"/>
        <v>2.6119039358844923E-2</v>
      </c>
      <c r="M29" s="61">
        <f t="shared" si="30"/>
        <v>9.616470205518772E-2</v>
      </c>
      <c r="N29" s="193">
        <v>64569</v>
      </c>
      <c r="O29" s="60">
        <v>25495</v>
      </c>
      <c r="P29" s="60">
        <v>11047</v>
      </c>
      <c r="Q29" s="60">
        <v>62993</v>
      </c>
      <c r="R29" s="60">
        <v>55513</v>
      </c>
      <c r="S29" s="61">
        <f t="shared" si="31"/>
        <v>-0.11874335243598499</v>
      </c>
      <c r="T29" s="61">
        <f t="shared" si="32"/>
        <v>-0.14025306261518689</v>
      </c>
      <c r="U29" s="60">
        <f t="shared" si="33"/>
        <v>-7480</v>
      </c>
      <c r="V29" s="60">
        <f t="shared" si="34"/>
        <v>-9056</v>
      </c>
      <c r="W29" s="61">
        <f t="shared" si="35"/>
        <v>2.6718551086660939E-2</v>
      </c>
      <c r="X29" s="61">
        <f t="shared" si="36"/>
        <v>0.13278588924183857</v>
      </c>
      <c r="Y29" s="193">
        <v>15402</v>
      </c>
      <c r="Z29" s="60">
        <v>6248</v>
      </c>
      <c r="AA29" s="60">
        <v>1866</v>
      </c>
      <c r="AB29" s="60">
        <v>5783</v>
      </c>
      <c r="AC29" s="60">
        <v>5231</v>
      </c>
      <c r="AD29" s="61">
        <f t="shared" si="37"/>
        <v>-9.5452187445962289E-2</v>
      </c>
      <c r="AE29" s="61">
        <f t="shared" si="38"/>
        <v>-0.66036878327489934</v>
      </c>
      <c r="AF29" s="60">
        <f t="shared" si="39"/>
        <v>-552</v>
      </c>
      <c r="AG29" s="60">
        <f t="shared" si="40"/>
        <v>-10171</v>
      </c>
      <c r="AH29" s="61">
        <f t="shared" si="41"/>
        <v>6.6120314760516705E-2</v>
      </c>
      <c r="AI29" s="61">
        <f t="shared" si="42"/>
        <v>6.549060302086937E-2</v>
      </c>
      <c r="AJ29" s="61">
        <f t="shared" si="43"/>
        <v>2.1212741286406111E-2</v>
      </c>
      <c r="AK29" s="61">
        <f t="shared" si="44"/>
        <v>4.0204393770856509E-2</v>
      </c>
      <c r="AL29" s="61">
        <f t="shared" si="45"/>
        <v>3.8149901179284844E-2</v>
      </c>
      <c r="AM29" s="61">
        <f t="shared" si="46"/>
        <v>1.2512438286960848E-2</v>
      </c>
    </row>
    <row r="30" spans="1:39" x14ac:dyDescent="0.25">
      <c r="A30" s="203" t="s">
        <v>73</v>
      </c>
      <c r="B30" s="59" t="s">
        <v>73</v>
      </c>
      <c r="C30" s="193">
        <v>24036</v>
      </c>
      <c r="D30" s="60">
        <v>6555</v>
      </c>
      <c r="E30" s="60">
        <v>3098</v>
      </c>
      <c r="F30" s="60">
        <v>23711</v>
      </c>
      <c r="G30" s="60">
        <v>41706</v>
      </c>
      <c r="H30" s="61">
        <f t="shared" si="25"/>
        <v>0.75893045421956051</v>
      </c>
      <c r="I30" s="61">
        <f t="shared" si="26"/>
        <v>0.735147279081378</v>
      </c>
      <c r="J30" s="60">
        <f t="shared" si="27"/>
        <v>17995</v>
      </c>
      <c r="K30" s="60">
        <f t="shared" si="28"/>
        <v>17670</v>
      </c>
      <c r="L30" s="61">
        <f t="shared" si="29"/>
        <v>2.7095506691042617E-2</v>
      </c>
      <c r="M30" s="61">
        <f t="shared" si="30"/>
        <v>8.7902406535457306E-2</v>
      </c>
      <c r="N30" s="193">
        <v>219186</v>
      </c>
      <c r="O30" s="60">
        <v>44299</v>
      </c>
      <c r="P30" s="60">
        <v>25915</v>
      </c>
      <c r="Q30" s="60">
        <v>176717</v>
      </c>
      <c r="R30" s="60">
        <v>234979</v>
      </c>
      <c r="S30" s="61">
        <f t="shared" si="31"/>
        <v>0.3296909748354715</v>
      </c>
      <c r="T30" s="61">
        <f t="shared" si="32"/>
        <v>7.2052959586834886E-2</v>
      </c>
      <c r="U30" s="60">
        <f t="shared" si="33"/>
        <v>58262</v>
      </c>
      <c r="V30" s="60">
        <f t="shared" si="34"/>
        <v>15793</v>
      </c>
      <c r="W30" s="61">
        <f t="shared" si="35"/>
        <v>0.11309600302258031</v>
      </c>
      <c r="X30" s="61">
        <f t="shared" si="36"/>
        <v>0.49525774673416822</v>
      </c>
      <c r="Y30" s="193">
        <v>1387</v>
      </c>
      <c r="Z30" s="60">
        <v>508</v>
      </c>
      <c r="AA30" s="60">
        <v>142</v>
      </c>
      <c r="AB30" s="60">
        <v>805</v>
      </c>
      <c r="AC30" s="60">
        <v>453</v>
      </c>
      <c r="AD30" s="61">
        <f t="shared" si="37"/>
        <v>-0.4372670807453416</v>
      </c>
      <c r="AE30" s="61">
        <f t="shared" si="38"/>
        <v>-0.67339581831290563</v>
      </c>
      <c r="AF30" s="60">
        <f t="shared" si="39"/>
        <v>-352</v>
      </c>
      <c r="AG30" s="60">
        <f t="shared" si="40"/>
        <v>-934</v>
      </c>
      <c r="AH30" s="61">
        <f t="shared" si="41"/>
        <v>5.9543485633577892E-3</v>
      </c>
      <c r="AI30" s="61">
        <f t="shared" si="42"/>
        <v>5.3247801431820802E-3</v>
      </c>
      <c r="AJ30" s="61">
        <f t="shared" si="43"/>
        <v>1.6142600550212581E-3</v>
      </c>
      <c r="AK30" s="61">
        <f t="shared" si="44"/>
        <v>5.596496106785317E-3</v>
      </c>
      <c r="AL30" s="61">
        <f t="shared" si="45"/>
        <v>3.3037478941342065E-3</v>
      </c>
      <c r="AM30" s="61">
        <f t="shared" si="46"/>
        <v>9.5477365752079217E-4</v>
      </c>
    </row>
    <row r="31" spans="1:39" x14ac:dyDescent="0.25">
      <c r="A31" s="203" t="s">
        <v>79</v>
      </c>
      <c r="B31" s="59" t="s">
        <v>79</v>
      </c>
      <c r="C31" s="193">
        <v>61294</v>
      </c>
      <c r="D31" s="60">
        <v>18297</v>
      </c>
      <c r="E31" s="60">
        <v>30505</v>
      </c>
      <c r="F31" s="60">
        <v>80584</v>
      </c>
      <c r="G31" s="60">
        <v>78468</v>
      </c>
      <c r="H31" s="61">
        <f t="shared" si="25"/>
        <v>-2.6258314305569352E-2</v>
      </c>
      <c r="I31" s="61">
        <f t="shared" si="26"/>
        <v>0.28019055698763329</v>
      </c>
      <c r="J31" s="60">
        <f t="shared" si="27"/>
        <v>-2116</v>
      </c>
      <c r="K31" s="60">
        <f t="shared" si="28"/>
        <v>17174</v>
      </c>
      <c r="L31" s="61">
        <f t="shared" si="29"/>
        <v>5.0979001079766273E-2</v>
      </c>
      <c r="M31" s="61">
        <f t="shared" si="30"/>
        <v>0.18795225742474653</v>
      </c>
      <c r="N31" s="193">
        <v>47483</v>
      </c>
      <c r="O31" s="60">
        <v>14697</v>
      </c>
      <c r="P31" s="60">
        <v>17648</v>
      </c>
      <c r="Q31" s="60">
        <v>55201</v>
      </c>
      <c r="R31" s="60">
        <v>65517</v>
      </c>
      <c r="S31" s="61">
        <f t="shared" si="31"/>
        <v>0.18688067245158613</v>
      </c>
      <c r="T31" s="61">
        <f t="shared" si="32"/>
        <v>0.37979908598866974</v>
      </c>
      <c r="U31" s="60">
        <f t="shared" si="33"/>
        <v>10316</v>
      </c>
      <c r="V31" s="60">
        <f t="shared" si="34"/>
        <v>18034</v>
      </c>
      <c r="W31" s="61">
        <f t="shared" si="35"/>
        <v>3.1533502270545001E-2</v>
      </c>
      <c r="X31" s="61">
        <f t="shared" si="36"/>
        <v>0.15693108081889584</v>
      </c>
      <c r="Y31" s="193">
        <v>2203</v>
      </c>
      <c r="Z31" s="60">
        <v>687</v>
      </c>
      <c r="AA31" s="60">
        <v>786</v>
      </c>
      <c r="AB31" s="60">
        <v>1586</v>
      </c>
      <c r="AC31" s="60">
        <v>1663</v>
      </c>
      <c r="AD31" s="61">
        <f t="shared" si="37"/>
        <v>4.8549810844892738E-2</v>
      </c>
      <c r="AE31" s="61">
        <f t="shared" si="38"/>
        <v>-0.24512029051293693</v>
      </c>
      <c r="AF31" s="60">
        <f t="shared" si="39"/>
        <v>77</v>
      </c>
      <c r="AG31" s="60">
        <f t="shared" si="40"/>
        <v>-540</v>
      </c>
      <c r="AH31" s="61">
        <f t="shared" si="41"/>
        <v>9.4574115970275478E-3</v>
      </c>
      <c r="AI31" s="61">
        <f t="shared" si="42"/>
        <v>7.2010314141064749E-3</v>
      </c>
      <c r="AJ31" s="61">
        <f t="shared" si="43"/>
        <v>8.9352704453993584E-3</v>
      </c>
      <c r="AK31" s="61">
        <f t="shared" si="44"/>
        <v>1.1026140155728587E-2</v>
      </c>
      <c r="AL31" s="61">
        <f t="shared" si="45"/>
        <v>1.2128328361909902E-2</v>
      </c>
      <c r="AM31" s="61">
        <f t="shared" si="46"/>
        <v>3.9833384831696166E-3</v>
      </c>
    </row>
    <row r="32" spans="1:39" x14ac:dyDescent="0.25">
      <c r="A32" s="203" t="s">
        <v>93</v>
      </c>
      <c r="B32" s="59" t="s">
        <v>93</v>
      </c>
      <c r="C32" s="193">
        <v>51436</v>
      </c>
      <c r="D32" s="60">
        <v>26061</v>
      </c>
      <c r="E32" s="60">
        <v>13650</v>
      </c>
      <c r="F32" s="60">
        <v>38227</v>
      </c>
      <c r="G32" s="60">
        <v>41693</v>
      </c>
      <c r="H32" s="61">
        <f t="shared" si="25"/>
        <v>9.0668898945771348E-2</v>
      </c>
      <c r="I32" s="61">
        <f t="shared" si="26"/>
        <v>-0.18941986157555024</v>
      </c>
      <c r="J32" s="60">
        <f t="shared" si="27"/>
        <v>3466</v>
      </c>
      <c r="K32" s="60">
        <f t="shared" si="28"/>
        <v>-9743</v>
      </c>
      <c r="L32" s="61">
        <f t="shared" si="29"/>
        <v>2.7087060865814028E-2</v>
      </c>
      <c r="M32" s="61">
        <f t="shared" si="30"/>
        <v>5.480044426043125E-2</v>
      </c>
      <c r="N32" s="193">
        <v>57667</v>
      </c>
      <c r="O32" s="60">
        <v>28248</v>
      </c>
      <c r="P32" s="60">
        <v>7004</v>
      </c>
      <c r="Q32" s="60">
        <v>49965</v>
      </c>
      <c r="R32" s="60">
        <v>40898</v>
      </c>
      <c r="S32" s="61">
        <f t="shared" si="31"/>
        <v>-0.1814670269188432</v>
      </c>
      <c r="T32" s="61">
        <f t="shared" si="32"/>
        <v>-0.29079022664608878</v>
      </c>
      <c r="U32" s="60">
        <f t="shared" si="33"/>
        <v>-9067</v>
      </c>
      <c r="V32" s="60">
        <f t="shared" si="34"/>
        <v>-16769</v>
      </c>
      <c r="W32" s="61">
        <f t="shared" si="35"/>
        <v>1.9684313626398484E-2</v>
      </c>
      <c r="X32" s="61">
        <f t="shared" si="36"/>
        <v>5.3755512181016409E-2</v>
      </c>
      <c r="Y32" s="193">
        <v>8157</v>
      </c>
      <c r="Z32" s="60">
        <v>6615</v>
      </c>
      <c r="AA32" s="60">
        <v>370</v>
      </c>
      <c r="AB32" s="60">
        <v>1123</v>
      </c>
      <c r="AC32" s="60">
        <v>4383</v>
      </c>
      <c r="AD32" s="61">
        <f t="shared" si="37"/>
        <v>2.9029385574354407</v>
      </c>
      <c r="AE32" s="61">
        <f t="shared" si="38"/>
        <v>-0.46267009930121372</v>
      </c>
      <c r="AF32" s="60">
        <f t="shared" si="39"/>
        <v>3260</v>
      </c>
      <c r="AG32" s="60">
        <f t="shared" si="40"/>
        <v>-3774</v>
      </c>
      <c r="AH32" s="61">
        <f t="shared" si="41"/>
        <v>3.5017751428485566E-2</v>
      </c>
      <c r="AI32" s="61">
        <f t="shared" si="42"/>
        <v>6.9337442218798145E-2</v>
      </c>
      <c r="AJ32" s="61">
        <f t="shared" si="43"/>
        <v>4.2061705659004614E-3</v>
      </c>
      <c r="AK32" s="61">
        <f t="shared" si="44"/>
        <v>7.8072858731924356E-3</v>
      </c>
      <c r="AL32" s="61">
        <f t="shared" si="45"/>
        <v>3.1965401810132951E-2</v>
      </c>
      <c r="AM32" s="61">
        <f t="shared" si="46"/>
        <v>5.7609274265097293E-3</v>
      </c>
    </row>
    <row r="33" spans="1:39" ht="45" x14ac:dyDescent="0.25">
      <c r="A33" s="203" t="s">
        <v>148</v>
      </c>
      <c r="B33" s="197" t="s">
        <v>179</v>
      </c>
      <c r="C33" s="193">
        <f>C22-C23-C25-C26-C27-C28-C29-C30-C31-C32</f>
        <v>134693</v>
      </c>
      <c r="D33" s="200">
        <f>D22-D23-D25-D26-D27-D28-D29-D30-D31-D32</f>
        <v>48596</v>
      </c>
      <c r="E33" s="200">
        <f>E22-E23-E25-E26-E27-E28-E29-E30-E31-E32</f>
        <v>53857</v>
      </c>
      <c r="F33" s="200">
        <f>F22-F23-F25-F26-F27-F28-F29-F30-F31-F32</f>
        <v>124588</v>
      </c>
      <c r="G33" s="200">
        <f>G22-G23-G25-G26-G27-G28-G29-G30-G31-G32</f>
        <v>154919</v>
      </c>
      <c r="H33" s="201">
        <f t="shared" si="25"/>
        <v>0.24345041255979716</v>
      </c>
      <c r="I33" s="201">
        <f t="shared" si="26"/>
        <v>0.1501637056120213</v>
      </c>
      <c r="J33" s="200">
        <f t="shared" si="27"/>
        <v>30331</v>
      </c>
      <c r="K33" s="200">
        <f t="shared" si="28"/>
        <v>20226</v>
      </c>
      <c r="L33" s="201">
        <f t="shared" si="29"/>
        <v>0.10064759989137369</v>
      </c>
      <c r="M33" s="201">
        <f t="shared" si="30"/>
        <v>0.15418876202305878</v>
      </c>
      <c r="N33" s="193">
        <f>N22-N23-N25-N26-N27-N28-N29-N30-N31-N32</f>
        <v>104345</v>
      </c>
      <c r="O33" s="200">
        <f>O22-O23-O25-O26-O27-O28-O29-O30-O31-O32</f>
        <v>33128</v>
      </c>
      <c r="P33" s="200">
        <f>P22-P23-P25-P26-P27-P28-P29-P30-P31-P32</f>
        <v>26058</v>
      </c>
      <c r="Q33" s="200">
        <f>Q22-Q23-Q25-Q26-Q27-Q28-Q29-Q30-Q31-Q32</f>
        <v>78077</v>
      </c>
      <c r="R33" s="200">
        <f>R22-R23-R25-R26-R27-R28-R29-R30-R31-R32</f>
        <v>78274</v>
      </c>
      <c r="S33" s="201">
        <f t="shared" si="31"/>
        <v>2.5231502234972503E-3</v>
      </c>
      <c r="T33" s="201">
        <f t="shared" si="32"/>
        <v>-0.2498538502084432</v>
      </c>
      <c r="U33" s="200">
        <f t="shared" si="33"/>
        <v>197</v>
      </c>
      <c r="V33" s="200">
        <f t="shared" si="34"/>
        <v>-26071</v>
      </c>
      <c r="W33" s="201">
        <f t="shared" si="35"/>
        <v>3.7673479504932147E-2</v>
      </c>
      <c r="X33" s="201">
        <f t="shared" si="36"/>
        <v>7.7905041722402701E-2</v>
      </c>
      <c r="Y33" s="193">
        <f>Y22-Y23-Y25-Y26-Y27-Y28-Y29-Y30-Y31-Y32</f>
        <v>24485</v>
      </c>
      <c r="Z33" s="200">
        <f>Z22-Z23-Z25-Z26-Z27-Z28-Z29-Z30-Z31-Z32</f>
        <v>5794</v>
      </c>
      <c r="AA33" s="200">
        <f>AA22-AA23-AA25-AA26-AA27-AA28-AA29-AA30-AA31-AA32</f>
        <v>7058</v>
      </c>
      <c r="AB33" s="200">
        <f>AB22-AB23-AB25-AB26-AB27-AB28-AB29-AB30-AB31-AB32</f>
        <v>11915</v>
      </c>
      <c r="AC33" s="200">
        <f>AC22-AC23-AC25-AC26-AC27-AC28-AC29-AC30-AC31-AC32</f>
        <v>16024</v>
      </c>
      <c r="AD33" s="201">
        <f t="shared" si="37"/>
        <v>0.34485942089802779</v>
      </c>
      <c r="AE33" s="201">
        <f t="shared" si="38"/>
        <v>-0.34555850520726972</v>
      </c>
      <c r="AF33" s="200">
        <f t="shared" si="39"/>
        <v>4109</v>
      </c>
      <c r="AG33" s="200">
        <f t="shared" si="40"/>
        <v>-8461</v>
      </c>
      <c r="AH33" s="61">
        <f t="shared" si="41"/>
        <v>0.1051133558571128</v>
      </c>
      <c r="AI33" s="61">
        <f t="shared" si="42"/>
        <v>6.0731842814167269E-2</v>
      </c>
      <c r="AJ33" s="61">
        <f t="shared" si="43"/>
        <v>8.0235545551690421E-2</v>
      </c>
      <c r="AK33" s="61">
        <f t="shared" si="44"/>
        <v>8.2835094549499444E-2</v>
      </c>
      <c r="AL33" s="201">
        <f t="shared" si="45"/>
        <v>0.11686370034350227</v>
      </c>
      <c r="AM33" s="201">
        <f t="shared" si="46"/>
        <v>1.5948468055290144E-2</v>
      </c>
    </row>
    <row r="34" spans="1:39" ht="6" customHeight="1" x14ac:dyDescent="0.25">
      <c r="A34" s="204"/>
    </row>
    <row r="35" spans="1:39" ht="15" customHeight="1" x14ac:dyDescent="0.25">
      <c r="A35" s="204"/>
      <c r="B35" s="40" t="s">
        <v>57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</row>
    <row r="36" spans="1:39" x14ac:dyDescent="0.25">
      <c r="A36" s="204"/>
    </row>
    <row r="37" spans="1:39" x14ac:dyDescent="0.25">
      <c r="A37" s="204"/>
    </row>
    <row r="50" spans="2:2" x14ac:dyDescent="0.25">
      <c r="B50" s="40"/>
    </row>
  </sheetData>
  <mergeCells count="6">
    <mergeCell ref="C6:M6"/>
    <mergeCell ref="N6:X6"/>
    <mergeCell ref="Y6:AM6"/>
    <mergeCell ref="C20:M20"/>
    <mergeCell ref="N20:X20"/>
    <mergeCell ref="Y20:AM20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709A6-20AE-46FF-8C05-A480510F0E3C}">
  <dimension ref="A1:AI50"/>
  <sheetViews>
    <sheetView showGridLines="0" workbookViewId="0">
      <pane xSplit="2" ySplit="7" topLeftCell="C8" activePane="bottomRight" state="frozen"/>
      <selection activeCell="G13" sqref="G13"/>
      <selection pane="topRight" activeCell="G13" sqref="G13"/>
      <selection pane="bottomLeft" activeCell="G13" sqref="G13"/>
      <selection pane="bottomRight" activeCell="G13" sqref="G13"/>
    </sheetView>
  </sheetViews>
  <sheetFormatPr baseColWidth="10" defaultColWidth="11.42578125" defaultRowHeight="15" x14ac:dyDescent="0.25"/>
  <cols>
    <col min="1" max="1" width="22.28515625" customWidth="1"/>
    <col min="2" max="2" width="31.7109375" customWidth="1"/>
    <col min="3" max="7" width="12.42578125" customWidth="1"/>
    <col min="8" max="9" width="9.42578125" customWidth="1"/>
    <col min="10" max="10" width="11.7109375" customWidth="1"/>
    <col min="11" max="11" width="9.42578125" customWidth="1"/>
    <col min="12" max="12" width="10.85546875" customWidth="1"/>
    <col min="13" max="13" width="10.140625" customWidth="1"/>
    <col min="14" max="15" width="11.42578125" customWidth="1"/>
    <col min="16" max="16" width="15.85546875" customWidth="1"/>
    <col min="17" max="18" width="11.42578125" customWidth="1"/>
    <col min="19" max="24" width="9.42578125" customWidth="1"/>
    <col min="25" max="28" width="11" customWidth="1"/>
    <col min="34" max="35" width="9.42578125" customWidth="1"/>
  </cols>
  <sheetData>
    <row r="1" spans="1:35" ht="40.5" customHeight="1" x14ac:dyDescent="0.25">
      <c r="A1" s="44"/>
    </row>
    <row r="4" spans="1:35" ht="21.75" customHeight="1" thickBot="1" x14ac:dyDescent="0.3">
      <c r="B4" s="11" t="str">
        <f>CONCATENATE("Turistas entrados a Canarias e islas según lugar de residencia")</f>
        <v>Turistas entrados a Canarias e islas según lugar de residencia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</row>
    <row r="5" spans="1:35" ht="6" customHeight="1" x14ac:dyDescent="0.25"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</row>
    <row r="6" spans="1:35" ht="15.75" x14ac:dyDescent="0.25">
      <c r="C6" s="183" t="s">
        <v>132</v>
      </c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5" t="s">
        <v>134</v>
      </c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5" t="s">
        <v>133</v>
      </c>
      <c r="Z6" s="186"/>
      <c r="AA6" s="186"/>
      <c r="AB6" s="186"/>
      <c r="AC6" s="186"/>
      <c r="AD6" s="186"/>
      <c r="AE6" s="186"/>
      <c r="AF6" s="186"/>
      <c r="AG6" s="186"/>
      <c r="AH6" s="186"/>
      <c r="AI6" s="186"/>
    </row>
    <row r="7" spans="1:35" s="190" customFormat="1" ht="45.75" thickBot="1" x14ac:dyDescent="0.3">
      <c r="A7" s="203"/>
      <c r="B7" s="27"/>
      <c r="C7" s="47" t="s">
        <v>186</v>
      </c>
      <c r="D7" s="47" t="s">
        <v>187</v>
      </c>
      <c r="E7" s="47" t="s">
        <v>188</v>
      </c>
      <c r="F7" s="47" t="s">
        <v>189</v>
      </c>
      <c r="G7" s="47" t="s">
        <v>185</v>
      </c>
      <c r="H7" s="32" t="str">
        <f>CONCATENATE("Variación ",RIGHT(G7,2),"/",RIGHT(F7,2))</f>
        <v>Variación 23/22</v>
      </c>
      <c r="I7" s="32" t="str">
        <f>CONCATENATE("Variación ",RIGHT(G7,2),"/",RIGHT(C7,2))</f>
        <v>Variación 23/19</v>
      </c>
      <c r="J7" s="32" t="str">
        <f>CONCATENATE("diferencia ",RIGHT(G7,2),"/",RIGHT(F7,2))</f>
        <v>diferencia 23/22</v>
      </c>
      <c r="K7" s="32" t="str">
        <f>CONCATENATE("diferencia ",RIGHT(G7,2),"/",RIGHT(C7,2))</f>
        <v>diferencia 23/19</v>
      </c>
      <c r="L7" s="188" t="str">
        <f>CONCATENATE("Cuota ",RIGHT(G7,4))</f>
        <v>Cuota 2023</v>
      </c>
      <c r="M7" s="189" t="s">
        <v>175</v>
      </c>
      <c r="N7" s="47" t="s">
        <v>186</v>
      </c>
      <c r="O7" s="47" t="s">
        <v>187</v>
      </c>
      <c r="P7" s="47" t="s">
        <v>188</v>
      </c>
      <c r="Q7" s="47" t="s">
        <v>189</v>
      </c>
      <c r="R7" s="47" t="s">
        <v>185</v>
      </c>
      <c r="S7" s="32" t="str">
        <f>CONCATENATE("Variación ",RIGHT(R7,2),"/",RIGHT(Q7,2))</f>
        <v>Variación 23/22</v>
      </c>
      <c r="T7" s="32" t="str">
        <f>CONCATENATE("Variación ",RIGHT(R7,2),"/",RIGHT(N7,2))</f>
        <v>Variación 23/19</v>
      </c>
      <c r="U7" s="32" t="str">
        <f>CONCATENATE("diferencia ",RIGHT(R7,2),"/",RIGHT(Q7,2))</f>
        <v>diferencia 23/22</v>
      </c>
      <c r="V7" s="32" t="str">
        <f>CONCATENATE("diferencia ",RIGHT(R7,2),"/",RIGHT(N7,2))</f>
        <v>diferencia 23/19</v>
      </c>
      <c r="W7" s="188" t="str">
        <f>CONCATENATE("Cuota ",RIGHT(R7,4))</f>
        <v>Cuota 2023</v>
      </c>
      <c r="X7" s="189" t="s">
        <v>175</v>
      </c>
      <c r="Y7" s="47" t="s">
        <v>186</v>
      </c>
      <c r="Z7" s="47" t="s">
        <v>187</v>
      </c>
      <c r="AA7" s="47" t="s">
        <v>188</v>
      </c>
      <c r="AB7" s="47" t="s">
        <v>189</v>
      </c>
      <c r="AC7" s="47" t="s">
        <v>185</v>
      </c>
      <c r="AD7" s="32" t="str">
        <f>CONCATENATE("Variación ",RIGHT(AC7,2),"/",RIGHT(AB7,2))</f>
        <v>Variación 23/22</v>
      </c>
      <c r="AE7" s="32" t="str">
        <f>CONCATENATE("Variación ",RIGHT(AC7,2),"/",RIGHT(Y7,2))</f>
        <v>Variación 23/19</v>
      </c>
      <c r="AF7" s="32" t="str">
        <f>CONCATENATE("diferencia ",RIGHT(AC7,2),"/",RIGHT(AB7,2))</f>
        <v>diferencia 23/22</v>
      </c>
      <c r="AG7" s="32" t="str">
        <f>CONCATENATE("diferencia ",RIGHT(AC7,2),"/",RIGHT(Y7,2))</f>
        <v>diferencia 23/19</v>
      </c>
      <c r="AH7" s="188" t="str">
        <f>CONCATENATE("Cuota ",RIGHT(AC7,4))</f>
        <v>Cuota 2023</v>
      </c>
      <c r="AI7" s="189" t="s">
        <v>175</v>
      </c>
    </row>
    <row r="8" spans="1:35" ht="15.75" x14ac:dyDescent="0.25">
      <c r="A8" s="203" t="s">
        <v>29</v>
      </c>
      <c r="B8" s="59" t="s">
        <v>30</v>
      </c>
      <c r="C8" s="191">
        <v>10080669</v>
      </c>
      <c r="D8" s="55">
        <v>3768423</v>
      </c>
      <c r="E8" s="55">
        <v>2587070</v>
      </c>
      <c r="F8" s="55">
        <v>9286289</v>
      </c>
      <c r="G8" s="55">
        <v>10503968</v>
      </c>
      <c r="H8" s="56">
        <f>G8/F8-1</f>
        <v>0.13112654581394145</v>
      </c>
      <c r="I8" s="56">
        <f>G8/C8-1</f>
        <v>4.1991161499301377E-2</v>
      </c>
      <c r="J8" s="55">
        <f>G8-F8</f>
        <v>1217679</v>
      </c>
      <c r="K8" s="55">
        <f>G8-C8</f>
        <v>423299</v>
      </c>
      <c r="L8" s="56">
        <f>G8/$G$8</f>
        <v>1</v>
      </c>
      <c r="M8" s="192">
        <f>G8/$G$8</f>
        <v>1</v>
      </c>
      <c r="N8" s="193">
        <v>2741179</v>
      </c>
      <c r="O8" s="60">
        <v>1089001</v>
      </c>
      <c r="P8" s="60">
        <v>660920</v>
      </c>
      <c r="Q8" s="60">
        <v>2348932</v>
      </c>
      <c r="R8" s="60">
        <v>2702491</v>
      </c>
      <c r="S8" s="61">
        <f>R8/Q8-1</f>
        <v>0.15051904439975283</v>
      </c>
      <c r="T8" s="61">
        <f>R8/N8-1</f>
        <v>-1.411363504535823E-2</v>
      </c>
      <c r="U8" s="60">
        <f>R8-Q8</f>
        <v>353559</v>
      </c>
      <c r="V8" s="60">
        <f>R8-N8</f>
        <v>-38688</v>
      </c>
      <c r="W8" s="61">
        <f t="shared" ref="W8:W19" si="0">R8/$R$8</f>
        <v>1</v>
      </c>
      <c r="X8" s="61">
        <f>R8/$G8</f>
        <v>0.25728286681756835</v>
      </c>
      <c r="Y8" s="193">
        <v>3844199</v>
      </c>
      <c r="Z8" s="60">
        <v>1477533</v>
      </c>
      <c r="AA8" s="60">
        <v>1037229</v>
      </c>
      <c r="AB8" s="60">
        <v>3741303</v>
      </c>
      <c r="AC8" s="60">
        <v>4191995</v>
      </c>
      <c r="AD8" s="61">
        <f>AC8/AB8-1</f>
        <v>0.12046391324092176</v>
      </c>
      <c r="AE8" s="61">
        <f>AC8/Y8-1</f>
        <v>9.0472943778404868E-2</v>
      </c>
      <c r="AF8" s="60">
        <f>AC8-AB8</f>
        <v>450692</v>
      </c>
      <c r="AG8" s="60">
        <f>AC8-Y8</f>
        <v>347796</v>
      </c>
      <c r="AH8" s="61">
        <f>AC8/$AC$8</f>
        <v>1</v>
      </c>
      <c r="AI8" s="61">
        <f>AC8/$G8</f>
        <v>0.39908680224463744</v>
      </c>
    </row>
    <row r="9" spans="1:35" ht="30" x14ac:dyDescent="0.25">
      <c r="A9" s="203" t="s">
        <v>60</v>
      </c>
      <c r="B9" s="59" t="s">
        <v>177</v>
      </c>
      <c r="C9" s="191">
        <v>1378612</v>
      </c>
      <c r="D9" s="55">
        <v>545444</v>
      </c>
      <c r="E9" s="55">
        <v>809426</v>
      </c>
      <c r="F9" s="55">
        <v>1294491</v>
      </c>
      <c r="G9" s="55">
        <v>1341270</v>
      </c>
      <c r="H9" s="195">
        <f t="shared" ref="H9:H19" si="1">G9/F9-1</f>
        <v>3.6136983571148917E-2</v>
      </c>
      <c r="I9" s="195">
        <f t="shared" ref="I9:I19" si="2">G9/C9-1</f>
        <v>-2.7086663977971992E-2</v>
      </c>
      <c r="J9" s="196">
        <f t="shared" ref="J9:J19" si="3">G9-F9</f>
        <v>46779</v>
      </c>
      <c r="K9" s="196">
        <f t="shared" ref="K9:K19" si="4">G9-C9</f>
        <v>-37342</v>
      </c>
      <c r="L9" s="195">
        <f t="shared" ref="L9:L19" si="5">G9/$G$8</f>
        <v>0.12769174468162889</v>
      </c>
      <c r="M9" s="195">
        <f t="shared" ref="M9:M19" si="6">G9/$G$8</f>
        <v>0.12769174468162889</v>
      </c>
      <c r="N9" s="193">
        <v>444905</v>
      </c>
      <c r="O9" s="60">
        <v>165438</v>
      </c>
      <c r="P9" s="60">
        <v>207655</v>
      </c>
      <c r="Q9" s="60">
        <v>362166</v>
      </c>
      <c r="R9" s="60">
        <v>357272</v>
      </c>
      <c r="S9" s="61">
        <f t="shared" ref="S9:S19" si="7">R9/Q9-1</f>
        <v>-1.3513140383139222E-2</v>
      </c>
      <c r="T9" s="61">
        <f t="shared" ref="T9:T19" si="8">R9/N9-1</f>
        <v>-0.19697013969274335</v>
      </c>
      <c r="U9" s="60">
        <f t="shared" ref="U9:U19" si="9">R9-Q9</f>
        <v>-4894</v>
      </c>
      <c r="V9" s="60">
        <f t="shared" ref="V9:V19" si="10">R9-N9</f>
        <v>-87633</v>
      </c>
      <c r="W9" s="61">
        <f t="shared" si="0"/>
        <v>0.13220099530396215</v>
      </c>
      <c r="X9" s="61">
        <f t="shared" ref="X9:X19" si="11">R9/$G9</f>
        <v>0.26636844184988856</v>
      </c>
      <c r="Y9" s="193">
        <v>572645</v>
      </c>
      <c r="Z9" s="60">
        <v>224871</v>
      </c>
      <c r="AA9" s="60">
        <v>324702</v>
      </c>
      <c r="AB9" s="60">
        <v>544024</v>
      </c>
      <c r="AC9" s="60">
        <v>606248</v>
      </c>
      <c r="AD9" s="61">
        <f t="shared" ref="AD9:AD19" si="12">AC9/AB9-1</f>
        <v>0.11437730688351988</v>
      </c>
      <c r="AE9" s="61">
        <f t="shared" ref="AE9:AE19" si="13">AC9/Y9-1</f>
        <v>5.868033423848984E-2</v>
      </c>
      <c r="AF9" s="60">
        <f t="shared" ref="AF9:AF19" si="14">AC9-AB9</f>
        <v>62224</v>
      </c>
      <c r="AG9" s="60">
        <f t="shared" ref="AG9:AG19" si="15">AC9-Y9</f>
        <v>33603</v>
      </c>
      <c r="AH9" s="61">
        <f t="shared" ref="AH9:AH19" si="16">AC9/$AC$8</f>
        <v>0.14462040150334149</v>
      </c>
      <c r="AI9" s="61">
        <f t="shared" ref="AI9:AI19" si="17">AC9/$G9</f>
        <v>0.45199549680526663</v>
      </c>
    </row>
    <row r="10" spans="1:35" ht="30" x14ac:dyDescent="0.25">
      <c r="A10" s="203" t="s">
        <v>64</v>
      </c>
      <c r="B10" s="59" t="s">
        <v>65</v>
      </c>
      <c r="C10" s="191">
        <v>8702056</v>
      </c>
      <c r="D10" s="55">
        <v>3222980</v>
      </c>
      <c r="E10" s="55">
        <v>1777644</v>
      </c>
      <c r="F10" s="55">
        <v>7991797</v>
      </c>
      <c r="G10" s="55">
        <v>9162697</v>
      </c>
      <c r="H10" s="195">
        <f t="shared" si="1"/>
        <v>0.1465127304910272</v>
      </c>
      <c r="I10" s="195">
        <f t="shared" si="2"/>
        <v>5.2934731746152819E-2</v>
      </c>
      <c r="J10" s="196">
        <f t="shared" si="3"/>
        <v>1170900</v>
      </c>
      <c r="K10" s="196">
        <f t="shared" si="4"/>
        <v>460641</v>
      </c>
      <c r="L10" s="195">
        <f t="shared" si="5"/>
        <v>0.87230816011625323</v>
      </c>
      <c r="M10" s="195">
        <f t="shared" si="6"/>
        <v>0.87230816011625323</v>
      </c>
      <c r="N10" s="193">
        <v>2296274</v>
      </c>
      <c r="O10" s="60">
        <v>923562</v>
      </c>
      <c r="P10" s="60">
        <v>453264</v>
      </c>
      <c r="Q10" s="60">
        <v>1986765</v>
      </c>
      <c r="R10" s="60">
        <v>2345219</v>
      </c>
      <c r="S10" s="61">
        <f t="shared" si="7"/>
        <v>0.1804209355409423</v>
      </c>
      <c r="T10" s="61">
        <f t="shared" si="8"/>
        <v>2.1314965025950761E-2</v>
      </c>
      <c r="U10" s="60">
        <f t="shared" si="9"/>
        <v>358454</v>
      </c>
      <c r="V10" s="60">
        <f t="shared" si="10"/>
        <v>48945</v>
      </c>
      <c r="W10" s="61">
        <f t="shared" si="0"/>
        <v>0.86779900469603788</v>
      </c>
      <c r="X10" s="61">
        <f t="shared" si="11"/>
        <v>0.25595291430023276</v>
      </c>
      <c r="Y10" s="193">
        <v>3271553</v>
      </c>
      <c r="Z10" s="60">
        <v>1252662</v>
      </c>
      <c r="AA10" s="60">
        <v>712529</v>
      </c>
      <c r="AB10" s="60">
        <v>3197280</v>
      </c>
      <c r="AC10" s="60">
        <v>3585749</v>
      </c>
      <c r="AD10" s="61">
        <f t="shared" si="12"/>
        <v>0.12149983736175751</v>
      </c>
      <c r="AE10" s="61">
        <f t="shared" si="13"/>
        <v>9.6038792585661836E-2</v>
      </c>
      <c r="AF10" s="60">
        <f t="shared" si="14"/>
        <v>388469</v>
      </c>
      <c r="AG10" s="60">
        <f t="shared" si="15"/>
        <v>314196</v>
      </c>
      <c r="AH10" s="61">
        <f t="shared" si="16"/>
        <v>0.85538007559646423</v>
      </c>
      <c r="AI10" s="61">
        <f t="shared" si="17"/>
        <v>0.39134209065300313</v>
      </c>
    </row>
    <row r="11" spans="1:35" ht="15.75" x14ac:dyDescent="0.25">
      <c r="A11" s="203" t="s">
        <v>69</v>
      </c>
      <c r="B11" s="59" t="s">
        <v>69</v>
      </c>
      <c r="C11" s="191">
        <v>3342012</v>
      </c>
      <c r="D11" s="55">
        <v>988736</v>
      </c>
      <c r="E11" s="55">
        <v>240130</v>
      </c>
      <c r="F11" s="55">
        <v>3159641</v>
      </c>
      <c r="G11" s="55">
        <v>3655958</v>
      </c>
      <c r="H11" s="195">
        <f t="shared" si="1"/>
        <v>0.15708018727444029</v>
      </c>
      <c r="I11" s="195">
        <f t="shared" si="2"/>
        <v>9.3939219847205768E-2</v>
      </c>
      <c r="J11" s="196">
        <f t="shared" si="3"/>
        <v>496317</v>
      </c>
      <c r="K11" s="196">
        <f t="shared" si="4"/>
        <v>313946</v>
      </c>
      <c r="L11" s="195">
        <f t="shared" si="5"/>
        <v>0.34805494456951885</v>
      </c>
      <c r="M11" s="195">
        <f t="shared" si="6"/>
        <v>0.34805494456951885</v>
      </c>
      <c r="N11" s="193">
        <v>507215</v>
      </c>
      <c r="O11" s="60">
        <v>145199</v>
      </c>
      <c r="P11" s="60">
        <v>38060</v>
      </c>
      <c r="Q11" s="60">
        <v>498419</v>
      </c>
      <c r="R11" s="60">
        <v>595042</v>
      </c>
      <c r="S11" s="61">
        <f t="shared" si="7"/>
        <v>0.19385898210140473</v>
      </c>
      <c r="T11" s="61">
        <f t="shared" si="8"/>
        <v>0.1731553680391944</v>
      </c>
      <c r="U11" s="60">
        <f t="shared" si="9"/>
        <v>96623</v>
      </c>
      <c r="V11" s="60">
        <f t="shared" si="10"/>
        <v>87827</v>
      </c>
      <c r="W11" s="61">
        <f t="shared" si="0"/>
        <v>0.22018278691769927</v>
      </c>
      <c r="X11" s="61">
        <f t="shared" si="11"/>
        <v>0.16275952841909017</v>
      </c>
      <c r="Y11" s="193">
        <v>1514514</v>
      </c>
      <c r="Z11" s="60">
        <v>478629</v>
      </c>
      <c r="AA11" s="60">
        <v>106141</v>
      </c>
      <c r="AB11" s="60">
        <v>1462060</v>
      </c>
      <c r="AC11" s="60">
        <v>1609764</v>
      </c>
      <c r="AD11" s="61">
        <f t="shared" si="12"/>
        <v>0.10102458175451079</v>
      </c>
      <c r="AE11" s="61">
        <f t="shared" si="13"/>
        <v>6.2891462211640103E-2</v>
      </c>
      <c r="AF11" s="60">
        <f t="shared" si="14"/>
        <v>147704</v>
      </c>
      <c r="AG11" s="60">
        <f t="shared" si="15"/>
        <v>95250</v>
      </c>
      <c r="AH11" s="61">
        <f t="shared" si="16"/>
        <v>0.3840090458123161</v>
      </c>
      <c r="AI11" s="61">
        <f t="shared" si="17"/>
        <v>0.44031249811950796</v>
      </c>
    </row>
    <row r="12" spans="1:35" ht="15.75" x14ac:dyDescent="0.25">
      <c r="A12" s="203" t="s">
        <v>76</v>
      </c>
      <c r="B12" s="59" t="s">
        <v>76</v>
      </c>
      <c r="C12" s="191">
        <v>1711397</v>
      </c>
      <c r="D12" s="55">
        <v>745042</v>
      </c>
      <c r="E12" s="55">
        <v>479489</v>
      </c>
      <c r="F12" s="55">
        <v>1392846</v>
      </c>
      <c r="G12" s="55">
        <v>1586211</v>
      </c>
      <c r="H12" s="195">
        <f t="shared" si="1"/>
        <v>0.13882726446426963</v>
      </c>
      <c r="I12" s="195">
        <f t="shared" si="2"/>
        <v>-7.3148427863318655E-2</v>
      </c>
      <c r="J12" s="196">
        <f t="shared" si="3"/>
        <v>193365</v>
      </c>
      <c r="K12" s="196">
        <f t="shared" si="4"/>
        <v>-125186</v>
      </c>
      <c r="L12" s="195">
        <f t="shared" si="5"/>
        <v>0.15101064664324948</v>
      </c>
      <c r="M12" s="195">
        <f t="shared" si="6"/>
        <v>0.15101064664324948</v>
      </c>
      <c r="N12" s="193">
        <v>542305</v>
      </c>
      <c r="O12" s="60">
        <v>230954</v>
      </c>
      <c r="P12" s="60">
        <v>152017</v>
      </c>
      <c r="Q12" s="60">
        <v>421015</v>
      </c>
      <c r="R12" s="60">
        <v>493928</v>
      </c>
      <c r="S12" s="61">
        <f t="shared" si="7"/>
        <v>0.17318385330688923</v>
      </c>
      <c r="T12" s="61">
        <f t="shared" si="8"/>
        <v>-8.9206258470786781E-2</v>
      </c>
      <c r="U12" s="60">
        <f t="shared" si="9"/>
        <v>72913</v>
      </c>
      <c r="V12" s="60">
        <f t="shared" si="10"/>
        <v>-48377</v>
      </c>
      <c r="W12" s="61">
        <f t="shared" si="0"/>
        <v>0.18276767619207612</v>
      </c>
      <c r="X12" s="61">
        <f t="shared" si="11"/>
        <v>0.31138858575561512</v>
      </c>
      <c r="Y12" s="193">
        <v>427812</v>
      </c>
      <c r="Z12" s="60">
        <v>196742</v>
      </c>
      <c r="AA12" s="60">
        <v>122815</v>
      </c>
      <c r="AB12" s="60">
        <v>371332</v>
      </c>
      <c r="AC12" s="60">
        <v>449100</v>
      </c>
      <c r="AD12" s="61">
        <f t="shared" si="12"/>
        <v>0.20942983637284152</v>
      </c>
      <c r="AE12" s="61">
        <f t="shared" si="13"/>
        <v>4.9760175030153508E-2</v>
      </c>
      <c r="AF12" s="60">
        <f t="shared" si="14"/>
        <v>77768</v>
      </c>
      <c r="AG12" s="60">
        <f t="shared" si="15"/>
        <v>21288</v>
      </c>
      <c r="AH12" s="61">
        <f t="shared" si="16"/>
        <v>0.10713276137018293</v>
      </c>
      <c r="AI12" s="61">
        <f t="shared" si="17"/>
        <v>0.28312752843095906</v>
      </c>
    </row>
    <row r="13" spans="1:35" ht="15.75" x14ac:dyDescent="0.25">
      <c r="A13" s="203" t="s">
        <v>85</v>
      </c>
      <c r="B13" s="59" t="s">
        <v>85</v>
      </c>
      <c r="C13" s="191">
        <v>274559</v>
      </c>
      <c r="D13" s="55">
        <v>107660</v>
      </c>
      <c r="E13" s="55">
        <v>101579</v>
      </c>
      <c r="F13" s="55">
        <v>267350</v>
      </c>
      <c r="G13" s="55">
        <v>281344</v>
      </c>
      <c r="H13" s="195">
        <f t="shared" si="1"/>
        <v>5.2343370114082743E-2</v>
      </c>
      <c r="I13" s="195">
        <f t="shared" si="2"/>
        <v>2.4712356906894328E-2</v>
      </c>
      <c r="J13" s="196">
        <f t="shared" si="3"/>
        <v>13994</v>
      </c>
      <c r="K13" s="196">
        <f t="shared" si="4"/>
        <v>6785</v>
      </c>
      <c r="L13" s="195">
        <f t="shared" si="5"/>
        <v>2.6784544659694317E-2</v>
      </c>
      <c r="M13" s="195">
        <f t="shared" si="6"/>
        <v>2.6784544659694317E-2</v>
      </c>
      <c r="N13" s="193">
        <v>71848</v>
      </c>
      <c r="O13" s="60">
        <v>22423</v>
      </c>
      <c r="P13" s="60">
        <v>23835</v>
      </c>
      <c r="Q13" s="60">
        <v>70693</v>
      </c>
      <c r="R13" s="60">
        <v>71223</v>
      </c>
      <c r="S13" s="61">
        <f t="shared" si="7"/>
        <v>7.4972062297540276E-3</v>
      </c>
      <c r="T13" s="61">
        <f t="shared" si="8"/>
        <v>-8.6989199421000363E-3</v>
      </c>
      <c r="U13" s="60">
        <f t="shared" si="9"/>
        <v>530</v>
      </c>
      <c r="V13" s="60">
        <f t="shared" si="10"/>
        <v>-625</v>
      </c>
      <c r="W13" s="61">
        <f t="shared" si="0"/>
        <v>2.6354574353809133E-2</v>
      </c>
      <c r="X13" s="61">
        <f t="shared" si="11"/>
        <v>0.25315272406733397</v>
      </c>
      <c r="Y13" s="193">
        <v>148643</v>
      </c>
      <c r="Z13" s="60">
        <v>65031</v>
      </c>
      <c r="AA13" s="60">
        <v>61097</v>
      </c>
      <c r="AB13" s="60">
        <v>151268</v>
      </c>
      <c r="AC13" s="60">
        <v>151312</v>
      </c>
      <c r="AD13" s="61">
        <f t="shared" si="12"/>
        <v>2.9087447444275938E-4</v>
      </c>
      <c r="AE13" s="61">
        <f t="shared" si="13"/>
        <v>1.7955773228473637E-2</v>
      </c>
      <c r="AF13" s="60">
        <f t="shared" si="14"/>
        <v>44</v>
      </c>
      <c r="AG13" s="60">
        <f t="shared" si="15"/>
        <v>2669</v>
      </c>
      <c r="AH13" s="61">
        <f t="shared" si="16"/>
        <v>3.6095462900122735E-2</v>
      </c>
      <c r="AI13" s="61">
        <f t="shared" si="17"/>
        <v>0.53781847133757965</v>
      </c>
    </row>
    <row r="14" spans="1:35" ht="15.75" x14ac:dyDescent="0.25">
      <c r="A14" s="203" t="s">
        <v>82</v>
      </c>
      <c r="B14" s="59" t="s">
        <v>82</v>
      </c>
      <c r="C14" s="191">
        <v>410949</v>
      </c>
      <c r="D14" s="55">
        <v>158944</v>
      </c>
      <c r="E14" s="55">
        <v>236842</v>
      </c>
      <c r="F14" s="55">
        <v>503660</v>
      </c>
      <c r="G14" s="55">
        <v>563623</v>
      </c>
      <c r="H14" s="195">
        <f t="shared" si="1"/>
        <v>0.11905452090696111</v>
      </c>
      <c r="I14" s="195">
        <f t="shared" si="2"/>
        <v>0.3715156868613867</v>
      </c>
      <c r="J14" s="196">
        <f t="shared" si="3"/>
        <v>59963</v>
      </c>
      <c r="K14" s="196">
        <f t="shared" si="4"/>
        <v>152674</v>
      </c>
      <c r="L14" s="195">
        <f t="shared" si="5"/>
        <v>5.3658103299629244E-2</v>
      </c>
      <c r="M14" s="195">
        <f t="shared" si="6"/>
        <v>5.3658103299629244E-2</v>
      </c>
      <c r="N14" s="193">
        <v>65074</v>
      </c>
      <c r="O14" s="60">
        <v>22646</v>
      </c>
      <c r="P14" s="60">
        <v>39605</v>
      </c>
      <c r="Q14" s="60">
        <v>84752</v>
      </c>
      <c r="R14" s="60">
        <v>104315</v>
      </c>
      <c r="S14" s="61">
        <f t="shared" si="7"/>
        <v>0.23082641117613734</v>
      </c>
      <c r="T14" s="61">
        <f t="shared" si="8"/>
        <v>0.60302117589206139</v>
      </c>
      <c r="U14" s="60">
        <f t="shared" si="9"/>
        <v>19563</v>
      </c>
      <c r="V14" s="60">
        <f t="shared" si="10"/>
        <v>39241</v>
      </c>
      <c r="W14" s="61">
        <f t="shared" si="0"/>
        <v>3.8599573504592616E-2</v>
      </c>
      <c r="X14" s="61">
        <f t="shared" si="11"/>
        <v>0.18507938817259054</v>
      </c>
      <c r="Y14" s="193">
        <v>148353</v>
      </c>
      <c r="Z14" s="60">
        <v>64580</v>
      </c>
      <c r="AA14" s="60">
        <v>104688</v>
      </c>
      <c r="AB14" s="60">
        <v>202693</v>
      </c>
      <c r="AC14" s="60">
        <v>218653</v>
      </c>
      <c r="AD14" s="61">
        <f t="shared" si="12"/>
        <v>7.8739769010276683E-2</v>
      </c>
      <c r="AE14" s="61">
        <f t="shared" si="13"/>
        <v>0.47386975659406949</v>
      </c>
      <c r="AF14" s="60">
        <f t="shared" si="14"/>
        <v>15960</v>
      </c>
      <c r="AG14" s="60">
        <f t="shared" si="15"/>
        <v>70300</v>
      </c>
      <c r="AH14" s="61">
        <f t="shared" si="16"/>
        <v>5.2159651907981761E-2</v>
      </c>
      <c r="AI14" s="61">
        <f t="shared" si="17"/>
        <v>0.38794193991373666</v>
      </c>
    </row>
    <row r="15" spans="1:35" ht="15.75" x14ac:dyDescent="0.25">
      <c r="A15" s="203" t="s">
        <v>89</v>
      </c>
      <c r="B15" s="59" t="s">
        <v>178</v>
      </c>
      <c r="C15" s="191">
        <v>385517</v>
      </c>
      <c r="D15" s="55">
        <v>159769</v>
      </c>
      <c r="E15" s="55">
        <v>101987</v>
      </c>
      <c r="F15" s="55">
        <v>430264</v>
      </c>
      <c r="G15" s="55">
        <v>418064</v>
      </c>
      <c r="H15" s="195">
        <f t="shared" si="1"/>
        <v>-2.8354684565754962E-2</v>
      </c>
      <c r="I15" s="195">
        <f t="shared" si="2"/>
        <v>8.4424292573349602E-2</v>
      </c>
      <c r="J15" s="196">
        <f t="shared" si="3"/>
        <v>-12200</v>
      </c>
      <c r="K15" s="196">
        <f t="shared" si="4"/>
        <v>32547</v>
      </c>
      <c r="L15" s="195">
        <f t="shared" si="5"/>
        <v>3.9800578219583306E-2</v>
      </c>
      <c r="M15" s="195">
        <f t="shared" si="6"/>
        <v>3.9800578219583306E-2</v>
      </c>
      <c r="N15" s="193">
        <v>152839</v>
      </c>
      <c r="O15" s="60">
        <v>62486</v>
      </c>
      <c r="P15" s="60">
        <v>42094</v>
      </c>
      <c r="Q15" s="60">
        <v>176993</v>
      </c>
      <c r="R15" s="60">
        <v>170989</v>
      </c>
      <c r="S15" s="61">
        <f t="shared" si="7"/>
        <v>-3.3922245512534421E-2</v>
      </c>
      <c r="T15" s="61">
        <f t="shared" si="8"/>
        <v>0.11875241266954117</v>
      </c>
      <c r="U15" s="60">
        <f t="shared" si="9"/>
        <v>-6004</v>
      </c>
      <c r="V15" s="60">
        <f t="shared" si="10"/>
        <v>18150</v>
      </c>
      <c r="W15" s="61">
        <f t="shared" si="0"/>
        <v>6.3270886008501045E-2</v>
      </c>
      <c r="X15" s="61">
        <f t="shared" si="11"/>
        <v>0.40900197099008762</v>
      </c>
      <c r="Y15" s="193">
        <v>120816</v>
      </c>
      <c r="Z15" s="60">
        <v>50415</v>
      </c>
      <c r="AA15" s="60">
        <v>37149</v>
      </c>
      <c r="AB15" s="60">
        <v>141060</v>
      </c>
      <c r="AC15" s="60">
        <v>147349</v>
      </c>
      <c r="AD15" s="61">
        <f t="shared" si="12"/>
        <v>4.4583865021976532E-2</v>
      </c>
      <c r="AE15" s="61">
        <f t="shared" si="13"/>
        <v>0.2196149516620316</v>
      </c>
      <c r="AF15" s="60">
        <f t="shared" si="14"/>
        <v>6289</v>
      </c>
      <c r="AG15" s="60">
        <f t="shared" si="15"/>
        <v>26533</v>
      </c>
      <c r="AH15" s="61">
        <f t="shared" si="16"/>
        <v>3.5150089635125996E-2</v>
      </c>
      <c r="AI15" s="61">
        <f t="shared" si="17"/>
        <v>0.35245560488346284</v>
      </c>
    </row>
    <row r="16" spans="1:35" ht="15.75" x14ac:dyDescent="0.25">
      <c r="A16" s="203" t="s">
        <v>73</v>
      </c>
      <c r="B16" s="59" t="s">
        <v>73</v>
      </c>
      <c r="C16" s="191">
        <v>404911</v>
      </c>
      <c r="D16" s="55">
        <v>100711</v>
      </c>
      <c r="E16" s="55">
        <v>51755</v>
      </c>
      <c r="F16" s="55">
        <v>369194</v>
      </c>
      <c r="G16" s="55">
        <v>474458</v>
      </c>
      <c r="H16" s="195">
        <f t="shared" si="1"/>
        <v>0.28511839303997366</v>
      </c>
      <c r="I16" s="195">
        <f t="shared" si="2"/>
        <v>0.17175873216583404</v>
      </c>
      <c r="J16" s="196">
        <f t="shared" si="3"/>
        <v>105264</v>
      </c>
      <c r="K16" s="196">
        <f t="shared" si="4"/>
        <v>69547</v>
      </c>
      <c r="L16" s="195">
        <f t="shared" si="5"/>
        <v>4.5169406456683797E-2</v>
      </c>
      <c r="M16" s="195">
        <f t="shared" si="6"/>
        <v>4.5169406456683797E-2</v>
      </c>
      <c r="N16" s="193">
        <v>50836</v>
      </c>
      <c r="O16" s="60">
        <v>16515</v>
      </c>
      <c r="P16" s="60">
        <v>6493</v>
      </c>
      <c r="Q16" s="60">
        <v>51208</v>
      </c>
      <c r="R16" s="60">
        <v>72930</v>
      </c>
      <c r="S16" s="61">
        <f t="shared" si="7"/>
        <v>0.42419153257303543</v>
      </c>
      <c r="T16" s="61">
        <f t="shared" si="8"/>
        <v>0.43461326618931473</v>
      </c>
      <c r="U16" s="60">
        <f t="shared" si="9"/>
        <v>21722</v>
      </c>
      <c r="V16" s="60">
        <f t="shared" si="10"/>
        <v>22094</v>
      </c>
      <c r="W16" s="61">
        <f t="shared" si="0"/>
        <v>2.6986213830129314E-2</v>
      </c>
      <c r="X16" s="61">
        <f t="shared" si="11"/>
        <v>0.1537122358564931</v>
      </c>
      <c r="Y16" s="193">
        <v>111769</v>
      </c>
      <c r="Z16" s="60">
        <v>33631</v>
      </c>
      <c r="AA16" s="60">
        <v>16218</v>
      </c>
      <c r="AB16" s="60">
        <v>118159</v>
      </c>
      <c r="AC16" s="60">
        <v>127591</v>
      </c>
      <c r="AD16" s="61">
        <f t="shared" si="12"/>
        <v>7.9824643065699696E-2</v>
      </c>
      <c r="AE16" s="61">
        <f t="shared" si="13"/>
        <v>0.14155982428043545</v>
      </c>
      <c r="AF16" s="60">
        <f t="shared" si="14"/>
        <v>9432</v>
      </c>
      <c r="AG16" s="60">
        <f t="shared" si="15"/>
        <v>15822</v>
      </c>
      <c r="AH16" s="61">
        <f t="shared" si="16"/>
        <v>3.0436820654604787E-2</v>
      </c>
      <c r="AI16" s="61">
        <f t="shared" si="17"/>
        <v>0.26891948286255052</v>
      </c>
    </row>
    <row r="17" spans="1:35" ht="16.5" thickBot="1" x14ac:dyDescent="0.3">
      <c r="A17" s="203" t="s">
        <v>79</v>
      </c>
      <c r="B17" s="59" t="s">
        <v>79</v>
      </c>
      <c r="C17" s="191">
        <v>306615</v>
      </c>
      <c r="D17" s="55">
        <v>108388</v>
      </c>
      <c r="E17" s="55">
        <v>129938</v>
      </c>
      <c r="F17" s="55">
        <v>384074</v>
      </c>
      <c r="G17" s="55">
        <v>417489</v>
      </c>
      <c r="H17" s="195">
        <f t="shared" si="1"/>
        <v>8.7001463259684275E-2</v>
      </c>
      <c r="I17" s="195">
        <f t="shared" si="2"/>
        <v>0.36160657502079152</v>
      </c>
      <c r="J17" s="196">
        <f t="shared" si="3"/>
        <v>33415</v>
      </c>
      <c r="K17" s="196">
        <f t="shared" si="4"/>
        <v>110874</v>
      </c>
      <c r="L17" s="195">
        <f t="shared" si="5"/>
        <v>3.9745837001788277E-2</v>
      </c>
      <c r="M17" s="195">
        <f t="shared" si="6"/>
        <v>3.9745837001788277E-2</v>
      </c>
      <c r="N17" s="193">
        <v>65017</v>
      </c>
      <c r="O17" s="60">
        <v>24528</v>
      </c>
      <c r="P17" s="60">
        <v>22145</v>
      </c>
      <c r="Q17" s="60">
        <v>71091</v>
      </c>
      <c r="R17" s="60">
        <v>80569</v>
      </c>
      <c r="S17" s="61">
        <f t="shared" si="7"/>
        <v>0.13332208015079261</v>
      </c>
      <c r="T17" s="61">
        <f t="shared" si="8"/>
        <v>0.23919897872864015</v>
      </c>
      <c r="U17" s="60">
        <f t="shared" si="9"/>
        <v>9478</v>
      </c>
      <c r="V17" s="60">
        <f t="shared" si="10"/>
        <v>15552</v>
      </c>
      <c r="W17" s="61">
        <f t="shared" si="0"/>
        <v>2.9812865241734383E-2</v>
      </c>
      <c r="X17" s="61">
        <f t="shared" si="11"/>
        <v>0.19298472534605701</v>
      </c>
      <c r="Y17" s="193">
        <v>135944</v>
      </c>
      <c r="Z17" s="60">
        <v>51739</v>
      </c>
      <c r="AA17" s="60">
        <v>61924</v>
      </c>
      <c r="AB17" s="60">
        <v>179022</v>
      </c>
      <c r="AC17" s="60">
        <v>196494</v>
      </c>
      <c r="AD17" s="61">
        <f t="shared" si="12"/>
        <v>9.7596943392432189E-2</v>
      </c>
      <c r="AE17" s="61">
        <f t="shared" si="13"/>
        <v>0.44540398987818519</v>
      </c>
      <c r="AF17" s="60">
        <f t="shared" si="14"/>
        <v>17472</v>
      </c>
      <c r="AG17" s="60">
        <f t="shared" si="15"/>
        <v>60550</v>
      </c>
      <c r="AH17" s="61">
        <f t="shared" si="16"/>
        <v>4.6873624610716376E-2</v>
      </c>
      <c r="AI17" s="61">
        <f t="shared" si="17"/>
        <v>0.47065671191336778</v>
      </c>
    </row>
    <row r="18" spans="1:35" ht="15.75" x14ac:dyDescent="0.25">
      <c r="A18" s="203" t="s">
        <v>93</v>
      </c>
      <c r="B18" s="59" t="s">
        <v>93</v>
      </c>
      <c r="C18" s="191">
        <v>926508</v>
      </c>
      <c r="D18" s="55">
        <v>518616</v>
      </c>
      <c r="E18" s="55">
        <v>64796</v>
      </c>
      <c r="F18" s="55">
        <v>640228</v>
      </c>
      <c r="G18" s="55">
        <v>760815</v>
      </c>
      <c r="H18" s="56">
        <f t="shared" si="1"/>
        <v>0.18835008778122786</v>
      </c>
      <c r="I18" s="56">
        <f t="shared" si="2"/>
        <v>-0.17883601652657077</v>
      </c>
      <c r="J18" s="55">
        <f t="shared" si="3"/>
        <v>120587</v>
      </c>
      <c r="K18" s="55">
        <f t="shared" si="4"/>
        <v>-165693</v>
      </c>
      <c r="L18" s="56">
        <f t="shared" si="5"/>
        <v>7.2431199333432852E-2</v>
      </c>
      <c r="M18" s="192">
        <f t="shared" si="6"/>
        <v>7.2431199333432852E-2</v>
      </c>
      <c r="N18" s="193">
        <v>575209</v>
      </c>
      <c r="O18" s="60">
        <v>304934</v>
      </c>
      <c r="P18" s="60">
        <v>34300</v>
      </c>
      <c r="Q18" s="60">
        <v>393003</v>
      </c>
      <c r="R18" s="60">
        <v>478745</v>
      </c>
      <c r="S18" s="61">
        <f t="shared" si="7"/>
        <v>0.21817136255957337</v>
      </c>
      <c r="T18" s="61">
        <f t="shared" si="8"/>
        <v>-0.16770252203981506</v>
      </c>
      <c r="U18" s="60">
        <f t="shared" si="9"/>
        <v>85742</v>
      </c>
      <c r="V18" s="60">
        <f t="shared" si="10"/>
        <v>-96464</v>
      </c>
      <c r="W18" s="61">
        <f t="shared" si="0"/>
        <v>0.17714952612238116</v>
      </c>
      <c r="X18" s="61">
        <f t="shared" si="11"/>
        <v>0.62925284070371901</v>
      </c>
      <c r="Y18" s="193">
        <v>232340</v>
      </c>
      <c r="Z18" s="60">
        <v>151243</v>
      </c>
      <c r="AA18" s="60">
        <v>9769</v>
      </c>
      <c r="AB18" s="60">
        <v>155249</v>
      </c>
      <c r="AC18" s="60">
        <v>194184</v>
      </c>
      <c r="AD18" s="61">
        <f t="shared" si="12"/>
        <v>0.25079066531829519</v>
      </c>
      <c r="AE18" s="61">
        <f t="shared" si="13"/>
        <v>-0.16422484290264272</v>
      </c>
      <c r="AF18" s="60">
        <f t="shared" si="14"/>
        <v>38935</v>
      </c>
      <c r="AG18" s="60">
        <f t="shared" si="15"/>
        <v>-38156</v>
      </c>
      <c r="AH18" s="61">
        <f t="shared" si="16"/>
        <v>4.6322574335131601E-2</v>
      </c>
      <c r="AI18" s="61">
        <f t="shared" si="17"/>
        <v>0.25523156089193827</v>
      </c>
    </row>
    <row r="19" spans="1:35" ht="45" x14ac:dyDescent="0.25">
      <c r="A19" s="203" t="s">
        <v>148</v>
      </c>
      <c r="B19" s="197" t="s">
        <v>179</v>
      </c>
      <c r="C19" s="191">
        <f>C8-C9-C11-C12-C13-C14-C15-C16-C17-C18</f>
        <v>939589</v>
      </c>
      <c r="D19" s="191">
        <f>D8-D9-D11-D12-D13-D14-D15-D16-D17-D18</f>
        <v>335113</v>
      </c>
      <c r="E19" s="191">
        <f>E8-E9-E11-E12-E13-E14-E15-E16-E17-E18</f>
        <v>371128</v>
      </c>
      <c r="F19" s="191">
        <f>F8-F9-F11-F12-F13-F14-F15-F16-F17-F18</f>
        <v>844541</v>
      </c>
      <c r="G19" s="191">
        <f>G8-G9-G11-G12-G13-G14-G15-G16-G17-G18</f>
        <v>1004736</v>
      </c>
      <c r="H19" s="198">
        <f t="shared" si="1"/>
        <v>0.1896829165191507</v>
      </c>
      <c r="I19" s="198">
        <f t="shared" si="2"/>
        <v>6.933563504894158E-2</v>
      </c>
      <c r="J19" s="199">
        <f t="shared" si="3"/>
        <v>160195</v>
      </c>
      <c r="K19" s="199">
        <f t="shared" si="4"/>
        <v>65147</v>
      </c>
      <c r="L19" s="198">
        <f t="shared" si="5"/>
        <v>9.5652995134790961E-2</v>
      </c>
      <c r="M19" s="198">
        <f t="shared" si="6"/>
        <v>9.5652995134790961E-2</v>
      </c>
      <c r="N19" s="193">
        <f>N8-N9-N11-N12-N13-N14-N15-N16-N17-N18</f>
        <v>265931</v>
      </c>
      <c r="O19" s="200">
        <f>O8-O9-O11-O12-O13-O14-O15-O16-O17-O18</f>
        <v>93878</v>
      </c>
      <c r="P19" s="200">
        <f>P8-P9-P11-P12-P13-P14-P15-P16-P17-P18</f>
        <v>94716</v>
      </c>
      <c r="Q19" s="200">
        <f>Q8-Q9-Q11-Q12-Q13-Q14-Q15-Q16-Q17-Q18</f>
        <v>219592</v>
      </c>
      <c r="R19" s="200">
        <f>R8-R9-R11-R12-R13-R14-R15-R16-R17-R18</f>
        <v>277478</v>
      </c>
      <c r="S19" s="201">
        <f t="shared" si="7"/>
        <v>0.26360705308025789</v>
      </c>
      <c r="T19" s="61">
        <f t="shared" si="8"/>
        <v>4.3421037787997552E-2</v>
      </c>
      <c r="U19" s="200">
        <f t="shared" si="9"/>
        <v>57886</v>
      </c>
      <c r="V19" s="60">
        <f t="shared" si="10"/>
        <v>11547</v>
      </c>
      <c r="W19" s="201">
        <f t="shared" si="0"/>
        <v>0.1026749025251148</v>
      </c>
      <c r="X19" s="201">
        <f t="shared" si="11"/>
        <v>0.27617005860245875</v>
      </c>
      <c r="Y19" s="193">
        <f t="shared" ref="Y19:AC19" si="18">Y8-Y9-Y11-Y12-Y13-Y14-Y15-Y16-Y17-Y18</f>
        <v>431363</v>
      </c>
      <c r="Z19" s="200">
        <f t="shared" si="18"/>
        <v>160652</v>
      </c>
      <c r="AA19" s="200">
        <f t="shared" si="18"/>
        <v>192726</v>
      </c>
      <c r="AB19" s="200">
        <f t="shared" si="18"/>
        <v>416436</v>
      </c>
      <c r="AC19" s="200">
        <f t="shared" si="18"/>
        <v>491300</v>
      </c>
      <c r="AD19" s="61">
        <f t="shared" si="12"/>
        <v>0.17977312240056098</v>
      </c>
      <c r="AE19" s="201">
        <f t="shared" si="13"/>
        <v>0.13894793943847761</v>
      </c>
      <c r="AF19" s="60">
        <f t="shared" si="14"/>
        <v>74864</v>
      </c>
      <c r="AG19" s="200">
        <f t="shared" si="15"/>
        <v>59937</v>
      </c>
      <c r="AH19" s="61">
        <f t="shared" si="16"/>
        <v>0.11719956727047623</v>
      </c>
      <c r="AI19" s="201">
        <f t="shared" si="17"/>
        <v>0.48898417096630359</v>
      </c>
    </row>
    <row r="20" spans="1:35" ht="15" customHeight="1" x14ac:dyDescent="0.25">
      <c r="A20" s="203"/>
      <c r="C20" s="185" t="s">
        <v>136</v>
      </c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5" t="s">
        <v>135</v>
      </c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5" t="s">
        <v>137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</row>
    <row r="21" spans="1:35" ht="45.75" thickBot="1" x14ac:dyDescent="0.3">
      <c r="A21" s="203"/>
      <c r="B21" s="27"/>
      <c r="C21" s="47" t="s">
        <v>186</v>
      </c>
      <c r="D21" s="47" t="s">
        <v>187</v>
      </c>
      <c r="E21" s="47" t="s">
        <v>188</v>
      </c>
      <c r="F21" s="47" t="s">
        <v>189</v>
      </c>
      <c r="G21" s="47" t="s">
        <v>185</v>
      </c>
      <c r="H21" s="32" t="str">
        <f>CONCATENATE("Variación ",RIGHT(G21,2),"/",RIGHT(F21,2))</f>
        <v>Variación 23/22</v>
      </c>
      <c r="I21" s="32" t="str">
        <f>CONCATENATE("Variación ",RIGHT(G21,2),"/",RIGHT(C21,2))</f>
        <v>Variación 23/19</v>
      </c>
      <c r="J21" s="32" t="str">
        <f>CONCATENATE("diferencia ",RIGHT(G21,2),"/",RIGHT(F21,2))</f>
        <v>diferencia 23/22</v>
      </c>
      <c r="K21" s="32" t="str">
        <f>CONCATENATE("diferencia ",RIGHT(G21,2),"/",RIGHT(C21,2))</f>
        <v>diferencia 23/19</v>
      </c>
      <c r="L21" s="188" t="str">
        <f>CONCATENATE("Cuota ",RIGHT(G21,4))</f>
        <v>Cuota 2023</v>
      </c>
      <c r="M21" s="189" t="s">
        <v>175</v>
      </c>
      <c r="N21" s="47" t="s">
        <v>186</v>
      </c>
      <c r="O21" s="47" t="s">
        <v>189</v>
      </c>
      <c r="P21" s="47" t="s">
        <v>189</v>
      </c>
      <c r="Q21" s="47" t="s">
        <v>189</v>
      </c>
      <c r="R21" s="47" t="s">
        <v>185</v>
      </c>
      <c r="S21" s="32" t="str">
        <f>CONCATENATE("Variación ",RIGHT(R21,2),"/",RIGHT(Q21,2))</f>
        <v>Variación 23/22</v>
      </c>
      <c r="T21" s="32" t="str">
        <f>CONCATENATE("Variación ",RIGHT(R21,2),"/",RIGHT(N21,2))</f>
        <v>Variación 23/19</v>
      </c>
      <c r="U21" s="32" t="str">
        <f>CONCATENATE("diferencia ",RIGHT(R21,2),"/",RIGHT(Q21,2))</f>
        <v>diferencia 23/22</v>
      </c>
      <c r="V21" s="32" t="str">
        <f>CONCATENATE("diferencia ",RIGHT(R21,2),"/",RIGHT(N21,2))</f>
        <v>diferencia 23/19</v>
      </c>
      <c r="W21" s="188" t="str">
        <f>CONCATENATE("Cuota ",RIGHT(R21,4))</f>
        <v>Cuota 2023</v>
      </c>
      <c r="X21" s="189" t="s">
        <v>175</v>
      </c>
      <c r="Y21" s="47" t="s">
        <v>186</v>
      </c>
      <c r="Z21" s="47" t="s">
        <v>187</v>
      </c>
      <c r="AA21" s="47" t="s">
        <v>188</v>
      </c>
      <c r="AB21" s="47" t="s">
        <v>189</v>
      </c>
      <c r="AC21" s="47" t="s">
        <v>185</v>
      </c>
      <c r="AD21" s="32" t="str">
        <f>CONCATENATE("Variación ",RIGHT(AC21,2),"/",RIGHT(AB21,2))</f>
        <v>Variación 23/22</v>
      </c>
      <c r="AE21" s="32" t="str">
        <f>CONCATENATE("Variación ",RIGHT(AC21,2),"/",RIGHT(Y21,2))</f>
        <v>Variación 23/19</v>
      </c>
      <c r="AF21" s="32" t="str">
        <f>CONCATENATE("diferencia ",RIGHT(AC21,2),"/",RIGHT(AB21,2))</f>
        <v>diferencia 23/22</v>
      </c>
      <c r="AG21" s="32" t="str">
        <f>CONCATENATE("diferencia ",RIGHT(AC21,2),"/",RIGHT(Y21,2))</f>
        <v>diferencia 23/19</v>
      </c>
      <c r="AH21" s="188" t="str">
        <f>CONCATENATE("Cuota ",RIGHT(AC21,4))</f>
        <v>Cuota 2023</v>
      </c>
      <c r="AI21" s="189" t="s">
        <v>175</v>
      </c>
    </row>
    <row r="22" spans="1:35" x14ac:dyDescent="0.25">
      <c r="A22" s="203" t="s">
        <v>29</v>
      </c>
      <c r="B22" s="59" t="s">
        <v>30</v>
      </c>
      <c r="C22" s="193">
        <v>1267949</v>
      </c>
      <c r="D22" s="60">
        <v>486410</v>
      </c>
      <c r="E22" s="60">
        <v>399340</v>
      </c>
      <c r="F22" s="60">
        <v>1293039</v>
      </c>
      <c r="G22" s="60">
        <v>1477889</v>
      </c>
      <c r="H22" s="61">
        <f>G22/F22-1</f>
        <v>0.14295779168300404</v>
      </c>
      <c r="I22" s="61">
        <f>G22/C22-1</f>
        <v>0.1655744828853527</v>
      </c>
      <c r="J22" s="60">
        <f>G22-F22</f>
        <v>184850</v>
      </c>
      <c r="K22" s="60">
        <f>G22-C22</f>
        <v>209940</v>
      </c>
      <c r="L22" s="61">
        <f>G22/$G$22</f>
        <v>1</v>
      </c>
      <c r="M22" s="61">
        <f>G22/$G8</f>
        <v>0.14069816282760952</v>
      </c>
      <c r="N22" s="193">
        <v>1972748</v>
      </c>
      <c r="O22" s="60">
        <v>608298</v>
      </c>
      <c r="P22" s="60">
        <v>406582</v>
      </c>
      <c r="Q22" s="60">
        <v>1757787</v>
      </c>
      <c r="R22" s="60">
        <v>2004812</v>
      </c>
      <c r="S22" s="61">
        <f>R22/Q22-1</f>
        <v>0.14053181642599477</v>
      </c>
      <c r="T22" s="61">
        <f>R22/N22-1</f>
        <v>1.6253469779211605E-2</v>
      </c>
      <c r="U22" s="60">
        <f>R22-Q22</f>
        <v>247025</v>
      </c>
      <c r="V22" s="60">
        <f>R22-N22</f>
        <v>32064</v>
      </c>
      <c r="W22" s="61">
        <f>R22/$R$22</f>
        <v>1</v>
      </c>
      <c r="X22" s="61">
        <f>R22/$G8</f>
        <v>0.19086234840014746</v>
      </c>
      <c r="Y22" s="193">
        <v>171014</v>
      </c>
      <c r="Z22" s="60">
        <v>64467</v>
      </c>
      <c r="AA22" s="60">
        <v>59717</v>
      </c>
      <c r="AB22" s="60">
        <v>91351</v>
      </c>
      <c r="AC22" s="60">
        <v>90093</v>
      </c>
      <c r="AD22" s="61">
        <f>AC22/AB22-1</f>
        <v>-1.3771058882770859E-2</v>
      </c>
      <c r="AE22" s="61">
        <f>AC22/Y22-1</f>
        <v>-0.47318348205410088</v>
      </c>
      <c r="AF22" s="60">
        <f>AC22-AB22</f>
        <v>-1258</v>
      </c>
      <c r="AG22" s="60">
        <f>AC22-Y22</f>
        <v>-80921</v>
      </c>
      <c r="AH22" s="61">
        <f>AC22/$AC$22</f>
        <v>1</v>
      </c>
      <c r="AI22" s="61">
        <f>AC22/$G8</f>
        <v>8.5770444083607261E-3</v>
      </c>
    </row>
    <row r="23" spans="1:35" ht="30" x14ac:dyDescent="0.25">
      <c r="A23" s="203" t="s">
        <v>60</v>
      </c>
      <c r="B23" s="59" t="s">
        <v>177</v>
      </c>
      <c r="C23" s="193">
        <v>113045</v>
      </c>
      <c r="D23" s="60">
        <v>53112</v>
      </c>
      <c r="E23" s="60">
        <v>80103</v>
      </c>
      <c r="F23" s="60">
        <v>105983</v>
      </c>
      <c r="G23" s="60">
        <v>118337</v>
      </c>
      <c r="H23" s="61">
        <f t="shared" ref="H23:H33" si="19">G23/F23-1</f>
        <v>0.11656586433673333</v>
      </c>
      <c r="I23" s="61">
        <f t="shared" ref="I23:I33" si="20">G23/C23-1</f>
        <v>4.6813215975938682E-2</v>
      </c>
      <c r="J23" s="60">
        <f t="shared" ref="J23:J33" si="21">G23-F23</f>
        <v>12354</v>
      </c>
      <c r="K23" s="60">
        <f t="shared" ref="K23:K33" si="22">G23-C23</f>
        <v>5292</v>
      </c>
      <c r="L23" s="61">
        <f t="shared" ref="L23:L33" si="23">G23/$G$22</f>
        <v>8.0071642728242784E-2</v>
      </c>
      <c r="M23" s="61">
        <f t="shared" ref="M23:M33" si="24">G23/$G9</f>
        <v>8.8227575357683385E-2</v>
      </c>
      <c r="N23" s="193">
        <v>205617</v>
      </c>
      <c r="O23" s="60">
        <v>83550</v>
      </c>
      <c r="P23" s="60">
        <v>157121</v>
      </c>
      <c r="Q23" s="60">
        <v>232334</v>
      </c>
      <c r="R23" s="60">
        <v>220011</v>
      </c>
      <c r="S23" s="61">
        <f t="shared" ref="S23:S33" si="25">R23/Q23-1</f>
        <v>-5.3040019971248298E-2</v>
      </c>
      <c r="T23" s="61">
        <f t="shared" ref="T23:T33" si="26">R23/N23-1</f>
        <v>7.0003939362990319E-2</v>
      </c>
      <c r="U23" s="60">
        <f t="shared" ref="U23:U33" si="27">R23-Q23</f>
        <v>-12323</v>
      </c>
      <c r="V23" s="60">
        <f t="shared" ref="V23:V33" si="28">R23-N23</f>
        <v>14394</v>
      </c>
      <c r="W23" s="61">
        <f t="shared" ref="W23:W33" si="29">R23/$R$22</f>
        <v>0.10974146204232617</v>
      </c>
      <c r="X23" s="61">
        <f t="shared" ref="X23:X33" si="30">R23/$G9</f>
        <v>0.16403185041043192</v>
      </c>
      <c r="Y23" s="193">
        <v>36707</v>
      </c>
      <c r="Z23" s="60">
        <v>14887</v>
      </c>
      <c r="AA23" s="60">
        <v>34551</v>
      </c>
      <c r="AB23" s="60">
        <v>42760</v>
      </c>
      <c r="AC23" s="60">
        <v>31021</v>
      </c>
      <c r="AD23" s="61">
        <f t="shared" ref="AD23:AD33" si="31">AC23/AB23-1</f>
        <v>-0.27453227315247897</v>
      </c>
      <c r="AE23" s="61">
        <f t="shared" ref="AE23:AE33" si="32">AC23/Y23-1</f>
        <v>-0.15490233470455228</v>
      </c>
      <c r="AF23" s="60">
        <f t="shared" ref="AF23:AF33" si="33">AC23-AB23</f>
        <v>-11739</v>
      </c>
      <c r="AG23" s="60">
        <f t="shared" ref="AG23:AG33" si="34">AC23-Y23</f>
        <v>-5686</v>
      </c>
      <c r="AH23" s="61">
        <f t="shared" ref="AH23:AH33" si="35">AC23/$AC$22</f>
        <v>0.34432197840009765</v>
      </c>
      <c r="AI23" s="61">
        <f t="shared" ref="AI23:AI33" si="36">AC23/$G9</f>
        <v>2.3128080103185785E-2</v>
      </c>
    </row>
    <row r="24" spans="1:35" ht="30" x14ac:dyDescent="0.25">
      <c r="A24" s="203" t="s">
        <v>64</v>
      </c>
      <c r="B24" s="59" t="s">
        <v>65</v>
      </c>
      <c r="C24" s="193">
        <v>1154904</v>
      </c>
      <c r="D24" s="60">
        <v>433298</v>
      </c>
      <c r="E24" s="60">
        <v>319236</v>
      </c>
      <c r="F24" s="60">
        <v>1187058</v>
      </c>
      <c r="G24" s="60">
        <v>1359553</v>
      </c>
      <c r="H24" s="61">
        <f t="shared" si="19"/>
        <v>0.1453130344094391</v>
      </c>
      <c r="I24" s="61">
        <f t="shared" si="20"/>
        <v>0.17720000969777572</v>
      </c>
      <c r="J24" s="60">
        <f t="shared" si="21"/>
        <v>172495</v>
      </c>
      <c r="K24" s="60">
        <f t="shared" si="22"/>
        <v>204649</v>
      </c>
      <c r="L24" s="61">
        <f t="shared" si="23"/>
        <v>0.91992903391256042</v>
      </c>
      <c r="M24" s="61">
        <f t="shared" si="24"/>
        <v>0.14837912898352962</v>
      </c>
      <c r="N24" s="193">
        <v>1767131</v>
      </c>
      <c r="O24" s="60">
        <v>524748</v>
      </c>
      <c r="P24" s="60">
        <v>249463</v>
      </c>
      <c r="Q24" s="60">
        <v>1525453</v>
      </c>
      <c r="R24" s="60">
        <v>1784803</v>
      </c>
      <c r="S24" s="61">
        <f t="shared" si="25"/>
        <v>0.1700150709330277</v>
      </c>
      <c r="T24" s="61">
        <f t="shared" si="26"/>
        <v>1.0000390463412057E-2</v>
      </c>
      <c r="U24" s="60">
        <f t="shared" si="27"/>
        <v>259350</v>
      </c>
      <c r="V24" s="60">
        <f t="shared" si="28"/>
        <v>17672</v>
      </c>
      <c r="W24" s="61">
        <f t="shared" si="29"/>
        <v>0.89025953555744874</v>
      </c>
      <c r="X24" s="61">
        <f t="shared" si="30"/>
        <v>0.19479013657223412</v>
      </c>
      <c r="Y24" s="193">
        <v>134307</v>
      </c>
      <c r="Z24" s="60">
        <v>49581</v>
      </c>
      <c r="AA24" s="60">
        <v>25167</v>
      </c>
      <c r="AB24" s="60">
        <v>48593</v>
      </c>
      <c r="AC24" s="60">
        <v>59070</v>
      </c>
      <c r="AD24" s="61">
        <f t="shared" si="31"/>
        <v>0.21560718622023756</v>
      </c>
      <c r="AE24" s="61">
        <f t="shared" si="32"/>
        <v>-0.56018673635774752</v>
      </c>
      <c r="AF24" s="60">
        <f t="shared" si="33"/>
        <v>10477</v>
      </c>
      <c r="AG24" s="60">
        <f t="shared" si="34"/>
        <v>-75237</v>
      </c>
      <c r="AH24" s="61">
        <f t="shared" si="35"/>
        <v>0.6556558223169392</v>
      </c>
      <c r="AI24" s="61">
        <f t="shared" si="36"/>
        <v>6.4467918124980015E-3</v>
      </c>
    </row>
    <row r="25" spans="1:35" x14ac:dyDescent="0.25">
      <c r="A25" s="203" t="s">
        <v>69</v>
      </c>
      <c r="B25" s="59" t="s">
        <v>69</v>
      </c>
      <c r="C25" s="193">
        <v>339499</v>
      </c>
      <c r="D25" s="60">
        <v>94443</v>
      </c>
      <c r="E25" s="60">
        <v>24860</v>
      </c>
      <c r="F25" s="60">
        <v>363412</v>
      </c>
      <c r="G25" s="60">
        <v>454209</v>
      </c>
      <c r="H25" s="61">
        <f t="shared" si="19"/>
        <v>0.24984590492333769</v>
      </c>
      <c r="I25" s="61">
        <f t="shared" si="20"/>
        <v>0.33788022939684659</v>
      </c>
      <c r="J25" s="60">
        <f t="shared" si="21"/>
        <v>90797</v>
      </c>
      <c r="K25" s="60">
        <f t="shared" si="22"/>
        <v>114710</v>
      </c>
      <c r="L25" s="61">
        <f t="shared" si="23"/>
        <v>0.30733634258053211</v>
      </c>
      <c r="M25" s="61">
        <f t="shared" si="24"/>
        <v>0.12423802461625653</v>
      </c>
      <c r="N25" s="193">
        <v>947368</v>
      </c>
      <c r="O25" s="60">
        <v>256280</v>
      </c>
      <c r="P25" s="60">
        <v>68871</v>
      </c>
      <c r="Q25" s="60">
        <v>818882</v>
      </c>
      <c r="R25" s="60">
        <v>983673</v>
      </c>
      <c r="S25" s="61">
        <f t="shared" si="25"/>
        <v>0.20123900635256353</v>
      </c>
      <c r="T25" s="61">
        <f t="shared" si="26"/>
        <v>3.8321961476427413E-2</v>
      </c>
      <c r="U25" s="60">
        <f t="shared" si="27"/>
        <v>164791</v>
      </c>
      <c r="V25" s="60">
        <f t="shared" si="28"/>
        <v>36305</v>
      </c>
      <c r="W25" s="61">
        <f t="shared" si="29"/>
        <v>0.4906559817080105</v>
      </c>
      <c r="X25" s="61">
        <f t="shared" si="30"/>
        <v>0.26906025725678467</v>
      </c>
      <c r="Y25" s="193">
        <v>17676</v>
      </c>
      <c r="Z25" s="60">
        <v>7595</v>
      </c>
      <c r="AA25" s="60">
        <v>1518</v>
      </c>
      <c r="AB25" s="60">
        <v>8808</v>
      </c>
      <c r="AC25" s="60">
        <v>8899</v>
      </c>
      <c r="AD25" s="61">
        <f t="shared" si="31"/>
        <v>1.033151680290656E-2</v>
      </c>
      <c r="AE25" s="61">
        <f t="shared" si="32"/>
        <v>-0.49654899298483823</v>
      </c>
      <c r="AF25" s="60">
        <f t="shared" si="33"/>
        <v>91</v>
      </c>
      <c r="AG25" s="60">
        <f t="shared" si="34"/>
        <v>-8777</v>
      </c>
      <c r="AH25" s="61">
        <f t="shared" si="35"/>
        <v>9.8775709544581716E-2</v>
      </c>
      <c r="AI25" s="61">
        <f t="shared" si="36"/>
        <v>2.4341089257589941E-3</v>
      </c>
    </row>
    <row r="26" spans="1:35" x14ac:dyDescent="0.25">
      <c r="A26" s="203" t="s">
        <v>76</v>
      </c>
      <c r="B26" s="59" t="s">
        <v>76</v>
      </c>
      <c r="C26" s="193">
        <v>435011</v>
      </c>
      <c r="D26" s="60">
        <v>195558</v>
      </c>
      <c r="E26" s="60">
        <v>145578</v>
      </c>
      <c r="F26" s="60">
        <v>419071</v>
      </c>
      <c r="G26" s="60">
        <v>451054</v>
      </c>
      <c r="H26" s="61">
        <f t="shared" si="19"/>
        <v>7.6318809939127208E-2</v>
      </c>
      <c r="I26" s="61">
        <f t="shared" si="20"/>
        <v>3.6879527184370042E-2</v>
      </c>
      <c r="J26" s="60">
        <f t="shared" si="21"/>
        <v>31983</v>
      </c>
      <c r="K26" s="60">
        <f t="shared" si="22"/>
        <v>16043</v>
      </c>
      <c r="L26" s="61">
        <f t="shared" si="23"/>
        <v>0.30520154084643702</v>
      </c>
      <c r="M26" s="61">
        <f t="shared" si="24"/>
        <v>0.28435939480939171</v>
      </c>
      <c r="N26" s="193">
        <v>199077</v>
      </c>
      <c r="O26" s="60">
        <v>76893</v>
      </c>
      <c r="P26" s="60">
        <v>34795</v>
      </c>
      <c r="Q26" s="60">
        <v>137813</v>
      </c>
      <c r="R26" s="60">
        <v>154014</v>
      </c>
      <c r="S26" s="61">
        <f t="shared" si="25"/>
        <v>0.117557850130249</v>
      </c>
      <c r="T26" s="61">
        <f t="shared" si="26"/>
        <v>-0.226359649783752</v>
      </c>
      <c r="U26" s="60">
        <f t="shared" si="27"/>
        <v>16201</v>
      </c>
      <c r="V26" s="60">
        <f t="shared" si="28"/>
        <v>-45063</v>
      </c>
      <c r="W26" s="61">
        <f t="shared" si="29"/>
        <v>7.6822165868919379E-2</v>
      </c>
      <c r="X26" s="61">
        <f t="shared" si="30"/>
        <v>9.709553142677739E-2</v>
      </c>
      <c r="Y26" s="193">
        <v>64531</v>
      </c>
      <c r="Z26" s="60">
        <v>22852</v>
      </c>
      <c r="AA26" s="60">
        <v>13283</v>
      </c>
      <c r="AB26" s="60">
        <v>19249</v>
      </c>
      <c r="AC26" s="60">
        <v>23676</v>
      </c>
      <c r="AD26" s="61">
        <f t="shared" si="31"/>
        <v>0.22998597329731418</v>
      </c>
      <c r="AE26" s="61">
        <f t="shared" si="32"/>
        <v>-0.63310656893586026</v>
      </c>
      <c r="AF26" s="60">
        <f t="shared" si="33"/>
        <v>4427</v>
      </c>
      <c r="AG26" s="60">
        <f t="shared" si="34"/>
        <v>-40855</v>
      </c>
      <c r="AH26" s="61">
        <f t="shared" si="35"/>
        <v>0.26279511171789149</v>
      </c>
      <c r="AI26" s="61">
        <f t="shared" si="36"/>
        <v>1.4926135299780419E-2</v>
      </c>
    </row>
    <row r="27" spans="1:35" x14ac:dyDescent="0.25">
      <c r="A27" s="203" t="s">
        <v>85</v>
      </c>
      <c r="B27" s="59" t="s">
        <v>85</v>
      </c>
      <c r="C27" s="193">
        <v>10600</v>
      </c>
      <c r="D27" s="60">
        <v>5308</v>
      </c>
      <c r="E27" s="60">
        <v>4741</v>
      </c>
      <c r="F27" s="60">
        <v>9270</v>
      </c>
      <c r="G27" s="60">
        <v>15180</v>
      </c>
      <c r="H27" s="61">
        <f t="shared" si="19"/>
        <v>0.63754045307443374</v>
      </c>
      <c r="I27" s="61">
        <f t="shared" si="20"/>
        <v>0.43207547169811322</v>
      </c>
      <c r="J27" s="60">
        <f t="shared" si="21"/>
        <v>5910</v>
      </c>
      <c r="K27" s="60">
        <f t="shared" si="22"/>
        <v>4580</v>
      </c>
      <c r="L27" s="61">
        <f t="shared" si="23"/>
        <v>1.0271407392571432E-2</v>
      </c>
      <c r="M27" s="61">
        <f t="shared" si="24"/>
        <v>5.3955300272975432E-2</v>
      </c>
      <c r="N27" s="193">
        <v>35538</v>
      </c>
      <c r="O27" s="60">
        <v>12268</v>
      </c>
      <c r="P27" s="60">
        <v>9580</v>
      </c>
      <c r="Q27" s="60">
        <v>33108</v>
      </c>
      <c r="R27" s="60">
        <v>40073</v>
      </c>
      <c r="S27" s="61">
        <f t="shared" si="25"/>
        <v>0.21037211550078538</v>
      </c>
      <c r="T27" s="61">
        <f t="shared" si="26"/>
        <v>0.12760988237942494</v>
      </c>
      <c r="U27" s="60">
        <f t="shared" si="27"/>
        <v>6965</v>
      </c>
      <c r="V27" s="60">
        <f t="shared" si="28"/>
        <v>4535</v>
      </c>
      <c r="W27" s="61">
        <f t="shared" si="29"/>
        <v>1.9988407890615179E-2</v>
      </c>
      <c r="X27" s="61">
        <f t="shared" si="30"/>
        <v>0.14243417311191992</v>
      </c>
      <c r="Y27" s="193">
        <v>4752</v>
      </c>
      <c r="Z27" s="60">
        <v>1221</v>
      </c>
      <c r="AA27" s="60">
        <v>1198</v>
      </c>
      <c r="AB27" s="60">
        <v>2443</v>
      </c>
      <c r="AC27" s="60">
        <v>2486</v>
      </c>
      <c r="AD27" s="61">
        <f t="shared" si="31"/>
        <v>1.7601309864920145E-2</v>
      </c>
      <c r="AE27" s="61">
        <f t="shared" si="32"/>
        <v>-0.47685185185185186</v>
      </c>
      <c r="AF27" s="60">
        <f t="shared" si="33"/>
        <v>43</v>
      </c>
      <c r="AG27" s="60">
        <f t="shared" si="34"/>
        <v>-2266</v>
      </c>
      <c r="AH27" s="61">
        <f t="shared" si="35"/>
        <v>2.7593708723208241E-2</v>
      </c>
      <c r="AI27" s="61">
        <f t="shared" si="36"/>
        <v>8.8361578707916288E-3</v>
      </c>
    </row>
    <row r="28" spans="1:35" x14ac:dyDescent="0.25">
      <c r="A28" s="203" t="s">
        <v>82</v>
      </c>
      <c r="B28" s="59" t="s">
        <v>82</v>
      </c>
      <c r="C28" s="193">
        <v>76265</v>
      </c>
      <c r="D28" s="60">
        <v>27544</v>
      </c>
      <c r="E28" s="60">
        <v>36744</v>
      </c>
      <c r="F28" s="60">
        <v>92840</v>
      </c>
      <c r="G28" s="60">
        <v>91854</v>
      </c>
      <c r="H28" s="61">
        <f t="shared" si="19"/>
        <v>-1.06204222317966E-2</v>
      </c>
      <c r="I28" s="61">
        <f t="shared" si="20"/>
        <v>0.20440569068379988</v>
      </c>
      <c r="J28" s="60">
        <f t="shared" si="21"/>
        <v>-986</v>
      </c>
      <c r="K28" s="60">
        <f t="shared" si="22"/>
        <v>15589</v>
      </c>
      <c r="L28" s="61">
        <f t="shared" si="23"/>
        <v>6.2152164337105152E-2</v>
      </c>
      <c r="M28" s="61">
        <f t="shared" si="24"/>
        <v>0.16297063817480834</v>
      </c>
      <c r="N28" s="193">
        <v>110787</v>
      </c>
      <c r="O28" s="60">
        <v>40074</v>
      </c>
      <c r="P28" s="60">
        <v>52571</v>
      </c>
      <c r="Q28" s="60">
        <v>117329</v>
      </c>
      <c r="R28" s="60">
        <v>144608</v>
      </c>
      <c r="S28" s="61">
        <f t="shared" si="25"/>
        <v>0.23250006392281541</v>
      </c>
      <c r="T28" s="61">
        <f t="shared" si="26"/>
        <v>0.30527950030238205</v>
      </c>
      <c r="U28" s="60">
        <f t="shared" si="27"/>
        <v>27279</v>
      </c>
      <c r="V28" s="60">
        <f t="shared" si="28"/>
        <v>33821</v>
      </c>
      <c r="W28" s="61">
        <f t="shared" si="29"/>
        <v>7.2130454127369542E-2</v>
      </c>
      <c r="X28" s="61">
        <f t="shared" si="30"/>
        <v>0.25656866380541604</v>
      </c>
      <c r="Y28" s="193">
        <v>8021</v>
      </c>
      <c r="Z28" s="60">
        <v>1854</v>
      </c>
      <c r="AA28" s="60">
        <v>1313</v>
      </c>
      <c r="AB28" s="60">
        <v>2619</v>
      </c>
      <c r="AC28" s="60">
        <v>2539</v>
      </c>
      <c r="AD28" s="61">
        <f t="shared" si="31"/>
        <v>-3.0546009927453266E-2</v>
      </c>
      <c r="AE28" s="61">
        <f t="shared" si="32"/>
        <v>-0.68345592818850509</v>
      </c>
      <c r="AF28" s="60">
        <f t="shared" si="33"/>
        <v>-80</v>
      </c>
      <c r="AG28" s="60">
        <f t="shared" si="34"/>
        <v>-5482</v>
      </c>
      <c r="AH28" s="61">
        <f t="shared" si="35"/>
        <v>2.8181989721731988E-2</v>
      </c>
      <c r="AI28" s="61">
        <f t="shared" si="36"/>
        <v>4.5047842263356893E-3</v>
      </c>
    </row>
    <row r="29" spans="1:35" x14ac:dyDescent="0.25">
      <c r="A29" s="203" t="s">
        <v>89</v>
      </c>
      <c r="B29" s="59" t="s">
        <v>178</v>
      </c>
      <c r="C29" s="193">
        <v>32276</v>
      </c>
      <c r="D29" s="60">
        <v>14445</v>
      </c>
      <c r="E29" s="60">
        <v>9674</v>
      </c>
      <c r="F29" s="60">
        <v>42063</v>
      </c>
      <c r="G29" s="60">
        <v>39592</v>
      </c>
      <c r="H29" s="61">
        <f t="shared" si="19"/>
        <v>-5.8745215510068283E-2</v>
      </c>
      <c r="I29" s="61">
        <f t="shared" si="20"/>
        <v>0.22666997149584822</v>
      </c>
      <c r="J29" s="60">
        <f t="shared" si="21"/>
        <v>-2471</v>
      </c>
      <c r="K29" s="60">
        <f t="shared" si="22"/>
        <v>7316</v>
      </c>
      <c r="L29" s="61">
        <f t="shared" si="23"/>
        <v>2.6789562680282483E-2</v>
      </c>
      <c r="M29" s="61">
        <f t="shared" si="24"/>
        <v>9.4703203337288072E-2</v>
      </c>
      <c r="N29" s="193">
        <v>63097</v>
      </c>
      <c r="O29" s="60">
        <v>25298</v>
      </c>
      <c r="P29" s="60">
        <v>10987</v>
      </c>
      <c r="Q29" s="60">
        <v>62654</v>
      </c>
      <c r="R29" s="60">
        <v>54711</v>
      </c>
      <c r="S29" s="61">
        <f t="shared" si="25"/>
        <v>-0.1267756248603441</v>
      </c>
      <c r="T29" s="61">
        <f t="shared" si="26"/>
        <v>-0.13290647732855765</v>
      </c>
      <c r="U29" s="60">
        <f t="shared" si="27"/>
        <v>-7943</v>
      </c>
      <c r="V29" s="60">
        <f t="shared" si="28"/>
        <v>-8386</v>
      </c>
      <c r="W29" s="61">
        <f t="shared" si="29"/>
        <v>2.7289840643411951E-2</v>
      </c>
      <c r="X29" s="61">
        <f t="shared" si="30"/>
        <v>0.13086752267595392</v>
      </c>
      <c r="Y29" s="193">
        <v>14217</v>
      </c>
      <c r="Z29" s="60">
        <v>5510</v>
      </c>
      <c r="AA29" s="60">
        <v>1480</v>
      </c>
      <c r="AB29" s="60">
        <v>5421</v>
      </c>
      <c r="AC29" s="60">
        <v>4986</v>
      </c>
      <c r="AD29" s="61">
        <f t="shared" si="31"/>
        <v>-8.0243497509684514E-2</v>
      </c>
      <c r="AE29" s="61">
        <f t="shared" si="32"/>
        <v>-0.64929309981008654</v>
      </c>
      <c r="AF29" s="60">
        <f t="shared" si="33"/>
        <v>-435</v>
      </c>
      <c r="AG29" s="60">
        <f t="shared" si="34"/>
        <v>-9231</v>
      </c>
      <c r="AH29" s="61">
        <f t="shared" si="35"/>
        <v>5.5342812427158605E-2</v>
      </c>
      <c r="AI29" s="61">
        <f t="shared" si="36"/>
        <v>1.1926403612843967E-2</v>
      </c>
    </row>
    <row r="30" spans="1:35" x14ac:dyDescent="0.25">
      <c r="A30" s="203" t="s">
        <v>73</v>
      </c>
      <c r="B30" s="59" t="s">
        <v>73</v>
      </c>
      <c r="C30" s="193">
        <v>23474</v>
      </c>
      <c r="D30" s="60">
        <v>6512</v>
      </c>
      <c r="E30" s="60">
        <v>3062</v>
      </c>
      <c r="F30" s="60">
        <v>22696</v>
      </c>
      <c r="G30" s="60">
        <v>40150</v>
      </c>
      <c r="H30" s="61">
        <f t="shared" si="19"/>
        <v>0.76903419104688053</v>
      </c>
      <c r="I30" s="61">
        <f t="shared" si="20"/>
        <v>0.71040299906279292</v>
      </c>
      <c r="J30" s="60">
        <f t="shared" si="21"/>
        <v>17454</v>
      </c>
      <c r="K30" s="60">
        <f t="shared" si="22"/>
        <v>16676</v>
      </c>
      <c r="L30" s="61">
        <f t="shared" si="23"/>
        <v>2.7167128248467915E-2</v>
      </c>
      <c r="M30" s="61">
        <f t="shared" si="24"/>
        <v>8.4622874943619877E-2</v>
      </c>
      <c r="N30" s="193">
        <v>217843</v>
      </c>
      <c r="O30" s="60">
        <v>43700</v>
      </c>
      <c r="P30" s="60">
        <v>25877</v>
      </c>
      <c r="Q30" s="60">
        <v>176360</v>
      </c>
      <c r="R30" s="60">
        <v>233289</v>
      </c>
      <c r="S30" s="61">
        <f t="shared" si="25"/>
        <v>0.32279995463824007</v>
      </c>
      <c r="T30" s="61">
        <f t="shared" si="26"/>
        <v>7.0904275097203096E-2</v>
      </c>
      <c r="U30" s="60">
        <f t="shared" si="27"/>
        <v>56929</v>
      </c>
      <c r="V30" s="60">
        <f t="shared" si="28"/>
        <v>15446</v>
      </c>
      <c r="W30" s="61">
        <f t="shared" si="29"/>
        <v>0.11636452694816272</v>
      </c>
      <c r="X30" s="61">
        <f t="shared" si="30"/>
        <v>0.49169578761449906</v>
      </c>
      <c r="Y30" s="193">
        <v>196</v>
      </c>
      <c r="Z30" s="60">
        <v>17</v>
      </c>
      <c r="AA30" s="60">
        <v>66</v>
      </c>
      <c r="AB30" s="60">
        <v>247</v>
      </c>
      <c r="AC30" s="60">
        <v>240</v>
      </c>
      <c r="AD30" s="61">
        <f t="shared" si="31"/>
        <v>-2.8340080971659964E-2</v>
      </c>
      <c r="AE30" s="61">
        <f t="shared" si="32"/>
        <v>0.22448979591836737</v>
      </c>
      <c r="AF30" s="60">
        <f t="shared" si="33"/>
        <v>-7</v>
      </c>
      <c r="AG30" s="60">
        <f t="shared" si="34"/>
        <v>44</v>
      </c>
      <c r="AH30" s="61">
        <f t="shared" si="35"/>
        <v>2.6639139555792346E-3</v>
      </c>
      <c r="AI30" s="61">
        <f t="shared" si="36"/>
        <v>5.0584034835538655E-4</v>
      </c>
    </row>
    <row r="31" spans="1:35" x14ac:dyDescent="0.25">
      <c r="A31" s="203" t="s">
        <v>79</v>
      </c>
      <c r="B31" s="59" t="s">
        <v>79</v>
      </c>
      <c r="C31" s="193">
        <v>58254</v>
      </c>
      <c r="D31" s="60">
        <v>17601</v>
      </c>
      <c r="E31" s="60">
        <v>29098</v>
      </c>
      <c r="F31" s="60">
        <v>78678</v>
      </c>
      <c r="G31" s="60">
        <v>76433</v>
      </c>
      <c r="H31" s="61">
        <f t="shared" si="19"/>
        <v>-2.8534024759144905E-2</v>
      </c>
      <c r="I31" s="61">
        <f t="shared" si="20"/>
        <v>0.31206440759432819</v>
      </c>
      <c r="J31" s="60">
        <f t="shared" si="21"/>
        <v>-2245</v>
      </c>
      <c r="K31" s="60">
        <f t="shared" si="22"/>
        <v>18179</v>
      </c>
      <c r="L31" s="61">
        <f t="shared" si="23"/>
        <v>5.1717686510962597E-2</v>
      </c>
      <c r="M31" s="61">
        <f t="shared" si="24"/>
        <v>0.1830778775009641</v>
      </c>
      <c r="N31" s="193">
        <v>45402</v>
      </c>
      <c r="O31" s="60">
        <v>13937</v>
      </c>
      <c r="P31" s="60">
        <v>16096</v>
      </c>
      <c r="Q31" s="60">
        <v>54166</v>
      </c>
      <c r="R31" s="60">
        <v>62905</v>
      </c>
      <c r="S31" s="61">
        <f t="shared" si="25"/>
        <v>0.16133737030609607</v>
      </c>
      <c r="T31" s="61">
        <f t="shared" si="26"/>
        <v>0.38551165146909838</v>
      </c>
      <c r="U31" s="60">
        <f t="shared" si="27"/>
        <v>8739</v>
      </c>
      <c r="V31" s="60">
        <f t="shared" si="28"/>
        <v>17503</v>
      </c>
      <c r="W31" s="61">
        <f t="shared" si="29"/>
        <v>3.1377006921347241E-2</v>
      </c>
      <c r="X31" s="61">
        <f t="shared" si="30"/>
        <v>0.15067462855308764</v>
      </c>
      <c r="Y31" s="193">
        <v>1499</v>
      </c>
      <c r="Z31" s="60">
        <v>506</v>
      </c>
      <c r="AA31" s="60">
        <v>462</v>
      </c>
      <c r="AB31" s="60">
        <v>842</v>
      </c>
      <c r="AC31" s="60">
        <v>819</v>
      </c>
      <c r="AD31" s="61">
        <f t="shared" si="31"/>
        <v>-2.7315914489311144E-2</v>
      </c>
      <c r="AE31" s="61">
        <f t="shared" si="32"/>
        <v>-0.45363575717144766</v>
      </c>
      <c r="AF31" s="60">
        <f t="shared" si="33"/>
        <v>-23</v>
      </c>
      <c r="AG31" s="60">
        <f t="shared" si="34"/>
        <v>-680</v>
      </c>
      <c r="AH31" s="61">
        <f t="shared" si="35"/>
        <v>9.0906063734141392E-3</v>
      </c>
      <c r="AI31" s="61">
        <f t="shared" si="36"/>
        <v>1.9617283329620662E-3</v>
      </c>
    </row>
    <row r="32" spans="1:35" x14ac:dyDescent="0.25">
      <c r="A32" s="203" t="s">
        <v>93</v>
      </c>
      <c r="B32" s="59" t="s">
        <v>93</v>
      </c>
      <c r="C32" s="193">
        <v>50918</v>
      </c>
      <c r="D32" s="60">
        <v>25922</v>
      </c>
      <c r="E32" s="60">
        <v>13410</v>
      </c>
      <c r="F32" s="60">
        <v>37980</v>
      </c>
      <c r="G32" s="60">
        <v>41433</v>
      </c>
      <c r="H32" s="61">
        <f t="shared" si="19"/>
        <v>9.091627172195893E-2</v>
      </c>
      <c r="I32" s="61">
        <f t="shared" si="20"/>
        <v>-0.18627990101732195</v>
      </c>
      <c r="J32" s="60">
        <f t="shared" si="21"/>
        <v>3453</v>
      </c>
      <c r="K32" s="60">
        <f t="shared" si="22"/>
        <v>-9485</v>
      </c>
      <c r="L32" s="61">
        <f t="shared" si="23"/>
        <v>2.8035258398973129E-2</v>
      </c>
      <c r="M32" s="61">
        <f t="shared" si="24"/>
        <v>5.4458705467163505E-2</v>
      </c>
      <c r="N32" s="193">
        <v>56601</v>
      </c>
      <c r="O32" s="60">
        <v>27868</v>
      </c>
      <c r="P32" s="60">
        <v>6825</v>
      </c>
      <c r="Q32" s="60">
        <v>49773</v>
      </c>
      <c r="R32" s="60">
        <v>40810</v>
      </c>
      <c r="S32" s="61">
        <f t="shared" si="25"/>
        <v>-0.18007755208647258</v>
      </c>
      <c r="T32" s="61">
        <f t="shared" si="26"/>
        <v>-0.27898800374551691</v>
      </c>
      <c r="U32" s="60">
        <f t="shared" si="27"/>
        <v>-8963</v>
      </c>
      <c r="V32" s="60">
        <f t="shared" si="28"/>
        <v>-15791</v>
      </c>
      <c r="W32" s="61">
        <f t="shared" si="29"/>
        <v>2.0356023407681119E-2</v>
      </c>
      <c r="X32" s="61">
        <f t="shared" si="30"/>
        <v>5.3639846743295021E-2</v>
      </c>
      <c r="Y32" s="193">
        <v>7403</v>
      </c>
      <c r="Z32" s="60">
        <v>6162</v>
      </c>
      <c r="AA32" s="60">
        <v>243</v>
      </c>
      <c r="AB32" s="60">
        <v>668</v>
      </c>
      <c r="AC32" s="60">
        <v>3849</v>
      </c>
      <c r="AD32" s="61">
        <f t="shared" si="31"/>
        <v>4.7619760479041915</v>
      </c>
      <c r="AE32" s="61">
        <f t="shared" si="32"/>
        <v>-0.48007564500878019</v>
      </c>
      <c r="AF32" s="60">
        <f t="shared" si="33"/>
        <v>3181</v>
      </c>
      <c r="AG32" s="60">
        <f t="shared" si="34"/>
        <v>-3554</v>
      </c>
      <c r="AH32" s="61">
        <f t="shared" si="35"/>
        <v>4.2722520062601979E-2</v>
      </c>
      <c r="AI32" s="61">
        <f t="shared" si="36"/>
        <v>5.0590485203367442E-3</v>
      </c>
    </row>
    <row r="33" spans="1:35" ht="45" x14ac:dyDescent="0.25">
      <c r="A33" s="203" t="s">
        <v>148</v>
      </c>
      <c r="B33" s="197" t="s">
        <v>179</v>
      </c>
      <c r="C33" s="193">
        <f>C22-C23-C25-C26-C27-C28-C29-C30-C31-C32</f>
        <v>128607</v>
      </c>
      <c r="D33" s="200">
        <f>D22-D23-D25-D26-D27-D28-D29-D30-D31-D32</f>
        <v>45965</v>
      </c>
      <c r="E33" s="200">
        <f>E22-E23-E25-E26-E27-E28-E29-E30-E31-E32</f>
        <v>52070</v>
      </c>
      <c r="F33" s="200">
        <f>F22-F23-F25-F26-F27-F28-F29-F30-F31-F32</f>
        <v>121046</v>
      </c>
      <c r="G33" s="200">
        <f>G22-G23-G25-G26-G27-G28-G29-G30-G31-G32</f>
        <v>149647</v>
      </c>
      <c r="H33" s="201">
        <f t="shared" si="19"/>
        <v>0.23628207458321637</v>
      </c>
      <c r="I33" s="201">
        <f t="shared" si="20"/>
        <v>0.16359918200409007</v>
      </c>
      <c r="J33" s="200">
        <f t="shared" si="21"/>
        <v>28601</v>
      </c>
      <c r="K33" s="200">
        <f t="shared" si="22"/>
        <v>21040</v>
      </c>
      <c r="L33" s="201">
        <f t="shared" si="23"/>
        <v>0.10125726627642537</v>
      </c>
      <c r="M33" s="201">
        <f t="shared" si="24"/>
        <v>0.14894161252309066</v>
      </c>
      <c r="N33" s="193">
        <f>N22-N23-N25-N26-N27-N28-N29-N30-N31-N32</f>
        <v>91418</v>
      </c>
      <c r="O33" s="200">
        <f>O22-O23-O25-O26-O27-O28-O29-O30-O31-O32</f>
        <v>28430</v>
      </c>
      <c r="P33" s="200">
        <f>P22-P23-P25-P26-P27-P28-P29-P30-P31-P32</f>
        <v>23859</v>
      </c>
      <c r="Q33" s="200">
        <f>Q22-Q23-Q25-Q26-Q27-Q28-Q29-Q30-Q31-Q32</f>
        <v>75368</v>
      </c>
      <c r="R33" s="200">
        <f>R22-R23-R25-R26-R27-R28-R29-R30-R31-R32</f>
        <v>70718</v>
      </c>
      <c r="S33" s="201">
        <f t="shared" si="25"/>
        <v>-6.1697272051799201E-2</v>
      </c>
      <c r="T33" s="201">
        <f t="shared" si="26"/>
        <v>-0.22643243124986323</v>
      </c>
      <c r="U33" s="200">
        <f t="shared" si="27"/>
        <v>-4650</v>
      </c>
      <c r="V33" s="200">
        <f t="shared" si="28"/>
        <v>-20700</v>
      </c>
      <c r="W33" s="201">
        <f t="shared" si="29"/>
        <v>3.5274130442156174E-2</v>
      </c>
      <c r="X33" s="201">
        <f t="shared" si="30"/>
        <v>7.0384658258487803E-2</v>
      </c>
      <c r="Y33" s="193">
        <f>Y22-Y23-Y25-Y26-Y27-Y28-Y29-Y30-Y31-Y32</f>
        <v>16012</v>
      </c>
      <c r="Z33" s="200">
        <f>Z22-Z23-Z25-Z26-Z27-Z28-Z29-Z30-Z31-Z32</f>
        <v>3863</v>
      </c>
      <c r="AA33" s="200">
        <f>AA22-AA23-AA25-AA26-AA27-AA28-AA29-AA30-AA31-AA32</f>
        <v>5603</v>
      </c>
      <c r="AB33" s="200">
        <f>AB22-AB23-AB25-AB26-AB27-AB28-AB29-AB30-AB31-AB32</f>
        <v>8294</v>
      </c>
      <c r="AC33" s="200">
        <f>AC22-AC23-AC25-AC26-AC27-AC28-AC29-AC30-AC31-AC32</f>
        <v>11578</v>
      </c>
      <c r="AD33" s="201">
        <f t="shared" si="31"/>
        <v>0.3959488787074994</v>
      </c>
      <c r="AE33" s="201">
        <f t="shared" si="32"/>
        <v>-0.27691731201598802</v>
      </c>
      <c r="AF33" s="200">
        <f t="shared" si="33"/>
        <v>3284</v>
      </c>
      <c r="AG33" s="200">
        <f t="shared" si="34"/>
        <v>-4434</v>
      </c>
      <c r="AH33" s="201">
        <f t="shared" si="35"/>
        <v>0.12851164907373491</v>
      </c>
      <c r="AI33" s="201">
        <f t="shared" si="36"/>
        <v>1.152342505892095E-2</v>
      </c>
    </row>
    <row r="34" spans="1:35" ht="6" customHeight="1" x14ac:dyDescent="0.25">
      <c r="A34" s="204"/>
    </row>
    <row r="35" spans="1:35" ht="15" customHeight="1" x14ac:dyDescent="0.25">
      <c r="A35" s="204"/>
      <c r="B35" s="40" t="s">
        <v>57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</row>
    <row r="36" spans="1:35" x14ac:dyDescent="0.25">
      <c r="A36" s="204"/>
    </row>
    <row r="37" spans="1:35" x14ac:dyDescent="0.25">
      <c r="A37" s="204"/>
    </row>
    <row r="50" spans="2:2" x14ac:dyDescent="0.25">
      <c r="B50" s="40"/>
    </row>
  </sheetData>
  <mergeCells count="6">
    <mergeCell ref="C6:M6"/>
    <mergeCell ref="N6:X6"/>
    <mergeCell ref="Y6:AI6"/>
    <mergeCell ref="C20:M20"/>
    <mergeCell ref="N20:X20"/>
    <mergeCell ref="Y20:AI20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23E3A-4576-4B03-B834-1E785C942E2E}">
  <dimension ref="A1:Q50"/>
  <sheetViews>
    <sheetView showGridLines="0" workbookViewId="0">
      <selection activeCell="G13" sqref="G13"/>
    </sheetView>
  </sheetViews>
  <sheetFormatPr baseColWidth="10" defaultColWidth="11.42578125" defaultRowHeight="15" x14ac:dyDescent="0.25"/>
  <cols>
    <col min="1" max="1" width="24.28515625" customWidth="1"/>
    <col min="2" max="2" width="31.7109375" customWidth="1"/>
    <col min="3" max="7" width="12.42578125" customWidth="1"/>
    <col min="13" max="15" width="11" customWidth="1"/>
    <col min="16" max="16" width="15.85546875" customWidth="1"/>
  </cols>
  <sheetData>
    <row r="1" spans="1:17" ht="40.5" customHeight="1" x14ac:dyDescent="0.25">
      <c r="A1" s="44"/>
    </row>
    <row r="4" spans="1:17" ht="21.75" customHeight="1" thickBot="1" x14ac:dyDescent="0.3">
      <c r="B4" s="11" t="s">
        <v>180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</row>
    <row r="5" spans="1:17" ht="6" customHeight="1" x14ac:dyDescent="0.25">
      <c r="C5" s="46"/>
      <c r="D5" s="46"/>
      <c r="E5" s="46"/>
      <c r="F5" s="46"/>
      <c r="G5" s="46"/>
    </row>
    <row r="6" spans="1:17" ht="15.75" x14ac:dyDescent="0.25">
      <c r="C6" s="183" t="s">
        <v>132</v>
      </c>
      <c r="D6" s="184"/>
      <c r="E6" s="184"/>
      <c r="F6" s="184"/>
      <c r="G6" s="184"/>
      <c r="H6" s="185" t="s">
        <v>134</v>
      </c>
      <c r="I6" s="186"/>
      <c r="J6" s="186"/>
      <c r="K6" s="186"/>
      <c r="L6" s="186"/>
      <c r="M6" s="185" t="s">
        <v>133</v>
      </c>
      <c r="N6" s="186"/>
      <c r="O6" s="186"/>
      <c r="P6" s="186"/>
      <c r="Q6" s="186"/>
    </row>
    <row r="7" spans="1:17" s="190" customFormat="1" ht="45" x14ac:dyDescent="0.25">
      <c r="A7" s="203"/>
      <c r="B7" s="27"/>
      <c r="C7" s="47" t="s">
        <v>186</v>
      </c>
      <c r="D7" s="47" t="s">
        <v>187</v>
      </c>
      <c r="E7" s="47" t="s">
        <v>188</v>
      </c>
      <c r="F7" s="47" t="s">
        <v>189</v>
      </c>
      <c r="G7" s="47" t="s">
        <v>185</v>
      </c>
      <c r="H7" s="47" t="s">
        <v>186</v>
      </c>
      <c r="I7" s="47" t="s">
        <v>187</v>
      </c>
      <c r="J7" s="47" t="s">
        <v>188</v>
      </c>
      <c r="K7" s="47" t="s">
        <v>189</v>
      </c>
      <c r="L7" s="47" t="s">
        <v>185</v>
      </c>
      <c r="M7" s="47" t="s">
        <v>186</v>
      </c>
      <c r="N7" s="47" t="s">
        <v>187</v>
      </c>
      <c r="O7" s="47" t="s">
        <v>188</v>
      </c>
      <c r="P7" s="47" t="s">
        <v>189</v>
      </c>
      <c r="Q7" s="47" t="s">
        <v>185</v>
      </c>
    </row>
    <row r="8" spans="1:17" ht="15.75" x14ac:dyDescent="0.25">
      <c r="A8" s="203" t="s">
        <v>29</v>
      </c>
      <c r="B8" s="59" t="s">
        <v>30</v>
      </c>
      <c r="C8" s="205">
        <f>'T princi ent acum mes actua me '!C8/'T princi ent acum mes actua me '!$C8</f>
        <v>1</v>
      </c>
      <c r="D8" s="205">
        <f>'T princi ent acum mes actua me '!D8/'T princi ent acum mes actua me '!$D8</f>
        <v>1</v>
      </c>
      <c r="E8" s="205">
        <f>'T princi ent acum mes actua me '!E8/'T princi ent acum mes actua me '!$E8</f>
        <v>1</v>
      </c>
      <c r="F8" s="205">
        <f>'T princi ent acum mes actua me '!F8/'T princi ent acum mes actua me '!$F8</f>
        <v>1</v>
      </c>
      <c r="G8" s="205">
        <f>'T princi ent acum mes actua me '!G8/'T princi ent acum mes actua me '!$G8</f>
        <v>1</v>
      </c>
      <c r="H8" s="206">
        <f>'T princi ent acum mes actua me '!N8/'T princi ent acum mes actua me '!$C8</f>
        <v>0.27192431375338283</v>
      </c>
      <c r="I8" s="194">
        <f>'T princi ent acum mes actua me '!O8/'T princi ent acum mes actua me '!$D8</f>
        <v>0.28898056295697166</v>
      </c>
      <c r="J8" s="194">
        <f>'T princi ent acum mes actua me '!P8/'T princi ent acum mes actua me '!$E8</f>
        <v>0.25547047432037012</v>
      </c>
      <c r="K8" s="194">
        <f>'T princi ent acum mes actua me '!Q8/'T princi ent acum mes actua me '!$F8</f>
        <v>0.25294625226503287</v>
      </c>
      <c r="L8" s="194">
        <f>'T princi ent acum mes actua me '!R8/'T princi ent acum mes actua me '!$G8</f>
        <v>0.25728286681756835</v>
      </c>
      <c r="M8" s="206">
        <f>'T princi ent acum mes actua me '!Y8/'T princi ent acum mes actua me '!$C8</f>
        <v>0.3813436389985625</v>
      </c>
      <c r="N8" s="194">
        <f>'T princi ent acum mes actua me '!Z8/'T princi ent acum mes actua me '!$D8</f>
        <v>0.39208257671710423</v>
      </c>
      <c r="O8" s="194">
        <f>'T princi ent acum mes actua me '!AA8/'T princi ent acum mes actua me '!$E8</f>
        <v>0.4009280769364571</v>
      </c>
      <c r="P8" s="194">
        <f>'T princi ent acum mes actua me '!AB8/'T princi ent acum mes actua me '!$F8</f>
        <v>0.40288461838738809</v>
      </c>
      <c r="Q8" s="194">
        <f>'T princi ent acum mes actua me '!AC8/'T princi ent acum mes actua me '!$G8</f>
        <v>0.39908680224463744</v>
      </c>
    </row>
    <row r="9" spans="1:17" ht="30" x14ac:dyDescent="0.25">
      <c r="A9" s="203" t="s">
        <v>60</v>
      </c>
      <c r="B9" s="59" t="s">
        <v>177</v>
      </c>
      <c r="C9" s="205">
        <f>'T princi ent acum mes actua me '!C9/'T princi ent acum mes actua me '!$C9</f>
        <v>1</v>
      </c>
      <c r="D9" s="207">
        <f>'T princi ent acum mes actua me '!D9/'T princi ent acum mes actua me '!$D9</f>
        <v>1</v>
      </c>
      <c r="E9" s="207">
        <f>'T princi ent acum mes actua me '!E9/'T princi ent acum mes actua me '!$E9</f>
        <v>1</v>
      </c>
      <c r="F9" s="207">
        <f>'T princi ent acum mes actua me '!F9/'T princi ent acum mes actua me '!$F9</f>
        <v>1</v>
      </c>
      <c r="G9" s="207">
        <f>'T princi ent acum mes actua me '!G9/'T princi ent acum mes actua me '!$G9</f>
        <v>1</v>
      </c>
      <c r="H9" s="206">
        <f>'T princi ent acum mes actua me '!N9/'T princi ent acum mes actua me '!$C9</f>
        <v>0.32271951789190867</v>
      </c>
      <c r="I9" s="194">
        <f>'T princi ent acum mes actua me '!O9/'T princi ent acum mes actua me '!$D9</f>
        <v>0.30330886397137014</v>
      </c>
      <c r="J9" s="194">
        <f>'T princi ent acum mes actua me '!P9/'T princi ent acum mes actua me '!$E9</f>
        <v>0.25654599679278894</v>
      </c>
      <c r="K9" s="194">
        <f>'T princi ent acum mes actua me '!Q9/'T princi ent acum mes actua me '!$F9</f>
        <v>0.27977483041597045</v>
      </c>
      <c r="L9" s="194">
        <f>'T princi ent acum mes actua me '!R9/'T princi ent acum mes actua me '!$G9</f>
        <v>0.26636844184988856</v>
      </c>
      <c r="M9" s="206">
        <f>'T princi ent acum mes actua me '!Y9/'T princi ent acum mes actua me '!$C9</f>
        <v>0.41537793084638752</v>
      </c>
      <c r="N9" s="194">
        <f>'T princi ent acum mes actua me '!Z9/'T princi ent acum mes actua me '!$D9</f>
        <v>0.41227147058176455</v>
      </c>
      <c r="O9" s="194">
        <f>'T princi ent acum mes actua me '!AA9/'T princi ent acum mes actua me '!$E9</f>
        <v>0.40115093906051941</v>
      </c>
      <c r="P9" s="194">
        <f>'T princi ent acum mes actua me '!AB9/'T princi ent acum mes actua me '!$F9</f>
        <v>0.42026093653799063</v>
      </c>
      <c r="Q9" s="194">
        <f>'T princi ent acum mes actua me '!AC9/'T princi ent acum mes actua me '!$G9</f>
        <v>0.45199549680526663</v>
      </c>
    </row>
    <row r="10" spans="1:17" ht="15.75" x14ac:dyDescent="0.25">
      <c r="A10" s="203" t="s">
        <v>64</v>
      </c>
      <c r="B10" s="59" t="s">
        <v>65</v>
      </c>
      <c r="C10" s="205">
        <f>'T princi ent acum mes actua me '!C10/'T princi ent acum mes actua me '!$C10</f>
        <v>1</v>
      </c>
      <c r="D10" s="207">
        <f>'T princi ent acum mes actua me '!D10/'T princi ent acum mes actua me '!$D10</f>
        <v>1</v>
      </c>
      <c r="E10" s="207">
        <f>'T princi ent acum mes actua me '!E10/'T princi ent acum mes actua me '!$E10</f>
        <v>1</v>
      </c>
      <c r="F10" s="207">
        <f>'T princi ent acum mes actua me '!F10/'T princi ent acum mes actua me '!$F10</f>
        <v>1</v>
      </c>
      <c r="G10" s="207">
        <f>'T princi ent acum mes actua me '!G10/'T princi ent acum mes actua me '!$G10</f>
        <v>1</v>
      </c>
      <c r="H10" s="206">
        <f>'T princi ent acum mes actua me '!N10/'T princi ent acum mes actua me '!$C10</f>
        <v>0.2638771802893477</v>
      </c>
      <c r="I10" s="194">
        <f>'T princi ent acum mes actua me '!O10/'T princi ent acum mes actua me '!$D10</f>
        <v>0.28655529975364413</v>
      </c>
      <c r="J10" s="194">
        <f>'T princi ent acum mes actua me '!P10/'T princi ent acum mes actua me '!$E10</f>
        <v>0.25498018725909127</v>
      </c>
      <c r="K10" s="194">
        <f>'T princi ent acum mes actua me '!Q10/'T princi ent acum mes actua me '!$F10</f>
        <v>0.24860053377231678</v>
      </c>
      <c r="L10" s="194">
        <f>'T princi ent acum mes actua me '!R10/'T princi ent acum mes actua me '!$G10</f>
        <v>0.25595291430023276</v>
      </c>
      <c r="M10" s="206">
        <f>'T princi ent acum mes actua me '!Y10/'T princi ent acum mes actua me '!$C10</f>
        <v>0.37595172910861524</v>
      </c>
      <c r="N10" s="194">
        <f>'T princi ent acum mes actua me '!Z10/'T princi ent acum mes actua me '!$D10</f>
        <v>0.38866576894675114</v>
      </c>
      <c r="O10" s="194">
        <f>'T princi ent acum mes actua me '!AA10/'T princi ent acum mes actua me '!$E10</f>
        <v>0.4008277247862902</v>
      </c>
      <c r="P10" s="194">
        <f>'T princi ent acum mes actua me '!AB10/'T princi ent acum mes actua me '!$F10</f>
        <v>0.40007022200388725</v>
      </c>
      <c r="Q10" s="194">
        <f>'T princi ent acum mes actua me '!AC10/'T princi ent acum mes actua me '!$G10</f>
        <v>0.39134209065300313</v>
      </c>
    </row>
    <row r="11" spans="1:17" ht="15.75" x14ac:dyDescent="0.25">
      <c r="A11" s="203" t="s">
        <v>69</v>
      </c>
      <c r="B11" s="59" t="s">
        <v>69</v>
      </c>
      <c r="C11" s="205">
        <f>'T princi ent acum mes actua me '!C11/'T princi ent acum mes actua me '!$C11</f>
        <v>1</v>
      </c>
      <c r="D11" s="207">
        <f>'T princi ent acum mes actua me '!D11/'T princi ent acum mes actua me '!$D11</f>
        <v>1</v>
      </c>
      <c r="E11" s="207">
        <f>'T princi ent acum mes actua me '!E11/'T princi ent acum mes actua me '!$E11</f>
        <v>1</v>
      </c>
      <c r="F11" s="207">
        <f>'T princi ent acum mes actua me '!F11/'T princi ent acum mes actua me '!$F11</f>
        <v>1</v>
      </c>
      <c r="G11" s="207">
        <f>'T princi ent acum mes actua me '!G11/'T princi ent acum mes actua me '!$G11</f>
        <v>1</v>
      </c>
      <c r="H11" s="206">
        <f>'T princi ent acum mes actua me '!N11/'T princi ent acum mes actua me '!$C11</f>
        <v>0.15176935331171762</v>
      </c>
      <c r="I11" s="194">
        <f>'T princi ent acum mes actua me '!O11/'T princi ent acum mes actua me '!$D11</f>
        <v>0.14685315392582043</v>
      </c>
      <c r="J11" s="194">
        <f>'T princi ent acum mes actua me '!P11/'T princi ent acum mes actua me '!$E11</f>
        <v>0.15849748053137883</v>
      </c>
      <c r="K11" s="194">
        <f>'T princi ent acum mes actua me '!Q11/'T princi ent acum mes actua me '!$F11</f>
        <v>0.15774545272706614</v>
      </c>
      <c r="L11" s="194">
        <f>'T princi ent acum mes actua me '!R11/'T princi ent acum mes actua me '!$G11</f>
        <v>0.16275952841909017</v>
      </c>
      <c r="M11" s="206">
        <f>'T princi ent acum mes actua me '!Y11/'T princi ent acum mes actua me '!$C11</f>
        <v>0.4531743153525481</v>
      </c>
      <c r="N11" s="194">
        <f>'T princi ent acum mes actua me '!Z11/'T princi ent acum mes actua me '!$D11</f>
        <v>0.48408169622629299</v>
      </c>
      <c r="O11" s="194">
        <f>'T princi ent acum mes actua me '!AA11/'T princi ent acum mes actua me '!$E11</f>
        <v>0.442014742014742</v>
      </c>
      <c r="P11" s="194">
        <f>'T princi ent acum mes actua me '!AB11/'T princi ent acum mes actua me '!$F11</f>
        <v>0.462729784807831</v>
      </c>
      <c r="Q11" s="194">
        <f>'T princi ent acum mes actua me '!AC11/'T princi ent acum mes actua me '!$G11</f>
        <v>0.44031249811950796</v>
      </c>
    </row>
    <row r="12" spans="1:17" ht="15.75" x14ac:dyDescent="0.25">
      <c r="A12" s="203" t="s">
        <v>76</v>
      </c>
      <c r="B12" s="59" t="s">
        <v>76</v>
      </c>
      <c r="C12" s="205">
        <f>'T princi ent acum mes actua me '!C12/'T princi ent acum mes actua me '!$C12</f>
        <v>1</v>
      </c>
      <c r="D12" s="207">
        <f>'T princi ent acum mes actua me '!D12/'T princi ent acum mes actua me '!$D12</f>
        <v>1</v>
      </c>
      <c r="E12" s="207">
        <f>'T princi ent acum mes actua me '!E12/'T princi ent acum mes actua me '!$E12</f>
        <v>1</v>
      </c>
      <c r="F12" s="207">
        <f>'T princi ent acum mes actua me '!F12/'T princi ent acum mes actua me '!$F12</f>
        <v>1</v>
      </c>
      <c r="G12" s="207">
        <f>'T princi ent acum mes actua me '!G12/'T princi ent acum mes actua me '!$G12</f>
        <v>1</v>
      </c>
      <c r="H12" s="206">
        <f>'T princi ent acum mes actua me '!N12/'T princi ent acum mes actua me '!$C12</f>
        <v>0.31687855009679228</v>
      </c>
      <c r="I12" s="194">
        <f>'T princi ent acum mes actua me '!O12/'T princi ent acum mes actua me '!$D12</f>
        <v>0.30998789329997506</v>
      </c>
      <c r="J12" s="194">
        <f>'T princi ent acum mes actua me '!P12/'T princi ent acum mes actua me '!$E12</f>
        <v>0.31703959840580287</v>
      </c>
      <c r="K12" s="194">
        <f>'T princi ent acum mes actua me '!Q12/'T princi ent acum mes actua me '!$F12</f>
        <v>0.30226959764396066</v>
      </c>
      <c r="L12" s="194">
        <f>'T princi ent acum mes actua me '!R12/'T princi ent acum mes actua me '!$G12</f>
        <v>0.31138858575561512</v>
      </c>
      <c r="M12" s="206">
        <f>'T princi ent acum mes actua me '!Y12/'T princi ent acum mes actua me '!$C12</f>
        <v>0.24997823415607248</v>
      </c>
      <c r="N12" s="194">
        <f>'T princi ent acum mes actua me '!Z12/'T princi ent acum mes actua me '!$D12</f>
        <v>0.26406833440262428</v>
      </c>
      <c r="O12" s="194">
        <f>'T princi ent acum mes actua me '!AA12/'T princi ent acum mes actua me '!$E12</f>
        <v>0.25613726279434984</v>
      </c>
      <c r="P12" s="194">
        <f>'T princi ent acum mes actua me '!AB12/'T princi ent acum mes actua me '!$F12</f>
        <v>0.26659946612906238</v>
      </c>
      <c r="Q12" s="194">
        <f>'T princi ent acum mes actua me '!AC12/'T princi ent acum mes actua me '!$G12</f>
        <v>0.28312752843095906</v>
      </c>
    </row>
    <row r="13" spans="1:17" ht="15.75" x14ac:dyDescent="0.25">
      <c r="A13" s="203" t="s">
        <v>85</v>
      </c>
      <c r="B13" s="59" t="s">
        <v>85</v>
      </c>
      <c r="C13" s="205">
        <f>'T princi ent acum mes actua me '!C13/'T princi ent acum mes actua me '!$C13</f>
        <v>1</v>
      </c>
      <c r="D13" s="207">
        <f>'T princi ent acum mes actua me '!D13/'T princi ent acum mes actua me '!$D13</f>
        <v>1</v>
      </c>
      <c r="E13" s="207">
        <f>'T princi ent acum mes actua me '!E13/'T princi ent acum mes actua me '!$E13</f>
        <v>1</v>
      </c>
      <c r="F13" s="207">
        <f>'T princi ent acum mes actua me '!F13/'T princi ent acum mes actua me '!$F13</f>
        <v>1</v>
      </c>
      <c r="G13" s="207">
        <f>'T princi ent acum mes actua me '!G13/'T princi ent acum mes actua me '!$G13</f>
        <v>1</v>
      </c>
      <c r="H13" s="206">
        <f>'T princi ent acum mes actua me '!N13/'T princi ent acum mes actua me '!$C13</f>
        <v>0.26168510229131081</v>
      </c>
      <c r="I13" s="194">
        <f>'T princi ent acum mes actua me '!O13/'T princi ent acum mes actua me '!$D13</f>
        <v>0.20827605424484488</v>
      </c>
      <c r="J13" s="194">
        <f>'T princi ent acum mes actua me '!P13/'T princi ent acum mes actua me '!$E13</f>
        <v>0.23464495614250977</v>
      </c>
      <c r="K13" s="194">
        <f>'T princi ent acum mes actua me '!Q13/'T princi ent acum mes actua me '!$F13</f>
        <v>0.26442117074995325</v>
      </c>
      <c r="L13" s="194">
        <f>'T princi ent acum mes actua me '!R13/'T princi ent acum mes actua me '!$G13</f>
        <v>0.25315272406733397</v>
      </c>
      <c r="M13" s="206">
        <f>'T princi ent acum mes actua me '!Y13/'T princi ent acum mes actua me '!$C13</f>
        <v>0.54138818978798731</v>
      </c>
      <c r="N13" s="194">
        <f>'T princi ent acum mes actua me '!Z13/'T princi ent acum mes actua me '!$D13</f>
        <v>0.60404049786364478</v>
      </c>
      <c r="O13" s="194">
        <f>'T princi ent acum mes actua me '!AA13/'T princi ent acum mes actua me '!$E13</f>
        <v>0.60147274535090911</v>
      </c>
      <c r="P13" s="194">
        <f>'T princi ent acum mes actua me '!AB13/'T princi ent acum mes actua me '!$F13</f>
        <v>0.56580512436880492</v>
      </c>
      <c r="Q13" s="194">
        <f>'T princi ent acum mes actua me '!AC13/'T princi ent acum mes actua me '!$G13</f>
        <v>0.53781847133757965</v>
      </c>
    </row>
    <row r="14" spans="1:17" ht="15.75" x14ac:dyDescent="0.25">
      <c r="A14" s="203" t="s">
        <v>82</v>
      </c>
      <c r="B14" s="59" t="s">
        <v>82</v>
      </c>
      <c r="C14" s="205">
        <f>'T princi ent acum mes actua me '!C14/'T princi ent acum mes actua me '!$C14</f>
        <v>1</v>
      </c>
      <c r="D14" s="207">
        <f>'T princi ent acum mes actua me '!D14/'T princi ent acum mes actua me '!$D14</f>
        <v>1</v>
      </c>
      <c r="E14" s="207">
        <f>'T princi ent acum mes actua me '!E14/'T princi ent acum mes actua me '!$E14</f>
        <v>1</v>
      </c>
      <c r="F14" s="207">
        <f>'T princi ent acum mes actua me '!F14/'T princi ent acum mes actua me '!$F14</f>
        <v>1</v>
      </c>
      <c r="G14" s="207">
        <f>'T princi ent acum mes actua me '!G14/'T princi ent acum mes actua me '!$G14</f>
        <v>1</v>
      </c>
      <c r="H14" s="206">
        <f>'T princi ent acum mes actua me '!N14/'T princi ent acum mes actua me '!$C14</f>
        <v>0.15835054958157824</v>
      </c>
      <c r="I14" s="194">
        <f>'T princi ent acum mes actua me '!O14/'T princi ent acum mes actua me '!$D14</f>
        <v>0.14247785383531306</v>
      </c>
      <c r="J14" s="194">
        <f>'T princi ent acum mes actua me '!P14/'T princi ent acum mes actua me '!$E14</f>
        <v>0.16722118543163797</v>
      </c>
      <c r="K14" s="194">
        <f>'T princi ent acum mes actua me '!Q14/'T princi ent acum mes actua me '!$F14</f>
        <v>0.16827224715085573</v>
      </c>
      <c r="L14" s="194">
        <f>'T princi ent acum mes actua me '!R14/'T princi ent acum mes actua me '!$G14</f>
        <v>0.18507938817259054</v>
      </c>
      <c r="M14" s="206">
        <f>'T princi ent acum mes actua me '!Y14/'T princi ent acum mes actua me '!$C14</f>
        <v>0.36100100012410297</v>
      </c>
      <c r="N14" s="194">
        <f>'T princi ent acum mes actua me '!Z14/'T princi ent acum mes actua me '!$D14</f>
        <v>0.40630662371652909</v>
      </c>
      <c r="O14" s="194">
        <f>'T princi ent acum mes actua me '!AA14/'T princi ent acum mes actua me '!$E14</f>
        <v>0.44201619645164286</v>
      </c>
      <c r="P14" s="194">
        <f>'T princi ent acum mes actua me '!AB14/'T princi ent acum mes actua me '!$F14</f>
        <v>0.40244013818846047</v>
      </c>
      <c r="Q14" s="194">
        <f>'T princi ent acum mes actua me '!AC14/'T princi ent acum mes actua me '!$G14</f>
        <v>0.38794193991373666</v>
      </c>
    </row>
    <row r="15" spans="1:17" ht="15.75" x14ac:dyDescent="0.25">
      <c r="A15" s="203" t="s">
        <v>89</v>
      </c>
      <c r="B15" s="59" t="s">
        <v>178</v>
      </c>
      <c r="C15" s="205">
        <f>'T princi ent acum mes actua me '!C15/'T princi ent acum mes actua me '!$C15</f>
        <v>1</v>
      </c>
      <c r="D15" s="207">
        <f>'T princi ent acum mes actua me '!D15/'T princi ent acum mes actua me '!$D15</f>
        <v>1</v>
      </c>
      <c r="E15" s="207">
        <f>'T princi ent acum mes actua me '!E15/'T princi ent acum mes actua me '!$E15</f>
        <v>1</v>
      </c>
      <c r="F15" s="207">
        <f>'T princi ent acum mes actua me '!F15/'T princi ent acum mes actua me '!$F15</f>
        <v>1</v>
      </c>
      <c r="G15" s="207">
        <f>'T princi ent acum mes actua me '!G15/'T princi ent acum mes actua me '!$G15</f>
        <v>1</v>
      </c>
      <c r="H15" s="206">
        <f>'T princi ent acum mes actua me '!N15/'T princi ent acum mes actua me '!$C15</f>
        <v>0.39645203713454918</v>
      </c>
      <c r="I15" s="194">
        <f>'T princi ent acum mes actua me '!O15/'T princi ent acum mes actua me '!$D15</f>
        <v>0.39110215373445412</v>
      </c>
      <c r="J15" s="194">
        <f>'T princi ent acum mes actua me '!P15/'T princi ent acum mes actua me '!$E15</f>
        <v>0.41273887848451274</v>
      </c>
      <c r="K15" s="194">
        <f>'T princi ent acum mes actua me '!Q15/'T princi ent acum mes actua me '!$F15</f>
        <v>0.41135907256939924</v>
      </c>
      <c r="L15" s="194">
        <f>'T princi ent acum mes actua me '!R15/'T princi ent acum mes actua me '!$G15</f>
        <v>0.40900197099008762</v>
      </c>
      <c r="M15" s="206">
        <f>'T princi ent acum mes actua me '!Y15/'T princi ent acum mes actua me '!$C15</f>
        <v>0.31338695829237101</v>
      </c>
      <c r="N15" s="194">
        <f>'T princi ent acum mes actua me '!Z15/'T princi ent acum mes actua me '!$D15</f>
        <v>0.31554932433701155</v>
      </c>
      <c r="O15" s="194">
        <f>'T princi ent acum mes actua me '!AA15/'T princi ent acum mes actua me '!$E15</f>
        <v>0.36425230666653591</v>
      </c>
      <c r="P15" s="194">
        <f>'T princi ent acum mes actua me '!AB15/'T princi ent acum mes actua me '!$F15</f>
        <v>0.32784522990536041</v>
      </c>
      <c r="Q15" s="194">
        <f>'T princi ent acum mes actua me '!AC15/'T princi ent acum mes actua me '!$G15</f>
        <v>0.35245560488346284</v>
      </c>
    </row>
    <row r="16" spans="1:17" ht="15.75" x14ac:dyDescent="0.25">
      <c r="A16" s="203" t="s">
        <v>73</v>
      </c>
      <c r="B16" s="59" t="s">
        <v>73</v>
      </c>
      <c r="C16" s="205">
        <f>'T princi ent acum mes actua me '!C16/'T princi ent acum mes actua me '!$C16</f>
        <v>1</v>
      </c>
      <c r="D16" s="207">
        <f>'T princi ent acum mes actua me '!D16/'T princi ent acum mes actua me '!$D16</f>
        <v>1</v>
      </c>
      <c r="E16" s="207">
        <f>'T princi ent acum mes actua me '!E16/'T princi ent acum mes actua me '!$E16</f>
        <v>1</v>
      </c>
      <c r="F16" s="207">
        <f>'T princi ent acum mes actua me '!F16/'T princi ent acum mes actua me '!$F16</f>
        <v>1</v>
      </c>
      <c r="G16" s="207">
        <f>'T princi ent acum mes actua me '!G16/'T princi ent acum mes actua me '!$G16</f>
        <v>1</v>
      </c>
      <c r="H16" s="206">
        <f>'T princi ent acum mes actua me '!N16/'T princi ent acum mes actua me '!$C16</f>
        <v>0.12554857734168742</v>
      </c>
      <c r="I16" s="194">
        <f>'T princi ent acum mes actua me '!O16/'T princi ent acum mes actua me '!$D16</f>
        <v>0.16398407323926881</v>
      </c>
      <c r="J16" s="194">
        <f>'T princi ent acum mes actua me '!P16/'T princi ent acum mes actua me '!$E16</f>
        <v>0.12545647763501111</v>
      </c>
      <c r="K16" s="194">
        <f>'T princi ent acum mes actua me '!Q16/'T princi ent acum mes actua me '!$F16</f>
        <v>0.13870214575534814</v>
      </c>
      <c r="L16" s="194">
        <f>'T princi ent acum mes actua me '!R16/'T princi ent acum mes actua me '!$G16</f>
        <v>0.1537122358564931</v>
      </c>
      <c r="M16" s="206">
        <f>'T princi ent acum mes actua me '!Y16/'T princi ent acum mes actua me '!$C16</f>
        <v>0.27603349871947169</v>
      </c>
      <c r="N16" s="194">
        <f>'T princi ent acum mes actua me '!Z16/'T princi ent acum mes actua me '!$D16</f>
        <v>0.33393571705176195</v>
      </c>
      <c r="O16" s="194">
        <f>'T princi ent acum mes actua me '!AA16/'T princi ent acum mes actua me '!$E16</f>
        <v>0.31336102792000775</v>
      </c>
      <c r="P16" s="194">
        <f>'T princi ent acum mes actua me '!AB16/'T princi ent acum mes actua me '!$F16</f>
        <v>0.32004582956386074</v>
      </c>
      <c r="Q16" s="194">
        <f>'T princi ent acum mes actua me '!AC16/'T princi ent acum mes actua me '!$G16</f>
        <v>0.26891948286255052</v>
      </c>
    </row>
    <row r="17" spans="1:17" ht="15.75" x14ac:dyDescent="0.25">
      <c r="A17" s="203" t="s">
        <v>79</v>
      </c>
      <c r="B17" s="59" t="s">
        <v>79</v>
      </c>
      <c r="C17" s="205">
        <f>'T princi ent acum mes actua me '!C17/'T princi ent acum mes actua me '!$C17</f>
        <v>1</v>
      </c>
      <c r="D17" s="207">
        <f>'T princi ent acum mes actua me '!D17/'T princi ent acum mes actua me '!$D17</f>
        <v>1</v>
      </c>
      <c r="E17" s="207">
        <f>'T princi ent acum mes actua me '!E17/'T princi ent acum mes actua me '!$E17</f>
        <v>1</v>
      </c>
      <c r="F17" s="207">
        <f>'T princi ent acum mes actua me '!F17/'T princi ent acum mes actua me '!$F17</f>
        <v>1</v>
      </c>
      <c r="G17" s="207">
        <f>'T princi ent acum mes actua me '!G17/'T princi ent acum mes actua me '!$G17</f>
        <v>1</v>
      </c>
      <c r="H17" s="206">
        <f>'T princi ent acum mes actua me '!N17/'T princi ent acum mes actua me '!$C17</f>
        <v>0.21204768194641488</v>
      </c>
      <c r="I17" s="194">
        <f>'T princi ent acum mes actua me '!O17/'T princi ent acum mes actua me '!$D17</f>
        <v>0.22629811418238183</v>
      </c>
      <c r="J17" s="194">
        <f>'T princi ent acum mes actua me '!P17/'T princi ent acum mes actua me '!$E17</f>
        <v>0.17042743462266619</v>
      </c>
      <c r="K17" s="194">
        <f>'T princi ent acum mes actua me '!Q17/'T princi ent acum mes actua me '!$F17</f>
        <v>0.18509714273811817</v>
      </c>
      <c r="L17" s="194">
        <f>'T princi ent acum mes actua me '!R17/'T princi ent acum mes actua me '!$G17</f>
        <v>0.19298472534605701</v>
      </c>
      <c r="M17" s="206">
        <f>'T princi ent acum mes actua me '!Y17/'T princi ent acum mes actua me '!$C17</f>
        <v>0.4433703504394762</v>
      </c>
      <c r="N17" s="194">
        <f>'T princi ent acum mes actua me '!Z17/'T princi ent acum mes actua me '!$D17</f>
        <v>0.4773498911318596</v>
      </c>
      <c r="O17" s="194">
        <f>'T princi ent acum mes actua me '!AA17/'T princi ent acum mes actua me '!$E17</f>
        <v>0.4765657467407533</v>
      </c>
      <c r="P17" s="194">
        <f>'T princi ent acum mes actua me '!AB17/'T princi ent acum mes actua me '!$F17</f>
        <v>0.46611330108260385</v>
      </c>
      <c r="Q17" s="194">
        <f>'T princi ent acum mes actua me '!AC17/'T princi ent acum mes actua me '!$G17</f>
        <v>0.47065671191336778</v>
      </c>
    </row>
    <row r="18" spans="1:17" ht="15.75" x14ac:dyDescent="0.25">
      <c r="A18" s="203" t="s">
        <v>93</v>
      </c>
      <c r="B18" s="59" t="s">
        <v>93</v>
      </c>
      <c r="C18" s="205">
        <f>'T princi ent acum mes actua me '!C18/'T princi ent acum mes actua me '!$C18</f>
        <v>1</v>
      </c>
      <c r="D18" s="207">
        <f>'T princi ent acum mes actua me '!D18/'T princi ent acum mes actua me '!$D18</f>
        <v>1</v>
      </c>
      <c r="E18" s="207">
        <f>'T princi ent acum mes actua me '!E18/'T princi ent acum mes actua me '!$E18</f>
        <v>1</v>
      </c>
      <c r="F18" s="207">
        <f>'T princi ent acum mes actua me '!F18/'T princi ent acum mes actua me '!$F18</f>
        <v>1</v>
      </c>
      <c r="G18" s="207">
        <f>'T princi ent acum mes actua me '!G18/'T princi ent acum mes actua me '!$G18</f>
        <v>1</v>
      </c>
      <c r="H18" s="206">
        <f>'T princi ent acum mes actua me '!N18/'T princi ent acum mes actua me '!$C18</f>
        <v>0.62083543801024921</v>
      </c>
      <c r="I18" s="194">
        <f>'T princi ent acum mes actua me '!O18/'T princi ent acum mes actua me '!$D18</f>
        <v>0.58797646042544005</v>
      </c>
      <c r="J18" s="194">
        <f>'T princi ent acum mes actua me '!P18/'T princi ent acum mes actua me '!$E18</f>
        <v>0.5293536638064078</v>
      </c>
      <c r="K18" s="194">
        <f>'T princi ent acum mes actua me '!Q18/'T princi ent acum mes actua me '!$F18</f>
        <v>0.61384850397046054</v>
      </c>
      <c r="L18" s="194">
        <f>'T princi ent acum mes actua me '!R18/'T princi ent acum mes actua me '!$G18</f>
        <v>0.62925284070371901</v>
      </c>
      <c r="M18" s="206">
        <f>'T princi ent acum mes actua me '!Y18/'T princi ent acum mes actua me '!$C18</f>
        <v>0.25076955622617397</v>
      </c>
      <c r="N18" s="194">
        <f>'T princi ent acum mes actua me '!Z18/'T princi ent acum mes actua me '!$D18</f>
        <v>0.29162810248816079</v>
      </c>
      <c r="O18" s="194">
        <f>'T princi ent acum mes actua me '!AA18/'T princi ent acum mes actua me '!$E18</f>
        <v>0.15076547935057719</v>
      </c>
      <c r="P18" s="194">
        <f>'T princi ent acum mes actua me '!AB18/'T princi ent acum mes actua me '!$F18</f>
        <v>0.24249017537502265</v>
      </c>
      <c r="Q18" s="194">
        <f>'T princi ent acum mes actua me '!AC18/'T princi ent acum mes actua me '!$G18</f>
        <v>0.25523156089193827</v>
      </c>
    </row>
    <row r="19" spans="1:17" ht="21.75" customHeight="1" x14ac:dyDescent="0.25">
      <c r="A19" s="203" t="s">
        <v>148</v>
      </c>
      <c r="B19" s="197" t="s">
        <v>179</v>
      </c>
      <c r="C19" s="205">
        <f>'T princi ent acum mes actua me '!C19/'T princi ent acum mes actua me '!$C19</f>
        <v>1</v>
      </c>
      <c r="D19" s="205">
        <f>'T princi ent acum mes actua me '!D19/'T princi ent acum mes actua me '!$D19</f>
        <v>1</v>
      </c>
      <c r="E19" s="205">
        <f>'T princi ent acum mes actua me '!E19/'T princi ent acum mes actua me '!$E19</f>
        <v>1</v>
      </c>
      <c r="F19" s="205">
        <f>'T princi ent acum mes actua me '!F19/'T princi ent acum mes actua me '!$F19</f>
        <v>1</v>
      </c>
      <c r="G19" s="205">
        <f>'T princi ent acum mes actua me '!G19/'T princi ent acum mes actua me '!$G19</f>
        <v>1</v>
      </c>
      <c r="H19" s="206">
        <f>'T princi ent acum mes actua me '!N19/'T princi ent acum mes actua me '!$C19</f>
        <v>0.28302906909297576</v>
      </c>
      <c r="I19" s="202">
        <f>'T princi ent acum mes actua me '!O19/'T princi ent acum mes actua me '!$D19</f>
        <v>0.28013834139529054</v>
      </c>
      <c r="J19" s="202">
        <f>'T princi ent acum mes actua me '!P19/'T princi ent acum mes actua me '!$E19</f>
        <v>0.25521114009182816</v>
      </c>
      <c r="K19" s="202">
        <f>'T princi ent acum mes actua me '!Q19/'T princi ent acum mes actua me '!$F19</f>
        <v>0.26001342741204986</v>
      </c>
      <c r="L19" s="202">
        <f>'T princi ent acum mes actua me '!R19/'T princi ent acum mes actua me '!$G19</f>
        <v>0.27617005860245875</v>
      </c>
      <c r="M19" s="206">
        <f>'T princi ent acum mes actua me '!Y19/'T princi ent acum mes actua me '!$C19</f>
        <v>0.45909754158467159</v>
      </c>
      <c r="N19" s="202">
        <f>'T princi ent acum mes actua me '!Z19/'T princi ent acum mes actua me '!$D19</f>
        <v>0.47939650207541934</v>
      </c>
      <c r="O19" s="202">
        <f>'T princi ent acum mes actua me '!AA19/'T princi ent acum mes actua me '!$E19</f>
        <v>0.51929792416632536</v>
      </c>
      <c r="P19" s="194">
        <f>'T princi ent acum mes actua me '!AB19/'T princi ent acum mes actua me '!$F19</f>
        <v>0.49309151361508796</v>
      </c>
      <c r="Q19" s="202">
        <f>'T princi ent acum mes actua me '!AC19/'T princi ent acum mes actua me '!$G19</f>
        <v>0.48898417096630359</v>
      </c>
    </row>
    <row r="20" spans="1:17" ht="15" customHeight="1" x14ac:dyDescent="0.25">
      <c r="A20" s="203"/>
      <c r="C20" s="185" t="s">
        <v>136</v>
      </c>
      <c r="D20" s="186"/>
      <c r="E20" s="186"/>
      <c r="F20" s="186"/>
      <c r="G20" s="186"/>
      <c r="H20" s="185" t="s">
        <v>135</v>
      </c>
      <c r="I20" s="186"/>
      <c r="J20" s="186"/>
      <c r="K20" s="186"/>
      <c r="L20" s="186"/>
      <c r="M20" s="185" t="s">
        <v>137</v>
      </c>
      <c r="N20" s="186"/>
      <c r="O20" s="186"/>
      <c r="P20" s="186"/>
      <c r="Q20" s="186"/>
    </row>
    <row r="21" spans="1:17" ht="45" x14ac:dyDescent="0.25">
      <c r="A21" s="203"/>
      <c r="B21" s="27"/>
      <c r="C21" s="47" t="s">
        <v>186</v>
      </c>
      <c r="D21" s="47" t="s">
        <v>187</v>
      </c>
      <c r="E21" s="47" t="s">
        <v>188</v>
      </c>
      <c r="F21" s="47" t="s">
        <v>189</v>
      </c>
      <c r="G21" s="47" t="s">
        <v>185</v>
      </c>
      <c r="H21" s="47" t="s">
        <v>186</v>
      </c>
      <c r="I21" s="47" t="s">
        <v>189</v>
      </c>
      <c r="J21" s="47" t="s">
        <v>189</v>
      </c>
      <c r="K21" s="47" t="s">
        <v>189</v>
      </c>
      <c r="L21" s="47" t="s">
        <v>185</v>
      </c>
      <c r="M21" s="47" t="s">
        <v>186</v>
      </c>
      <c r="N21" s="47" t="s">
        <v>187</v>
      </c>
      <c r="O21" s="47" t="s">
        <v>188</v>
      </c>
      <c r="P21" s="47" t="s">
        <v>189</v>
      </c>
      <c r="Q21" s="47" t="s">
        <v>185</v>
      </c>
    </row>
    <row r="22" spans="1:17" x14ac:dyDescent="0.25">
      <c r="A22" s="203" t="s">
        <v>29</v>
      </c>
      <c r="B22" s="59" t="s">
        <v>30</v>
      </c>
      <c r="C22" s="206">
        <f>'T princi ent acum mes actua me '!C22/'T princi ent acum mes actua me '!$C8</f>
        <v>0.12578024335488053</v>
      </c>
      <c r="D22" s="194">
        <f>'T princi ent acum mes actua me '!D22/'T princi ent acum mes actua me '!$D8</f>
        <v>0.1290752126287309</v>
      </c>
      <c r="E22" s="194">
        <f>'T princi ent acum mes actua me '!E22/'T princi ent acum mes actua me '!$E8</f>
        <v>0.15435995160548419</v>
      </c>
      <c r="F22" s="194">
        <f>'T princi ent acum mes actua me '!F22/'T princi ent acum mes actua me '!$F8</f>
        <v>0.13924173585379476</v>
      </c>
      <c r="G22" s="194">
        <f>'T princi ent acum mes actua me '!G22/'T princi ent acum mes actua me '!$G8</f>
        <v>0.14069816282760952</v>
      </c>
      <c r="H22" s="206">
        <f>'T princi ent acum mes actua me '!N22/'T princi ent acum mes actua me '!$C8</f>
        <v>0.19569613881777093</v>
      </c>
      <c r="I22" s="194">
        <f>'T princi ent acum mes actua me '!O22/'T princi ent acum mes actua me '!$D8</f>
        <v>0.16141977691994769</v>
      </c>
      <c r="J22" s="194">
        <f>'T princi ent acum mes actua me '!P22/'T princi ent acum mes actua me '!$E8</f>
        <v>0.15715925738383577</v>
      </c>
      <c r="K22" s="194">
        <f>'T princi ent acum mes actua me '!Q22/'T princi ent acum mes actua me '!$F8</f>
        <v>0.18928842296422177</v>
      </c>
      <c r="L22" s="194">
        <f>'T princi ent acum mes actua me '!R22/'T princi ent acum mes actua me '!$G8</f>
        <v>0.19086234840014746</v>
      </c>
      <c r="M22" s="206">
        <f>'T princi ent acum mes actua me '!Y22/'T princi ent acum mes actua me '!$C8</f>
        <v>1.6964548682235275E-2</v>
      </c>
      <c r="N22" s="194">
        <f>'T princi ent acum mes actua me '!Z22/'T princi ent acum mes actua me '!$D8</f>
        <v>1.710715596417918E-2</v>
      </c>
      <c r="O22" s="194">
        <f>'T princi ent acum mes actua me '!AA22/'T princi ent acum mes actua me '!$E8</f>
        <v>2.3082869810248659E-2</v>
      </c>
      <c r="P22" s="194">
        <f>'T princi ent acum mes actua me '!AB22/'T princi ent acum mes actua me '!$F8</f>
        <v>9.837191153538297E-3</v>
      </c>
      <c r="Q22" s="194">
        <f>'T princi ent acum mes actua me '!AC22/'T princi ent acum mes actua me '!$G8</f>
        <v>8.5770444083607261E-3</v>
      </c>
    </row>
    <row r="23" spans="1:17" ht="30" x14ac:dyDescent="0.25">
      <c r="A23" s="203" t="s">
        <v>60</v>
      </c>
      <c r="B23" s="59" t="s">
        <v>177</v>
      </c>
      <c r="C23" s="206">
        <f>'T princi ent acum mes actua me '!C23/'T princi ent acum mes actua me '!$C9</f>
        <v>8.1999141165171929E-2</v>
      </c>
      <c r="D23" s="194">
        <f>'T princi ent acum mes actua me '!D23/'T princi ent acum mes actua me '!$D9</f>
        <v>9.7373882561729533E-2</v>
      </c>
      <c r="E23" s="194">
        <f>'T princi ent acum mes actua me '!E23/'T princi ent acum mes actua me '!$E9</f>
        <v>9.8962721731202116E-2</v>
      </c>
      <c r="F23" s="194">
        <f>'T princi ent acum mes actua me '!F23/'T princi ent acum mes actua me '!$F9</f>
        <v>8.187233437698678E-2</v>
      </c>
      <c r="G23" s="194">
        <f>'T princi ent acum mes actua me '!G23/'T princi ent acum mes actua me '!$G9</f>
        <v>8.8227575357683385E-2</v>
      </c>
      <c r="H23" s="206">
        <f>'T princi ent acum mes actua me '!N23/'T princi ent acum mes actua me '!$C9</f>
        <v>0.14914783855065819</v>
      </c>
      <c r="I23" s="194">
        <f>'T princi ent acum mes actua me '!O23/'T princi ent acum mes actua me '!$D9</f>
        <v>0.15317796144058785</v>
      </c>
      <c r="J23" s="194">
        <f>'T princi ent acum mes actua me '!P23/'T princi ent acum mes actua me '!$E9</f>
        <v>0.19411410060956777</v>
      </c>
      <c r="K23" s="194">
        <f>'T princi ent acum mes actua me '!Q23/'T princi ent acum mes actua me '!$F9</f>
        <v>0.17947903847921692</v>
      </c>
      <c r="L23" s="194">
        <f>'T princi ent acum mes actua me '!R23/'T princi ent acum mes actua me '!$G9</f>
        <v>0.16403185041043192</v>
      </c>
      <c r="M23" s="206">
        <f>'T princi ent acum mes actua me '!Y23/'T princi ent acum mes actua me '!$C9</f>
        <v>2.6626055772037381E-2</v>
      </c>
      <c r="N23" s="194">
        <f>'T princi ent acum mes actua me '!Z23/'T princi ent acum mes actua me '!$D9</f>
        <v>2.7293361004979429E-2</v>
      </c>
      <c r="O23" s="194">
        <f>'T princi ent acum mes actua me '!AA23/'T princi ent acum mes actua me '!$E9</f>
        <v>4.2685804508380013E-2</v>
      </c>
      <c r="P23" s="194">
        <f>'T princi ent acum mes actua me '!AB23/'T princi ent acum mes actua me '!$F9</f>
        <v>3.3032288366624411E-2</v>
      </c>
      <c r="Q23" s="194">
        <f>'T princi ent acum mes actua me '!AC23/'T princi ent acum mes actua me '!$G9</f>
        <v>2.3128080103185785E-2</v>
      </c>
    </row>
    <row r="24" spans="1:17" x14ac:dyDescent="0.25">
      <c r="A24" s="203" t="s">
        <v>64</v>
      </c>
      <c r="B24" s="59" t="s">
        <v>65</v>
      </c>
      <c r="C24" s="206">
        <f>'T princi ent acum mes actua me '!C24/'T princi ent acum mes actua me '!$C10</f>
        <v>0.13271622246512779</v>
      </c>
      <c r="D24" s="194">
        <f>'T princi ent acum mes actua me '!D24/'T princi ent acum mes actua me '!$D10</f>
        <v>0.13444017648263409</v>
      </c>
      <c r="E24" s="194">
        <f>'T princi ent acum mes actua me '!E24/'T princi ent acum mes actua me '!$E10</f>
        <v>0.1795837636782168</v>
      </c>
      <c r="F24" s="194">
        <f>'T princi ent acum mes actua me '!F24/'T princi ent acum mes actua me '!$F10</f>
        <v>0.14853455361791598</v>
      </c>
      <c r="G24" s="194">
        <f>'T princi ent acum mes actua me '!G24/'T princi ent acum mes actua me '!$G10</f>
        <v>0.14837912898352962</v>
      </c>
      <c r="H24" s="206">
        <f>'T princi ent acum mes actua me '!N24/'T princi ent acum mes actua me '!$C10</f>
        <v>0.20307051574938154</v>
      </c>
      <c r="I24" s="194">
        <f>'T princi ent acum mes actua me '!O24/'T princi ent acum mes actua me '!$D10</f>
        <v>0.16281453809828172</v>
      </c>
      <c r="J24" s="194">
        <f>'T princi ent acum mes actua me '!P24/'T princi ent acum mes actua me '!$E10</f>
        <v>0.14033349759569408</v>
      </c>
      <c r="K24" s="194">
        <f>'T princi ent acum mes actua me '!Q24/'T princi ent acum mes actua me '!$F10</f>
        <v>0.19087734585850966</v>
      </c>
      <c r="L24" s="194">
        <f>'T princi ent acum mes actua me '!R24/'T princi ent acum mes actua me '!$G10</f>
        <v>0.19479013657223412</v>
      </c>
      <c r="M24" s="206">
        <f>'T princi ent acum mes actua me '!Y24/'T princi ent acum mes actua me '!$C10</f>
        <v>1.543393883008797E-2</v>
      </c>
      <c r="N24" s="194">
        <f>'T princi ent acum mes actua me '!Z24/'T princi ent acum mes actua me '!$D10</f>
        <v>1.5383589100770095E-2</v>
      </c>
      <c r="O24" s="194">
        <f>'T princi ent acum mes actua me '!AA24/'T princi ent acum mes actua me '!$E10</f>
        <v>1.415750285208962E-2</v>
      </c>
      <c r="P24" s="194">
        <f>'T princi ent acum mes actua me '!AB24/'T princi ent acum mes actua me '!$F10</f>
        <v>6.0803596487748624E-3</v>
      </c>
      <c r="Q24" s="194">
        <f>'T princi ent acum mes actua me '!AC24/'T princi ent acum mes actua me '!$G10</f>
        <v>6.4467918124980015E-3</v>
      </c>
    </row>
    <row r="25" spans="1:17" x14ac:dyDescent="0.25">
      <c r="A25" s="203" t="s">
        <v>69</v>
      </c>
      <c r="B25" s="59" t="s">
        <v>69</v>
      </c>
      <c r="C25" s="206">
        <f>'T princi ent acum mes actua me '!C25/'T princi ent acum mes actua me '!$C11</f>
        <v>0.10158521274010986</v>
      </c>
      <c r="D25" s="194">
        <f>'T princi ent acum mes actua me '!D25/'T princi ent acum mes actua me '!$D11</f>
        <v>9.551892517315036E-2</v>
      </c>
      <c r="E25" s="194">
        <f>'T princi ent acum mes actua me '!E25/'T princi ent acum mes actua me '!$E11</f>
        <v>0.10352725606962895</v>
      </c>
      <c r="F25" s="194">
        <f>'T princi ent acum mes actua me '!F25/'T princi ent acum mes actua me '!$F11</f>
        <v>0.1150168642576799</v>
      </c>
      <c r="G25" s="194">
        <f>'T princi ent acum mes actua me '!G25/'T princi ent acum mes actua me '!$G11</f>
        <v>0.12423802461625653</v>
      </c>
      <c r="H25" s="206">
        <f>'T princi ent acum mes actua me '!N25/'T princi ent acum mes actua me '!$C11</f>
        <v>0.28347235138593158</v>
      </c>
      <c r="I25" s="194">
        <f>'T princi ent acum mes actua me '!O25/'T princi ent acum mes actua me '!$D11</f>
        <v>0.25919962457116963</v>
      </c>
      <c r="J25" s="194">
        <f>'T princi ent acum mes actua me '!P25/'T princi ent acum mes actua me '!$E11</f>
        <v>0.28680714612918001</v>
      </c>
      <c r="K25" s="194">
        <f>'T princi ent acum mes actua me '!Q25/'T princi ent acum mes actua me '!$F11</f>
        <v>0.2591693170205096</v>
      </c>
      <c r="L25" s="194">
        <f>'T princi ent acum mes actua me '!R25/'T princi ent acum mes actua me '!$G11</f>
        <v>0.26906025725678467</v>
      </c>
      <c r="M25" s="206">
        <f>'T princi ent acum mes actua me '!Y25/'T princi ent acum mes actua me '!$C11</f>
        <v>5.2890294828384816E-3</v>
      </c>
      <c r="N25" s="194">
        <f>'T princi ent acum mes actua me '!Z25/'T princi ent acum mes actua me '!$D11</f>
        <v>7.6815246941549613E-3</v>
      </c>
      <c r="O25" s="194">
        <f>'T princi ent acum mes actua me '!AA25/'T princi ent acum mes actua me '!$E11</f>
        <v>6.3215758131012368E-3</v>
      </c>
      <c r="P25" s="194">
        <f>'T princi ent acum mes actua me '!AB25/'T princi ent acum mes actua me '!$F11</f>
        <v>2.787658471326331E-3</v>
      </c>
      <c r="Q25" s="194">
        <f>'T princi ent acum mes actua me '!AC25/'T princi ent acum mes actua me '!$G11</f>
        <v>2.4341089257589941E-3</v>
      </c>
    </row>
    <row r="26" spans="1:17" x14ac:dyDescent="0.25">
      <c r="A26" s="203" t="s">
        <v>76</v>
      </c>
      <c r="B26" s="59" t="s">
        <v>76</v>
      </c>
      <c r="C26" s="206">
        <f>'T princi ent acum mes actua me '!C26/'T princi ent acum mes actua me '!$C12</f>
        <v>0.25418473913416934</v>
      </c>
      <c r="D26" s="194">
        <f>'T princi ent acum mes actua me '!D26/'T princi ent acum mes actua me '!$D12</f>
        <v>0.26247916224857121</v>
      </c>
      <c r="E26" s="194">
        <f>'T princi ent acum mes actua me '!E26/'T princi ent acum mes actua me '!$E12</f>
        <v>0.30361071891117419</v>
      </c>
      <c r="F26" s="194">
        <f>'T princi ent acum mes actua me '!F26/'T princi ent acum mes actua me '!$F12</f>
        <v>0.30087389417064053</v>
      </c>
      <c r="G26" s="194">
        <f>'T princi ent acum mes actua me '!G26/'T princi ent acum mes actua me '!$G12</f>
        <v>0.28435939480939171</v>
      </c>
      <c r="H26" s="206">
        <f>'T princi ent acum mes actua me '!N26/'T princi ent acum mes actua me '!$C12</f>
        <v>0.11632426608203707</v>
      </c>
      <c r="I26" s="194">
        <f>'T princi ent acum mes actua me '!O26/'T princi ent acum mes actua me '!$D12</f>
        <v>0.10320626219729895</v>
      </c>
      <c r="J26" s="194">
        <f>'T princi ent acum mes actua me '!P26/'T princi ent acum mes actua me '!$E12</f>
        <v>7.2566836778320251E-2</v>
      </c>
      <c r="K26" s="194">
        <f>'T princi ent acum mes actua me '!Q26/'T princi ent acum mes actua me '!$F12</f>
        <v>9.8943458214332383E-2</v>
      </c>
      <c r="L26" s="194">
        <f>'T princi ent acum mes actua me '!R26/'T princi ent acum mes actua me '!$G12</f>
        <v>9.709553142677739E-2</v>
      </c>
      <c r="M26" s="206">
        <f>'T princi ent acum mes actua me '!Y26/'T princi ent acum mes actua me '!$C12</f>
        <v>3.770662213384738E-2</v>
      </c>
      <c r="N26" s="194">
        <f>'T princi ent acum mes actua me '!Z26/'T princi ent acum mes actua me '!$D12</f>
        <v>3.0672096338193015E-2</v>
      </c>
      <c r="O26" s="194">
        <f>'T princi ent acum mes actua me '!AA26/'T princi ent acum mes actua me '!$E12</f>
        <v>2.7702408188717571E-2</v>
      </c>
      <c r="P26" s="194">
        <f>'T princi ent acum mes actua me '!AB26/'T princi ent acum mes actua me '!$F12</f>
        <v>1.381990543103832E-2</v>
      </c>
      <c r="Q26" s="194">
        <f>'T princi ent acum mes actua me '!AC26/'T princi ent acum mes actua me '!$G12</f>
        <v>1.4926135299780419E-2</v>
      </c>
    </row>
    <row r="27" spans="1:17" x14ac:dyDescent="0.25">
      <c r="A27" s="203" t="s">
        <v>85</v>
      </c>
      <c r="B27" s="59" t="s">
        <v>85</v>
      </c>
      <c r="C27" s="206">
        <f>'T princi ent acum mes actua me '!C27/'T princi ent acum mes actua me '!$C13</f>
        <v>3.8607366722635206E-2</v>
      </c>
      <c r="D27" s="194">
        <f>'T princi ent acum mes actua me '!D27/'T princi ent acum mes actua me '!$D13</f>
        <v>4.9303362437302621E-2</v>
      </c>
      <c r="E27" s="194">
        <f>'T princi ent acum mes actua me '!E27/'T princi ent acum mes actua me '!$E13</f>
        <v>4.6673032811900099E-2</v>
      </c>
      <c r="F27" s="194">
        <f>'T princi ent acum mes actua me '!F27/'T princi ent acum mes actua me '!$F13</f>
        <v>3.4673648775014027E-2</v>
      </c>
      <c r="G27" s="194">
        <f>'T princi ent acum mes actua me '!G27/'T princi ent acum mes actua me '!$G13</f>
        <v>5.3955300272975432E-2</v>
      </c>
      <c r="H27" s="206">
        <f>'T princi ent acum mes actua me '!N27/'T princi ent acum mes actua me '!$C13</f>
        <v>0.12943666024424622</v>
      </c>
      <c r="I27" s="194">
        <f>'T princi ent acum mes actua me '!O27/'T princi ent acum mes actua me '!$D13</f>
        <v>0.11395132825561954</v>
      </c>
      <c r="J27" s="194">
        <f>'T princi ent acum mes actua me '!P27/'T princi ent acum mes actua me '!$E13</f>
        <v>9.4310831963299507E-2</v>
      </c>
      <c r="K27" s="194">
        <f>'T princi ent acum mes actua me '!Q27/'T princi ent acum mes actua me '!$F13</f>
        <v>0.12383766598092388</v>
      </c>
      <c r="L27" s="194">
        <f>'T princi ent acum mes actua me '!R27/'T princi ent acum mes actua me '!$G13</f>
        <v>0.14243417311191992</v>
      </c>
      <c r="M27" s="206">
        <f>'T princi ent acum mes actua me '!Y27/'T princi ent acum mes actua me '!$C13</f>
        <v>1.730775534584552E-2</v>
      </c>
      <c r="N27" s="194">
        <f>'T princi ent acum mes actua me '!Z27/'T princi ent acum mes actua me '!$D13</f>
        <v>1.1341259520713357E-2</v>
      </c>
      <c r="O27" s="194">
        <f>'T princi ent acum mes actua me '!AA27/'T princi ent acum mes actua me '!$E13</f>
        <v>1.1793776272654781E-2</v>
      </c>
      <c r="P27" s="194">
        <f>'T princi ent acum mes actua me '!AB27/'T princi ent acum mes actua me '!$F13</f>
        <v>9.1378342996072566E-3</v>
      </c>
      <c r="Q27" s="194">
        <f>'T princi ent acum mes actua me '!AC27/'T princi ent acum mes actua me '!$G13</f>
        <v>8.8361578707916288E-3</v>
      </c>
    </row>
    <row r="28" spans="1:17" x14ac:dyDescent="0.25">
      <c r="A28" s="203" t="s">
        <v>82</v>
      </c>
      <c r="B28" s="59" t="s">
        <v>82</v>
      </c>
      <c r="C28" s="206">
        <f>'T princi ent acum mes actua me '!C28/'T princi ent acum mes actua me '!$C14</f>
        <v>0.18558263920827159</v>
      </c>
      <c r="D28" s="194">
        <f>'T princi ent acum mes actua me '!D28/'T princi ent acum mes actua me '!$D14</f>
        <v>0.17329373867525669</v>
      </c>
      <c r="E28" s="194">
        <f>'T princi ent acum mes actua me '!E28/'T princi ent acum mes actua me '!$E14</f>
        <v>0.15514140228506768</v>
      </c>
      <c r="F28" s="194">
        <f>'T princi ent acum mes actua me '!F28/'T princi ent acum mes actua me '!$F14</f>
        <v>0.18433069928126117</v>
      </c>
      <c r="G28" s="194">
        <f>'T princi ent acum mes actua me '!G28/'T princi ent acum mes actua me '!$G14</f>
        <v>0.16297063817480834</v>
      </c>
      <c r="H28" s="206">
        <f>'T princi ent acum mes actua me '!N28/'T princi ent acum mes actua me '!$C14</f>
        <v>0.26958819707554954</v>
      </c>
      <c r="I28" s="194">
        <f>'T princi ent acum mes actua me '!O28/'T princi ent acum mes actua me '!$D14</f>
        <v>0.25212653513187033</v>
      </c>
      <c r="J28" s="194">
        <f>'T princi ent acum mes actua me '!P28/'T princi ent acum mes actua me '!$E14</f>
        <v>0.22196654309624136</v>
      </c>
      <c r="K28" s="194">
        <f>'T princi ent acum mes actua me '!Q28/'T princi ent acum mes actua me '!$F14</f>
        <v>0.23295278560933963</v>
      </c>
      <c r="L28" s="194">
        <f>'T princi ent acum mes actua me '!R28/'T princi ent acum mes actua me '!$G14</f>
        <v>0.25656866380541604</v>
      </c>
      <c r="M28" s="206">
        <f>'T princi ent acum mes actua me '!Y28/'T princi ent acum mes actua me '!$C14</f>
        <v>1.9518237056179721E-2</v>
      </c>
      <c r="N28" s="194">
        <f>'T princi ent acum mes actua me '!Z28/'T princi ent acum mes actua me '!$D14</f>
        <v>1.1664485604992954E-2</v>
      </c>
      <c r="O28" s="194">
        <f>'T princi ent acum mes actua me '!AA28/'T princi ent acum mes actua me '!$E14</f>
        <v>5.5437802416801072E-3</v>
      </c>
      <c r="P28" s="194">
        <f>'T princi ent acum mes actua me '!AB28/'T princi ent acum mes actua me '!$F14</f>
        <v>5.199936465075646E-3</v>
      </c>
      <c r="Q28" s="194">
        <f>'T princi ent acum mes actua me '!AC28/'T princi ent acum mes actua me '!$G14</f>
        <v>4.5047842263356893E-3</v>
      </c>
    </row>
    <row r="29" spans="1:17" x14ac:dyDescent="0.25">
      <c r="A29" s="203" t="s">
        <v>89</v>
      </c>
      <c r="B29" s="59" t="s">
        <v>178</v>
      </c>
      <c r="C29" s="206">
        <f>'T princi ent acum mes actua me '!C29/'T princi ent acum mes actua me '!$C15</f>
        <v>8.372134043375519E-2</v>
      </c>
      <c r="D29" s="194">
        <f>'T princi ent acum mes actua me '!D29/'T princi ent acum mes actua me '!$D15</f>
        <v>9.0411782010277345E-2</v>
      </c>
      <c r="E29" s="194">
        <f>'T princi ent acum mes actua me '!E29/'T princi ent acum mes actua me '!$E15</f>
        <v>9.4855226646533383E-2</v>
      </c>
      <c r="F29" s="194">
        <f>'T princi ent acum mes actua me '!F29/'T princi ent acum mes actua me '!$F15</f>
        <v>9.7760909581094402E-2</v>
      </c>
      <c r="G29" s="194">
        <f>'T princi ent acum mes actua me '!G29/'T princi ent acum mes actua me '!$G15</f>
        <v>9.4703203337288072E-2</v>
      </c>
      <c r="H29" s="206">
        <f>'T princi ent acum mes actua me '!N29/'T princi ent acum mes actua me '!$C15</f>
        <v>0.16366852823610892</v>
      </c>
      <c r="I29" s="194">
        <f>'T princi ent acum mes actua me '!O29/'T princi ent acum mes actua me '!$D15</f>
        <v>0.15834110497030088</v>
      </c>
      <c r="J29" s="194">
        <f>'T princi ent acum mes actua me '!P29/'T princi ent acum mes actua me '!$E15</f>
        <v>0.10772941649425907</v>
      </c>
      <c r="K29" s="194">
        <f>'T princi ent acum mes actua me '!Q29/'T princi ent acum mes actua me '!$F15</f>
        <v>0.14561757432646003</v>
      </c>
      <c r="L29" s="194">
        <f>'T princi ent acum mes actua me '!R29/'T princi ent acum mes actua me '!$G15</f>
        <v>0.13086752267595392</v>
      </c>
      <c r="M29" s="206">
        <f>'T princi ent acum mes actua me '!Y29/'T princi ent acum mes actua me '!$C15</f>
        <v>3.6877751175693939E-2</v>
      </c>
      <c r="N29" s="194">
        <f>'T princi ent acum mes actua me '!Z29/'T princi ent acum mes actua me '!$D15</f>
        <v>3.4487291026419391E-2</v>
      </c>
      <c r="O29" s="194">
        <f>'T princi ent acum mes actua me '!AA29/'T princi ent acum mes actua me '!$E15</f>
        <v>1.4511653446027435E-2</v>
      </c>
      <c r="P29" s="194">
        <f>'T princi ent acum mes actua me '!AB29/'T princi ent acum mes actua me '!$F15</f>
        <v>1.2599241395980142E-2</v>
      </c>
      <c r="Q29" s="194">
        <f>'T princi ent acum mes actua me '!AC29/'T princi ent acum mes actua me '!$G15</f>
        <v>1.1926403612843967E-2</v>
      </c>
    </row>
    <row r="30" spans="1:17" x14ac:dyDescent="0.25">
      <c r="A30" s="203" t="s">
        <v>73</v>
      </c>
      <c r="B30" s="59" t="s">
        <v>73</v>
      </c>
      <c r="C30" s="206">
        <f>'T princi ent acum mes actua me '!C30/'T princi ent acum mes actua me '!$C16</f>
        <v>5.7973233624179138E-2</v>
      </c>
      <c r="D30" s="194">
        <f>'T princi ent acum mes actua me '!D30/'T princi ent acum mes actua me '!$D16</f>
        <v>6.4660265512208201E-2</v>
      </c>
      <c r="E30" s="194">
        <f>'T princi ent acum mes actua me '!E30/'T princi ent acum mes actua me '!$E16</f>
        <v>5.9163365858371175E-2</v>
      </c>
      <c r="F30" s="194">
        <f>'T princi ent acum mes actua me '!F30/'T princi ent acum mes actua me '!$F16</f>
        <v>6.1474455164493465E-2</v>
      </c>
      <c r="G30" s="194">
        <f>'T princi ent acum mes actua me '!G30/'T princi ent acum mes actua me '!$G16</f>
        <v>8.4622874943619877E-2</v>
      </c>
      <c r="H30" s="206">
        <f>'T princi ent acum mes actua me '!N30/'T princi ent acum mes actua me '!$C16</f>
        <v>0.53800217825645635</v>
      </c>
      <c r="I30" s="194">
        <f>'T princi ent acum mes actua me '!O30/'T princi ent acum mes actua me '!$D16</f>
        <v>0.43391486530766255</v>
      </c>
      <c r="J30" s="194">
        <f>'T princi ent acum mes actua me '!P30/'T princi ent acum mes actua me '!$E16</f>
        <v>0.49999033909767171</v>
      </c>
      <c r="K30" s="194">
        <f>'T princi ent acum mes actua me '!Q30/'T princi ent acum mes actua me '!$F16</f>
        <v>0.47768923655314011</v>
      </c>
      <c r="L30" s="194">
        <f>'T princi ent acum mes actua me '!R30/'T princi ent acum mes actua me '!$G16</f>
        <v>0.49169578761449906</v>
      </c>
      <c r="M30" s="206">
        <f>'T princi ent acum mes actua me '!Y30/'T princi ent acum mes actua me '!$C16</f>
        <v>4.8405699030157242E-4</v>
      </c>
      <c r="N30" s="194">
        <f>'T princi ent acum mes actua me '!Z30/'T princi ent acum mes actua me '!$D16</f>
        <v>1.687998331860472E-4</v>
      </c>
      <c r="O30" s="194">
        <f>'T princi ent acum mes actua me '!AA30/'T princi ent acum mes actua me '!$E16</f>
        <v>1.2752391073326248E-3</v>
      </c>
      <c r="P30" s="194">
        <f>'T princi ent acum mes actua me '!AB30/'T princi ent acum mes actua me '!$F16</f>
        <v>6.690249570686414E-4</v>
      </c>
      <c r="Q30" s="194">
        <f>'T princi ent acum mes actua me '!AC30/'T princi ent acum mes actua me '!$G16</f>
        <v>5.0584034835538655E-4</v>
      </c>
    </row>
    <row r="31" spans="1:17" x14ac:dyDescent="0.25">
      <c r="A31" s="203" t="s">
        <v>79</v>
      </c>
      <c r="B31" s="59" t="s">
        <v>79</v>
      </c>
      <c r="C31" s="206">
        <f>'T princi ent acum mes actua me '!C31/'T princi ent acum mes actua me '!$C17</f>
        <v>0.18999070495572623</v>
      </c>
      <c r="D31" s="194">
        <f>'T princi ent acum mes actua me '!D31/'T princi ent acum mes actua me '!$D17</f>
        <v>0.16238882533121748</v>
      </c>
      <c r="E31" s="194">
        <f>'T princi ent acum mes actua me '!E31/'T princi ent acum mes actua me '!$E17</f>
        <v>0.22393757022579999</v>
      </c>
      <c r="F31" s="194">
        <f>'T princi ent acum mes actua me '!F31/'T princi ent acum mes actua me '!$F17</f>
        <v>0.20485114847659566</v>
      </c>
      <c r="G31" s="194">
        <f>'T princi ent acum mes actua me '!G31/'T princi ent acum mes actua me '!$G17</f>
        <v>0.1830778775009641</v>
      </c>
      <c r="H31" s="206">
        <f>'T princi ent acum mes actua me '!N31/'T princi ent acum mes actua me '!$C17</f>
        <v>0.14807494740961794</v>
      </c>
      <c r="I31" s="194">
        <f>'T princi ent acum mes actua me '!O31/'T princi ent acum mes actua me '!$D17</f>
        <v>0.12858434513045724</v>
      </c>
      <c r="J31" s="194">
        <f>'T princi ent acum mes actua me '!P31/'T princi ent acum mes actua me '!$E17</f>
        <v>0.12387446320552879</v>
      </c>
      <c r="K31" s="194">
        <f>'T princi ent acum mes actua me '!Q31/'T princi ent acum mes actua me '!$F17</f>
        <v>0.14103011398845014</v>
      </c>
      <c r="L31" s="194">
        <f>'T princi ent acum mes actua me '!R31/'T princi ent acum mes actua me '!$G17</f>
        <v>0.15067462855308764</v>
      </c>
      <c r="M31" s="206">
        <f>'T princi ent acum mes actua me '!Y31/'T princi ent acum mes actua me '!$C17</f>
        <v>4.888867146095266E-3</v>
      </c>
      <c r="N31" s="194">
        <f>'T princi ent acum mes actua me '!Z31/'T princi ent acum mes actua me '!$D17</f>
        <v>4.6684134775067353E-3</v>
      </c>
      <c r="O31" s="194">
        <f>'T princi ent acum mes actua me '!AA31/'T princi ent acum mes actua me '!$E17</f>
        <v>3.5555418738167435E-3</v>
      </c>
      <c r="P31" s="194">
        <f>'T princi ent acum mes actua me '!AB31/'T princi ent acum mes actua me '!$F17</f>
        <v>2.1922858615787584E-3</v>
      </c>
      <c r="Q31" s="194">
        <f>'T princi ent acum mes actua me '!AC31/'T princi ent acum mes actua me '!$G17</f>
        <v>1.9617283329620662E-3</v>
      </c>
    </row>
    <row r="32" spans="1:17" x14ac:dyDescent="0.25">
      <c r="A32" s="203" t="s">
        <v>93</v>
      </c>
      <c r="B32" s="59" t="s">
        <v>93</v>
      </c>
      <c r="C32" s="206">
        <f>'T princi ent acum mes actua me '!C32/'T princi ent acum mes actua me '!$C18</f>
        <v>5.4956891899476314E-2</v>
      </c>
      <c r="D32" s="194">
        <f>'T princi ent acum mes actua me '!D32/'T princi ent acum mes actua me '!$D18</f>
        <v>4.9983031761457415E-2</v>
      </c>
      <c r="E32" s="194">
        <f>'T princi ent acum mes actua me '!E32/'T princi ent acum mes actua me '!$E18</f>
        <v>0.20695721958145566</v>
      </c>
      <c r="F32" s="194">
        <f>'T princi ent acum mes actua me '!F32/'T princi ent acum mes actua me '!$F18</f>
        <v>5.9322616317936734E-2</v>
      </c>
      <c r="G32" s="194">
        <f>'T princi ent acum mes actua me '!G32/'T princi ent acum mes actua me '!$G18</f>
        <v>5.4458705467163505E-2</v>
      </c>
      <c r="H32" s="206">
        <f>'T princi ent acum mes actua me '!N32/'T princi ent acum mes actua me '!$C18</f>
        <v>6.1090675957466097E-2</v>
      </c>
      <c r="I32" s="194">
        <f>'T princi ent acum mes actua me '!O32/'T princi ent acum mes actua me '!$D18</f>
        <v>5.373532633007852E-2</v>
      </c>
      <c r="J32" s="194">
        <f>'T princi ent acum mes actua me '!P32/'T princi ent acum mes actua me '!$E18</f>
        <v>0.1053305759614791</v>
      </c>
      <c r="K32" s="194">
        <f>'T princi ent acum mes actua me '!Q32/'T princi ent acum mes actua me '!$F18</f>
        <v>7.774261669280319E-2</v>
      </c>
      <c r="L32" s="194">
        <f>'T princi ent acum mes actua me '!R32/'T princi ent acum mes actua me '!$G18</f>
        <v>5.3639846743295021E-2</v>
      </c>
      <c r="M32" s="206">
        <f>'T princi ent acum mes actua me '!Y32/'T princi ent acum mes actua me '!$C18</f>
        <v>7.990217029966282E-3</v>
      </c>
      <c r="N32" s="194">
        <f>'T princi ent acum mes actua me '!Z32/'T princi ent acum mes actua me '!$D18</f>
        <v>1.1881623397658383E-2</v>
      </c>
      <c r="O32" s="194">
        <f>'T princi ent acum mes actua me '!AA32/'T princi ent acum mes actua me '!$E18</f>
        <v>3.7502314957713438E-3</v>
      </c>
      <c r="P32" s="194">
        <f>'T princi ent acum mes actua me '!AB32/'T princi ent acum mes actua me '!$F18</f>
        <v>1.0433782964818783E-3</v>
      </c>
      <c r="Q32" s="194">
        <f>'T princi ent acum mes actua me '!AC32/'T princi ent acum mes actua me '!$G18</f>
        <v>5.0590485203367442E-3</v>
      </c>
    </row>
    <row r="33" spans="1:17" ht="45" x14ac:dyDescent="0.25">
      <c r="A33" s="203" t="s">
        <v>148</v>
      </c>
      <c r="B33" s="197" t="s">
        <v>179</v>
      </c>
      <c r="C33" s="206">
        <f>'T princi ent acum mes actua me '!C33/'T princi ent acum mes actua me '!$C19</f>
        <v>0.1368758042080101</v>
      </c>
      <c r="D33" s="202">
        <f>'T princi ent acum mes actua me '!D33/'T princi ent acum mes actua me '!$D19</f>
        <v>0.13716268840659718</v>
      </c>
      <c r="E33" s="202">
        <f>'T princi ent acum mes actua me '!E33/'T princi ent acum mes actua me '!$E19</f>
        <v>0.14030199823241576</v>
      </c>
      <c r="F33" s="202">
        <f>'T princi ent acum mes actua me '!F33/'T princi ent acum mes actua me '!$F19</f>
        <v>0.14332755899358349</v>
      </c>
      <c r="G33" s="202">
        <f>'T princi ent acum mes actua me '!G33/'T princi ent acum mes actua me '!$G19</f>
        <v>0.14894161252309066</v>
      </c>
      <c r="H33" s="206">
        <f>'T princi ent acum mes actua me '!N33/'T princi ent acum mes actua me '!$C19</f>
        <v>9.7295732495804019E-2</v>
      </c>
      <c r="I33" s="202">
        <f>'T princi ent acum mes actua me '!O33/'T princi ent acum mes actua me '!$D19</f>
        <v>8.483705496354961E-2</v>
      </c>
      <c r="J33" s="202">
        <f>'T princi ent acum mes actua me '!P33/'T princi ent acum mes actua me '!$E19</f>
        <v>6.428779289086245E-2</v>
      </c>
      <c r="K33" s="202">
        <f>'T princi ent acum mes actua me '!Q33/'T princi ent acum mes actua me '!$F19</f>
        <v>8.9241374900685691E-2</v>
      </c>
      <c r="L33" s="202">
        <f>'T princi ent acum mes actua me '!R33/'T princi ent acum mes actua me '!$G19</f>
        <v>7.0384658258487803E-2</v>
      </c>
      <c r="M33" s="206">
        <f>'T princi ent acum mes actua me '!Y33/'T princi ent acum mes actua me '!$C19</f>
        <v>1.7041493674361877E-2</v>
      </c>
      <c r="N33" s="202">
        <f>'T princi ent acum mes actua me '!Z33/'T princi ent acum mes actua me '!$D19</f>
        <v>1.1527454918191774E-2</v>
      </c>
      <c r="O33" s="202">
        <f>'T princi ent acum mes actua me '!AA33/'T princi ent acum mes actua me '!$E19</f>
        <v>1.5097217132633485E-2</v>
      </c>
      <c r="P33" s="202">
        <f>'T princi ent acum mes actua me '!AB33/'T princi ent acum mes actua me '!$F19</f>
        <v>9.8207191835565123E-3</v>
      </c>
      <c r="Q33" s="202">
        <f>'T princi ent acum mes actua me '!AC33/'T princi ent acum mes actua me '!$G19</f>
        <v>1.152342505892095E-2</v>
      </c>
    </row>
    <row r="34" spans="1:17" ht="6" customHeight="1" x14ac:dyDescent="0.25">
      <c r="A34" s="204"/>
    </row>
    <row r="35" spans="1:17" ht="15" customHeight="1" x14ac:dyDescent="0.25">
      <c r="A35" s="204"/>
      <c r="B35" s="40" t="s">
        <v>57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</row>
    <row r="36" spans="1:17" x14ac:dyDescent="0.25">
      <c r="A36" s="204"/>
    </row>
    <row r="37" spans="1:17" x14ac:dyDescent="0.25">
      <c r="A37" s="204"/>
    </row>
    <row r="50" spans="2:2" x14ac:dyDescent="0.25">
      <c r="B50" s="40"/>
    </row>
  </sheetData>
  <mergeCells count="6">
    <mergeCell ref="C6:G6"/>
    <mergeCell ref="H6:L6"/>
    <mergeCell ref="M6:Q6"/>
    <mergeCell ref="C20:G20"/>
    <mergeCell ref="H20:L20"/>
    <mergeCell ref="M20:Q2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35DEB-DFCD-4312-ADDD-F2F5F76DAFDB}">
  <dimension ref="A1:AF50"/>
  <sheetViews>
    <sheetView showGridLines="0" workbookViewId="0">
      <pane xSplit="2" ySplit="7" topLeftCell="C8" activePane="bottomRight" state="frozen"/>
      <selection activeCell="G13" sqref="G13"/>
      <selection pane="topRight" activeCell="G13" sqref="G13"/>
      <selection pane="bottomLeft" activeCell="G13" sqref="G13"/>
      <selection pane="bottomRight" activeCell="G13" sqref="G13"/>
    </sheetView>
  </sheetViews>
  <sheetFormatPr baseColWidth="10" defaultColWidth="11.42578125" defaultRowHeight="15" x14ac:dyDescent="0.25"/>
  <cols>
    <col min="1" max="1" width="16" customWidth="1"/>
    <col min="2" max="2" width="31.7109375" customWidth="1"/>
    <col min="3" max="6" width="12.42578125" customWidth="1"/>
    <col min="7" max="8" width="9.42578125" customWidth="1"/>
    <col min="9" max="9" width="11.7109375" customWidth="1"/>
    <col min="10" max="10" width="10.140625" customWidth="1"/>
    <col min="11" max="12" width="10.85546875" customWidth="1"/>
    <col min="13" max="15" width="11.42578125" customWidth="1"/>
    <col min="16" max="16" width="15.85546875" customWidth="1"/>
    <col min="17" max="22" width="9.42578125" customWidth="1"/>
    <col min="23" max="25" width="11" customWidth="1"/>
    <col min="31" max="32" width="9.42578125" customWidth="1"/>
  </cols>
  <sheetData>
    <row r="1" spans="1:32" ht="40.5" customHeight="1" x14ac:dyDescent="0.25">
      <c r="A1" s="44"/>
      <c r="Z1" t="e">
        <v>#REF!</v>
      </c>
    </row>
    <row r="4" spans="1:32" ht="21.75" customHeight="1" thickBot="1" x14ac:dyDescent="0.3">
      <c r="B4" s="11" t="str">
        <f>CONCATENATE("Turistas entrados a Canarias e islas según lugar de residencia")</f>
        <v>Turistas entrados a Canarias e islas según lugar de residencia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</row>
    <row r="5" spans="1:32" ht="6" customHeight="1" x14ac:dyDescent="0.25">
      <c r="C5" s="46"/>
      <c r="D5" s="46"/>
      <c r="E5" s="46"/>
      <c r="F5" s="46"/>
      <c r="G5" s="46"/>
      <c r="H5" s="46"/>
      <c r="I5" s="46"/>
      <c r="J5" s="46"/>
      <c r="K5" s="46"/>
      <c r="L5" s="46"/>
    </row>
    <row r="6" spans="1:32" ht="15.75" x14ac:dyDescent="0.25">
      <c r="C6" s="183" t="s">
        <v>132</v>
      </c>
      <c r="D6" s="184"/>
      <c r="E6" s="184"/>
      <c r="F6" s="184"/>
      <c r="G6" s="184"/>
      <c r="H6" s="184"/>
      <c r="I6" s="184"/>
      <c r="J6" s="184"/>
      <c r="K6" s="184"/>
      <c r="L6" s="184"/>
      <c r="M6" s="185" t="s">
        <v>134</v>
      </c>
      <c r="N6" s="186"/>
      <c r="O6" s="186"/>
      <c r="P6" s="186"/>
      <c r="Q6" s="186"/>
      <c r="R6" s="186"/>
      <c r="S6" s="186"/>
      <c r="T6" s="186"/>
      <c r="U6" s="186"/>
      <c r="V6" s="186"/>
      <c r="W6" s="185" t="s">
        <v>133</v>
      </c>
      <c r="X6" s="186"/>
      <c r="Y6" s="186"/>
      <c r="Z6" s="186"/>
      <c r="AA6" s="186"/>
      <c r="AB6" s="186"/>
      <c r="AC6" s="186"/>
      <c r="AD6" s="186"/>
      <c r="AE6" s="186"/>
      <c r="AF6" s="186"/>
    </row>
    <row r="7" spans="1:32" s="190" customFormat="1" ht="45.75" thickBot="1" x14ac:dyDescent="0.3">
      <c r="A7" s="203"/>
      <c r="B7" s="27"/>
      <c r="C7" s="47">
        <v>2019</v>
      </c>
      <c r="D7" s="47">
        <v>2020</v>
      </c>
      <c r="E7" s="47">
        <v>2021</v>
      </c>
      <c r="F7" s="47">
        <v>2022</v>
      </c>
      <c r="G7" s="32" t="str">
        <f>CONCATENATE("Variación ",RIGHT(F7,2),"/",RIGHT(E7,2))</f>
        <v>Variación 22/21</v>
      </c>
      <c r="H7" s="32" t="str">
        <f>CONCATENATE("Variación ",RIGHT(F7,2),"/",RIGHT(C7,2))</f>
        <v>Variación 22/19</v>
      </c>
      <c r="I7" s="32" t="str">
        <f>CONCATENATE("diferencia ",RIGHT(F7,2),"/",RIGHT(E7,2))</f>
        <v>diferencia 22/21</v>
      </c>
      <c r="J7" s="32" t="str">
        <f>CONCATENATE("diferencia ",RIGHT(F7,2),"/",RIGHT(C7,2))</f>
        <v>diferencia 22/19</v>
      </c>
      <c r="K7" s="188" t="str">
        <f>CONCATENATE("Cuota ",RIGHT(F7,4))</f>
        <v>Cuota 2022</v>
      </c>
      <c r="L7" s="189" t="s">
        <v>175</v>
      </c>
      <c r="M7" s="47">
        <f>$C$7</f>
        <v>2019</v>
      </c>
      <c r="N7" s="47">
        <f>$D$7</f>
        <v>2020</v>
      </c>
      <c r="O7" s="47">
        <f>$E$7</f>
        <v>2021</v>
      </c>
      <c r="P7" s="47">
        <f>$F$7</f>
        <v>2022</v>
      </c>
      <c r="Q7" s="32" t="str">
        <f>CONCATENATE("Variación ",RIGHT(P7,2),"/",RIGHT(O7,2))</f>
        <v>Variación 22/21</v>
      </c>
      <c r="R7" s="32" t="str">
        <f>CONCATENATE("Variación ",RIGHT(P7,2),"/",RIGHT(M7,2))</f>
        <v>Variación 22/19</v>
      </c>
      <c r="S7" s="32" t="str">
        <f>CONCATENATE("diferencia ",RIGHT(P7,2),"/",RIGHT(O7,2))</f>
        <v>diferencia 22/21</v>
      </c>
      <c r="T7" s="32" t="str">
        <f>CONCATENATE("diferencia ",RIGHT(P7,2),"/",RIGHT(M7,2))</f>
        <v>diferencia 22/19</v>
      </c>
      <c r="U7" s="188" t="str">
        <f>CONCATENATE("Cuota ",RIGHT(P7,4))</f>
        <v>Cuota 2022</v>
      </c>
      <c r="V7" s="189" t="s">
        <v>175</v>
      </c>
      <c r="W7" s="47">
        <f>$C$7</f>
        <v>2019</v>
      </c>
      <c r="X7" s="47">
        <f>$D$7</f>
        <v>2020</v>
      </c>
      <c r="Y7" s="47">
        <f>$E$7</f>
        <v>2021</v>
      </c>
      <c r="Z7" s="47">
        <f>$F$7</f>
        <v>2022</v>
      </c>
      <c r="AA7" s="32" t="str">
        <f>CONCATENATE("Variación ",RIGHT(Z7,2),"/",RIGHT(Y7,2))</f>
        <v>Variación 22/21</v>
      </c>
      <c r="AB7" s="32" t="str">
        <f>CONCATENATE("Variación ",RIGHT(Z7,2),"/",RIGHT(W7,2))</f>
        <v>Variación 22/19</v>
      </c>
      <c r="AC7" s="32" t="str">
        <f>CONCATENATE("diferencia ",RIGHT(Z7,2),"/",RIGHT(Y7,2))</f>
        <v>diferencia 22/21</v>
      </c>
      <c r="AD7" s="32" t="str">
        <f>CONCATENATE("diferencia ",RIGHT(Z7,2),"/",RIGHT(W7,2))</f>
        <v>diferencia 22/19</v>
      </c>
      <c r="AE7" s="188" t="str">
        <f>CONCATENATE("Cuota ",RIGHT(Z7,4))</f>
        <v>Cuota 2022</v>
      </c>
      <c r="AF7" s="189" t="s">
        <v>175</v>
      </c>
    </row>
    <row r="8" spans="1:32" ht="15.75" x14ac:dyDescent="0.25">
      <c r="A8" s="203" t="s">
        <v>29</v>
      </c>
      <c r="B8" s="59" t="s">
        <v>30</v>
      </c>
      <c r="C8" s="191">
        <v>15115709</v>
      </c>
      <c r="D8" s="55">
        <v>4631804</v>
      </c>
      <c r="E8" s="55">
        <v>6697165</v>
      </c>
      <c r="F8" s="55">
        <v>14617383</v>
      </c>
      <c r="G8" s="56">
        <f>F8/E8-1</f>
        <v>1.1826224977285165</v>
      </c>
      <c r="H8" s="56">
        <f>F8/C8-1</f>
        <v>-3.296742481613002E-2</v>
      </c>
      <c r="I8" s="55">
        <f>F8-E8</f>
        <v>7920218</v>
      </c>
      <c r="J8" s="55">
        <f>F8-C8</f>
        <v>-498326</v>
      </c>
      <c r="K8" s="56">
        <f>F8/$F$8</f>
        <v>1</v>
      </c>
      <c r="L8" s="192">
        <f>F8/$F$8</f>
        <v>1</v>
      </c>
      <c r="M8" s="193">
        <v>4272615</v>
      </c>
      <c r="N8" s="60">
        <v>1331425</v>
      </c>
      <c r="O8" s="60">
        <v>1789513</v>
      </c>
      <c r="P8" s="60">
        <v>3868048</v>
      </c>
      <c r="Q8" s="61">
        <f>P8/O8-1</f>
        <v>1.1615087456754996</v>
      </c>
      <c r="R8" s="61">
        <f>P8/M8-1</f>
        <v>-9.4688381705349101E-2</v>
      </c>
      <c r="S8" s="60">
        <f>P8-O8</f>
        <v>2078535</v>
      </c>
      <c r="T8" s="60">
        <f>P8-M8</f>
        <v>-404567</v>
      </c>
      <c r="U8" s="61">
        <f t="shared" ref="U8:U19" si="0">P8/$P$8</f>
        <v>1</v>
      </c>
      <c r="V8" s="194">
        <f>P8/$F8</f>
        <v>0.26461973391543481</v>
      </c>
      <c r="W8" s="193">
        <v>5889454</v>
      </c>
      <c r="X8" s="60">
        <v>1931945</v>
      </c>
      <c r="Y8" s="60">
        <v>2762750</v>
      </c>
      <c r="Z8" s="60">
        <v>5951456</v>
      </c>
      <c r="AA8" s="61">
        <f t="shared" ref="AA8:AA19" si="1">Z8/Y8-1</f>
        <v>1.1541782644104606</v>
      </c>
      <c r="AB8" s="61">
        <f>Z8/W8-1</f>
        <v>1.0527631254102721E-2</v>
      </c>
      <c r="AC8" s="60">
        <f t="shared" ref="AC8:AC19" si="2">Z8-Y8</f>
        <v>3188706</v>
      </c>
      <c r="AD8" s="60">
        <f>Z8-W8</f>
        <v>62002</v>
      </c>
      <c r="AE8" s="61">
        <f t="shared" ref="AE8:AE19" si="3">Z8/$Z$8</f>
        <v>1</v>
      </c>
      <c r="AF8" s="194">
        <f>Z8/$F8</f>
        <v>0.40714921405562132</v>
      </c>
    </row>
    <row r="9" spans="1:32" ht="45" x14ac:dyDescent="0.25">
      <c r="A9" s="203" t="s">
        <v>60</v>
      </c>
      <c r="B9" s="59" t="s">
        <v>177</v>
      </c>
      <c r="C9" s="191">
        <v>1968234</v>
      </c>
      <c r="D9" s="55">
        <v>812839</v>
      </c>
      <c r="E9" s="55">
        <v>1418435</v>
      </c>
      <c r="F9" s="55">
        <v>1923053</v>
      </c>
      <c r="G9" s="195">
        <f t="shared" ref="G9:G19" si="4">F9/E9-1</f>
        <v>0.35575687289160229</v>
      </c>
      <c r="H9" s="195">
        <f t="shared" ref="H9:H19" si="5">F9/C9-1</f>
        <v>-2.2955095786375002E-2</v>
      </c>
      <c r="I9" s="196">
        <f t="shared" ref="I9:I19" si="6">F9-E9</f>
        <v>504618</v>
      </c>
      <c r="J9" s="196">
        <f t="shared" ref="J9:J19" si="7">F9-C9</f>
        <v>-45181</v>
      </c>
      <c r="K9" s="195">
        <f t="shared" ref="K9:K19" si="8">F9/$F$8</f>
        <v>0.13155932221246444</v>
      </c>
      <c r="L9" s="195">
        <f t="shared" ref="L9:L19" si="9">F9/$F$8</f>
        <v>0.13155932221246444</v>
      </c>
      <c r="M9" s="193">
        <v>651858</v>
      </c>
      <c r="N9" s="60">
        <v>240896</v>
      </c>
      <c r="O9" s="60">
        <v>390335</v>
      </c>
      <c r="P9" s="60">
        <v>551209</v>
      </c>
      <c r="Q9" s="61">
        <f t="shared" ref="Q9:Q19" si="10">P9/O9-1</f>
        <v>0.41214341527149756</v>
      </c>
      <c r="R9" s="61">
        <f t="shared" ref="R9:R19" si="11">P9/M9-1</f>
        <v>-0.15440325960561962</v>
      </c>
      <c r="S9" s="60">
        <f t="shared" ref="S9:S19" si="12">P9-O9</f>
        <v>160874</v>
      </c>
      <c r="T9" s="60">
        <f t="shared" ref="T9:T19" si="13">P9-M9</f>
        <v>-100649</v>
      </c>
      <c r="U9" s="61">
        <f t="shared" si="0"/>
        <v>0.14250314370452485</v>
      </c>
      <c r="V9" s="194">
        <f t="shared" ref="V9:V19" si="14">P9/$F9</f>
        <v>0.28663224570513657</v>
      </c>
      <c r="W9" s="193">
        <v>841245</v>
      </c>
      <c r="X9" s="60">
        <v>352762</v>
      </c>
      <c r="Y9" s="60">
        <v>573642</v>
      </c>
      <c r="Z9" s="60">
        <v>835206</v>
      </c>
      <c r="AA9" s="61">
        <f t="shared" si="1"/>
        <v>0.45597079711736588</v>
      </c>
      <c r="AB9" s="61">
        <f t="shared" ref="AB9:AB19" si="15">Z9/W9-1</f>
        <v>-7.178645935488448E-3</v>
      </c>
      <c r="AC9" s="60">
        <f t="shared" si="2"/>
        <v>261564</v>
      </c>
      <c r="AD9" s="60">
        <f t="shared" ref="AD9:AD19" si="16">Z9-W9</f>
        <v>-6039</v>
      </c>
      <c r="AE9" s="61">
        <f t="shared" si="3"/>
        <v>0.14033641515622394</v>
      </c>
      <c r="AF9" s="194">
        <f t="shared" ref="AF9:AF19" si="17">Z9/$F9</f>
        <v>0.43431252284778421</v>
      </c>
    </row>
    <row r="10" spans="1:32" ht="45" x14ac:dyDescent="0.25">
      <c r="A10" s="203" t="s">
        <v>64</v>
      </c>
      <c r="B10" s="59" t="s">
        <v>65</v>
      </c>
      <c r="C10" s="191">
        <v>13147474</v>
      </c>
      <c r="D10" s="55">
        <v>3818966</v>
      </c>
      <c r="E10" s="55">
        <v>5278731</v>
      </c>
      <c r="F10" s="55">
        <v>12694329</v>
      </c>
      <c r="G10" s="195">
        <f t="shared" si="4"/>
        <v>1.4048069507614613</v>
      </c>
      <c r="H10" s="195">
        <f t="shared" si="5"/>
        <v>-3.4466316495472826E-2</v>
      </c>
      <c r="I10" s="196">
        <f t="shared" si="6"/>
        <v>7415598</v>
      </c>
      <c r="J10" s="196">
        <f t="shared" si="7"/>
        <v>-453145</v>
      </c>
      <c r="K10" s="195">
        <f t="shared" si="8"/>
        <v>0.868440609375837</v>
      </c>
      <c r="L10" s="195">
        <f t="shared" si="9"/>
        <v>0.868440609375837</v>
      </c>
      <c r="M10" s="193">
        <v>3620756</v>
      </c>
      <c r="N10" s="60">
        <v>1090529</v>
      </c>
      <c r="O10" s="60">
        <v>1399181</v>
      </c>
      <c r="P10" s="60">
        <v>3316840</v>
      </c>
      <c r="Q10" s="61">
        <f t="shared" si="10"/>
        <v>1.3705582051214247</v>
      </c>
      <c r="R10" s="61">
        <f t="shared" si="11"/>
        <v>-8.3937166713249911E-2</v>
      </c>
      <c r="S10" s="60">
        <f t="shared" si="12"/>
        <v>1917659</v>
      </c>
      <c r="T10" s="60">
        <f t="shared" si="13"/>
        <v>-303916</v>
      </c>
      <c r="U10" s="61">
        <f t="shared" si="0"/>
        <v>0.85749711482380775</v>
      </c>
      <c r="V10" s="194">
        <f t="shared" si="14"/>
        <v>0.26128517702668647</v>
      </c>
      <c r="W10" s="193">
        <v>5048209</v>
      </c>
      <c r="X10" s="60">
        <v>1579182</v>
      </c>
      <c r="Y10" s="60">
        <v>2189109</v>
      </c>
      <c r="Z10" s="60">
        <v>5116249</v>
      </c>
      <c r="AA10" s="61">
        <f t="shared" si="1"/>
        <v>1.3371376208311236</v>
      </c>
      <c r="AB10" s="61">
        <f t="shared" si="15"/>
        <v>1.3478047362936119E-2</v>
      </c>
      <c r="AC10" s="60">
        <f t="shared" si="2"/>
        <v>2927140</v>
      </c>
      <c r="AD10" s="60">
        <f t="shared" si="16"/>
        <v>68040</v>
      </c>
      <c r="AE10" s="61">
        <f t="shared" si="3"/>
        <v>0.85966341681766612</v>
      </c>
      <c r="AF10" s="194">
        <f t="shared" si="17"/>
        <v>0.40303422102893349</v>
      </c>
    </row>
    <row r="11" spans="1:32" ht="15.75" x14ac:dyDescent="0.25">
      <c r="A11" s="203" t="s">
        <v>69</v>
      </c>
      <c r="B11" s="59" t="s">
        <v>69</v>
      </c>
      <c r="C11" s="191">
        <v>4939404</v>
      </c>
      <c r="D11" s="55">
        <v>1174639</v>
      </c>
      <c r="E11" s="55">
        <v>1288931</v>
      </c>
      <c r="F11" s="55">
        <v>4955440</v>
      </c>
      <c r="G11" s="195">
        <f t="shared" si="4"/>
        <v>2.8446123182699461</v>
      </c>
      <c r="H11" s="195">
        <f t="shared" si="5"/>
        <v>3.2465455346435412E-3</v>
      </c>
      <c r="I11" s="196">
        <f t="shared" si="6"/>
        <v>3666509</v>
      </c>
      <c r="J11" s="196">
        <f t="shared" si="7"/>
        <v>16036</v>
      </c>
      <c r="K11" s="195">
        <f t="shared" si="8"/>
        <v>0.33901006767079989</v>
      </c>
      <c r="L11" s="195">
        <f t="shared" si="9"/>
        <v>0.33901006767079989</v>
      </c>
      <c r="M11" s="193">
        <v>771922</v>
      </c>
      <c r="N11" s="60">
        <v>171447</v>
      </c>
      <c r="O11" s="60">
        <v>187478</v>
      </c>
      <c r="P11" s="60">
        <v>792488</v>
      </c>
      <c r="Q11" s="61">
        <f t="shared" si="10"/>
        <v>3.2270986462411591</v>
      </c>
      <c r="R11" s="61">
        <f t="shared" si="11"/>
        <v>2.6642588240780807E-2</v>
      </c>
      <c r="S11" s="60">
        <f t="shared" si="12"/>
        <v>605010</v>
      </c>
      <c r="T11" s="60">
        <f t="shared" si="13"/>
        <v>20566</v>
      </c>
      <c r="U11" s="61">
        <f t="shared" si="0"/>
        <v>0.20488060127485491</v>
      </c>
      <c r="V11" s="194">
        <f t="shared" si="14"/>
        <v>0.15992283228129087</v>
      </c>
      <c r="W11" s="193">
        <v>2247876</v>
      </c>
      <c r="X11" s="60">
        <v>585804</v>
      </c>
      <c r="Y11" s="60">
        <v>627514</v>
      </c>
      <c r="Z11" s="60">
        <v>2275351</v>
      </c>
      <c r="AA11" s="61">
        <f t="shared" si="1"/>
        <v>2.6259764722380696</v>
      </c>
      <c r="AB11" s="61">
        <f t="shared" si="15"/>
        <v>1.2222649292042753E-2</v>
      </c>
      <c r="AC11" s="60">
        <f t="shared" si="2"/>
        <v>1647837</v>
      </c>
      <c r="AD11" s="60">
        <f t="shared" si="16"/>
        <v>27475</v>
      </c>
      <c r="AE11" s="61">
        <f t="shared" si="3"/>
        <v>0.38231837721727252</v>
      </c>
      <c r="AF11" s="194">
        <f t="shared" si="17"/>
        <v>0.45916225400771676</v>
      </c>
    </row>
    <row r="12" spans="1:32" ht="15.75" x14ac:dyDescent="0.25">
      <c r="A12" s="203" t="s">
        <v>76</v>
      </c>
      <c r="B12" s="59" t="s">
        <v>76</v>
      </c>
      <c r="C12" s="191">
        <v>2651378</v>
      </c>
      <c r="D12" s="55">
        <v>893652</v>
      </c>
      <c r="E12" s="55">
        <v>1297534</v>
      </c>
      <c r="F12" s="55">
        <v>2274763</v>
      </c>
      <c r="G12" s="195">
        <f t="shared" si="4"/>
        <v>0.75314327023415184</v>
      </c>
      <c r="H12" s="195">
        <f t="shared" si="5"/>
        <v>-0.14204500452217672</v>
      </c>
      <c r="I12" s="196">
        <f t="shared" si="6"/>
        <v>977229</v>
      </c>
      <c r="J12" s="196">
        <f t="shared" si="7"/>
        <v>-376615</v>
      </c>
      <c r="K12" s="195">
        <f t="shared" si="8"/>
        <v>0.15562040072426098</v>
      </c>
      <c r="L12" s="195">
        <f t="shared" si="9"/>
        <v>0.15562040072426098</v>
      </c>
      <c r="M12" s="193">
        <v>874742</v>
      </c>
      <c r="N12" s="60">
        <v>292641</v>
      </c>
      <c r="O12" s="60">
        <v>407466</v>
      </c>
      <c r="P12" s="60">
        <v>720959</v>
      </c>
      <c r="Q12" s="61">
        <f t="shared" si="10"/>
        <v>0.76937216847540646</v>
      </c>
      <c r="R12" s="61">
        <f t="shared" si="11"/>
        <v>-0.17580383701708613</v>
      </c>
      <c r="S12" s="60">
        <f t="shared" si="12"/>
        <v>313493</v>
      </c>
      <c r="T12" s="60">
        <f t="shared" si="13"/>
        <v>-153783</v>
      </c>
      <c r="U12" s="61">
        <f t="shared" si="0"/>
        <v>0.18638832816966078</v>
      </c>
      <c r="V12" s="194">
        <f t="shared" si="14"/>
        <v>0.31693807222994219</v>
      </c>
      <c r="W12" s="193">
        <v>741999</v>
      </c>
      <c r="X12" s="60">
        <v>282818</v>
      </c>
      <c r="Y12" s="60">
        <v>393332</v>
      </c>
      <c r="Z12" s="60">
        <v>666318</v>
      </c>
      <c r="AA12" s="61">
        <f t="shared" si="1"/>
        <v>0.69403455604934261</v>
      </c>
      <c r="AB12" s="61">
        <f t="shared" si="15"/>
        <v>-0.10199609433435897</v>
      </c>
      <c r="AC12" s="60">
        <f t="shared" si="2"/>
        <v>272986</v>
      </c>
      <c r="AD12" s="60">
        <f t="shared" si="16"/>
        <v>-75681</v>
      </c>
      <c r="AE12" s="61">
        <f t="shared" si="3"/>
        <v>0.11195882150519133</v>
      </c>
      <c r="AF12" s="194">
        <f t="shared" si="17"/>
        <v>0.29291754789400037</v>
      </c>
    </row>
    <row r="13" spans="1:32" ht="15.75" x14ac:dyDescent="0.25">
      <c r="A13" s="203" t="s">
        <v>85</v>
      </c>
      <c r="B13" s="59" t="s">
        <v>85</v>
      </c>
      <c r="C13" s="191">
        <v>400098</v>
      </c>
      <c r="D13" s="55">
        <v>156089</v>
      </c>
      <c r="E13" s="55">
        <v>251126</v>
      </c>
      <c r="F13" s="55">
        <v>407509</v>
      </c>
      <c r="G13" s="195">
        <f t="shared" si="4"/>
        <v>0.62272723652668382</v>
      </c>
      <c r="H13" s="195">
        <f t="shared" si="5"/>
        <v>1.8522961874340771E-2</v>
      </c>
      <c r="I13" s="196">
        <f t="shared" si="6"/>
        <v>156383</v>
      </c>
      <c r="J13" s="196">
        <f t="shared" si="7"/>
        <v>7411</v>
      </c>
      <c r="K13" s="195">
        <f t="shared" si="8"/>
        <v>2.7878382881532215E-2</v>
      </c>
      <c r="L13" s="195">
        <f t="shared" si="9"/>
        <v>2.7878382881532215E-2</v>
      </c>
      <c r="M13" s="193">
        <v>103474</v>
      </c>
      <c r="N13" s="60">
        <v>31800</v>
      </c>
      <c r="O13" s="60">
        <v>57611</v>
      </c>
      <c r="P13" s="60">
        <v>105972</v>
      </c>
      <c r="Q13" s="61">
        <f t="shared" si="10"/>
        <v>0.83944038464876503</v>
      </c>
      <c r="R13" s="61">
        <f t="shared" si="11"/>
        <v>2.4141330189226373E-2</v>
      </c>
      <c r="S13" s="60">
        <f t="shared" si="12"/>
        <v>48361</v>
      </c>
      <c r="T13" s="60">
        <f t="shared" si="13"/>
        <v>2498</v>
      </c>
      <c r="U13" s="61">
        <f t="shared" si="0"/>
        <v>2.7396764466211383E-2</v>
      </c>
      <c r="V13" s="194">
        <f t="shared" si="14"/>
        <v>0.26004824433325396</v>
      </c>
      <c r="W13" s="193">
        <v>221117</v>
      </c>
      <c r="X13" s="60">
        <v>95337</v>
      </c>
      <c r="Y13" s="60">
        <v>153738</v>
      </c>
      <c r="Z13" s="60">
        <v>230574</v>
      </c>
      <c r="AA13" s="61">
        <f t="shared" si="1"/>
        <v>0.49978534910041761</v>
      </c>
      <c r="AB13" s="61">
        <f t="shared" si="15"/>
        <v>4.276921267926026E-2</v>
      </c>
      <c r="AC13" s="60">
        <f t="shared" si="2"/>
        <v>76836</v>
      </c>
      <c r="AD13" s="60">
        <f t="shared" si="16"/>
        <v>9457</v>
      </c>
      <c r="AE13" s="61">
        <f t="shared" si="3"/>
        <v>3.8742452267142694E-2</v>
      </c>
      <c r="AF13" s="194">
        <f t="shared" si="17"/>
        <v>0.56581327038175844</v>
      </c>
    </row>
    <row r="14" spans="1:32" ht="15.75" x14ac:dyDescent="0.25">
      <c r="A14" s="203" t="s">
        <v>82</v>
      </c>
      <c r="B14" s="59" t="s">
        <v>82</v>
      </c>
      <c r="C14" s="191">
        <v>583267</v>
      </c>
      <c r="D14" s="55">
        <v>204615</v>
      </c>
      <c r="E14" s="55">
        <v>460424</v>
      </c>
      <c r="F14" s="55">
        <v>775139</v>
      </c>
      <c r="G14" s="195">
        <f t="shared" si="4"/>
        <v>0.68353300436119757</v>
      </c>
      <c r="H14" s="195">
        <f t="shared" si="5"/>
        <v>0.3289608361179357</v>
      </c>
      <c r="I14" s="196">
        <f t="shared" si="6"/>
        <v>314715</v>
      </c>
      <c r="J14" s="196">
        <f t="shared" si="7"/>
        <v>191872</v>
      </c>
      <c r="K14" s="195">
        <f t="shared" si="8"/>
        <v>5.3028575634913581E-2</v>
      </c>
      <c r="L14" s="195">
        <f t="shared" si="9"/>
        <v>5.3028575634913581E-2</v>
      </c>
      <c r="M14" s="193">
        <v>95530</v>
      </c>
      <c r="N14" s="60">
        <v>30890</v>
      </c>
      <c r="O14" s="60">
        <v>73774</v>
      </c>
      <c r="P14" s="60">
        <v>136369</v>
      </c>
      <c r="Q14" s="61">
        <f t="shared" si="10"/>
        <v>0.84846965055439583</v>
      </c>
      <c r="R14" s="61">
        <f t="shared" si="11"/>
        <v>0.42749921490631215</v>
      </c>
      <c r="S14" s="60">
        <f t="shared" si="12"/>
        <v>62595</v>
      </c>
      <c r="T14" s="60">
        <f t="shared" si="13"/>
        <v>40839</v>
      </c>
      <c r="U14" s="61">
        <f t="shared" si="0"/>
        <v>3.525525019337919E-2</v>
      </c>
      <c r="V14" s="194">
        <f t="shared" si="14"/>
        <v>0.17592844638187474</v>
      </c>
      <c r="W14" s="193">
        <v>219266</v>
      </c>
      <c r="X14" s="60">
        <v>85975</v>
      </c>
      <c r="Y14" s="60">
        <v>202743</v>
      </c>
      <c r="Z14" s="60">
        <v>318567</v>
      </c>
      <c r="AA14" s="61">
        <f t="shared" si="1"/>
        <v>0.57128482857607898</v>
      </c>
      <c r="AB14" s="61">
        <f t="shared" si="15"/>
        <v>0.45287915135041446</v>
      </c>
      <c r="AC14" s="60">
        <f t="shared" si="2"/>
        <v>115824</v>
      </c>
      <c r="AD14" s="60">
        <f t="shared" si="16"/>
        <v>99301</v>
      </c>
      <c r="AE14" s="61">
        <f t="shared" si="3"/>
        <v>5.3527573756741206E-2</v>
      </c>
      <c r="AF14" s="194">
        <f t="shared" si="17"/>
        <v>0.41098048221028743</v>
      </c>
    </row>
    <row r="15" spans="1:32" ht="15.75" x14ac:dyDescent="0.25">
      <c r="A15" s="203" t="s">
        <v>89</v>
      </c>
      <c r="B15" s="59" t="s">
        <v>178</v>
      </c>
      <c r="C15" s="191">
        <v>583955</v>
      </c>
      <c r="D15" s="55">
        <v>174557</v>
      </c>
      <c r="E15" s="55">
        <v>314758</v>
      </c>
      <c r="F15" s="55">
        <v>656285</v>
      </c>
      <c r="G15" s="195">
        <f t="shared" si="4"/>
        <v>1.0850462895303692</v>
      </c>
      <c r="H15" s="195">
        <f t="shared" si="5"/>
        <v>0.12386228390886278</v>
      </c>
      <c r="I15" s="196">
        <f t="shared" si="6"/>
        <v>341527</v>
      </c>
      <c r="J15" s="196">
        <f t="shared" si="7"/>
        <v>72330</v>
      </c>
      <c r="K15" s="195">
        <f t="shared" si="8"/>
        <v>4.4897571610458591E-2</v>
      </c>
      <c r="L15" s="195">
        <f t="shared" si="9"/>
        <v>4.4897571610458591E-2</v>
      </c>
      <c r="M15" s="193">
        <v>237795</v>
      </c>
      <c r="N15" s="60">
        <v>68277</v>
      </c>
      <c r="O15" s="60">
        <v>126644</v>
      </c>
      <c r="P15" s="60">
        <v>275272</v>
      </c>
      <c r="Q15" s="61">
        <f t="shared" si="10"/>
        <v>1.1735889580240673</v>
      </c>
      <c r="R15" s="61">
        <f t="shared" si="11"/>
        <v>0.15760213629386666</v>
      </c>
      <c r="S15" s="60">
        <f t="shared" si="12"/>
        <v>148628</v>
      </c>
      <c r="T15" s="60">
        <f t="shared" si="13"/>
        <v>37477</v>
      </c>
      <c r="U15" s="61">
        <f t="shared" si="0"/>
        <v>7.1165611181660621E-2</v>
      </c>
      <c r="V15" s="194">
        <f t="shared" si="14"/>
        <v>0.41943972511942218</v>
      </c>
      <c r="W15" s="193">
        <v>182882</v>
      </c>
      <c r="X15" s="60">
        <v>57771</v>
      </c>
      <c r="Y15" s="60">
        <v>116178</v>
      </c>
      <c r="Z15" s="60">
        <v>217409</v>
      </c>
      <c r="AA15" s="61">
        <f t="shared" si="1"/>
        <v>0.87134397218061932</v>
      </c>
      <c r="AB15" s="61">
        <f t="shared" si="15"/>
        <v>0.18879386708369328</v>
      </c>
      <c r="AC15" s="60">
        <f t="shared" si="2"/>
        <v>101231</v>
      </c>
      <c r="AD15" s="60">
        <f t="shared" si="16"/>
        <v>34527</v>
      </c>
      <c r="AE15" s="61">
        <f t="shared" si="3"/>
        <v>3.6530388530134475E-2</v>
      </c>
      <c r="AF15" s="194">
        <f t="shared" si="17"/>
        <v>0.3312722369092696</v>
      </c>
    </row>
    <row r="16" spans="1:32" ht="15.75" x14ac:dyDescent="0.25">
      <c r="A16" s="203" t="s">
        <v>73</v>
      </c>
      <c r="B16" s="59" t="s">
        <v>73</v>
      </c>
      <c r="C16" s="191">
        <v>584856</v>
      </c>
      <c r="D16" s="55">
        <v>118458</v>
      </c>
      <c r="E16" s="55">
        <v>178730</v>
      </c>
      <c r="F16" s="55">
        <v>570510</v>
      </c>
      <c r="G16" s="195">
        <f t="shared" si="4"/>
        <v>2.1920214849213897</v>
      </c>
      <c r="H16" s="195">
        <f t="shared" si="5"/>
        <v>-2.4529114859042189E-2</v>
      </c>
      <c r="I16" s="196">
        <f t="shared" si="6"/>
        <v>391780</v>
      </c>
      <c r="J16" s="196">
        <f t="shared" si="7"/>
        <v>-14346</v>
      </c>
      <c r="K16" s="195">
        <f t="shared" si="8"/>
        <v>3.9029558163728759E-2</v>
      </c>
      <c r="L16" s="195">
        <f t="shared" si="9"/>
        <v>3.9029558163728759E-2</v>
      </c>
      <c r="M16" s="193">
        <v>77915</v>
      </c>
      <c r="N16" s="60">
        <v>19217</v>
      </c>
      <c r="O16" s="60">
        <v>24357</v>
      </c>
      <c r="P16" s="60">
        <v>81125</v>
      </c>
      <c r="Q16" s="61">
        <f t="shared" si="10"/>
        <v>2.3306646959806216</v>
      </c>
      <c r="R16" s="61">
        <f t="shared" si="11"/>
        <v>4.1198742219084927E-2</v>
      </c>
      <c r="S16" s="60">
        <f t="shared" si="12"/>
        <v>56768</v>
      </c>
      <c r="T16" s="60">
        <f t="shared" si="13"/>
        <v>3210</v>
      </c>
      <c r="U16" s="61">
        <f t="shared" si="0"/>
        <v>2.0973110985179087E-2</v>
      </c>
      <c r="V16" s="194">
        <f t="shared" si="14"/>
        <v>0.14219733221153003</v>
      </c>
      <c r="W16" s="193">
        <v>161861</v>
      </c>
      <c r="X16" s="60">
        <v>40784</v>
      </c>
      <c r="Y16" s="60">
        <v>60835</v>
      </c>
      <c r="Z16" s="60">
        <v>182609</v>
      </c>
      <c r="AA16" s="61">
        <f t="shared" si="1"/>
        <v>2.0017095422043232</v>
      </c>
      <c r="AB16" s="61">
        <f t="shared" si="15"/>
        <v>0.12818405916187348</v>
      </c>
      <c r="AC16" s="60">
        <f t="shared" si="2"/>
        <v>121774</v>
      </c>
      <c r="AD16" s="60">
        <f t="shared" si="16"/>
        <v>20748</v>
      </c>
      <c r="AE16" s="61">
        <f t="shared" si="3"/>
        <v>3.0683079905152622E-2</v>
      </c>
      <c r="AF16" s="194">
        <f t="shared" si="17"/>
        <v>0.32008027904857056</v>
      </c>
    </row>
    <row r="17" spans="1:32" ht="16.5" thickBot="1" x14ac:dyDescent="0.3">
      <c r="A17" s="203" t="s">
        <v>79</v>
      </c>
      <c r="B17" s="59" t="s">
        <v>79</v>
      </c>
      <c r="C17" s="191">
        <v>455384</v>
      </c>
      <c r="D17" s="55">
        <v>133703</v>
      </c>
      <c r="E17" s="55">
        <v>286688</v>
      </c>
      <c r="F17" s="55">
        <v>603763</v>
      </c>
      <c r="G17" s="195">
        <f t="shared" si="4"/>
        <v>1.1059932749190757</v>
      </c>
      <c r="H17" s="195">
        <f t="shared" si="5"/>
        <v>0.32583270382797824</v>
      </c>
      <c r="I17" s="196">
        <f t="shared" si="6"/>
        <v>317075</v>
      </c>
      <c r="J17" s="196">
        <f t="shared" si="7"/>
        <v>148379</v>
      </c>
      <c r="K17" s="195">
        <f t="shared" si="8"/>
        <v>4.1304452377008936E-2</v>
      </c>
      <c r="L17" s="195">
        <f t="shared" si="9"/>
        <v>4.1304452377008936E-2</v>
      </c>
      <c r="M17" s="193">
        <v>100344</v>
      </c>
      <c r="N17" s="60">
        <v>29905</v>
      </c>
      <c r="O17" s="60">
        <v>50034</v>
      </c>
      <c r="P17" s="60">
        <v>114253</v>
      </c>
      <c r="Q17" s="61">
        <f t="shared" si="10"/>
        <v>1.2835072150937363</v>
      </c>
      <c r="R17" s="61">
        <f t="shared" si="11"/>
        <v>0.13861317069281665</v>
      </c>
      <c r="S17" s="60">
        <f t="shared" si="12"/>
        <v>64219</v>
      </c>
      <c r="T17" s="60">
        <f t="shared" si="13"/>
        <v>13909</v>
      </c>
      <c r="U17" s="61">
        <f t="shared" si="0"/>
        <v>2.9537637588778629E-2</v>
      </c>
      <c r="V17" s="194">
        <f t="shared" si="14"/>
        <v>0.18923484877344257</v>
      </c>
      <c r="W17" s="193">
        <v>204088</v>
      </c>
      <c r="X17" s="60">
        <v>64755</v>
      </c>
      <c r="Y17" s="60">
        <v>138223</v>
      </c>
      <c r="Z17" s="60">
        <v>281581</v>
      </c>
      <c r="AA17" s="61">
        <f t="shared" si="1"/>
        <v>1.0371501124993672</v>
      </c>
      <c r="AB17" s="61">
        <f t="shared" si="15"/>
        <v>0.37970385323977895</v>
      </c>
      <c r="AC17" s="60">
        <f t="shared" si="2"/>
        <v>143358</v>
      </c>
      <c r="AD17" s="60">
        <f t="shared" si="16"/>
        <v>77493</v>
      </c>
      <c r="AE17" s="61">
        <f t="shared" si="3"/>
        <v>4.7312960055488941E-2</v>
      </c>
      <c r="AF17" s="194">
        <f t="shared" si="17"/>
        <v>0.46637670741665188</v>
      </c>
    </row>
    <row r="18" spans="1:32" ht="15.75" x14ac:dyDescent="0.25">
      <c r="A18" s="203" t="s">
        <v>93</v>
      </c>
      <c r="B18" s="59" t="s">
        <v>93</v>
      </c>
      <c r="C18" s="191">
        <v>1536381</v>
      </c>
      <c r="D18" s="55">
        <v>539691</v>
      </c>
      <c r="E18" s="55">
        <v>449249</v>
      </c>
      <c r="F18" s="55">
        <v>1176278</v>
      </c>
      <c r="G18" s="56">
        <f t="shared" si="4"/>
        <v>1.6183207975977689</v>
      </c>
      <c r="H18" s="56">
        <f t="shared" si="5"/>
        <v>-0.23438391909298539</v>
      </c>
      <c r="I18" s="55">
        <f t="shared" si="6"/>
        <v>727029</v>
      </c>
      <c r="J18" s="55">
        <f t="shared" si="7"/>
        <v>-360103</v>
      </c>
      <c r="K18" s="56">
        <f t="shared" si="8"/>
        <v>8.0471175996414679E-2</v>
      </c>
      <c r="L18" s="192">
        <f t="shared" si="9"/>
        <v>8.0471175996414679E-2</v>
      </c>
      <c r="M18" s="193">
        <v>942683</v>
      </c>
      <c r="N18" s="60">
        <v>319982</v>
      </c>
      <c r="O18" s="60">
        <v>273883</v>
      </c>
      <c r="P18" s="60">
        <v>736263</v>
      </c>
      <c r="Q18" s="61">
        <f t="shared" si="10"/>
        <v>1.6882391386102826</v>
      </c>
      <c r="R18" s="61">
        <f t="shared" si="11"/>
        <v>-0.21897074626359025</v>
      </c>
      <c r="S18" s="60">
        <f t="shared" si="12"/>
        <v>462380</v>
      </c>
      <c r="T18" s="60">
        <f t="shared" si="13"/>
        <v>-206420</v>
      </c>
      <c r="U18" s="61">
        <f t="shared" si="0"/>
        <v>0.19034484577233787</v>
      </c>
      <c r="V18" s="194">
        <f t="shared" si="14"/>
        <v>0.62592601408850634</v>
      </c>
      <c r="W18" s="193">
        <v>397797</v>
      </c>
      <c r="X18" s="60">
        <v>156178</v>
      </c>
      <c r="Y18" s="60">
        <v>102335</v>
      </c>
      <c r="Z18" s="60">
        <v>294599</v>
      </c>
      <c r="AA18" s="61">
        <f t="shared" si="1"/>
        <v>1.8787707040601944</v>
      </c>
      <c r="AB18" s="61">
        <f t="shared" si="15"/>
        <v>-0.25942377644879167</v>
      </c>
      <c r="AC18" s="60">
        <f t="shared" si="2"/>
        <v>192264</v>
      </c>
      <c r="AD18" s="60">
        <f t="shared" si="16"/>
        <v>-103198</v>
      </c>
      <c r="AE18" s="61">
        <f t="shared" si="3"/>
        <v>4.9500323954339912E-2</v>
      </c>
      <c r="AF18" s="194">
        <f t="shared" si="17"/>
        <v>0.25045014868934046</v>
      </c>
    </row>
    <row r="19" spans="1:32" ht="75" x14ac:dyDescent="0.25">
      <c r="A19" s="203" t="s">
        <v>148</v>
      </c>
      <c r="B19" s="197" t="s">
        <v>179</v>
      </c>
      <c r="C19" s="191">
        <f>C8-C9-C11-C12-C13-C14-C15-C16-C17-C18</f>
        <v>1412752</v>
      </c>
      <c r="D19" s="191">
        <f>D8-D9-D11-D12-D13-D14-D15-D16-D17-D18</f>
        <v>423561</v>
      </c>
      <c r="E19" s="191">
        <f>E8-E9-E11-E12-E13-E14-E15-E16-E17-E18</f>
        <v>751290</v>
      </c>
      <c r="F19" s="191">
        <f>F8-F9-F11-F12-F13-F14-F15-F16-F17-F18</f>
        <v>1274643</v>
      </c>
      <c r="G19" s="198">
        <f t="shared" si="4"/>
        <v>0.696605837958711</v>
      </c>
      <c r="H19" s="198">
        <f t="shared" si="5"/>
        <v>-9.775884231627352E-2</v>
      </c>
      <c r="I19" s="199">
        <f t="shared" si="6"/>
        <v>523353</v>
      </c>
      <c r="J19" s="199">
        <f t="shared" si="7"/>
        <v>-138109</v>
      </c>
      <c r="K19" s="198">
        <f t="shared" si="8"/>
        <v>8.7200492728417942E-2</v>
      </c>
      <c r="L19" s="198">
        <f t="shared" si="9"/>
        <v>8.7200492728417942E-2</v>
      </c>
      <c r="M19" s="193">
        <f>M8-M9-M11-M12-M13-M14-M15-M16-M17-M18</f>
        <v>416352</v>
      </c>
      <c r="N19" s="200">
        <f>N8-N9-N11-N12-N13-N14-N15-N16-N17-N18</f>
        <v>126370</v>
      </c>
      <c r="O19" s="200">
        <f>O8-O9-O11-O12-O13-O14-O15-O16-O17-O18</f>
        <v>197931</v>
      </c>
      <c r="P19" s="200">
        <f>P8-P9-P11-P12-P13-P14-P15-P16-P17-P18</f>
        <v>354138</v>
      </c>
      <c r="Q19" s="201">
        <f t="shared" si="10"/>
        <v>0.78919926641102212</v>
      </c>
      <c r="R19" s="61">
        <f t="shared" si="11"/>
        <v>-0.14942644685266315</v>
      </c>
      <c r="S19" s="200">
        <f t="shared" si="12"/>
        <v>156207</v>
      </c>
      <c r="T19" s="60">
        <f t="shared" si="13"/>
        <v>-62214</v>
      </c>
      <c r="U19" s="201">
        <f t="shared" si="0"/>
        <v>9.1554706663412658E-2</v>
      </c>
      <c r="V19" s="194">
        <f t="shared" si="14"/>
        <v>0.27783308738211404</v>
      </c>
      <c r="W19" s="193">
        <f>W8-W9-W11-W12-W13-W14-W15-W16-W17-W18</f>
        <v>671323</v>
      </c>
      <c r="X19" s="200">
        <f>X8-X9-X11-X12-X13-X14-X15-X16-X17-X18</f>
        <v>209761</v>
      </c>
      <c r="Y19" s="200">
        <f>Y8-Y9-Y11-Y12-Y13-Y14-Y15-Y16-Y17-Y18</f>
        <v>394210</v>
      </c>
      <c r="Z19" s="200">
        <f>Z8-Z9-Z11-Z12-Z13-Z14-Z15-Z16-Z17-Z18</f>
        <v>649242</v>
      </c>
      <c r="AA19" s="201">
        <f t="shared" si="1"/>
        <v>0.64694452195530294</v>
      </c>
      <c r="AB19" s="61">
        <f t="shared" si="15"/>
        <v>-3.2891767450243803E-2</v>
      </c>
      <c r="AC19" s="200">
        <f t="shared" si="2"/>
        <v>255032</v>
      </c>
      <c r="AD19" s="200">
        <f t="shared" si="16"/>
        <v>-22081</v>
      </c>
      <c r="AE19" s="201">
        <f t="shared" si="3"/>
        <v>0.10908960765231231</v>
      </c>
      <c r="AF19" s="194">
        <f t="shared" si="17"/>
        <v>0.5093520303331992</v>
      </c>
    </row>
    <row r="20" spans="1:32" ht="15" customHeight="1" x14ac:dyDescent="0.25">
      <c r="A20" s="203"/>
      <c r="C20" s="185" t="s">
        <v>136</v>
      </c>
      <c r="D20" s="186"/>
      <c r="E20" s="186"/>
      <c r="F20" s="186"/>
      <c r="G20" s="186"/>
      <c r="H20" s="186"/>
      <c r="I20" s="186"/>
      <c r="J20" s="186"/>
      <c r="K20" s="186"/>
      <c r="L20" s="186"/>
      <c r="M20" s="185" t="s">
        <v>135</v>
      </c>
      <c r="N20" s="186"/>
      <c r="O20" s="186"/>
      <c r="P20" s="186"/>
      <c r="Q20" s="186"/>
      <c r="R20" s="186"/>
      <c r="S20" s="186"/>
      <c r="T20" s="186"/>
      <c r="U20" s="186"/>
      <c r="V20" s="186"/>
      <c r="W20" s="185" t="s">
        <v>137</v>
      </c>
      <c r="X20" s="186"/>
      <c r="Y20" s="186"/>
      <c r="Z20" s="186"/>
      <c r="AA20" s="186"/>
      <c r="AB20" s="186"/>
      <c r="AC20" s="186"/>
      <c r="AD20" s="186"/>
      <c r="AE20" s="186"/>
      <c r="AF20" s="186"/>
    </row>
    <row r="21" spans="1:32" ht="45.75" thickBot="1" x14ac:dyDescent="0.3">
      <c r="A21" s="203"/>
      <c r="B21" s="27"/>
      <c r="C21" s="47">
        <f>$C$7</f>
        <v>2019</v>
      </c>
      <c r="D21" s="47">
        <f>$D$7</f>
        <v>2020</v>
      </c>
      <c r="E21" s="47">
        <f>$E$7</f>
        <v>2021</v>
      </c>
      <c r="F21" s="47">
        <f>$F$7</f>
        <v>2022</v>
      </c>
      <c r="G21" s="32" t="str">
        <f>CONCATENATE("Variación ",RIGHT(F21,2),"/",RIGHT(E21,2))</f>
        <v>Variación 22/21</v>
      </c>
      <c r="H21" s="32" t="str">
        <f>CONCATENATE("Variación ",RIGHT(F21,2),"/",RIGHT(C21,2))</f>
        <v>Variación 22/19</v>
      </c>
      <c r="I21" s="32" t="str">
        <f>CONCATENATE("diferencia ",RIGHT(F21,2),"/",RIGHT(E21,2))</f>
        <v>diferencia 22/21</v>
      </c>
      <c r="J21" s="32" t="str">
        <f>CONCATENATE("diferencia ",RIGHT(F21,2),"/",RIGHT(C21,2))</f>
        <v>diferencia 22/19</v>
      </c>
      <c r="K21" s="188" t="str">
        <f>CONCATENATE("Cuota ",RIGHT(F21,4))</f>
        <v>Cuota 2022</v>
      </c>
      <c r="L21" s="189" t="s">
        <v>175</v>
      </c>
      <c r="M21" s="47">
        <f>$C$7</f>
        <v>2019</v>
      </c>
      <c r="N21" s="47">
        <f>$D$7</f>
        <v>2020</v>
      </c>
      <c r="O21" s="47">
        <f>$E$7</f>
        <v>2021</v>
      </c>
      <c r="P21" s="47">
        <f>$F$7</f>
        <v>2022</v>
      </c>
      <c r="Q21" s="32" t="str">
        <f>CONCATENATE("Variación ",RIGHT(P21,2),"/",RIGHT(O21,2))</f>
        <v>Variación 22/21</v>
      </c>
      <c r="R21" s="32" t="str">
        <f>CONCATENATE("Variación ",RIGHT(P21,2),"/",RIGHT(M21,2))</f>
        <v>Variación 22/19</v>
      </c>
      <c r="S21" s="32" t="str">
        <f>CONCATENATE("diferencia ",RIGHT(P21,2),"/",RIGHT(O21,2))</f>
        <v>diferencia 22/21</v>
      </c>
      <c r="T21" s="32" t="str">
        <f>CONCATENATE("diferencia ",RIGHT(P21,2),"/",RIGHT(M21,2))</f>
        <v>diferencia 22/19</v>
      </c>
      <c r="U21" s="188" t="str">
        <f>CONCATENATE("Cuota ",RIGHT(P21,4))</f>
        <v>Cuota 2022</v>
      </c>
      <c r="V21" s="189" t="s">
        <v>175</v>
      </c>
      <c r="W21" s="47">
        <f>$C$7</f>
        <v>2019</v>
      </c>
      <c r="X21" s="47">
        <f>$D$7</f>
        <v>2020</v>
      </c>
      <c r="Y21" s="47">
        <f>$E$7</f>
        <v>2021</v>
      </c>
      <c r="Z21" s="47">
        <f>$F$7</f>
        <v>2022</v>
      </c>
      <c r="AA21" s="32" t="str">
        <f>CONCATENATE("Variación ",RIGHT(Z21,2),"/",RIGHT(Y21,2))</f>
        <v>Variación 22/21</v>
      </c>
      <c r="AB21" s="32" t="str">
        <f>CONCATENATE("Variación ",RIGHT(Z21,2),"/",RIGHT(W21,2))</f>
        <v>Variación 22/19</v>
      </c>
      <c r="AC21" s="32" t="str">
        <f>CONCATENATE("diferencia ",RIGHT(Z21,2),"/",RIGHT(Y21,2))</f>
        <v>diferencia 22/21</v>
      </c>
      <c r="AD21" s="32" t="str">
        <f>CONCATENATE("diferencia ",RIGHT(Z21,2),"/",RIGHT(W21,2))</f>
        <v>diferencia 22/19</v>
      </c>
      <c r="AE21" s="188" t="str">
        <f>CONCATENATE("Cuota ",RIGHT(Z21,4))</f>
        <v>Cuota 2022</v>
      </c>
      <c r="AF21" s="189" t="s">
        <v>175</v>
      </c>
    </row>
    <row r="22" spans="1:32" x14ac:dyDescent="0.25">
      <c r="A22" s="203" t="s">
        <v>29</v>
      </c>
      <c r="B22" s="59" t="s">
        <v>30</v>
      </c>
      <c r="C22" s="193">
        <v>2023196</v>
      </c>
      <c r="D22" s="60">
        <v>652706</v>
      </c>
      <c r="E22" s="60">
        <v>1024015</v>
      </c>
      <c r="F22" s="60">
        <v>2137752</v>
      </c>
      <c r="G22" s="61">
        <f>F22/E22-1</f>
        <v>1.0876178571602955</v>
      </c>
      <c r="H22" s="61">
        <f>F22/C22-1</f>
        <v>5.66213060919456E-2</v>
      </c>
      <c r="I22" s="60">
        <f>F22-E22</f>
        <v>1113737</v>
      </c>
      <c r="J22" s="60">
        <f>F22-C22</f>
        <v>114556</v>
      </c>
      <c r="K22" s="61">
        <f>F22/$F$22</f>
        <v>1</v>
      </c>
      <c r="L22" s="61">
        <f>F22/$F8</f>
        <v>0.14624724548847082</v>
      </c>
      <c r="M22" s="193">
        <v>3065575</v>
      </c>
      <c r="N22" s="60">
        <v>795213</v>
      </c>
      <c r="O22" s="60">
        <v>1188784</v>
      </c>
      <c r="P22" s="60">
        <v>2816231</v>
      </c>
      <c r="Q22" s="61">
        <f t="shared" ref="Q22:Q33" si="18">P22/O22-1</f>
        <v>1.3690014333974885</v>
      </c>
      <c r="R22" s="61">
        <f t="shared" ref="R22:R33" si="19">P22/M22-1</f>
        <v>-8.1336780212521331E-2</v>
      </c>
      <c r="S22" s="60">
        <f t="shared" ref="S22:S33" si="20">P22-O22</f>
        <v>1627447</v>
      </c>
      <c r="T22" s="60">
        <f t="shared" ref="T22:T33" si="21">P22-M22</f>
        <v>-249344</v>
      </c>
      <c r="U22" s="61">
        <f t="shared" ref="U22:U33" si="22">P22/$P$22</f>
        <v>1</v>
      </c>
      <c r="V22" s="61">
        <f t="shared" ref="V22:V33" si="23">P22/$F8</f>
        <v>0.19266314633748052</v>
      </c>
      <c r="W22" s="193">
        <v>343680</v>
      </c>
      <c r="X22" s="60">
        <v>123705</v>
      </c>
      <c r="Y22" s="60">
        <v>161172</v>
      </c>
      <c r="Z22" s="60">
        <v>224351</v>
      </c>
      <c r="AA22" s="61">
        <f>Z22/Y22-1</f>
        <v>0.39199736927009665</v>
      </c>
      <c r="AB22" s="61">
        <f>Z22/W22-1</f>
        <v>-0.34720961359404101</v>
      </c>
      <c r="AC22" s="60">
        <f>Z22-Y22</f>
        <v>63179</v>
      </c>
      <c r="AD22" s="60">
        <f>Z22-W22</f>
        <v>-119329</v>
      </c>
      <c r="AE22" s="61">
        <f>Z22/$Z$22</f>
        <v>1</v>
      </c>
      <c r="AF22" s="61">
        <f>Z22/$F8</f>
        <v>1.5348232990816483E-2</v>
      </c>
    </row>
    <row r="23" spans="1:32" ht="45" x14ac:dyDescent="0.25">
      <c r="A23" s="203" t="s">
        <v>60</v>
      </c>
      <c r="B23" s="59" t="s">
        <v>177</v>
      </c>
      <c r="C23" s="193">
        <v>165403</v>
      </c>
      <c r="D23" s="60">
        <v>86490</v>
      </c>
      <c r="E23" s="60">
        <v>146413</v>
      </c>
      <c r="F23" s="60">
        <v>169195</v>
      </c>
      <c r="G23" s="61">
        <f t="shared" ref="G23:G33" si="24">F23/E23-1</f>
        <v>0.15560093707525979</v>
      </c>
      <c r="H23" s="61">
        <f t="shared" ref="H23:H33" si="25">F23/C23-1</f>
        <v>2.2925823594493355E-2</v>
      </c>
      <c r="I23" s="60">
        <f t="shared" ref="I23:I33" si="26">F23-E23</f>
        <v>22782</v>
      </c>
      <c r="J23" s="60">
        <f t="shared" ref="J23:J33" si="27">F23-C23</f>
        <v>3792</v>
      </c>
      <c r="K23" s="61">
        <f t="shared" ref="K23:K33" si="28">F23/$F$22</f>
        <v>7.9146224632230491E-2</v>
      </c>
      <c r="L23" s="61">
        <f t="shared" ref="L23:L33" si="29">F23/$F9</f>
        <v>8.7982494502231612E-2</v>
      </c>
      <c r="M23" s="193">
        <v>309550</v>
      </c>
      <c r="N23" s="60">
        <v>133691</v>
      </c>
      <c r="O23" s="60">
        <v>285807</v>
      </c>
      <c r="P23" s="60">
        <v>350194</v>
      </c>
      <c r="Q23" s="61">
        <f t="shared" si="18"/>
        <v>0.22528139618693732</v>
      </c>
      <c r="R23" s="61">
        <f t="shared" si="19"/>
        <v>0.13130027459214988</v>
      </c>
      <c r="S23" s="60">
        <f t="shared" si="20"/>
        <v>64387</v>
      </c>
      <c r="T23" s="60">
        <f t="shared" si="21"/>
        <v>40644</v>
      </c>
      <c r="U23" s="61">
        <f t="shared" si="22"/>
        <v>0.12434846431276411</v>
      </c>
      <c r="V23" s="61">
        <f t="shared" si="23"/>
        <v>0.18210314536312833</v>
      </c>
      <c r="W23" s="193">
        <v>60757</v>
      </c>
      <c r="X23" s="60">
        <v>29298</v>
      </c>
      <c r="Y23" s="60">
        <v>88913</v>
      </c>
      <c r="Z23" s="60">
        <v>69843</v>
      </c>
      <c r="AA23" s="61">
        <f t="shared" ref="AA23:AA33" si="30">Z23/Y23-1</f>
        <v>-0.21447932248377632</v>
      </c>
      <c r="AB23" s="61">
        <f t="shared" ref="AB23:AB33" si="31">Z23/W23-1</f>
        <v>0.14954655430649977</v>
      </c>
      <c r="AC23" s="60">
        <f t="shared" ref="AC23:AC33" si="32">Z23-Y23</f>
        <v>-19070</v>
      </c>
      <c r="AD23" s="60">
        <f t="shared" ref="AD23:AD33" si="33">Z23-W23</f>
        <v>9086</v>
      </c>
      <c r="AE23" s="61">
        <f t="shared" ref="AE23:AE33" si="34">Z23/$Z$22</f>
        <v>0.31131129346425912</v>
      </c>
      <c r="AF23" s="61">
        <f t="shared" ref="AF23:AF33" si="35">Z23/$F9</f>
        <v>3.6318811806018869E-2</v>
      </c>
    </row>
    <row r="24" spans="1:32" ht="45" x14ac:dyDescent="0.25">
      <c r="A24" s="203" t="s">
        <v>64</v>
      </c>
      <c r="B24" s="59" t="s">
        <v>65</v>
      </c>
      <c r="C24" s="193">
        <v>1857792</v>
      </c>
      <c r="D24" s="60">
        <v>566217</v>
      </c>
      <c r="E24" s="60">
        <v>877604</v>
      </c>
      <c r="F24" s="60">
        <v>1968558</v>
      </c>
      <c r="G24" s="61">
        <f t="shared" si="24"/>
        <v>1.2431050906787116</v>
      </c>
      <c r="H24" s="61">
        <f t="shared" si="25"/>
        <v>5.9622390450599472E-2</v>
      </c>
      <c r="I24" s="60">
        <f t="shared" si="26"/>
        <v>1090954</v>
      </c>
      <c r="J24" s="60">
        <f t="shared" si="27"/>
        <v>110766</v>
      </c>
      <c r="K24" s="61">
        <f t="shared" si="28"/>
        <v>0.92085424314887787</v>
      </c>
      <c r="L24" s="61">
        <f t="shared" si="29"/>
        <v>0.15507381288132677</v>
      </c>
      <c r="M24" s="193">
        <v>2756026</v>
      </c>
      <c r="N24" s="60">
        <v>661524</v>
      </c>
      <c r="O24" s="60">
        <v>902978</v>
      </c>
      <c r="P24" s="60">
        <v>2466036</v>
      </c>
      <c r="Q24" s="61">
        <f t="shared" si="18"/>
        <v>1.7310034131507082</v>
      </c>
      <c r="R24" s="61">
        <f t="shared" si="19"/>
        <v>-0.10522034262376334</v>
      </c>
      <c r="S24" s="60">
        <f t="shared" si="20"/>
        <v>1563058</v>
      </c>
      <c r="T24" s="60">
        <f t="shared" si="21"/>
        <v>-289990</v>
      </c>
      <c r="U24" s="61">
        <f t="shared" si="22"/>
        <v>0.87565118060272751</v>
      </c>
      <c r="V24" s="61">
        <f t="shared" si="23"/>
        <v>0.19426280821932376</v>
      </c>
      <c r="W24" s="193">
        <v>282923</v>
      </c>
      <c r="X24" s="60">
        <v>94407</v>
      </c>
      <c r="Y24" s="60">
        <v>72258</v>
      </c>
      <c r="Z24" s="60">
        <v>154511</v>
      </c>
      <c r="AA24" s="61">
        <f t="shared" si="30"/>
        <v>1.1383237842176643</v>
      </c>
      <c r="AB24" s="61">
        <f t="shared" si="31"/>
        <v>-0.45387614297883172</v>
      </c>
      <c r="AC24" s="60">
        <f t="shared" si="32"/>
        <v>82253</v>
      </c>
      <c r="AD24" s="60">
        <f t="shared" si="33"/>
        <v>-128412</v>
      </c>
      <c r="AE24" s="61">
        <f t="shared" si="34"/>
        <v>0.68870207843958797</v>
      </c>
      <c r="AF24" s="61">
        <f t="shared" si="35"/>
        <v>1.2171655547922225E-2</v>
      </c>
    </row>
    <row r="25" spans="1:32" x14ac:dyDescent="0.25">
      <c r="A25" s="203" t="s">
        <v>69</v>
      </c>
      <c r="B25" s="59" t="s">
        <v>69</v>
      </c>
      <c r="C25" s="193">
        <v>492083</v>
      </c>
      <c r="D25" s="60">
        <v>112339</v>
      </c>
      <c r="E25" s="60">
        <v>131267</v>
      </c>
      <c r="F25" s="60">
        <v>604926</v>
      </c>
      <c r="G25" s="61">
        <f t="shared" si="24"/>
        <v>3.6083631072546796</v>
      </c>
      <c r="H25" s="61">
        <f t="shared" si="25"/>
        <v>0.22931700546452527</v>
      </c>
      <c r="I25" s="60">
        <f t="shared" si="26"/>
        <v>473659</v>
      </c>
      <c r="J25" s="60">
        <f t="shared" si="27"/>
        <v>112843</v>
      </c>
      <c r="K25" s="61">
        <f t="shared" si="28"/>
        <v>0.28297295476743795</v>
      </c>
      <c r="L25" s="61">
        <f t="shared" si="29"/>
        <v>0.1220731156062832</v>
      </c>
      <c r="M25" s="193">
        <v>1420765</v>
      </c>
      <c r="N25" s="60">
        <v>299697</v>
      </c>
      <c r="O25" s="60">
        <v>340317</v>
      </c>
      <c r="P25" s="60">
        <v>1311507</v>
      </c>
      <c r="Q25" s="61">
        <f t="shared" si="18"/>
        <v>2.8537804458784017</v>
      </c>
      <c r="R25" s="61">
        <f t="shared" si="19"/>
        <v>-7.6900824555785063E-2</v>
      </c>
      <c r="S25" s="60">
        <f t="shared" si="20"/>
        <v>971190</v>
      </c>
      <c r="T25" s="60">
        <f t="shared" si="21"/>
        <v>-109258</v>
      </c>
      <c r="U25" s="61">
        <f t="shared" si="22"/>
        <v>0.46569581827627066</v>
      </c>
      <c r="V25" s="61">
        <f t="shared" si="23"/>
        <v>0.26466005036888751</v>
      </c>
      <c r="W25" s="193">
        <v>36678</v>
      </c>
      <c r="X25" s="60">
        <v>8628</v>
      </c>
      <c r="Y25" s="60">
        <v>3136</v>
      </c>
      <c r="Z25" s="60">
        <v>25008</v>
      </c>
      <c r="AA25" s="61">
        <f t="shared" si="30"/>
        <v>6.9744897959183669</v>
      </c>
      <c r="AB25" s="61">
        <f t="shared" si="31"/>
        <v>-0.31817438246360219</v>
      </c>
      <c r="AC25" s="60">
        <f t="shared" si="32"/>
        <v>21872</v>
      </c>
      <c r="AD25" s="60">
        <f t="shared" si="33"/>
        <v>-11670</v>
      </c>
      <c r="AE25" s="61">
        <f t="shared" si="34"/>
        <v>0.1114681904693984</v>
      </c>
      <c r="AF25" s="61">
        <f t="shared" si="35"/>
        <v>5.0465750770869993E-3</v>
      </c>
    </row>
    <row r="26" spans="1:32" x14ac:dyDescent="0.25">
      <c r="A26" s="203" t="s">
        <v>76</v>
      </c>
      <c r="B26" s="59" t="s">
        <v>76</v>
      </c>
      <c r="C26" s="193">
        <v>775296</v>
      </c>
      <c r="D26" s="60">
        <v>272572</v>
      </c>
      <c r="E26" s="60">
        <v>405615</v>
      </c>
      <c r="F26" s="60">
        <v>715781</v>
      </c>
      <c r="G26" s="61">
        <f t="shared" si="24"/>
        <v>0.76468079336316452</v>
      </c>
      <c r="H26" s="61">
        <f t="shared" si="25"/>
        <v>-7.676422940399541E-2</v>
      </c>
      <c r="I26" s="60">
        <f t="shared" si="26"/>
        <v>310166</v>
      </c>
      <c r="J26" s="60">
        <f t="shared" si="27"/>
        <v>-59515</v>
      </c>
      <c r="K26" s="61">
        <f t="shared" si="28"/>
        <v>0.33482882953682186</v>
      </c>
      <c r="L26" s="61">
        <f t="shared" si="29"/>
        <v>0.31466179114043968</v>
      </c>
      <c r="M26" s="193">
        <v>397972</v>
      </c>
      <c r="N26" s="60">
        <v>125869</v>
      </c>
      <c r="O26" s="60">
        <v>163478</v>
      </c>
      <c r="P26" s="60">
        <v>263915</v>
      </c>
      <c r="Q26" s="61">
        <f t="shared" si="18"/>
        <v>0.61437624634507393</v>
      </c>
      <c r="R26" s="61">
        <f t="shared" si="19"/>
        <v>-0.33685033117907792</v>
      </c>
      <c r="S26" s="60">
        <f t="shared" si="20"/>
        <v>100437</v>
      </c>
      <c r="T26" s="60">
        <f t="shared" si="21"/>
        <v>-134057</v>
      </c>
      <c r="U26" s="61">
        <f t="shared" si="22"/>
        <v>9.3712128017907625E-2</v>
      </c>
      <c r="V26" s="61">
        <f t="shared" si="23"/>
        <v>0.11601867974817597</v>
      </c>
      <c r="W26" s="193">
        <v>147165</v>
      </c>
      <c r="X26" s="60">
        <v>58491</v>
      </c>
      <c r="Y26" s="60">
        <v>44688</v>
      </c>
      <c r="Z26" s="60">
        <v>83783</v>
      </c>
      <c r="AA26" s="61">
        <f t="shared" si="30"/>
        <v>0.87484335839599003</v>
      </c>
      <c r="AB26" s="61">
        <f t="shared" si="31"/>
        <v>-0.43068664424285663</v>
      </c>
      <c r="AC26" s="60">
        <f t="shared" si="32"/>
        <v>39095</v>
      </c>
      <c r="AD26" s="60">
        <f t="shared" si="33"/>
        <v>-63382</v>
      </c>
      <c r="AE26" s="61">
        <f t="shared" si="34"/>
        <v>0.37344607334043528</v>
      </c>
      <c r="AF26" s="61">
        <f t="shared" si="35"/>
        <v>3.6831529262608895E-2</v>
      </c>
    </row>
    <row r="27" spans="1:32" x14ac:dyDescent="0.25">
      <c r="A27" s="203" t="s">
        <v>85</v>
      </c>
      <c r="B27" s="59" t="s">
        <v>85</v>
      </c>
      <c r="C27" s="193">
        <v>15586</v>
      </c>
      <c r="D27" s="60">
        <v>8502</v>
      </c>
      <c r="E27" s="60">
        <v>11009</v>
      </c>
      <c r="F27" s="60">
        <v>18083</v>
      </c>
      <c r="G27" s="61">
        <f t="shared" si="24"/>
        <v>0.64256517394858759</v>
      </c>
      <c r="H27" s="61">
        <f t="shared" si="25"/>
        <v>0.16020787886564869</v>
      </c>
      <c r="I27" s="60">
        <f t="shared" si="26"/>
        <v>7074</v>
      </c>
      <c r="J27" s="60">
        <f t="shared" si="27"/>
        <v>2497</v>
      </c>
      <c r="K27" s="61">
        <f t="shared" si="28"/>
        <v>8.4588857828223288E-3</v>
      </c>
      <c r="L27" s="61">
        <f t="shared" si="29"/>
        <v>4.4374480072832748E-2</v>
      </c>
      <c r="M27" s="193">
        <v>52863</v>
      </c>
      <c r="N27" s="60">
        <v>17646</v>
      </c>
      <c r="O27" s="60">
        <v>25741</v>
      </c>
      <c r="P27" s="60">
        <v>50381</v>
      </c>
      <c r="Q27" s="61">
        <f t="shared" si="18"/>
        <v>0.95722776892894612</v>
      </c>
      <c r="R27" s="61">
        <f t="shared" si="19"/>
        <v>-4.6951554016987251E-2</v>
      </c>
      <c r="S27" s="60">
        <f t="shared" si="20"/>
        <v>24640</v>
      </c>
      <c r="T27" s="60">
        <f t="shared" si="21"/>
        <v>-2482</v>
      </c>
      <c r="U27" s="61">
        <f t="shared" si="22"/>
        <v>1.7889512614554702E-2</v>
      </c>
      <c r="V27" s="61">
        <f t="shared" si="23"/>
        <v>0.12363162531379675</v>
      </c>
      <c r="W27" s="193">
        <v>7294</v>
      </c>
      <c r="X27" s="60">
        <v>2358</v>
      </c>
      <c r="Y27" s="60">
        <v>2671</v>
      </c>
      <c r="Z27" s="60">
        <v>5096</v>
      </c>
      <c r="AA27" s="61">
        <f t="shared" si="30"/>
        <v>0.90789966304754777</v>
      </c>
      <c r="AB27" s="61">
        <f t="shared" si="31"/>
        <v>-0.30134357005758161</v>
      </c>
      <c r="AC27" s="60">
        <f t="shared" si="32"/>
        <v>2425</v>
      </c>
      <c r="AD27" s="60">
        <f t="shared" si="33"/>
        <v>-2198</v>
      </c>
      <c r="AE27" s="61">
        <f t="shared" si="34"/>
        <v>2.2714407334934992E-2</v>
      </c>
      <c r="AF27" s="61">
        <f t="shared" si="35"/>
        <v>1.2505245282926267E-2</v>
      </c>
    </row>
    <row r="28" spans="1:32" x14ac:dyDescent="0.25">
      <c r="A28" s="203" t="s">
        <v>82</v>
      </c>
      <c r="B28" s="59" t="s">
        <v>82</v>
      </c>
      <c r="C28" s="193">
        <v>114092</v>
      </c>
      <c r="D28" s="60">
        <v>35822</v>
      </c>
      <c r="E28" s="60">
        <v>80514</v>
      </c>
      <c r="F28" s="60">
        <v>145994</v>
      </c>
      <c r="G28" s="61">
        <f t="shared" si="24"/>
        <v>0.81327470998832507</v>
      </c>
      <c r="H28" s="61">
        <f t="shared" si="25"/>
        <v>0.27961644988255085</v>
      </c>
      <c r="I28" s="60">
        <f t="shared" si="26"/>
        <v>65480</v>
      </c>
      <c r="J28" s="60">
        <f t="shared" si="27"/>
        <v>31902</v>
      </c>
      <c r="K28" s="61">
        <f t="shared" si="28"/>
        <v>6.8293235136723057E-2</v>
      </c>
      <c r="L28" s="61">
        <f t="shared" si="29"/>
        <v>0.18834557414863656</v>
      </c>
      <c r="M28" s="193">
        <v>157728</v>
      </c>
      <c r="N28" s="60">
        <v>53272</v>
      </c>
      <c r="O28" s="60">
        <v>112304</v>
      </c>
      <c r="P28" s="60">
        <v>185246</v>
      </c>
      <c r="Q28" s="61">
        <f t="shared" si="18"/>
        <v>0.6495049152300898</v>
      </c>
      <c r="R28" s="61">
        <f t="shared" si="19"/>
        <v>0.17446490160275907</v>
      </c>
      <c r="S28" s="60">
        <f t="shared" si="20"/>
        <v>72942</v>
      </c>
      <c r="T28" s="60">
        <f t="shared" si="21"/>
        <v>27518</v>
      </c>
      <c r="U28" s="61">
        <f t="shared" si="22"/>
        <v>6.5777984831499978E-2</v>
      </c>
      <c r="V28" s="61">
        <f t="shared" si="23"/>
        <v>0.238984233795487</v>
      </c>
      <c r="W28" s="193">
        <v>11419</v>
      </c>
      <c r="X28" s="60">
        <v>2888</v>
      </c>
      <c r="Y28" s="60">
        <v>4596</v>
      </c>
      <c r="Z28" s="60">
        <v>6557</v>
      </c>
      <c r="AA28" s="61">
        <f t="shared" si="30"/>
        <v>0.42667536988685817</v>
      </c>
      <c r="AB28" s="61">
        <f t="shared" si="31"/>
        <v>-0.42578159208336985</v>
      </c>
      <c r="AC28" s="60">
        <f t="shared" si="32"/>
        <v>1961</v>
      </c>
      <c r="AD28" s="60">
        <f t="shared" si="33"/>
        <v>-4862</v>
      </c>
      <c r="AE28" s="61">
        <f t="shared" si="34"/>
        <v>2.9226524508471102E-2</v>
      </c>
      <c r="AF28" s="61">
        <f t="shared" si="35"/>
        <v>8.459127975756606E-3</v>
      </c>
    </row>
    <row r="29" spans="1:32" x14ac:dyDescent="0.25">
      <c r="A29" s="203" t="s">
        <v>89</v>
      </c>
      <c r="B29" s="59" t="s">
        <v>178</v>
      </c>
      <c r="C29" s="193">
        <v>51746</v>
      </c>
      <c r="D29" s="60">
        <v>16373</v>
      </c>
      <c r="E29" s="60">
        <v>28613</v>
      </c>
      <c r="F29" s="60">
        <v>65740</v>
      </c>
      <c r="G29" s="61">
        <f t="shared" si="24"/>
        <v>1.2975570544857233</v>
      </c>
      <c r="H29" s="61">
        <f t="shared" si="25"/>
        <v>0.27043636223089718</v>
      </c>
      <c r="I29" s="60">
        <f t="shared" si="26"/>
        <v>37127</v>
      </c>
      <c r="J29" s="60">
        <f t="shared" si="27"/>
        <v>13994</v>
      </c>
      <c r="K29" s="61">
        <f t="shared" si="28"/>
        <v>3.0751930064853172E-2</v>
      </c>
      <c r="L29" s="61">
        <f t="shared" si="29"/>
        <v>0.10016989570080072</v>
      </c>
      <c r="M29" s="193">
        <v>97063</v>
      </c>
      <c r="N29" s="60">
        <v>27233</v>
      </c>
      <c r="O29" s="60">
        <v>41477</v>
      </c>
      <c r="P29" s="60">
        <v>94080</v>
      </c>
      <c r="Q29" s="61">
        <f t="shared" si="18"/>
        <v>1.2682450514743109</v>
      </c>
      <c r="R29" s="61">
        <f t="shared" si="19"/>
        <v>-3.0732616960118642E-2</v>
      </c>
      <c r="S29" s="60">
        <f t="shared" si="20"/>
        <v>52603</v>
      </c>
      <c r="T29" s="60">
        <f t="shared" si="21"/>
        <v>-2983</v>
      </c>
      <c r="U29" s="61">
        <f t="shared" si="22"/>
        <v>3.3406350544397813E-2</v>
      </c>
      <c r="V29" s="61">
        <f t="shared" si="23"/>
        <v>0.14335235454109113</v>
      </c>
      <c r="W29" s="193">
        <v>24292</v>
      </c>
      <c r="X29" s="60">
        <v>6489</v>
      </c>
      <c r="Y29" s="60">
        <v>2935</v>
      </c>
      <c r="Z29" s="60">
        <v>8838</v>
      </c>
      <c r="AA29" s="61">
        <f t="shared" si="30"/>
        <v>2.0112436115843271</v>
      </c>
      <c r="AB29" s="61">
        <f t="shared" si="31"/>
        <v>-0.63617651901860695</v>
      </c>
      <c r="AC29" s="60">
        <f t="shared" si="32"/>
        <v>5903</v>
      </c>
      <c r="AD29" s="60">
        <f t="shared" si="33"/>
        <v>-15454</v>
      </c>
      <c r="AE29" s="61">
        <f t="shared" si="34"/>
        <v>3.9393628733546987E-2</v>
      </c>
      <c r="AF29" s="61">
        <f t="shared" si="35"/>
        <v>1.3466710346876737E-2</v>
      </c>
    </row>
    <row r="30" spans="1:32" x14ac:dyDescent="0.25">
      <c r="A30" s="203" t="s">
        <v>73</v>
      </c>
      <c r="B30" s="59" t="s">
        <v>73</v>
      </c>
      <c r="C30" s="193">
        <v>35696</v>
      </c>
      <c r="D30" s="60">
        <v>8290</v>
      </c>
      <c r="E30" s="60">
        <v>11626</v>
      </c>
      <c r="F30" s="60">
        <v>39324</v>
      </c>
      <c r="G30" s="61">
        <f t="shared" si="24"/>
        <v>2.3824187166695339</v>
      </c>
      <c r="H30" s="61">
        <f t="shared" si="25"/>
        <v>0.10163603765127749</v>
      </c>
      <c r="I30" s="60">
        <f t="shared" si="26"/>
        <v>27698</v>
      </c>
      <c r="J30" s="60">
        <f t="shared" si="27"/>
        <v>3628</v>
      </c>
      <c r="K30" s="61">
        <f t="shared" si="28"/>
        <v>1.839502430590639E-2</v>
      </c>
      <c r="L30" s="61">
        <f t="shared" si="29"/>
        <v>6.8927801440816117E-2</v>
      </c>
      <c r="M30" s="193">
        <v>311691</v>
      </c>
      <c r="N30" s="60">
        <v>51351</v>
      </c>
      <c r="O30" s="60">
        <v>82411</v>
      </c>
      <c r="P30" s="60">
        <v>269914</v>
      </c>
      <c r="Q30" s="61">
        <f t="shared" si="18"/>
        <v>2.2752181140867118</v>
      </c>
      <c r="R30" s="61">
        <f t="shared" si="19"/>
        <v>-0.13403338562871558</v>
      </c>
      <c r="S30" s="60">
        <f t="shared" si="20"/>
        <v>187503</v>
      </c>
      <c r="T30" s="60">
        <f t="shared" si="21"/>
        <v>-41777</v>
      </c>
      <c r="U30" s="61">
        <f t="shared" si="22"/>
        <v>9.584227998342465E-2</v>
      </c>
      <c r="V30" s="61">
        <f t="shared" si="23"/>
        <v>0.47311002436416538</v>
      </c>
      <c r="W30" s="193">
        <v>1663</v>
      </c>
      <c r="X30" s="60">
        <v>527</v>
      </c>
      <c r="Y30" s="60">
        <v>367</v>
      </c>
      <c r="Z30" s="60">
        <v>968</v>
      </c>
      <c r="AA30" s="61">
        <f t="shared" si="30"/>
        <v>1.6376021798365121</v>
      </c>
      <c r="AB30" s="61">
        <f t="shared" si="31"/>
        <v>-0.41791942273000604</v>
      </c>
      <c r="AC30" s="60">
        <f t="shared" si="32"/>
        <v>601</v>
      </c>
      <c r="AD30" s="60">
        <f t="shared" si="33"/>
        <v>-695</v>
      </c>
      <c r="AE30" s="61">
        <f t="shared" si="34"/>
        <v>4.3146676413298802E-3</v>
      </c>
      <c r="AF30" s="61">
        <f t="shared" si="35"/>
        <v>1.6967274894392737E-3</v>
      </c>
    </row>
    <row r="31" spans="1:32" x14ac:dyDescent="0.25">
      <c r="A31" s="203" t="s">
        <v>79</v>
      </c>
      <c r="B31" s="59" t="s">
        <v>79</v>
      </c>
      <c r="C31" s="193">
        <v>90578</v>
      </c>
      <c r="D31" s="60">
        <v>24078</v>
      </c>
      <c r="E31" s="60">
        <v>64738</v>
      </c>
      <c r="F31" s="60">
        <v>127895</v>
      </c>
      <c r="G31" s="61">
        <f t="shared" si="24"/>
        <v>0.9755784855880627</v>
      </c>
      <c r="H31" s="61">
        <f t="shared" si="25"/>
        <v>0.41198745832321304</v>
      </c>
      <c r="I31" s="60">
        <f t="shared" si="26"/>
        <v>63157</v>
      </c>
      <c r="J31" s="60">
        <f t="shared" si="27"/>
        <v>37317</v>
      </c>
      <c r="K31" s="61">
        <f t="shared" si="28"/>
        <v>5.9826864856166666E-2</v>
      </c>
      <c r="L31" s="61">
        <f t="shared" si="29"/>
        <v>0.21182980739131083</v>
      </c>
      <c r="M31" s="193">
        <v>68998</v>
      </c>
      <c r="N31" s="60">
        <v>17400</v>
      </c>
      <c r="O31" s="60">
        <v>41183</v>
      </c>
      <c r="P31" s="60">
        <v>89754</v>
      </c>
      <c r="Q31" s="61">
        <f t="shared" si="18"/>
        <v>1.1793944103149356</v>
      </c>
      <c r="R31" s="61">
        <f t="shared" si="19"/>
        <v>0.30082031363227912</v>
      </c>
      <c r="S31" s="60">
        <f t="shared" si="20"/>
        <v>48571</v>
      </c>
      <c r="T31" s="60">
        <f t="shared" si="21"/>
        <v>20756</v>
      </c>
      <c r="U31" s="61">
        <f t="shared" si="22"/>
        <v>3.1870254961329524E-2</v>
      </c>
      <c r="V31" s="61">
        <f t="shared" si="23"/>
        <v>0.14865766865475361</v>
      </c>
      <c r="W31" s="193">
        <v>2932</v>
      </c>
      <c r="X31" s="60">
        <v>1032</v>
      </c>
      <c r="Y31" s="60">
        <v>1553</v>
      </c>
      <c r="Z31" s="60">
        <v>2362</v>
      </c>
      <c r="AA31" s="61">
        <f t="shared" si="30"/>
        <v>0.52092723760463611</v>
      </c>
      <c r="AB31" s="61">
        <f t="shared" si="31"/>
        <v>-0.19440654843110505</v>
      </c>
      <c r="AC31" s="60">
        <f t="shared" si="32"/>
        <v>809</v>
      </c>
      <c r="AD31" s="60">
        <f t="shared" si="33"/>
        <v>-570</v>
      </c>
      <c r="AE31" s="61">
        <f t="shared" si="34"/>
        <v>1.0528145628947497E-2</v>
      </c>
      <c r="AF31" s="61">
        <f t="shared" si="35"/>
        <v>3.9121310845480761E-3</v>
      </c>
    </row>
    <row r="32" spans="1:32" x14ac:dyDescent="0.25">
      <c r="A32" s="203" t="s">
        <v>93</v>
      </c>
      <c r="B32" s="59" t="s">
        <v>93</v>
      </c>
      <c r="C32" s="193">
        <v>84062</v>
      </c>
      <c r="D32" s="60">
        <v>28687</v>
      </c>
      <c r="E32" s="60">
        <v>37476</v>
      </c>
      <c r="F32" s="60">
        <v>63468</v>
      </c>
      <c r="G32" s="61">
        <f t="shared" si="24"/>
        <v>0.69356388088376564</v>
      </c>
      <c r="H32" s="61">
        <f t="shared" si="25"/>
        <v>-0.24498584378197041</v>
      </c>
      <c r="I32" s="60">
        <f t="shared" si="26"/>
        <v>25992</v>
      </c>
      <c r="J32" s="60">
        <f t="shared" si="27"/>
        <v>-20594</v>
      </c>
      <c r="K32" s="61">
        <f t="shared" si="28"/>
        <v>2.9689131386615473E-2</v>
      </c>
      <c r="L32" s="61">
        <f t="shared" si="29"/>
        <v>5.3956632700773118E-2</v>
      </c>
      <c r="M32" s="193">
        <v>95851</v>
      </c>
      <c r="N32" s="60">
        <v>28498</v>
      </c>
      <c r="O32" s="60">
        <v>34577</v>
      </c>
      <c r="P32" s="60">
        <v>81594</v>
      </c>
      <c r="Q32" s="61">
        <f t="shared" si="18"/>
        <v>1.3597767301963732</v>
      </c>
      <c r="R32" s="61">
        <f t="shared" si="19"/>
        <v>-0.14874127552138217</v>
      </c>
      <c r="S32" s="60">
        <f t="shared" si="20"/>
        <v>47017</v>
      </c>
      <c r="T32" s="60">
        <f t="shared" si="21"/>
        <v>-14257</v>
      </c>
      <c r="U32" s="61">
        <f t="shared" si="22"/>
        <v>2.8972765373295017E-2</v>
      </c>
      <c r="V32" s="61">
        <f t="shared" si="23"/>
        <v>6.9366255255985401E-2</v>
      </c>
      <c r="W32" s="193">
        <v>17081</v>
      </c>
      <c r="X32" s="60">
        <v>6701</v>
      </c>
      <c r="Y32" s="60">
        <v>687</v>
      </c>
      <c r="Z32" s="60">
        <v>2357</v>
      </c>
      <c r="AA32" s="61">
        <f t="shared" si="30"/>
        <v>2.4308588064046579</v>
      </c>
      <c r="AB32" s="61">
        <f t="shared" si="31"/>
        <v>-0.86201042093554237</v>
      </c>
      <c r="AC32" s="60">
        <f t="shared" si="32"/>
        <v>1670</v>
      </c>
      <c r="AD32" s="60">
        <f t="shared" si="33"/>
        <v>-14724</v>
      </c>
      <c r="AE32" s="61">
        <f t="shared" si="34"/>
        <v>1.050585912253567E-2</v>
      </c>
      <c r="AF32" s="61">
        <f t="shared" si="35"/>
        <v>2.0037780184616223E-3</v>
      </c>
    </row>
    <row r="33" spans="1:32" ht="75" x14ac:dyDescent="0.25">
      <c r="A33" s="203" t="s">
        <v>148</v>
      </c>
      <c r="B33" s="197" t="s">
        <v>179</v>
      </c>
      <c r="C33" s="193">
        <f>C22-C23-C25-C26-C27-C28-C29-C30-C31-C32</f>
        <v>198654</v>
      </c>
      <c r="D33" s="200">
        <f>D22-D23-D25-D26-D27-D28-D29-D30-D31-D32</f>
        <v>59553</v>
      </c>
      <c r="E33" s="200">
        <f>E22-E23-E25-E26-E27-E28-E29-E30-E31-E32</f>
        <v>106744</v>
      </c>
      <c r="F33" s="200">
        <f>F22-F23-F25-F26-F27-F28-F29-F30-F31-F32</f>
        <v>187346</v>
      </c>
      <c r="G33" s="201">
        <f t="shared" si="24"/>
        <v>0.75509630517874538</v>
      </c>
      <c r="H33" s="201">
        <f t="shared" si="25"/>
        <v>-5.6923092411932275E-2</v>
      </c>
      <c r="I33" s="200">
        <f t="shared" si="26"/>
        <v>80602</v>
      </c>
      <c r="J33" s="200">
        <f t="shared" si="27"/>
        <v>-11308</v>
      </c>
      <c r="K33" s="201">
        <f t="shared" si="28"/>
        <v>8.7636919530422616E-2</v>
      </c>
      <c r="L33" s="201">
        <f t="shared" si="29"/>
        <v>0.14697919338983542</v>
      </c>
      <c r="M33" s="193">
        <f>M22-M23-M25-M26-M27-M28-M29-M30-M31-M32</f>
        <v>153094</v>
      </c>
      <c r="N33" s="200">
        <f>N22-N23-N25-N26-N27-N28-N29-N30-N31-N32</f>
        <v>40556</v>
      </c>
      <c r="O33" s="200">
        <f>O22-O23-O25-O26-O27-O28-O29-O30-O31-O32</f>
        <v>61489</v>
      </c>
      <c r="P33" s="200">
        <f>P22-P23-P25-P26-P27-P28-P29-P30-P31-P32</f>
        <v>119646</v>
      </c>
      <c r="Q33" s="201">
        <f t="shared" si="18"/>
        <v>0.94581144594968203</v>
      </c>
      <c r="R33" s="201">
        <f t="shared" si="19"/>
        <v>-0.2184801494506643</v>
      </c>
      <c r="S33" s="200">
        <f t="shared" si="20"/>
        <v>58157</v>
      </c>
      <c r="T33" s="200">
        <f t="shared" si="21"/>
        <v>-33448</v>
      </c>
      <c r="U33" s="201">
        <f t="shared" si="22"/>
        <v>4.2484441084555916E-2</v>
      </c>
      <c r="V33" s="201">
        <f t="shared" si="23"/>
        <v>9.3866282559116554E-2</v>
      </c>
      <c r="W33" s="193">
        <f>W22-W23-W25-W26-W27-W28-W29-W30-W31-W32</f>
        <v>34399</v>
      </c>
      <c r="X33" s="200">
        <f>X22-X23-X25-X26-X27-X28-X29-X30-X31-X32</f>
        <v>7293</v>
      </c>
      <c r="Y33" s="200">
        <f>Y22-Y23-Y25-Y26-Y27-Y28-Y29-Y30-Y31-Y32</f>
        <v>11626</v>
      </c>
      <c r="Z33" s="200">
        <f>Z22-Z23-Z25-Z26-Z27-Z28-Z29-Z30-Z31-Z32</f>
        <v>19539</v>
      </c>
      <c r="AA33" s="201">
        <f t="shared" si="30"/>
        <v>0.6806296232582143</v>
      </c>
      <c r="AB33" s="201">
        <f t="shared" si="31"/>
        <v>-0.4319893020145934</v>
      </c>
      <c r="AC33" s="200">
        <f t="shared" si="32"/>
        <v>7913</v>
      </c>
      <c r="AD33" s="200">
        <f t="shared" si="33"/>
        <v>-14860</v>
      </c>
      <c r="AE33" s="201">
        <f t="shared" si="34"/>
        <v>8.7091209756141041E-2</v>
      </c>
      <c r="AF33" s="201">
        <f t="shared" si="35"/>
        <v>1.5328998001793444E-2</v>
      </c>
    </row>
    <row r="34" spans="1:32" ht="6" customHeight="1" x14ac:dyDescent="0.25">
      <c r="A34" s="203"/>
    </row>
    <row r="35" spans="1:32" ht="15" customHeight="1" x14ac:dyDescent="0.25">
      <c r="A35" s="203"/>
      <c r="B35" s="40" t="s">
        <v>57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</row>
    <row r="36" spans="1:32" x14ac:dyDescent="0.25">
      <c r="A36" s="204"/>
    </row>
    <row r="50" spans="2:2" x14ac:dyDescent="0.25">
      <c r="B50" s="40"/>
    </row>
  </sheetData>
  <mergeCells count="6">
    <mergeCell ref="C6:L6"/>
    <mergeCell ref="M6:V6"/>
    <mergeCell ref="W6:AF6"/>
    <mergeCell ref="C20:L20"/>
    <mergeCell ref="M20:V20"/>
    <mergeCell ref="W20:AF20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8D5A0-78F2-411C-A641-EEC79CEEB015}">
  <dimension ref="A1:ED280"/>
  <sheetViews>
    <sheetView showGridLines="0" workbookViewId="0">
      <selection activeCell="G13" sqref="G13"/>
    </sheetView>
  </sheetViews>
  <sheetFormatPr baseColWidth="10" defaultRowHeight="15" outlineLevelRow="1" x14ac:dyDescent="0.25"/>
  <cols>
    <col min="1" max="1" width="18.42578125" customWidth="1"/>
    <col min="2" max="2" width="19" style="208" customWidth="1"/>
    <col min="3" max="3" width="11.140625" style="210" customWidth="1"/>
    <col min="4" max="8" width="10.7109375" style="208" customWidth="1"/>
    <col min="16" max="16" width="15.85546875" customWidth="1"/>
  </cols>
  <sheetData>
    <row r="1" spans="1:134" ht="40.5" customHeight="1" x14ac:dyDescent="0.25">
      <c r="A1" s="208" t="s">
        <v>181</v>
      </c>
      <c r="B1"/>
      <c r="C1" s="209"/>
      <c r="D1"/>
      <c r="E1" s="209"/>
      <c r="F1"/>
      <c r="G1" s="209"/>
      <c r="H1"/>
      <c r="I1" s="209"/>
      <c r="K1" s="209"/>
      <c r="M1" s="209"/>
      <c r="P1" s="1"/>
      <c r="Q1" s="3"/>
      <c r="R1" s="4"/>
      <c r="S1" s="6"/>
      <c r="T1" s="6"/>
      <c r="U1" s="6"/>
      <c r="V1" s="6"/>
      <c r="W1" s="6"/>
      <c r="X1" s="6"/>
      <c r="Y1" s="6"/>
      <c r="Z1">
        <v>48593</v>
      </c>
      <c r="AA1" s="6"/>
    </row>
    <row r="2" spans="1:134" x14ac:dyDescent="0.25">
      <c r="C2" s="209"/>
      <c r="D2" s="210"/>
      <c r="E2" s="209"/>
      <c r="F2" s="210"/>
      <c r="G2" s="209"/>
      <c r="H2" s="210"/>
      <c r="I2" s="209"/>
      <c r="K2" s="209"/>
      <c r="M2" s="209"/>
    </row>
    <row r="3" spans="1:134" s="16" customFormat="1" ht="21.75" thickBot="1" x14ac:dyDescent="0.3">
      <c r="B3" s="11" t="str">
        <f>CONCATENATE("Turistas entrados a Canarias e islas según lugar de residencia")</f>
        <v>Turistas entrados a Canarias e islas según lugar de residencia</v>
      </c>
      <c r="C3" s="12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</row>
    <row r="4" spans="1:134" s="16" customFormat="1" ht="6" customHeight="1" thickBot="1" x14ac:dyDescent="0.3">
      <c r="B4" s="14"/>
      <c r="C4" s="15"/>
      <c r="D4" s="14"/>
      <c r="E4" s="14"/>
      <c r="F4" s="14"/>
      <c r="G4" s="14"/>
      <c r="H4" s="14"/>
    </row>
    <row r="5" spans="1:134" s="16" customFormat="1" ht="25.5" customHeight="1" thickTop="1" thickBot="1" x14ac:dyDescent="0.3">
      <c r="B5" s="211"/>
      <c r="C5" s="212" t="s">
        <v>30</v>
      </c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4"/>
      <c r="O5" s="212" t="s">
        <v>65</v>
      </c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4"/>
      <c r="AA5" s="212" t="s">
        <v>182</v>
      </c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4"/>
      <c r="AM5" s="212" t="s">
        <v>76</v>
      </c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4"/>
      <c r="AY5" s="212" t="s">
        <v>85</v>
      </c>
      <c r="AZ5" s="213"/>
      <c r="BA5" s="213"/>
      <c r="BB5" s="213"/>
      <c r="BC5" s="213"/>
      <c r="BD5" s="213"/>
      <c r="BE5" s="213"/>
      <c r="BF5" s="213"/>
      <c r="BG5" s="213"/>
      <c r="BH5" s="213"/>
      <c r="BI5" s="213"/>
      <c r="BJ5" s="214"/>
      <c r="BK5" s="212" t="s">
        <v>82</v>
      </c>
      <c r="BL5" s="213"/>
      <c r="BM5" s="213"/>
      <c r="BN5" s="213"/>
      <c r="BO5" s="213"/>
      <c r="BP5" s="213"/>
      <c r="BQ5" s="213"/>
      <c r="BR5" s="213"/>
      <c r="BS5" s="213"/>
      <c r="BT5" s="213"/>
      <c r="BU5" s="213"/>
      <c r="BV5" s="214"/>
      <c r="BW5" s="212" t="s">
        <v>69</v>
      </c>
      <c r="BX5" s="213"/>
      <c r="BY5" s="213"/>
      <c r="BZ5" s="213"/>
      <c r="CA5" s="213"/>
      <c r="CB5" s="213"/>
      <c r="CC5" s="213"/>
      <c r="CD5" s="213"/>
      <c r="CE5" s="213"/>
      <c r="CF5" s="213"/>
      <c r="CG5" s="213"/>
      <c r="CH5" s="214"/>
      <c r="CI5" s="212" t="s">
        <v>178</v>
      </c>
      <c r="CJ5" s="213"/>
      <c r="CK5" s="213"/>
      <c r="CL5" s="213"/>
      <c r="CM5" s="213"/>
      <c r="CN5" s="213"/>
      <c r="CO5" s="213"/>
      <c r="CP5" s="213"/>
      <c r="CQ5" s="213"/>
      <c r="CR5" s="213"/>
      <c r="CS5" s="213"/>
      <c r="CT5" s="214"/>
      <c r="CU5" s="212" t="s">
        <v>73</v>
      </c>
      <c r="CV5" s="213"/>
      <c r="CW5" s="213"/>
      <c r="CX5" s="213"/>
      <c r="CY5" s="213"/>
      <c r="CZ5" s="213"/>
      <c r="DA5" s="213"/>
      <c r="DB5" s="213"/>
      <c r="DC5" s="213"/>
      <c r="DD5" s="213"/>
      <c r="DE5" s="213"/>
      <c r="DF5" s="214"/>
      <c r="DG5" s="212" t="s">
        <v>93</v>
      </c>
      <c r="DH5" s="213"/>
      <c r="DI5" s="213"/>
      <c r="DJ5" s="213"/>
      <c r="DK5" s="213"/>
      <c r="DL5" s="213"/>
      <c r="DM5" s="213"/>
      <c r="DN5" s="213"/>
      <c r="DO5" s="213"/>
      <c r="DP5" s="213"/>
      <c r="DQ5" s="213"/>
      <c r="DR5" s="214"/>
      <c r="DS5" s="212" t="s">
        <v>183</v>
      </c>
      <c r="DT5" s="213"/>
      <c r="DU5" s="213"/>
      <c r="DV5" s="213"/>
      <c r="DW5" s="213"/>
      <c r="DX5" s="213"/>
      <c r="DY5" s="213"/>
      <c r="DZ5" s="213"/>
      <c r="EA5" s="213"/>
      <c r="EB5" s="213"/>
      <c r="EC5" s="213"/>
      <c r="ED5" s="214"/>
    </row>
    <row r="6" spans="1:134" s="16" customFormat="1" ht="21" customHeight="1" x14ac:dyDescent="0.25">
      <c r="B6" s="211"/>
      <c r="C6" s="21" t="s">
        <v>132</v>
      </c>
      <c r="D6" s="22"/>
      <c r="E6" s="215" t="s">
        <v>133</v>
      </c>
      <c r="F6" s="22"/>
      <c r="G6" s="215" t="s">
        <v>134</v>
      </c>
      <c r="H6" s="22"/>
      <c r="I6" s="215" t="s">
        <v>136</v>
      </c>
      <c r="J6" s="22"/>
      <c r="K6" s="215" t="s">
        <v>135</v>
      </c>
      <c r="L6" s="22"/>
      <c r="M6" s="215" t="s">
        <v>137</v>
      </c>
      <c r="N6" s="216"/>
      <c r="O6" s="21" t="s">
        <v>132</v>
      </c>
      <c r="P6" s="22"/>
      <c r="Q6" s="215" t="s">
        <v>133</v>
      </c>
      <c r="R6" s="22"/>
      <c r="S6" s="215" t="s">
        <v>134</v>
      </c>
      <c r="T6" s="22"/>
      <c r="U6" s="215" t="s">
        <v>136</v>
      </c>
      <c r="V6" s="22"/>
      <c r="W6" s="215" t="s">
        <v>135</v>
      </c>
      <c r="X6" s="22"/>
      <c r="Y6" s="215" t="s">
        <v>137</v>
      </c>
      <c r="Z6" s="216"/>
      <c r="AA6" s="21" t="s">
        <v>132</v>
      </c>
      <c r="AB6" s="22"/>
      <c r="AC6" s="215" t="s">
        <v>133</v>
      </c>
      <c r="AD6" s="22"/>
      <c r="AE6" s="215" t="s">
        <v>134</v>
      </c>
      <c r="AF6" s="22"/>
      <c r="AG6" s="215" t="s">
        <v>136</v>
      </c>
      <c r="AH6" s="22"/>
      <c r="AI6" s="215" t="s">
        <v>135</v>
      </c>
      <c r="AJ6" s="22"/>
      <c r="AK6" s="215" t="s">
        <v>137</v>
      </c>
      <c r="AL6" s="216"/>
      <c r="AM6" s="21" t="s">
        <v>132</v>
      </c>
      <c r="AN6" s="22"/>
      <c r="AO6" s="215" t="s">
        <v>133</v>
      </c>
      <c r="AP6" s="22"/>
      <c r="AQ6" s="215" t="s">
        <v>134</v>
      </c>
      <c r="AR6" s="22"/>
      <c r="AS6" s="215" t="s">
        <v>136</v>
      </c>
      <c r="AT6" s="22"/>
      <c r="AU6" s="215" t="s">
        <v>135</v>
      </c>
      <c r="AV6" s="22"/>
      <c r="AW6" s="215" t="s">
        <v>137</v>
      </c>
      <c r="AX6" s="216"/>
      <c r="AY6" s="21" t="s">
        <v>132</v>
      </c>
      <c r="AZ6" s="22"/>
      <c r="BA6" s="215" t="s">
        <v>133</v>
      </c>
      <c r="BB6" s="22"/>
      <c r="BC6" s="215" t="s">
        <v>134</v>
      </c>
      <c r="BD6" s="22"/>
      <c r="BE6" s="215" t="s">
        <v>136</v>
      </c>
      <c r="BF6" s="22"/>
      <c r="BG6" s="215" t="s">
        <v>135</v>
      </c>
      <c r="BH6" s="22"/>
      <c r="BI6" s="215" t="s">
        <v>137</v>
      </c>
      <c r="BJ6" s="216"/>
      <c r="BK6" s="21" t="s">
        <v>132</v>
      </c>
      <c r="BL6" s="22"/>
      <c r="BM6" s="215" t="s">
        <v>133</v>
      </c>
      <c r="BN6" s="22"/>
      <c r="BO6" s="215" t="s">
        <v>134</v>
      </c>
      <c r="BP6" s="22"/>
      <c r="BQ6" s="215" t="s">
        <v>136</v>
      </c>
      <c r="BR6" s="22"/>
      <c r="BS6" s="215" t="s">
        <v>135</v>
      </c>
      <c r="BT6" s="22"/>
      <c r="BU6" s="215" t="s">
        <v>137</v>
      </c>
      <c r="BV6" s="216"/>
      <c r="BW6" s="21" t="s">
        <v>132</v>
      </c>
      <c r="BX6" s="22"/>
      <c r="BY6" s="215" t="s">
        <v>133</v>
      </c>
      <c r="BZ6" s="22"/>
      <c r="CA6" s="215" t="s">
        <v>134</v>
      </c>
      <c r="CB6" s="22"/>
      <c r="CC6" s="215" t="s">
        <v>136</v>
      </c>
      <c r="CD6" s="22"/>
      <c r="CE6" s="215" t="s">
        <v>135</v>
      </c>
      <c r="CF6" s="22"/>
      <c r="CG6" s="215" t="s">
        <v>137</v>
      </c>
      <c r="CH6" s="216"/>
      <c r="CI6" s="21" t="s">
        <v>132</v>
      </c>
      <c r="CJ6" s="22"/>
      <c r="CK6" s="215" t="s">
        <v>133</v>
      </c>
      <c r="CL6" s="22"/>
      <c r="CM6" s="215" t="s">
        <v>134</v>
      </c>
      <c r="CN6" s="22"/>
      <c r="CO6" s="215" t="s">
        <v>136</v>
      </c>
      <c r="CP6" s="22"/>
      <c r="CQ6" s="215" t="s">
        <v>135</v>
      </c>
      <c r="CR6" s="22"/>
      <c r="CS6" s="215" t="s">
        <v>137</v>
      </c>
      <c r="CT6" s="216"/>
      <c r="CU6" s="21" t="s">
        <v>132</v>
      </c>
      <c r="CV6" s="22"/>
      <c r="CW6" s="215" t="s">
        <v>133</v>
      </c>
      <c r="CX6" s="22"/>
      <c r="CY6" s="215" t="s">
        <v>134</v>
      </c>
      <c r="CZ6" s="22"/>
      <c r="DA6" s="215" t="s">
        <v>136</v>
      </c>
      <c r="DB6" s="22"/>
      <c r="DC6" s="215" t="s">
        <v>135</v>
      </c>
      <c r="DD6" s="22"/>
      <c r="DE6" s="215" t="s">
        <v>137</v>
      </c>
      <c r="DF6" s="216"/>
      <c r="DG6" s="21" t="s">
        <v>132</v>
      </c>
      <c r="DH6" s="22"/>
      <c r="DI6" s="215" t="s">
        <v>133</v>
      </c>
      <c r="DJ6" s="22"/>
      <c r="DK6" s="215" t="s">
        <v>134</v>
      </c>
      <c r="DL6" s="22"/>
      <c r="DM6" s="215" t="s">
        <v>136</v>
      </c>
      <c r="DN6" s="22"/>
      <c r="DO6" s="215" t="s">
        <v>135</v>
      </c>
      <c r="DP6" s="22"/>
      <c r="DQ6" s="215" t="s">
        <v>137</v>
      </c>
      <c r="DR6" s="216"/>
      <c r="DS6" s="21" t="s">
        <v>132</v>
      </c>
      <c r="DT6" s="22"/>
      <c r="DU6" s="215" t="s">
        <v>133</v>
      </c>
      <c r="DV6" s="22"/>
      <c r="DW6" s="215" t="s">
        <v>134</v>
      </c>
      <c r="DX6" s="22"/>
      <c r="DY6" s="215" t="s">
        <v>136</v>
      </c>
      <c r="DZ6" s="22"/>
      <c r="EA6" s="215" t="s">
        <v>135</v>
      </c>
      <c r="EB6" s="22"/>
      <c r="EC6" s="215" t="s">
        <v>137</v>
      </c>
      <c r="ED6" s="216"/>
    </row>
    <row r="7" spans="1:134" s="16" customFormat="1" ht="30.75" thickBot="1" x14ac:dyDescent="0.3">
      <c r="B7" s="27"/>
      <c r="C7" s="28" t="s">
        <v>31</v>
      </c>
      <c r="D7" s="29" t="s">
        <v>184</v>
      </c>
      <c r="E7" s="28" t="s">
        <v>31</v>
      </c>
      <c r="F7" s="29" t="s">
        <v>184</v>
      </c>
      <c r="G7" s="28" t="s">
        <v>31</v>
      </c>
      <c r="H7" s="29" t="s">
        <v>184</v>
      </c>
      <c r="I7" s="28" t="s">
        <v>31</v>
      </c>
      <c r="J7" s="29" t="s">
        <v>184</v>
      </c>
      <c r="K7" s="28" t="s">
        <v>31</v>
      </c>
      <c r="L7" s="29" t="s">
        <v>184</v>
      </c>
      <c r="M7" s="30" t="s">
        <v>31</v>
      </c>
      <c r="N7" s="217" t="s">
        <v>184</v>
      </c>
      <c r="O7" s="28" t="s">
        <v>31</v>
      </c>
      <c r="P7" s="29" t="s">
        <v>184</v>
      </c>
      <c r="Q7" s="30" t="s">
        <v>31</v>
      </c>
      <c r="R7" s="29" t="s">
        <v>184</v>
      </c>
      <c r="S7" s="30" t="s">
        <v>31</v>
      </c>
      <c r="T7" s="29" t="s">
        <v>184</v>
      </c>
      <c r="U7" s="30" t="s">
        <v>31</v>
      </c>
      <c r="V7" s="29" t="s">
        <v>184</v>
      </c>
      <c r="W7" s="30" t="s">
        <v>31</v>
      </c>
      <c r="X7" s="29" t="s">
        <v>184</v>
      </c>
      <c r="Y7" s="30" t="s">
        <v>31</v>
      </c>
      <c r="Z7" s="217" t="s">
        <v>184</v>
      </c>
      <c r="AA7" s="28" t="s">
        <v>31</v>
      </c>
      <c r="AB7" s="29" t="s">
        <v>184</v>
      </c>
      <c r="AC7" s="30" t="s">
        <v>31</v>
      </c>
      <c r="AD7" s="29" t="s">
        <v>184</v>
      </c>
      <c r="AE7" s="30" t="s">
        <v>31</v>
      </c>
      <c r="AF7" s="29" t="s">
        <v>184</v>
      </c>
      <c r="AG7" s="30" t="s">
        <v>31</v>
      </c>
      <c r="AH7" s="29" t="s">
        <v>184</v>
      </c>
      <c r="AI7" s="30" t="s">
        <v>31</v>
      </c>
      <c r="AJ7" s="29" t="s">
        <v>184</v>
      </c>
      <c r="AK7" s="30" t="s">
        <v>31</v>
      </c>
      <c r="AL7" s="217" t="s">
        <v>184</v>
      </c>
      <c r="AM7" s="28" t="s">
        <v>31</v>
      </c>
      <c r="AN7" s="29" t="s">
        <v>184</v>
      </c>
      <c r="AO7" s="30" t="s">
        <v>31</v>
      </c>
      <c r="AP7" s="29" t="s">
        <v>184</v>
      </c>
      <c r="AQ7" s="30" t="s">
        <v>31</v>
      </c>
      <c r="AR7" s="29" t="s">
        <v>184</v>
      </c>
      <c r="AS7" s="30" t="s">
        <v>31</v>
      </c>
      <c r="AT7" s="29" t="s">
        <v>184</v>
      </c>
      <c r="AU7" s="30" t="s">
        <v>31</v>
      </c>
      <c r="AV7" s="29" t="s">
        <v>184</v>
      </c>
      <c r="AW7" s="30" t="s">
        <v>31</v>
      </c>
      <c r="AX7" s="217" t="s">
        <v>184</v>
      </c>
      <c r="AY7" s="28" t="s">
        <v>31</v>
      </c>
      <c r="AZ7" s="29" t="s">
        <v>184</v>
      </c>
      <c r="BA7" s="30" t="s">
        <v>31</v>
      </c>
      <c r="BB7" s="29" t="s">
        <v>184</v>
      </c>
      <c r="BC7" s="30" t="s">
        <v>31</v>
      </c>
      <c r="BD7" s="29" t="s">
        <v>184</v>
      </c>
      <c r="BE7" s="30" t="s">
        <v>31</v>
      </c>
      <c r="BF7" s="29" t="s">
        <v>184</v>
      </c>
      <c r="BG7" s="30" t="s">
        <v>31</v>
      </c>
      <c r="BH7" s="29" t="s">
        <v>184</v>
      </c>
      <c r="BI7" s="30" t="s">
        <v>31</v>
      </c>
      <c r="BJ7" s="217" t="s">
        <v>184</v>
      </c>
      <c r="BK7" s="28" t="s">
        <v>31</v>
      </c>
      <c r="BL7" s="29" t="s">
        <v>184</v>
      </c>
      <c r="BM7" s="30" t="s">
        <v>31</v>
      </c>
      <c r="BN7" s="29" t="s">
        <v>184</v>
      </c>
      <c r="BO7" s="30" t="s">
        <v>31</v>
      </c>
      <c r="BP7" s="29" t="s">
        <v>184</v>
      </c>
      <c r="BQ7" s="30" t="s">
        <v>31</v>
      </c>
      <c r="BR7" s="29" t="s">
        <v>184</v>
      </c>
      <c r="BS7" s="30" t="s">
        <v>31</v>
      </c>
      <c r="BT7" s="29" t="s">
        <v>184</v>
      </c>
      <c r="BU7" s="30" t="s">
        <v>31</v>
      </c>
      <c r="BV7" s="217" t="s">
        <v>184</v>
      </c>
      <c r="BW7" s="28" t="s">
        <v>31</v>
      </c>
      <c r="BX7" s="29" t="s">
        <v>184</v>
      </c>
      <c r="BY7" s="30" t="s">
        <v>31</v>
      </c>
      <c r="BZ7" s="29" t="s">
        <v>184</v>
      </c>
      <c r="CA7" s="30" t="s">
        <v>31</v>
      </c>
      <c r="CB7" s="29" t="s">
        <v>184</v>
      </c>
      <c r="CC7" s="30" t="s">
        <v>31</v>
      </c>
      <c r="CD7" s="29" t="s">
        <v>184</v>
      </c>
      <c r="CE7" s="30" t="s">
        <v>31</v>
      </c>
      <c r="CF7" s="29" t="s">
        <v>184</v>
      </c>
      <c r="CG7" s="30" t="s">
        <v>31</v>
      </c>
      <c r="CH7" s="217" t="s">
        <v>184</v>
      </c>
      <c r="CI7" s="28" t="s">
        <v>31</v>
      </c>
      <c r="CJ7" s="29" t="s">
        <v>184</v>
      </c>
      <c r="CK7" s="30" t="s">
        <v>31</v>
      </c>
      <c r="CL7" s="29" t="s">
        <v>184</v>
      </c>
      <c r="CM7" s="30" t="s">
        <v>31</v>
      </c>
      <c r="CN7" s="29" t="s">
        <v>184</v>
      </c>
      <c r="CO7" s="30" t="s">
        <v>31</v>
      </c>
      <c r="CP7" s="29" t="s">
        <v>184</v>
      </c>
      <c r="CQ7" s="30" t="s">
        <v>31</v>
      </c>
      <c r="CR7" s="29" t="s">
        <v>184</v>
      </c>
      <c r="CS7" s="30" t="s">
        <v>31</v>
      </c>
      <c r="CT7" s="217" t="s">
        <v>184</v>
      </c>
      <c r="CU7" s="28" t="s">
        <v>31</v>
      </c>
      <c r="CV7" s="29" t="s">
        <v>184</v>
      </c>
      <c r="CW7" s="30" t="s">
        <v>31</v>
      </c>
      <c r="CX7" s="29" t="s">
        <v>184</v>
      </c>
      <c r="CY7" s="30" t="s">
        <v>31</v>
      </c>
      <c r="CZ7" s="29" t="s">
        <v>184</v>
      </c>
      <c r="DA7" s="30" t="s">
        <v>31</v>
      </c>
      <c r="DB7" s="29" t="s">
        <v>184</v>
      </c>
      <c r="DC7" s="30" t="s">
        <v>31</v>
      </c>
      <c r="DD7" s="29" t="s">
        <v>184</v>
      </c>
      <c r="DE7" s="30" t="s">
        <v>31</v>
      </c>
      <c r="DF7" s="217" t="s">
        <v>184</v>
      </c>
      <c r="DG7" s="28" t="s">
        <v>31</v>
      </c>
      <c r="DH7" s="29" t="s">
        <v>184</v>
      </c>
      <c r="DI7" s="30" t="s">
        <v>31</v>
      </c>
      <c r="DJ7" s="29" t="s">
        <v>184</v>
      </c>
      <c r="DK7" s="30" t="s">
        <v>31</v>
      </c>
      <c r="DL7" s="29" t="s">
        <v>184</v>
      </c>
      <c r="DM7" s="30" t="s">
        <v>31</v>
      </c>
      <c r="DN7" s="29" t="s">
        <v>184</v>
      </c>
      <c r="DO7" s="30" t="s">
        <v>31</v>
      </c>
      <c r="DP7" s="29" t="s">
        <v>184</v>
      </c>
      <c r="DQ7" s="30" t="s">
        <v>31</v>
      </c>
      <c r="DR7" s="217" t="s">
        <v>184</v>
      </c>
      <c r="DS7" s="28" t="s">
        <v>31</v>
      </c>
      <c r="DT7" s="29" t="s">
        <v>184</v>
      </c>
      <c r="DU7" s="30" t="s">
        <v>31</v>
      </c>
      <c r="DV7" s="29" t="s">
        <v>184</v>
      </c>
      <c r="DW7" s="30" t="s">
        <v>31</v>
      </c>
      <c r="DX7" s="29" t="s">
        <v>184</v>
      </c>
      <c r="DY7" s="30" t="s">
        <v>31</v>
      </c>
      <c r="DZ7" s="29" t="s">
        <v>184</v>
      </c>
      <c r="EA7" s="30" t="s">
        <v>31</v>
      </c>
      <c r="EB7" s="29" t="s">
        <v>184</v>
      </c>
      <c r="EC7" s="30" t="s">
        <v>31</v>
      </c>
      <c r="ED7" s="217" t="s">
        <v>184</v>
      </c>
    </row>
    <row r="8" spans="1:134" s="16" customFormat="1" x14ac:dyDescent="0.25">
      <c r="A8" s="218"/>
      <c r="B8" s="33" t="s">
        <v>33</v>
      </c>
      <c r="C8" s="34">
        <v>1368158</v>
      </c>
      <c r="D8" s="35">
        <f>IFERROR(C8/C21-1,"-")</f>
        <v>0.58405338847548993</v>
      </c>
      <c r="E8" s="34">
        <v>562537</v>
      </c>
      <c r="F8" s="35">
        <f>IFERROR(E8/E21-1,"-")</f>
        <v>0.47692473298957161</v>
      </c>
      <c r="G8" s="34">
        <v>409144</v>
      </c>
      <c r="H8" s="35">
        <f>IFERROR(G8/G21-1,"-")</f>
        <v>0.59368670343710073</v>
      </c>
      <c r="I8" s="34">
        <v>179527</v>
      </c>
      <c r="J8" s="35">
        <f>IFERROR(I8/I21-1,"-")</f>
        <v>0.79327945979962244</v>
      </c>
      <c r="K8" s="34">
        <v>242354</v>
      </c>
      <c r="L8" s="35">
        <f>IFERROR(K8/K21-1,"-")</f>
        <v>0.78671797820733991</v>
      </c>
      <c r="M8" s="219">
        <v>23245</v>
      </c>
      <c r="N8" s="220">
        <f>IFERROR(M8/M21-1,"-")</f>
        <v>0.65256647234466092</v>
      </c>
      <c r="O8" s="34">
        <v>1217170</v>
      </c>
      <c r="P8" s="35">
        <f>IFERROR(O8/O21-1,"-")</f>
        <v>0.59650418351593726</v>
      </c>
      <c r="Q8" s="34">
        <v>490086</v>
      </c>
      <c r="R8" s="35">
        <f>IFERROR(Q8/Q21-1,"-")</f>
        <v>0.45177114622398373</v>
      </c>
      <c r="S8" s="34">
        <v>367501</v>
      </c>
      <c r="T8" s="35">
        <f>IFERROR(S8/S21-1,"-")</f>
        <v>0.63317083142612085</v>
      </c>
      <c r="U8" s="34">
        <v>168805</v>
      </c>
      <c r="V8" s="35">
        <f>IFERROR(U8/U21-1,"-")</f>
        <v>0.82861568793127738</v>
      </c>
      <c r="W8" s="34">
        <v>218407</v>
      </c>
      <c r="X8" s="35">
        <f>IFERROR(W8/W21-1,"-")</f>
        <v>0.84342372909967178</v>
      </c>
      <c r="Y8" s="219">
        <v>18815</v>
      </c>
      <c r="Z8" s="35">
        <f>IFERROR(Y8/Y21-1,"-")</f>
        <v>0.92009388713133999</v>
      </c>
      <c r="AA8" s="34">
        <v>150987</v>
      </c>
      <c r="AB8" s="35">
        <f>IFERROR(AA8/AA21-1,"-")</f>
        <v>0.49034646135623339</v>
      </c>
      <c r="AC8" s="34">
        <v>72452</v>
      </c>
      <c r="AD8" s="35">
        <f>IFERROR(AC8/AC21-1,"-")</f>
        <v>0.67298589142632825</v>
      </c>
      <c r="AE8" s="34">
        <v>41643</v>
      </c>
      <c r="AF8" s="35">
        <f>IFERROR(AE8/AE21-1,"-")</f>
        <v>0.3134521368869263</v>
      </c>
      <c r="AG8" s="34">
        <v>10721</v>
      </c>
      <c r="AH8" s="35">
        <f>IFERROR(AG8/AG21-1,"-")</f>
        <v>0.37483970248781739</v>
      </c>
      <c r="AI8" s="34">
        <v>23947</v>
      </c>
      <c r="AJ8" s="35">
        <f>IFERROR(AI8/AI21-1,"-")</f>
        <v>0.39535019228528134</v>
      </c>
      <c r="AK8" s="219">
        <v>4430</v>
      </c>
      <c r="AL8" s="35">
        <f>IFERROR(AK8/AK21-1,"-")</f>
        <v>3.7956888472352457E-2</v>
      </c>
      <c r="AM8" s="34">
        <v>227784</v>
      </c>
      <c r="AN8" s="35">
        <f>IFERROR(AM8/AM21-1,"-")</f>
        <v>0.57754984728965097</v>
      </c>
      <c r="AO8" s="34">
        <v>72180</v>
      </c>
      <c r="AP8" s="35">
        <f>IFERROR(AO8/AO21-1,"-")</f>
        <v>0.38954663586485716</v>
      </c>
      <c r="AQ8" s="34">
        <v>82622</v>
      </c>
      <c r="AR8" s="35">
        <f>IFERROR(AQ8/AQ21-1,"-")</f>
        <v>0.72139925412004913</v>
      </c>
      <c r="AS8" s="34">
        <v>57899</v>
      </c>
      <c r="AT8" s="35">
        <f>IFERROR(AS8/AS21-1,"-")</f>
        <v>0.6740588677499566</v>
      </c>
      <c r="AU8" s="34">
        <v>28749</v>
      </c>
      <c r="AV8" s="35">
        <f>IFERROR(AU8/AU21-1,"-")</f>
        <v>0.72242525912168243</v>
      </c>
      <c r="AW8" s="219">
        <v>11241</v>
      </c>
      <c r="AX8" s="35">
        <f>IFERROR(AW8/AW21-1,"-")</f>
        <v>0.6885984677782786</v>
      </c>
      <c r="AY8" s="34">
        <v>34081</v>
      </c>
      <c r="AZ8" s="35">
        <f>IFERROR(AY8/AY21-1,"-")</f>
        <v>0.16964101860113945</v>
      </c>
      <c r="BA8" s="34">
        <v>18621</v>
      </c>
      <c r="BB8" s="35">
        <f>IFERROR(BA8/BA21-1,"-")</f>
        <v>4.8184632704756591E-2</v>
      </c>
      <c r="BC8" s="34">
        <v>8166</v>
      </c>
      <c r="BD8" s="35">
        <f>IFERROR(BC8/BC21-1,"-")</f>
        <v>0.23652331920048453</v>
      </c>
      <c r="BE8" s="34">
        <v>2339</v>
      </c>
      <c r="BF8" s="35">
        <f>IFERROR(BE8/BE21-1,"-")</f>
        <v>1.0809608540925266</v>
      </c>
      <c r="BG8" s="34">
        <v>4429</v>
      </c>
      <c r="BH8" s="35">
        <f>IFERROR(BG8/BG21-1,"-")</f>
        <v>0.28414033053058851</v>
      </c>
      <c r="BI8" s="219">
        <v>633</v>
      </c>
      <c r="BJ8" s="35">
        <f>IFERROR(BI8/BI21-1,"-")</f>
        <v>1.3796992481203008</v>
      </c>
      <c r="BK8" s="34">
        <v>61859</v>
      </c>
      <c r="BL8" s="35">
        <f>IFERROR(BK8/BK21-1,"-")</f>
        <v>0.55745505816002816</v>
      </c>
      <c r="BM8" s="34">
        <v>25830</v>
      </c>
      <c r="BN8" s="35">
        <f>IFERROR(BM8/BM21-1,"-")</f>
        <v>0.2943475646422129</v>
      </c>
      <c r="BO8" s="34">
        <v>11423</v>
      </c>
      <c r="BP8" s="35">
        <f>IFERROR(BO8/BO21-1,"-")</f>
        <v>1.19462055715658</v>
      </c>
      <c r="BQ8" s="34">
        <v>10368</v>
      </c>
      <c r="BR8" s="35">
        <f>IFERROR(BQ8/BQ21-1,"-")</f>
        <v>0.51867584590596172</v>
      </c>
      <c r="BS8" s="34">
        <v>14267</v>
      </c>
      <c r="BT8" s="35">
        <f>IFERROR(BS8/BS21-1,"-")</f>
        <v>0.75962012826837699</v>
      </c>
      <c r="BU8" s="219">
        <v>698</v>
      </c>
      <c r="BV8" s="35">
        <f>IFERROR(BU8/BU21-1,"-")</f>
        <v>1.5474452554744524</v>
      </c>
      <c r="BW8" s="34">
        <v>392102</v>
      </c>
      <c r="BX8" s="35">
        <f>IFERROR(BW8/BW21-1,"-")</f>
        <v>0.97733713905334385</v>
      </c>
      <c r="BY8" s="34">
        <v>183141</v>
      </c>
      <c r="BZ8" s="35">
        <f>IFERROR(BY8/BY21-1,"-")</f>
        <v>0.76336186560625463</v>
      </c>
      <c r="CA8" s="34">
        <v>61128</v>
      </c>
      <c r="CB8" s="35">
        <f>IFERROR(CA8/CA21-1,"-")</f>
        <v>0.98641666395866512</v>
      </c>
      <c r="CC8" s="34">
        <v>49724</v>
      </c>
      <c r="CD8" s="35">
        <f>IFERROR(CC8/CC21-1,"-")</f>
        <v>1.5888478159004529</v>
      </c>
      <c r="CE8" s="34">
        <v>104731</v>
      </c>
      <c r="CF8" s="35">
        <f>IFERROR(CE8/CE21-1,"-")</f>
        <v>1.2246744694861609</v>
      </c>
      <c r="CG8" s="219">
        <v>2194</v>
      </c>
      <c r="CH8" s="35">
        <f>IFERROR(CG8/CG21-1,"-")</f>
        <v>2.1982507288629738</v>
      </c>
      <c r="CI8" s="34">
        <v>52767</v>
      </c>
      <c r="CJ8" s="35">
        <f>IFERROR(CI8/CI21-1,"-")</f>
        <v>2.4363255163845299E-2</v>
      </c>
      <c r="CK8" s="34">
        <v>15700</v>
      </c>
      <c r="CL8" s="35">
        <f>IFERROR(CK8/CK21-1,"-")</f>
        <v>-0.22153907179690602</v>
      </c>
      <c r="CM8" s="34">
        <v>22662</v>
      </c>
      <c r="CN8" s="35">
        <f>IFERROR(CM8/CM21-1,"-")</f>
        <v>0.22042113199418378</v>
      </c>
      <c r="CO8" s="34">
        <v>5365</v>
      </c>
      <c r="CP8" s="35">
        <f>IFERROR(CO8/CO21-1,"-")</f>
        <v>0.14759358288770064</v>
      </c>
      <c r="CQ8" s="34">
        <v>9119</v>
      </c>
      <c r="CR8" s="35">
        <f>IFERROR(CQ8/CQ21-1,"-")</f>
        <v>0.20510109686797939</v>
      </c>
      <c r="CS8" s="219">
        <v>749</v>
      </c>
      <c r="CT8" s="35">
        <f>IFERROR(CS8/CS21-1,"-")</f>
        <v>2.5</v>
      </c>
      <c r="CU8" s="34">
        <v>56511</v>
      </c>
      <c r="CV8" s="35">
        <f>IFERROR(CU8/CU21-1,"-")</f>
        <v>0.60734398998805394</v>
      </c>
      <c r="CW8" s="34">
        <v>16833</v>
      </c>
      <c r="CX8" s="35">
        <f>IFERROR(CW8/CW21-1,"-")</f>
        <v>0.15945722551315611</v>
      </c>
      <c r="CY8" s="34">
        <v>10809</v>
      </c>
      <c r="CZ8" s="35">
        <f>IFERROR(CY8/CY21-1,"-")</f>
        <v>1.3180355993995283</v>
      </c>
      <c r="DA8" s="34">
        <v>3684</v>
      </c>
      <c r="DB8" s="35">
        <f>IFERROR(DA8/DA21-1,"-")</f>
        <v>0.62577228596646073</v>
      </c>
      <c r="DC8" s="34">
        <v>25949</v>
      </c>
      <c r="DD8" s="35">
        <f>IFERROR(DC8/DC21-1,"-")</f>
        <v>0.84782453891618603</v>
      </c>
      <c r="DE8" s="219">
        <v>99</v>
      </c>
      <c r="DF8" s="35">
        <f>IFERROR(DE8/DE21-1,"-")</f>
        <v>-0.59591836734693882</v>
      </c>
      <c r="DG8" s="34">
        <v>196690</v>
      </c>
      <c r="DH8" s="35">
        <f>IFERROR(DG8/DG21-1,"-")</f>
        <v>0.52652738110021113</v>
      </c>
      <c r="DI8" s="34">
        <v>58453</v>
      </c>
      <c r="DJ8" s="35">
        <f>IFERROR(DI8/DI21-1,"-")</f>
        <v>0.6275825583337975</v>
      </c>
      <c r="DK8" s="34">
        <v>120536</v>
      </c>
      <c r="DL8" s="35">
        <f>IFERROR(DK8/DK21-1,"-")</f>
        <v>0.54640392066302312</v>
      </c>
      <c r="DM8" s="34">
        <v>9037</v>
      </c>
      <c r="DN8" s="35">
        <f>IFERROR(DM8/DM21-1,"-")</f>
        <v>0.54241338112305848</v>
      </c>
      <c r="DO8" s="34">
        <v>10168</v>
      </c>
      <c r="DP8" s="35">
        <f>IFERROR(DO8/DO21-1,"-")</f>
        <v>0.18342644320297952</v>
      </c>
      <c r="DQ8" s="219">
        <v>836</v>
      </c>
      <c r="DR8" s="35">
        <f>IFERROR(DQ8/DQ21-1,"-")</f>
        <v>5.1925925925925922</v>
      </c>
      <c r="DS8" s="34">
        <v>121264</v>
      </c>
      <c r="DT8" s="35">
        <f>IFERROR(DS8/DS21-1,"-")</f>
        <v>0.30731581103516681</v>
      </c>
      <c r="DU8" s="34">
        <v>70412</v>
      </c>
      <c r="DV8" s="35">
        <f>IFERROR(DU8/DU21-1,"-")</f>
        <v>0.29286474973375931</v>
      </c>
      <c r="DW8" s="34">
        <v>36768</v>
      </c>
      <c r="DX8" s="35">
        <f>IFERROR(DW8/DW21-1,"-")</f>
        <v>0.42461931884226423</v>
      </c>
      <c r="DY8" s="34">
        <v>19154</v>
      </c>
      <c r="DZ8" s="35">
        <f>IFERROR(DY8/DY21-1,"-")</f>
        <v>0.51630778974034208</v>
      </c>
      <c r="EA8" s="34">
        <v>12251</v>
      </c>
      <c r="EB8" s="35">
        <f>IFERROR(EA8/EA21-1,"-")</f>
        <v>0.438417283080897</v>
      </c>
      <c r="EC8" s="219">
        <v>2080</v>
      </c>
      <c r="ED8" s="35">
        <f>IFERROR(EC8/EC21-1,"-")</f>
        <v>0.83098591549295775</v>
      </c>
    </row>
    <row r="9" spans="1:134" s="16" customFormat="1" x14ac:dyDescent="0.25">
      <c r="A9" s="218"/>
      <c r="B9" s="33" t="s">
        <v>35</v>
      </c>
      <c r="C9" s="34">
        <v>1367292</v>
      </c>
      <c r="D9" s="35">
        <f t="shared" ref="D9:F19" si="0">IFERROR(C9/C22-1,"-")</f>
        <v>0.25408913596394278</v>
      </c>
      <c r="E9" s="34">
        <v>563027</v>
      </c>
      <c r="F9" s="35">
        <f t="shared" si="0"/>
        <v>0.1912436156212578</v>
      </c>
      <c r="G9" s="34">
        <v>397277</v>
      </c>
      <c r="H9" s="35">
        <f t="shared" ref="H9:H19" si="1">IFERROR(G9/G22-1,"-")</f>
        <v>0.3493042512507174</v>
      </c>
      <c r="I9" s="34">
        <v>202585</v>
      </c>
      <c r="J9" s="35">
        <f t="shared" ref="J9:J19" si="2">IFERROR(I9/I22-1,"-")</f>
        <v>0.30055595501001497</v>
      </c>
      <c r="K9" s="34">
        <v>262225</v>
      </c>
      <c r="L9" s="35">
        <f t="shared" ref="L9:L19" si="3">IFERROR(K9/K22-1,"-")</f>
        <v>0.28679808225496983</v>
      </c>
      <c r="M9" s="219">
        <v>26919</v>
      </c>
      <c r="N9" s="220">
        <f t="shared" ref="N9:N19" si="4">IFERROR(M9/M22-1,"-")</f>
        <v>0.48232378854625546</v>
      </c>
      <c r="O9" s="34">
        <v>1251139</v>
      </c>
      <c r="P9" s="35">
        <f t="shared" ref="P9:BZ16" si="5">IFERROR(O9/O22-1,"-")</f>
        <v>0.27106549374544731</v>
      </c>
      <c r="Q9" s="34">
        <v>506065</v>
      </c>
      <c r="R9" s="35">
        <f t="shared" si="5"/>
        <v>0.18916029278723578</v>
      </c>
      <c r="S9" s="34">
        <v>366153</v>
      </c>
      <c r="T9" s="35">
        <f t="shared" si="5"/>
        <v>0.39300062392525081</v>
      </c>
      <c r="U9" s="34">
        <v>192042</v>
      </c>
      <c r="V9" s="35">
        <f t="shared" si="5"/>
        <v>0.30171490544296065</v>
      </c>
      <c r="W9" s="34">
        <v>245176</v>
      </c>
      <c r="X9" s="35">
        <f t="shared" si="5"/>
        <v>0.32441659464131378</v>
      </c>
      <c r="Y9" s="219">
        <v>24284</v>
      </c>
      <c r="Z9" s="35">
        <f t="shared" si="5"/>
        <v>0.63793336031296377</v>
      </c>
      <c r="AA9" s="34">
        <v>116153</v>
      </c>
      <c r="AB9" s="35">
        <f t="shared" si="5"/>
        <v>9.6362229102167074E-2</v>
      </c>
      <c r="AC9" s="34">
        <v>56963</v>
      </c>
      <c r="AD9" s="35">
        <f t="shared" si="5"/>
        <v>0.21009920761370626</v>
      </c>
      <c r="AE9" s="34">
        <v>31124</v>
      </c>
      <c r="AF9" s="35">
        <f t="shared" si="5"/>
        <v>-1.4408309319484447E-2</v>
      </c>
      <c r="AG9" s="34">
        <v>10544</v>
      </c>
      <c r="AH9" s="35">
        <f t="shared" si="5"/>
        <v>0.27992231124059241</v>
      </c>
      <c r="AI9" s="34">
        <v>17049</v>
      </c>
      <c r="AJ9" s="35">
        <f t="shared" si="5"/>
        <v>-8.6383366379079396E-2</v>
      </c>
      <c r="AK9" s="219">
        <v>2635</v>
      </c>
      <c r="AL9" s="35">
        <f t="shared" si="5"/>
        <v>-0.20989505247376317</v>
      </c>
      <c r="AM9" s="34">
        <v>221234</v>
      </c>
      <c r="AN9" s="35">
        <f t="shared" si="5"/>
        <v>0.35370927870377167</v>
      </c>
      <c r="AO9" s="34">
        <v>80300</v>
      </c>
      <c r="AP9" s="35">
        <f t="shared" si="5"/>
        <v>0.33328905640327422</v>
      </c>
      <c r="AQ9" s="34">
        <v>81919</v>
      </c>
      <c r="AR9" s="35">
        <f t="shared" si="5"/>
        <v>0.42985058996020387</v>
      </c>
      <c r="AS9" s="34">
        <v>64945</v>
      </c>
      <c r="AT9" s="35">
        <f t="shared" si="5"/>
        <v>0.24779050107592981</v>
      </c>
      <c r="AU9" s="34">
        <v>37071</v>
      </c>
      <c r="AV9" s="35">
        <f t="shared" si="5"/>
        <v>0.34466248322391091</v>
      </c>
      <c r="AW9" s="219">
        <v>15264</v>
      </c>
      <c r="AX9" s="35">
        <f t="shared" si="5"/>
        <v>0.36823234134098248</v>
      </c>
      <c r="AY9" s="34">
        <v>33954</v>
      </c>
      <c r="AZ9" s="35">
        <f t="shared" si="5"/>
        <v>0.12026130852222106</v>
      </c>
      <c r="BA9" s="34">
        <v>19984</v>
      </c>
      <c r="BB9" s="35">
        <f t="shared" si="5"/>
        <v>8.2967539153525172E-2</v>
      </c>
      <c r="BC9" s="34">
        <v>7005</v>
      </c>
      <c r="BD9" s="35">
        <f t="shared" si="5"/>
        <v>6.0239140305736294E-2</v>
      </c>
      <c r="BE9" s="34">
        <v>2375</v>
      </c>
      <c r="BF9" s="35">
        <f t="shared" si="5"/>
        <v>0.3448471121177803</v>
      </c>
      <c r="BG9" s="34">
        <v>4929</v>
      </c>
      <c r="BH9" s="35">
        <f t="shared" si="5"/>
        <v>0.41070406410990268</v>
      </c>
      <c r="BI9" s="219">
        <v>406</v>
      </c>
      <c r="BJ9" s="35">
        <f t="shared" si="5"/>
        <v>0.37627118644067803</v>
      </c>
      <c r="BK9" s="34">
        <v>87164</v>
      </c>
      <c r="BL9" s="35">
        <f t="shared" si="5"/>
        <v>0.18350554657904383</v>
      </c>
      <c r="BM9" s="34">
        <v>34332</v>
      </c>
      <c r="BN9" s="35">
        <f t="shared" si="5"/>
        <v>3.1858619860543502E-2</v>
      </c>
      <c r="BO9" s="34">
        <v>17476</v>
      </c>
      <c r="BP9" s="35">
        <f t="shared" si="5"/>
        <v>0.92234077659223401</v>
      </c>
      <c r="BQ9" s="34">
        <v>14068</v>
      </c>
      <c r="BR9" s="35">
        <f t="shared" si="5"/>
        <v>-0.10269166985584899</v>
      </c>
      <c r="BS9" s="34">
        <v>22724</v>
      </c>
      <c r="BT9" s="35">
        <f t="shared" si="5"/>
        <v>0.43432430726503823</v>
      </c>
      <c r="BU9" s="219">
        <v>549</v>
      </c>
      <c r="BV9" s="35">
        <f t="shared" si="5"/>
        <v>-0.16183206106870229</v>
      </c>
      <c r="BW9" s="34">
        <v>425845</v>
      </c>
      <c r="BX9" s="35">
        <f t="shared" si="5"/>
        <v>0.25767876761686503</v>
      </c>
      <c r="BY9" s="34">
        <v>187510</v>
      </c>
      <c r="BZ9" s="35">
        <f t="shared" si="5"/>
        <v>0.14275440927318606</v>
      </c>
      <c r="CA9" s="34">
        <v>67064</v>
      </c>
      <c r="CB9" s="35">
        <f t="shared" ref="CB9:ED15" si="6">IFERROR(CA9/CA22-1,"-")</f>
        <v>0.38736837750056896</v>
      </c>
      <c r="CC9" s="34">
        <v>63024</v>
      </c>
      <c r="CD9" s="35">
        <f t="shared" si="6"/>
        <v>0.60742705570291777</v>
      </c>
      <c r="CE9" s="34">
        <v>115484</v>
      </c>
      <c r="CF9" s="35">
        <f t="shared" si="6"/>
        <v>0.30418186540785319</v>
      </c>
      <c r="CG9" s="219">
        <v>2970</v>
      </c>
      <c r="CH9" s="35">
        <f t="shared" si="6"/>
        <v>4.6356736242884251</v>
      </c>
      <c r="CI9" s="34">
        <v>48852</v>
      </c>
      <c r="CJ9" s="35">
        <f t="shared" si="6"/>
        <v>2.1539787063820093E-3</v>
      </c>
      <c r="CK9" s="34">
        <v>15197</v>
      </c>
      <c r="CL9" s="35">
        <f t="shared" si="6"/>
        <v>-0.11392921695527958</v>
      </c>
      <c r="CM9" s="34">
        <v>19990</v>
      </c>
      <c r="CN9" s="35">
        <f t="shared" si="6"/>
        <v>0.11982521987563732</v>
      </c>
      <c r="CO9" s="34">
        <v>5475</v>
      </c>
      <c r="CP9" s="35">
        <f t="shared" si="6"/>
        <v>-5.3259553864776099E-2</v>
      </c>
      <c r="CQ9" s="34">
        <v>7656</v>
      </c>
      <c r="CR9" s="35">
        <f t="shared" si="6"/>
        <v>-0.11898734177215187</v>
      </c>
      <c r="CS9" s="219">
        <v>647</v>
      </c>
      <c r="CT9" s="35">
        <f t="shared" si="6"/>
        <v>0.83286118980169976</v>
      </c>
      <c r="CU9" s="34">
        <v>52605</v>
      </c>
      <c r="CV9" s="35">
        <f t="shared" si="6"/>
        <v>0.41206313416009022</v>
      </c>
      <c r="CW9" s="34">
        <v>13218</v>
      </c>
      <c r="CX9" s="35">
        <f t="shared" si="6"/>
        <v>-6.876144849936594E-2</v>
      </c>
      <c r="CY9" s="34">
        <v>9246</v>
      </c>
      <c r="CZ9" s="35">
        <f t="shared" si="6"/>
        <v>0.63588110403397025</v>
      </c>
      <c r="DA9" s="34">
        <v>4212</v>
      </c>
      <c r="DB9" s="35">
        <f t="shared" si="6"/>
        <v>0.4474226804123711</v>
      </c>
      <c r="DC9" s="34">
        <v>26348</v>
      </c>
      <c r="DD9" s="35">
        <f t="shared" si="6"/>
        <v>0.77954883155477517</v>
      </c>
      <c r="DE9" s="219">
        <v>229</v>
      </c>
      <c r="DF9" s="35">
        <f t="shared" si="6"/>
        <v>1.3854166666666665</v>
      </c>
      <c r="DG9" s="34">
        <v>186491</v>
      </c>
      <c r="DH9" s="35">
        <f t="shared" si="6"/>
        <v>0.35734457108752937</v>
      </c>
      <c r="DI9" s="34">
        <v>54306</v>
      </c>
      <c r="DJ9" s="35">
        <f t="shared" si="6"/>
        <v>0.54511053574985069</v>
      </c>
      <c r="DK9" s="34">
        <v>113084</v>
      </c>
      <c r="DL9" s="35">
        <f t="shared" si="6"/>
        <v>0.37177931971468769</v>
      </c>
      <c r="DM9" s="34">
        <v>8770</v>
      </c>
      <c r="DN9" s="35">
        <f t="shared" si="6"/>
        <v>5.956264346985618E-2</v>
      </c>
      <c r="DO9" s="34">
        <v>9503</v>
      </c>
      <c r="DP9" s="35">
        <f t="shared" si="6"/>
        <v>-4.6075085324232101E-2</v>
      </c>
      <c r="DQ9" s="219">
        <v>1061</v>
      </c>
      <c r="DR9" s="35">
        <f t="shared" si="6"/>
        <v>2.4006410256410255</v>
      </c>
      <c r="DS9" s="34">
        <v>131270</v>
      </c>
      <c r="DT9" s="35">
        <f t="shared" si="6"/>
        <v>0.24147649356422063</v>
      </c>
      <c r="DU9" s="34">
        <v>77372</v>
      </c>
      <c r="DV9" s="35">
        <f t="shared" si="6"/>
        <v>0.23380641046085149</v>
      </c>
      <c r="DW9" s="34">
        <v>40382</v>
      </c>
      <c r="DX9" s="35">
        <f t="shared" si="6"/>
        <v>0.44169939307390216</v>
      </c>
      <c r="DY9" s="34">
        <v>22946</v>
      </c>
      <c r="DZ9" s="35">
        <f t="shared" si="6"/>
        <v>0.4390718093446222</v>
      </c>
      <c r="EA9" s="34">
        <v>13695</v>
      </c>
      <c r="EB9" s="35">
        <f t="shared" si="6"/>
        <v>0.20937831155068887</v>
      </c>
      <c r="EC9" s="219">
        <v>2902</v>
      </c>
      <c r="ED9" s="35">
        <f t="shared" si="6"/>
        <v>1.1901886792452832</v>
      </c>
    </row>
    <row r="10" spans="1:134" s="16" customFormat="1" x14ac:dyDescent="0.25">
      <c r="A10" s="218"/>
      <c r="B10" s="33" t="s">
        <v>37</v>
      </c>
      <c r="C10" s="34">
        <v>1466721</v>
      </c>
      <c r="D10" s="35">
        <f t="shared" si="0"/>
        <v>0.16992691949977901</v>
      </c>
      <c r="E10" s="34">
        <v>593981</v>
      </c>
      <c r="F10" s="35">
        <f t="shared" si="0"/>
        <v>8.0556813819926854E-2</v>
      </c>
      <c r="G10" s="34">
        <v>403014</v>
      </c>
      <c r="H10" s="35">
        <f t="shared" si="1"/>
        <v>0.23894518088586114</v>
      </c>
      <c r="I10" s="34">
        <v>215571</v>
      </c>
      <c r="J10" s="35">
        <f t="shared" si="2"/>
        <v>0.24941172379417864</v>
      </c>
      <c r="K10" s="34">
        <v>275748</v>
      </c>
      <c r="L10" s="35">
        <f t="shared" si="3"/>
        <v>0.17596786162073652</v>
      </c>
      <c r="M10" s="219">
        <v>19953</v>
      </c>
      <c r="N10" s="220">
        <f t="shared" si="4"/>
        <v>-1.3448702101359733E-2</v>
      </c>
      <c r="O10" s="34">
        <v>1326541</v>
      </c>
      <c r="P10" s="35">
        <f t="shared" si="5"/>
        <v>0.16753550685669372</v>
      </c>
      <c r="Q10" s="34">
        <v>530074</v>
      </c>
      <c r="R10" s="35">
        <f t="shared" si="5"/>
        <v>7.0045924804441162E-2</v>
      </c>
      <c r="S10" s="34">
        <v>360672</v>
      </c>
      <c r="T10" s="35">
        <f t="shared" si="5"/>
        <v>0.23196737270333134</v>
      </c>
      <c r="U10" s="34">
        <v>202624</v>
      </c>
      <c r="V10" s="35">
        <f t="shared" si="5"/>
        <v>0.23909347748981813</v>
      </c>
      <c r="W10" s="34">
        <v>254146</v>
      </c>
      <c r="X10" s="35">
        <f t="shared" si="5"/>
        <v>0.19042957314359854</v>
      </c>
      <c r="Y10" s="219">
        <v>17340</v>
      </c>
      <c r="Z10" s="35">
        <f t="shared" si="5"/>
        <v>4.5333976368459039E-2</v>
      </c>
      <c r="AA10" s="34">
        <v>140180</v>
      </c>
      <c r="AB10" s="35">
        <f t="shared" si="5"/>
        <v>0.19305173749116999</v>
      </c>
      <c r="AC10" s="34">
        <v>63907</v>
      </c>
      <c r="AD10" s="35">
        <f t="shared" si="5"/>
        <v>0.17642619148426997</v>
      </c>
      <c r="AE10" s="34">
        <v>42342</v>
      </c>
      <c r="AF10" s="35">
        <f t="shared" si="5"/>
        <v>0.30174931595290078</v>
      </c>
      <c r="AG10" s="34">
        <v>12947</v>
      </c>
      <c r="AH10" s="35">
        <f t="shared" si="5"/>
        <v>0.43679946731772268</v>
      </c>
      <c r="AI10" s="34">
        <v>21602</v>
      </c>
      <c r="AJ10" s="35">
        <f t="shared" si="5"/>
        <v>2.8911645629911886E-2</v>
      </c>
      <c r="AK10" s="219">
        <v>2614</v>
      </c>
      <c r="AL10" s="35">
        <f t="shared" si="5"/>
        <v>-0.28127577673907067</v>
      </c>
      <c r="AM10" s="34">
        <v>266526</v>
      </c>
      <c r="AN10" s="35">
        <f t="shared" si="5"/>
        <v>0.19717019269640201</v>
      </c>
      <c r="AO10" s="34">
        <v>88466</v>
      </c>
      <c r="AP10" s="35">
        <f t="shared" si="5"/>
        <v>0.12182502948300122</v>
      </c>
      <c r="AQ10" s="34">
        <v>83025</v>
      </c>
      <c r="AR10" s="35">
        <f t="shared" si="5"/>
        <v>0.16478906830903917</v>
      </c>
      <c r="AS10" s="34">
        <v>73139</v>
      </c>
      <c r="AT10" s="35">
        <f t="shared" si="5"/>
        <v>9.78534974482137E-2</v>
      </c>
      <c r="AU10" s="34">
        <v>34370</v>
      </c>
      <c r="AV10" s="35">
        <f t="shared" si="5"/>
        <v>5.3099243190244172E-2</v>
      </c>
      <c r="AW10" s="219">
        <v>7621</v>
      </c>
      <c r="AX10" s="35">
        <f t="shared" si="5"/>
        <v>-0.27204126468621648</v>
      </c>
      <c r="AY10" s="34">
        <v>33470</v>
      </c>
      <c r="AZ10" s="35">
        <f t="shared" si="5"/>
        <v>4.8066384844214882E-2</v>
      </c>
      <c r="BA10" s="34">
        <v>19539</v>
      </c>
      <c r="BB10" s="35">
        <f t="shared" si="5"/>
        <v>-2.8925003727448884E-2</v>
      </c>
      <c r="BC10" s="34">
        <v>7479</v>
      </c>
      <c r="BD10" s="35">
        <f t="shared" si="5"/>
        <v>4.2950773950634513E-2</v>
      </c>
      <c r="BE10" s="34">
        <v>2372</v>
      </c>
      <c r="BF10" s="35">
        <f t="shared" si="5"/>
        <v>0.85023400936037441</v>
      </c>
      <c r="BG10" s="34">
        <v>3820</v>
      </c>
      <c r="BH10" s="35">
        <f t="shared" si="5"/>
        <v>0.11892208553016981</v>
      </c>
      <c r="BI10" s="219">
        <v>338</v>
      </c>
      <c r="BJ10" s="35">
        <f t="shared" si="5"/>
        <v>0.25650557620817849</v>
      </c>
      <c r="BK10" s="34">
        <v>72253</v>
      </c>
      <c r="BL10" s="35">
        <f t="shared" si="5"/>
        <v>8.24257314497161E-2</v>
      </c>
      <c r="BM10" s="34">
        <v>30281</v>
      </c>
      <c r="BN10" s="35">
        <f t="shared" si="5"/>
        <v>7.8884303022233038E-3</v>
      </c>
      <c r="BO10" s="34">
        <v>11664</v>
      </c>
      <c r="BP10" s="35">
        <f t="shared" si="5"/>
        <v>0.2535196131112305</v>
      </c>
      <c r="BQ10" s="34">
        <v>12707</v>
      </c>
      <c r="BR10" s="35">
        <f t="shared" si="5"/>
        <v>-2.8219639033343569E-2</v>
      </c>
      <c r="BS10" s="34">
        <v>18184</v>
      </c>
      <c r="BT10" s="35">
        <f t="shared" si="5"/>
        <v>0.16766197906633273</v>
      </c>
      <c r="BU10" s="219">
        <v>857</v>
      </c>
      <c r="BV10" s="35">
        <f t="shared" si="5"/>
        <v>0.11443433029908978</v>
      </c>
      <c r="BW10" s="34">
        <v>488018</v>
      </c>
      <c r="BX10" s="35">
        <f t="shared" si="5"/>
        <v>0.15509679496131268</v>
      </c>
      <c r="BY10" s="34">
        <v>216636</v>
      </c>
      <c r="BZ10" s="35">
        <f t="shared" si="5"/>
        <v>3.9071418293443294E-2</v>
      </c>
      <c r="CA10" s="34">
        <v>75268</v>
      </c>
      <c r="CB10" s="35">
        <f t="shared" si="6"/>
        <v>0.26142553084516251</v>
      </c>
      <c r="CC10" s="34">
        <v>67344</v>
      </c>
      <c r="CD10" s="35">
        <f t="shared" si="6"/>
        <v>0.46215641148117581</v>
      </c>
      <c r="CE10" s="34">
        <v>135428</v>
      </c>
      <c r="CF10" s="35">
        <f t="shared" si="6"/>
        <v>0.24579607756558852</v>
      </c>
      <c r="CG10" s="219">
        <v>4012</v>
      </c>
      <c r="CH10" s="35">
        <f t="shared" si="6"/>
        <v>0.60159680638722546</v>
      </c>
      <c r="CI10" s="34">
        <v>54803</v>
      </c>
      <c r="CJ10" s="35">
        <f t="shared" si="6"/>
        <v>-3.3814636554362565E-2</v>
      </c>
      <c r="CK10" s="34">
        <v>18805</v>
      </c>
      <c r="CL10" s="35">
        <f t="shared" si="6"/>
        <v>2.9903061503915973E-2</v>
      </c>
      <c r="CM10" s="34">
        <v>21092</v>
      </c>
      <c r="CN10" s="35">
        <f t="shared" si="6"/>
        <v>6.1672754874519953E-4</v>
      </c>
      <c r="CO10" s="34">
        <v>5573</v>
      </c>
      <c r="CP10" s="35">
        <f t="shared" si="6"/>
        <v>-0.11173095313994263</v>
      </c>
      <c r="CQ10" s="34">
        <v>8901</v>
      </c>
      <c r="CR10" s="35">
        <f t="shared" si="6"/>
        <v>-0.14091303928192256</v>
      </c>
      <c r="CS10" s="219">
        <v>1036</v>
      </c>
      <c r="CT10" s="35">
        <f t="shared" si="6"/>
        <v>1.1856540084388185</v>
      </c>
      <c r="CU10" s="34">
        <v>56879</v>
      </c>
      <c r="CV10" s="35">
        <f t="shared" si="6"/>
        <v>0.31163380606479874</v>
      </c>
      <c r="CW10" s="34">
        <v>16198</v>
      </c>
      <c r="CX10" s="35">
        <f t="shared" si="6"/>
        <v>2.6489226869454985E-2</v>
      </c>
      <c r="CY10" s="34">
        <v>9604</v>
      </c>
      <c r="CZ10" s="35">
        <f t="shared" si="6"/>
        <v>0.35688047471037021</v>
      </c>
      <c r="DA10" s="34">
        <v>5445</v>
      </c>
      <c r="DB10" s="35">
        <f t="shared" si="6"/>
        <v>1.1572900158478605</v>
      </c>
      <c r="DC10" s="34">
        <v>26248</v>
      </c>
      <c r="DD10" s="35">
        <f t="shared" si="6"/>
        <v>0.45144879451448805</v>
      </c>
      <c r="DE10" s="219">
        <v>33</v>
      </c>
      <c r="DF10" s="35">
        <f t="shared" si="6"/>
        <v>-0.60240963855421681</v>
      </c>
      <c r="DG10" s="34">
        <v>168442</v>
      </c>
      <c r="DH10" s="35">
        <f t="shared" si="6"/>
        <v>0.30412430996972772</v>
      </c>
      <c r="DI10" s="34">
        <v>44794</v>
      </c>
      <c r="DJ10" s="35">
        <f t="shared" si="6"/>
        <v>0.26126988596367728</v>
      </c>
      <c r="DK10" s="34">
        <v>104368</v>
      </c>
      <c r="DL10" s="35">
        <f t="shared" si="6"/>
        <v>0.31981081969700798</v>
      </c>
      <c r="DM10" s="34">
        <v>8621</v>
      </c>
      <c r="DN10" s="35">
        <f t="shared" si="6"/>
        <v>0.43971275885103545</v>
      </c>
      <c r="DO10" s="34">
        <v>9478</v>
      </c>
      <c r="DP10" s="35">
        <f t="shared" si="6"/>
        <v>0.14843087362171326</v>
      </c>
      <c r="DQ10" s="219">
        <v>1303</v>
      </c>
      <c r="DR10" s="35">
        <f t="shared" si="6"/>
        <v>5.9308510638297873</v>
      </c>
      <c r="DS10" s="34">
        <v>118308</v>
      </c>
      <c r="DT10" s="35">
        <f t="shared" si="6"/>
        <v>0.13707398650596847</v>
      </c>
      <c r="DU10" s="34">
        <v>68969</v>
      </c>
      <c r="DV10" s="35">
        <f t="shared" si="6"/>
        <v>0.14642619680851054</v>
      </c>
      <c r="DW10" s="34">
        <v>37312</v>
      </c>
      <c r="DX10" s="35">
        <f t="shared" si="6"/>
        <v>0.24969018990521485</v>
      </c>
      <c r="DY10" s="34">
        <v>17295</v>
      </c>
      <c r="DZ10" s="35">
        <f t="shared" si="6"/>
        <v>0.26879906096397921</v>
      </c>
      <c r="EA10" s="34">
        <v>9914</v>
      </c>
      <c r="EB10" s="35">
        <f t="shared" si="6"/>
        <v>-6.2151168290606407E-2</v>
      </c>
      <c r="EC10" s="219">
        <v>1837</v>
      </c>
      <c r="ED10" s="35">
        <f t="shared" si="6"/>
        <v>0.23537323470073979</v>
      </c>
    </row>
    <row r="11" spans="1:134" s="16" customFormat="1" x14ac:dyDescent="0.25">
      <c r="A11" s="218"/>
      <c r="B11" s="33" t="s">
        <v>39</v>
      </c>
      <c r="C11" s="34">
        <v>1357487</v>
      </c>
      <c r="D11" s="35">
        <f t="shared" si="0"/>
        <v>5.4874187078580494E-2</v>
      </c>
      <c r="E11" s="34">
        <v>555233</v>
      </c>
      <c r="F11" s="35">
        <f t="shared" si="0"/>
        <v>6.2278904341271257E-2</v>
      </c>
      <c r="G11" s="34">
        <v>354131</v>
      </c>
      <c r="H11" s="35">
        <f t="shared" si="1"/>
        <v>-6.3943211469936756E-3</v>
      </c>
      <c r="I11" s="34">
        <v>204967</v>
      </c>
      <c r="J11" s="35">
        <f t="shared" si="2"/>
        <v>0.12826906668868521</v>
      </c>
      <c r="K11" s="34">
        <v>266919</v>
      </c>
      <c r="L11" s="35">
        <f t="shared" si="3"/>
        <v>0.1105429581859787</v>
      </c>
      <c r="M11" s="219">
        <v>16282</v>
      </c>
      <c r="N11" s="220">
        <f t="shared" si="4"/>
        <v>-0.39892203189604247</v>
      </c>
      <c r="O11" s="34">
        <v>1193825</v>
      </c>
      <c r="P11" s="35">
        <f t="shared" si="5"/>
        <v>5.6498195105590066E-2</v>
      </c>
      <c r="Q11" s="34">
        <v>478688</v>
      </c>
      <c r="R11" s="35">
        <f t="shared" si="5"/>
        <v>5.0410892772895233E-2</v>
      </c>
      <c r="S11" s="34">
        <v>306614</v>
      </c>
      <c r="T11" s="35">
        <f t="shared" si="5"/>
        <v>-5.7847327155169381E-3</v>
      </c>
      <c r="U11" s="34">
        <v>190968</v>
      </c>
      <c r="V11" s="35">
        <f t="shared" si="5"/>
        <v>0.12931325066084765</v>
      </c>
      <c r="W11" s="34">
        <v>241501</v>
      </c>
      <c r="X11" s="35">
        <f t="shared" si="5"/>
        <v>0.12619905893983829</v>
      </c>
      <c r="Y11" s="219">
        <v>12948</v>
      </c>
      <c r="Z11" s="35">
        <f t="shared" si="5"/>
        <v>-0.35026093938177438</v>
      </c>
      <c r="AA11" s="34">
        <v>163662</v>
      </c>
      <c r="AB11" s="35">
        <f t="shared" si="5"/>
        <v>4.3177298454948776E-2</v>
      </c>
      <c r="AC11" s="34">
        <v>76545</v>
      </c>
      <c r="AD11" s="35">
        <f t="shared" si="5"/>
        <v>0.14304273810590451</v>
      </c>
      <c r="AE11" s="34">
        <v>47516</v>
      </c>
      <c r="AF11" s="35">
        <f t="shared" si="5"/>
        <v>-1.0310137260211238E-2</v>
      </c>
      <c r="AG11" s="34">
        <v>13999</v>
      </c>
      <c r="AH11" s="35">
        <f t="shared" si="5"/>
        <v>0.11412654198169525</v>
      </c>
      <c r="AI11" s="34">
        <v>25419</v>
      </c>
      <c r="AJ11" s="35">
        <f t="shared" si="5"/>
        <v>-1.8988074562926949E-2</v>
      </c>
      <c r="AK11" s="219">
        <v>3334</v>
      </c>
      <c r="AL11" s="35">
        <f t="shared" si="5"/>
        <v>-0.53435754189944129</v>
      </c>
      <c r="AM11" s="34">
        <v>242185</v>
      </c>
      <c r="AN11" s="35">
        <f t="shared" si="5"/>
        <v>9.3702017738759746E-2</v>
      </c>
      <c r="AO11" s="34">
        <v>72893</v>
      </c>
      <c r="AP11" s="35">
        <f t="shared" si="5"/>
        <v>0.16108633322714239</v>
      </c>
      <c r="AQ11" s="34">
        <v>78670</v>
      </c>
      <c r="AR11" s="35">
        <f t="shared" si="5"/>
        <v>4.4088761480065797E-2</v>
      </c>
      <c r="AS11" s="34">
        <v>75117</v>
      </c>
      <c r="AT11" s="35">
        <f t="shared" si="5"/>
        <v>0.16877236657849704</v>
      </c>
      <c r="AU11" s="34">
        <v>31448</v>
      </c>
      <c r="AV11" s="35">
        <f t="shared" si="5"/>
        <v>0.34767516605956716</v>
      </c>
      <c r="AW11" s="219">
        <v>4327</v>
      </c>
      <c r="AX11" s="35">
        <f t="shared" si="5"/>
        <v>-0.60613508101219726</v>
      </c>
      <c r="AY11" s="34">
        <v>42258</v>
      </c>
      <c r="AZ11" s="35">
        <f t="shared" si="5"/>
        <v>0.40663071699620534</v>
      </c>
      <c r="BA11" s="34">
        <v>21074</v>
      </c>
      <c r="BB11" s="35">
        <f t="shared" si="5"/>
        <v>0.25814925373134323</v>
      </c>
      <c r="BC11" s="34">
        <v>12553</v>
      </c>
      <c r="BD11" s="35">
        <f t="shared" si="5"/>
        <v>0.4799575571799104</v>
      </c>
      <c r="BE11" s="34">
        <v>1596</v>
      </c>
      <c r="BF11" s="35">
        <f t="shared" si="5"/>
        <v>0.38062283737024227</v>
      </c>
      <c r="BG11" s="34">
        <v>7003</v>
      </c>
      <c r="BH11" s="35">
        <f t="shared" si="5"/>
        <v>1.1587546239210851</v>
      </c>
      <c r="BI11" s="219">
        <v>359</v>
      </c>
      <c r="BJ11" s="35">
        <f t="shared" si="5"/>
        <v>-4.7745358090185652E-2</v>
      </c>
      <c r="BK11" s="34">
        <v>78999</v>
      </c>
      <c r="BL11" s="35">
        <f t="shared" si="5"/>
        <v>0.2301499556206108</v>
      </c>
      <c r="BM11" s="34">
        <v>31454</v>
      </c>
      <c r="BN11" s="35">
        <f t="shared" si="5"/>
        <v>0.2998057770982272</v>
      </c>
      <c r="BO11" s="34">
        <v>13626</v>
      </c>
      <c r="BP11" s="35">
        <f t="shared" si="5"/>
        <v>0.28985232866338517</v>
      </c>
      <c r="BQ11" s="34">
        <v>13005</v>
      </c>
      <c r="BR11" s="35">
        <f t="shared" si="5"/>
        <v>6.3281824871228798E-2</v>
      </c>
      <c r="BS11" s="34">
        <v>21178</v>
      </c>
      <c r="BT11" s="35">
        <f t="shared" si="5"/>
        <v>0.13995047906125535</v>
      </c>
      <c r="BU11" s="219">
        <v>798</v>
      </c>
      <c r="BV11" s="35">
        <f t="shared" si="5"/>
        <v>0.14820143884892079</v>
      </c>
      <c r="BW11" s="34">
        <v>455949</v>
      </c>
      <c r="BX11" s="35">
        <f t="shared" si="5"/>
        <v>5.8544524205306425E-2</v>
      </c>
      <c r="BY11" s="34">
        <v>200761</v>
      </c>
      <c r="BZ11" s="35">
        <f t="shared" si="5"/>
        <v>-1.6754660058183379E-2</v>
      </c>
      <c r="CA11" s="34">
        <v>77088</v>
      </c>
      <c r="CB11" s="35">
        <f t="shared" si="6"/>
        <v>0.10887670996418253</v>
      </c>
      <c r="CC11" s="34">
        <v>58238</v>
      </c>
      <c r="CD11" s="35">
        <f t="shared" si="6"/>
        <v>0.14747896676058558</v>
      </c>
      <c r="CE11" s="34">
        <v>126707</v>
      </c>
      <c r="CF11" s="35">
        <f t="shared" si="6"/>
        <v>0.11296839590323771</v>
      </c>
      <c r="CG11" s="219">
        <v>4260</v>
      </c>
      <c r="CH11" s="35">
        <f t="shared" si="6"/>
        <v>-7.3107049608355124E-2</v>
      </c>
      <c r="CI11" s="34">
        <v>51012</v>
      </c>
      <c r="CJ11" s="35">
        <f t="shared" si="6"/>
        <v>-0.11015751740017787</v>
      </c>
      <c r="CK11" s="34">
        <v>19249</v>
      </c>
      <c r="CL11" s="35">
        <f t="shared" si="6"/>
        <v>3.3359395360958999E-3</v>
      </c>
      <c r="CM11" s="34">
        <v>19882</v>
      </c>
      <c r="CN11" s="35">
        <f t="shared" si="6"/>
        <v>-0.12698691490295955</v>
      </c>
      <c r="CO11" s="34">
        <v>6119</v>
      </c>
      <c r="CP11" s="35">
        <f t="shared" si="6"/>
        <v>0.11742147552958371</v>
      </c>
      <c r="CQ11" s="34">
        <v>5565</v>
      </c>
      <c r="CR11" s="35">
        <f t="shared" si="6"/>
        <v>-0.3807722265494603</v>
      </c>
      <c r="CS11" s="219">
        <v>427</v>
      </c>
      <c r="CT11" s="35">
        <f t="shared" si="6"/>
        <v>-0.50692840646651272</v>
      </c>
      <c r="CU11" s="34">
        <v>59941</v>
      </c>
      <c r="CV11" s="35">
        <f t="shared" si="6"/>
        <v>0.48126822517669154</v>
      </c>
      <c r="CW11" s="34">
        <v>17768</v>
      </c>
      <c r="CX11" s="35">
        <f t="shared" si="6"/>
        <v>0.29391203029420332</v>
      </c>
      <c r="CY11" s="34">
        <v>8122</v>
      </c>
      <c r="CZ11" s="35">
        <f t="shared" si="6"/>
        <v>0.40324809951624041</v>
      </c>
      <c r="DA11" s="34">
        <v>5776</v>
      </c>
      <c r="DB11" s="35">
        <f t="shared" si="6"/>
        <v>1.5467372134038802</v>
      </c>
      <c r="DC11" s="34">
        <v>28853</v>
      </c>
      <c r="DD11" s="35">
        <f t="shared" si="6"/>
        <v>0.5555016442934928</v>
      </c>
      <c r="DE11" s="219">
        <v>23</v>
      </c>
      <c r="DF11" s="35">
        <f t="shared" si="6"/>
        <v>-0.80341880341880345</v>
      </c>
      <c r="DG11" s="34">
        <v>82332</v>
      </c>
      <c r="DH11" s="35">
        <f t="shared" si="6"/>
        <v>-0.37647112282455586</v>
      </c>
      <c r="DI11" s="34">
        <v>21474</v>
      </c>
      <c r="DJ11" s="35">
        <f t="shared" si="6"/>
        <v>-0.39061834898833681</v>
      </c>
      <c r="DK11" s="34">
        <v>52091</v>
      </c>
      <c r="DL11" s="35">
        <f t="shared" si="6"/>
        <v>-0.32324741464428619</v>
      </c>
      <c r="DM11" s="34">
        <v>3698</v>
      </c>
      <c r="DN11" s="35">
        <f t="shared" si="6"/>
        <v>-0.61840883293777726</v>
      </c>
      <c r="DO11" s="34">
        <v>4011</v>
      </c>
      <c r="DP11" s="35">
        <f t="shared" si="6"/>
        <v>-0.57960381511371972</v>
      </c>
      <c r="DQ11" s="219">
        <v>993</v>
      </c>
      <c r="DR11" s="35">
        <f t="shared" si="6"/>
        <v>3.3173913043478258</v>
      </c>
      <c r="DS11" s="34">
        <v>109334</v>
      </c>
      <c r="DT11" s="35">
        <f t="shared" si="6"/>
        <v>0.19793138962846091</v>
      </c>
      <c r="DU11" s="34">
        <v>70938</v>
      </c>
      <c r="DV11" s="35">
        <f t="shared" si="6"/>
        <v>0.21750622157384369</v>
      </c>
      <c r="DW11" s="34">
        <v>35360</v>
      </c>
      <c r="DX11" s="35">
        <f t="shared" si="6"/>
        <v>0.15729528048700669</v>
      </c>
      <c r="DY11" s="34">
        <v>17591</v>
      </c>
      <c r="DZ11" s="35">
        <f t="shared" si="6"/>
        <v>0.22799301919720771</v>
      </c>
      <c r="EA11" s="34">
        <v>8548</v>
      </c>
      <c r="EB11" s="35">
        <f t="shared" si="6"/>
        <v>-0.25695410292072318</v>
      </c>
      <c r="EC11" s="219">
        <v>1760</v>
      </c>
      <c r="ED11" s="35">
        <f t="shared" si="6"/>
        <v>-6.6312997347480085E-2</v>
      </c>
    </row>
    <row r="12" spans="1:134" s="16" customFormat="1" x14ac:dyDescent="0.25">
      <c r="A12" s="218"/>
      <c r="B12" s="33" t="s">
        <v>41</v>
      </c>
      <c r="C12" s="34">
        <v>1134499</v>
      </c>
      <c r="D12" s="35">
        <f t="shared" si="0"/>
        <v>6.4735406683297025E-2</v>
      </c>
      <c r="E12" s="34">
        <v>464767</v>
      </c>
      <c r="F12" s="35">
        <f t="shared" si="0"/>
        <v>7.7163576863442218E-2</v>
      </c>
      <c r="G12" s="34">
        <v>271622</v>
      </c>
      <c r="H12" s="35">
        <f t="shared" si="1"/>
        <v>4.4961240310077422E-2</v>
      </c>
      <c r="I12" s="34">
        <v>167549</v>
      </c>
      <c r="J12" s="35">
        <f t="shared" si="2"/>
        <v>7.947092401458633E-2</v>
      </c>
      <c r="K12" s="34">
        <v>238368</v>
      </c>
      <c r="L12" s="35">
        <f t="shared" si="3"/>
        <v>7.7345144742491767E-2</v>
      </c>
      <c r="M12" s="219">
        <v>11083</v>
      </c>
      <c r="N12" s="220">
        <f t="shared" si="4"/>
        <v>-0.29412139354181266</v>
      </c>
      <c r="O12" s="34">
        <v>985766</v>
      </c>
      <c r="P12" s="35">
        <f t="shared" si="5"/>
        <v>8.5989829373193327E-2</v>
      </c>
      <c r="Q12" s="34">
        <v>395913</v>
      </c>
      <c r="R12" s="35">
        <f t="shared" si="5"/>
        <v>9.6614704513727334E-2</v>
      </c>
      <c r="S12" s="34">
        <v>229587</v>
      </c>
      <c r="T12" s="35">
        <f t="shared" si="5"/>
        <v>7.2084987158533842E-2</v>
      </c>
      <c r="U12" s="34">
        <v>153632</v>
      </c>
      <c r="V12" s="35">
        <f t="shared" si="5"/>
        <v>8.9325978132932526E-2</v>
      </c>
      <c r="W12" s="34">
        <v>213780</v>
      </c>
      <c r="X12" s="35">
        <f t="shared" si="5"/>
        <v>8.5133598635588337E-2</v>
      </c>
      <c r="Y12" s="219">
        <v>8519</v>
      </c>
      <c r="Z12" s="35">
        <f t="shared" si="5"/>
        <v>-1.6735918744228973E-2</v>
      </c>
      <c r="AA12" s="34">
        <v>148733</v>
      </c>
      <c r="AB12" s="35">
        <f t="shared" si="5"/>
        <v>-5.7518534947088251E-2</v>
      </c>
      <c r="AC12" s="34">
        <v>68854</v>
      </c>
      <c r="AD12" s="35">
        <f t="shared" si="5"/>
        <v>-2.2529492766996451E-2</v>
      </c>
      <c r="AE12" s="34">
        <v>42036</v>
      </c>
      <c r="AF12" s="35">
        <f t="shared" si="5"/>
        <v>-8.1882712678824965E-2</v>
      </c>
      <c r="AG12" s="34">
        <v>13917</v>
      </c>
      <c r="AH12" s="35">
        <f t="shared" si="5"/>
        <v>-1.854724964739074E-2</v>
      </c>
      <c r="AI12" s="34">
        <v>24588</v>
      </c>
      <c r="AJ12" s="35">
        <f t="shared" si="5"/>
        <v>1.4063595496350167E-2</v>
      </c>
      <c r="AK12" s="219">
        <v>2564</v>
      </c>
      <c r="AL12" s="35">
        <f t="shared" si="5"/>
        <v>-0.63569195794259725</v>
      </c>
      <c r="AM12" s="34">
        <v>155901</v>
      </c>
      <c r="AN12" s="35">
        <f t="shared" si="5"/>
        <v>6.4650286135733426E-2</v>
      </c>
      <c r="AO12" s="34">
        <v>42597</v>
      </c>
      <c r="AP12" s="35">
        <f t="shared" si="5"/>
        <v>0.11855994958247984</v>
      </c>
      <c r="AQ12" s="34">
        <v>46613</v>
      </c>
      <c r="AR12" s="35">
        <f t="shared" si="5"/>
        <v>4.6636428956349896E-2</v>
      </c>
      <c r="AS12" s="34">
        <v>52590</v>
      </c>
      <c r="AT12" s="35">
        <f t="shared" si="5"/>
        <v>8.7828892933973224E-2</v>
      </c>
      <c r="AU12" s="34">
        <v>14999</v>
      </c>
      <c r="AV12" s="35">
        <f t="shared" si="5"/>
        <v>-4.7440619839959397E-2</v>
      </c>
      <c r="AW12" s="219">
        <v>2472</v>
      </c>
      <c r="AX12" s="35">
        <f t="shared" si="5"/>
        <v>-7.8643309727916555E-2</v>
      </c>
      <c r="AY12" s="34">
        <v>36110</v>
      </c>
      <c r="AZ12" s="35">
        <f t="shared" si="5"/>
        <v>0.29347709281083212</v>
      </c>
      <c r="BA12" s="34">
        <v>19394</v>
      </c>
      <c r="BB12" s="35">
        <f t="shared" si="5"/>
        <v>0.20228132167875512</v>
      </c>
      <c r="BC12" s="34">
        <v>9330</v>
      </c>
      <c r="BD12" s="35">
        <f t="shared" si="5"/>
        <v>0.20995979769160944</v>
      </c>
      <c r="BE12" s="34">
        <v>2115</v>
      </c>
      <c r="BF12" s="35">
        <f t="shared" si="5"/>
        <v>1.059396299902629</v>
      </c>
      <c r="BG12" s="34">
        <v>5138</v>
      </c>
      <c r="BH12" s="35">
        <f t="shared" si="5"/>
        <v>0.72763954270342968</v>
      </c>
      <c r="BI12" s="219">
        <v>357</v>
      </c>
      <c r="BJ12" s="35">
        <f t="shared" si="5"/>
        <v>0.39999999999999991</v>
      </c>
      <c r="BK12" s="34">
        <v>62668</v>
      </c>
      <c r="BL12" s="35">
        <f t="shared" si="5"/>
        <v>3.6997293271616716E-3</v>
      </c>
      <c r="BM12" s="34">
        <v>25285</v>
      </c>
      <c r="BN12" s="35">
        <f t="shared" si="5"/>
        <v>-1.6071289594520977E-2</v>
      </c>
      <c r="BO12" s="34">
        <v>12643</v>
      </c>
      <c r="BP12" s="35">
        <f t="shared" si="5"/>
        <v>4.5307978503513757E-2</v>
      </c>
      <c r="BQ12" s="34">
        <v>8573</v>
      </c>
      <c r="BR12" s="35">
        <f t="shared" si="5"/>
        <v>-0.15386893012238456</v>
      </c>
      <c r="BS12" s="34">
        <v>16587</v>
      </c>
      <c r="BT12" s="35">
        <f t="shared" si="5"/>
        <v>0.10000663173950519</v>
      </c>
      <c r="BU12" s="219">
        <v>347</v>
      </c>
      <c r="BV12" s="35">
        <f t="shared" si="5"/>
        <v>0.7350000000000001</v>
      </c>
      <c r="BW12" s="34">
        <v>448831</v>
      </c>
      <c r="BX12" s="35">
        <f t="shared" si="5"/>
        <v>0.10629618492208648</v>
      </c>
      <c r="BY12" s="34">
        <v>199772</v>
      </c>
      <c r="BZ12" s="35">
        <f t="shared" si="5"/>
        <v>0.10284140154463595</v>
      </c>
      <c r="CA12" s="34">
        <v>75019</v>
      </c>
      <c r="CB12" s="35">
        <f t="shared" si="6"/>
        <v>0.10404862470382192</v>
      </c>
      <c r="CC12" s="34">
        <v>55044</v>
      </c>
      <c r="CD12" s="35">
        <f t="shared" si="6"/>
        <v>0.18780345698193823</v>
      </c>
      <c r="CE12" s="34">
        <v>123913</v>
      </c>
      <c r="CF12" s="35">
        <f t="shared" si="6"/>
        <v>8.9622848902137786E-2</v>
      </c>
      <c r="CG12" s="219">
        <v>2730</v>
      </c>
      <c r="CH12" s="35">
        <f t="shared" si="6"/>
        <v>-0.13880126182965302</v>
      </c>
      <c r="CI12" s="34">
        <v>47211</v>
      </c>
      <c r="CJ12" s="35">
        <f t="shared" si="6"/>
        <v>-0.10806521698059735</v>
      </c>
      <c r="CK12" s="34">
        <v>16498</v>
      </c>
      <c r="CL12" s="35">
        <f t="shared" si="6"/>
        <v>3.2092586800125167E-2</v>
      </c>
      <c r="CM12" s="34">
        <v>20538</v>
      </c>
      <c r="CN12" s="35">
        <f t="shared" si="6"/>
        <v>-0.18825342871823247</v>
      </c>
      <c r="CO12" s="34">
        <v>3802</v>
      </c>
      <c r="CP12" s="35">
        <f t="shared" si="6"/>
        <v>-0.13216160693905499</v>
      </c>
      <c r="CQ12" s="34">
        <v>6248</v>
      </c>
      <c r="CR12" s="35">
        <f t="shared" si="6"/>
        <v>-0.10371539233969307</v>
      </c>
      <c r="CS12" s="219">
        <v>576</v>
      </c>
      <c r="CT12" s="35">
        <f t="shared" si="6"/>
        <v>-9.5761381475667151E-2</v>
      </c>
      <c r="CU12" s="34">
        <v>57232</v>
      </c>
      <c r="CV12" s="35">
        <f t="shared" si="6"/>
        <v>0.20974867361390004</v>
      </c>
      <c r="CW12" s="34">
        <v>14723</v>
      </c>
      <c r="CX12" s="35">
        <f t="shared" si="6"/>
        <v>-8.151441659929981E-3</v>
      </c>
      <c r="CY12" s="34">
        <v>8316</v>
      </c>
      <c r="CZ12" s="35">
        <f t="shared" si="6"/>
        <v>0.256572982774252</v>
      </c>
      <c r="DA12" s="34">
        <v>5166</v>
      </c>
      <c r="DB12" s="35">
        <f t="shared" si="6"/>
        <v>0.54347176576038247</v>
      </c>
      <c r="DC12" s="34">
        <v>29348</v>
      </c>
      <c r="DD12" s="35">
        <f t="shared" si="6"/>
        <v>0.26211671612265075</v>
      </c>
      <c r="DE12" s="219">
        <v>0</v>
      </c>
      <c r="DF12" s="35">
        <f t="shared" si="6"/>
        <v>-1</v>
      </c>
      <c r="DG12" s="34">
        <v>24459</v>
      </c>
      <c r="DH12" s="35">
        <f t="shared" si="6"/>
        <v>0.29467499470675418</v>
      </c>
      <c r="DI12" s="34">
        <v>2761</v>
      </c>
      <c r="DJ12" s="35">
        <f t="shared" si="6"/>
        <v>0.22929652715939453</v>
      </c>
      <c r="DK12" s="34">
        <v>16833</v>
      </c>
      <c r="DL12" s="35">
        <f t="shared" si="6"/>
        <v>0.35782850689682988</v>
      </c>
      <c r="DM12" s="34">
        <v>3118</v>
      </c>
      <c r="DN12" s="35">
        <f t="shared" si="6"/>
        <v>0.69456521739130439</v>
      </c>
      <c r="DO12" s="34">
        <v>1705</v>
      </c>
      <c r="DP12" s="35">
        <f t="shared" si="6"/>
        <v>-0.32715074980268355</v>
      </c>
      <c r="DQ12" s="219">
        <v>40</v>
      </c>
      <c r="DR12" s="35">
        <f t="shared" si="6"/>
        <v>-0.21568627450980393</v>
      </c>
      <c r="DS12" s="34">
        <v>87873</v>
      </c>
      <c r="DT12" s="35">
        <f t="shared" si="6"/>
        <v>8.6300252188102666E-2</v>
      </c>
      <c r="DU12" s="34">
        <v>50396</v>
      </c>
      <c r="DV12" s="35">
        <f t="shared" si="6"/>
        <v>0.17544432523207543</v>
      </c>
      <c r="DW12" s="34">
        <v>30417</v>
      </c>
      <c r="DX12" s="35">
        <f t="shared" si="6"/>
        <v>0.1579047546537744</v>
      </c>
      <c r="DY12" s="34">
        <v>13557</v>
      </c>
      <c r="DZ12" s="35">
        <f t="shared" si="6"/>
        <v>2.696765396560874E-2</v>
      </c>
      <c r="EA12" s="34">
        <v>8107</v>
      </c>
      <c r="EB12" s="35">
        <f t="shared" si="6"/>
        <v>-0.12299870186066642</v>
      </c>
      <c r="EC12" s="219">
        <v>1820</v>
      </c>
      <c r="ED12" s="35">
        <f t="shared" si="6"/>
        <v>0.25777470628887356</v>
      </c>
    </row>
    <row r="13" spans="1:134" s="16" customFormat="1" x14ac:dyDescent="0.25">
      <c r="A13" s="218"/>
      <c r="B13" s="33" t="s">
        <v>43</v>
      </c>
      <c r="C13" s="34">
        <v>1154924</v>
      </c>
      <c r="D13" s="35">
        <f t="shared" si="0"/>
        <v>4.6632114961299154E-2</v>
      </c>
      <c r="E13" s="34">
        <v>472751</v>
      </c>
      <c r="F13" s="35">
        <f t="shared" si="0"/>
        <v>7.7966882373597057E-2</v>
      </c>
      <c r="G13" s="34">
        <v>270269</v>
      </c>
      <c r="H13" s="35">
        <f t="shared" si="1"/>
        <v>1.687077901311218E-2</v>
      </c>
      <c r="I13" s="34">
        <v>173760</v>
      </c>
      <c r="J13" s="35">
        <f t="shared" si="2"/>
        <v>2.9865873246365249E-2</v>
      </c>
      <c r="K13" s="34">
        <v>241359</v>
      </c>
      <c r="L13" s="35">
        <f t="shared" si="3"/>
        <v>4.6647470533646818E-2</v>
      </c>
      <c r="M13" s="219">
        <v>10434</v>
      </c>
      <c r="N13" s="220">
        <f t="shared" si="4"/>
        <v>-0.18331246086412023</v>
      </c>
      <c r="O13" s="34">
        <v>978635</v>
      </c>
      <c r="P13" s="35">
        <f t="shared" si="5"/>
        <v>6.4321386156704019E-2</v>
      </c>
      <c r="Q13" s="34">
        <v>390023</v>
      </c>
      <c r="R13" s="35">
        <f t="shared" si="5"/>
        <v>9.0250659003681566E-2</v>
      </c>
      <c r="S13" s="34">
        <v>224561</v>
      </c>
      <c r="T13" s="35">
        <f t="shared" si="5"/>
        <v>4.8786866870606849E-2</v>
      </c>
      <c r="U13" s="34">
        <v>158224</v>
      </c>
      <c r="V13" s="35">
        <f t="shared" si="5"/>
        <v>3.959999211548193E-2</v>
      </c>
      <c r="W13" s="34">
        <v>211974</v>
      </c>
      <c r="X13" s="35">
        <f t="shared" si="5"/>
        <v>8.0672954371654448E-2</v>
      </c>
      <c r="Y13" s="219">
        <v>5159</v>
      </c>
      <c r="Z13" s="35">
        <f t="shared" si="5"/>
        <v>-0.33935202970930978</v>
      </c>
      <c r="AA13" s="34">
        <v>176289</v>
      </c>
      <c r="AB13" s="35">
        <f t="shared" si="5"/>
        <v>-4.1772206942285339E-2</v>
      </c>
      <c r="AC13" s="34">
        <v>82727</v>
      </c>
      <c r="AD13" s="35">
        <f t="shared" si="5"/>
        <v>2.3595644642415259E-2</v>
      </c>
      <c r="AE13" s="34">
        <v>45708</v>
      </c>
      <c r="AF13" s="35">
        <f t="shared" si="5"/>
        <v>-0.11540322424570837</v>
      </c>
      <c r="AG13" s="34">
        <v>15536</v>
      </c>
      <c r="AH13" s="35">
        <f t="shared" si="5"/>
        <v>-5.9791817961752591E-2</v>
      </c>
      <c r="AI13" s="34">
        <v>29385</v>
      </c>
      <c r="AJ13" s="35">
        <f t="shared" si="5"/>
        <v>-0.14707419017763845</v>
      </c>
      <c r="AK13" s="219">
        <v>5275</v>
      </c>
      <c r="AL13" s="35">
        <f t="shared" si="5"/>
        <v>6.2009261123414428E-2</v>
      </c>
      <c r="AM13" s="34">
        <v>154056</v>
      </c>
      <c r="AN13" s="35">
        <f t="shared" si="5"/>
        <v>1.039541945681477E-2</v>
      </c>
      <c r="AO13" s="34">
        <v>42507</v>
      </c>
      <c r="AP13" s="35">
        <f t="shared" si="5"/>
        <v>0.19599898708533803</v>
      </c>
      <c r="AQ13" s="34">
        <v>44581</v>
      </c>
      <c r="AR13" s="35">
        <f t="shared" si="5"/>
        <v>-5.0922870585229818E-2</v>
      </c>
      <c r="AS13" s="34">
        <v>52959</v>
      </c>
      <c r="AT13" s="35">
        <f t="shared" si="5"/>
        <v>-4.8851452073492729E-2</v>
      </c>
      <c r="AU13" s="34">
        <v>15775</v>
      </c>
      <c r="AV13" s="35">
        <f t="shared" si="5"/>
        <v>-1.2334084648134236E-2</v>
      </c>
      <c r="AW13" s="219">
        <v>1583</v>
      </c>
      <c r="AX13" s="35">
        <f t="shared" si="5"/>
        <v>-0.44727653631284914</v>
      </c>
      <c r="AY13" s="34">
        <v>27964</v>
      </c>
      <c r="AZ13" s="35">
        <f t="shared" si="5"/>
        <v>0</v>
      </c>
      <c r="BA13" s="34">
        <v>15271</v>
      </c>
      <c r="BB13" s="35">
        <f t="shared" si="5"/>
        <v>-1.0047970958122598E-2</v>
      </c>
      <c r="BC13" s="34">
        <v>6809</v>
      </c>
      <c r="BD13" s="35">
        <f t="shared" si="5"/>
        <v>-7.9118203949147925E-2</v>
      </c>
      <c r="BE13" s="34">
        <v>1506</v>
      </c>
      <c r="BF13" s="35">
        <f t="shared" si="5"/>
        <v>0.26342281879194629</v>
      </c>
      <c r="BG13" s="34">
        <v>4048</v>
      </c>
      <c r="BH13" s="35">
        <f t="shared" si="5"/>
        <v>3.688524590163933E-2</v>
      </c>
      <c r="BI13" s="219">
        <v>320</v>
      </c>
      <c r="BJ13" s="35">
        <f t="shared" si="5"/>
        <v>-0.101123595505618</v>
      </c>
      <c r="BK13" s="34">
        <v>52436</v>
      </c>
      <c r="BL13" s="35">
        <f t="shared" si="5"/>
        <v>3.7371159514906882E-2</v>
      </c>
      <c r="BM13" s="34">
        <v>20249</v>
      </c>
      <c r="BN13" s="35">
        <f t="shared" si="5"/>
        <v>-1.7086549196640988E-2</v>
      </c>
      <c r="BO13" s="34">
        <v>10117</v>
      </c>
      <c r="BP13" s="35">
        <f t="shared" si="5"/>
        <v>0.17027183342972818</v>
      </c>
      <c r="BQ13" s="34">
        <v>7681</v>
      </c>
      <c r="BR13" s="35">
        <f t="shared" si="5"/>
        <v>-0.12307341020664464</v>
      </c>
      <c r="BS13" s="34">
        <v>14600</v>
      </c>
      <c r="BT13" s="35">
        <f t="shared" si="5"/>
        <v>0.13371641559248326</v>
      </c>
      <c r="BU13" s="219">
        <v>92</v>
      </c>
      <c r="BV13" s="35">
        <f t="shared" si="5"/>
        <v>-0.75202156334231807</v>
      </c>
      <c r="BW13" s="34">
        <v>462445</v>
      </c>
      <c r="BX13" s="35">
        <f t="shared" si="5"/>
        <v>8.6574451537715147E-2</v>
      </c>
      <c r="BY13" s="34">
        <v>202804</v>
      </c>
      <c r="BZ13" s="35">
        <f t="shared" si="5"/>
        <v>8.0175338613376335E-2</v>
      </c>
      <c r="CA13" s="34">
        <v>80776</v>
      </c>
      <c r="CB13" s="35">
        <f t="shared" si="6"/>
        <v>9.5609478210153753E-2</v>
      </c>
      <c r="CC13" s="34">
        <v>53755</v>
      </c>
      <c r="CD13" s="35">
        <f t="shared" si="6"/>
        <v>5.8356795495264846E-2</v>
      </c>
      <c r="CE13" s="34">
        <v>125808</v>
      </c>
      <c r="CF13" s="35">
        <f t="shared" si="6"/>
        <v>0.12382755971629189</v>
      </c>
      <c r="CG13" s="219">
        <v>1102</v>
      </c>
      <c r="CH13" s="35">
        <f t="shared" si="6"/>
        <v>-0.41006423982869378</v>
      </c>
      <c r="CI13" s="34">
        <v>42560</v>
      </c>
      <c r="CJ13" s="35">
        <f t="shared" si="6"/>
        <v>-0.10269654867070055</v>
      </c>
      <c r="CK13" s="34">
        <v>16687</v>
      </c>
      <c r="CL13" s="35">
        <f t="shared" si="6"/>
        <v>8.1254454739843274E-2</v>
      </c>
      <c r="CM13" s="34">
        <v>17288</v>
      </c>
      <c r="CN13" s="35">
        <f t="shared" si="6"/>
        <v>-0.20441785549930969</v>
      </c>
      <c r="CO13" s="34">
        <v>3905</v>
      </c>
      <c r="CP13" s="35">
        <f t="shared" si="6"/>
        <v>-4.709614446071253E-2</v>
      </c>
      <c r="CQ13" s="34">
        <v>4550</v>
      </c>
      <c r="CR13" s="35">
        <f t="shared" si="6"/>
        <v>-0.17392883079157584</v>
      </c>
      <c r="CS13" s="219">
        <v>511</v>
      </c>
      <c r="CT13" s="35">
        <f t="shared" si="6"/>
        <v>-0.39526627218934907</v>
      </c>
      <c r="CU13" s="34">
        <v>61135</v>
      </c>
      <c r="CV13" s="35">
        <f t="shared" si="6"/>
        <v>0.17989346508665616</v>
      </c>
      <c r="CW13" s="34">
        <v>16089</v>
      </c>
      <c r="CX13" s="35">
        <f t="shared" si="6"/>
        <v>0.12471163928696249</v>
      </c>
      <c r="CY13" s="34">
        <v>8611</v>
      </c>
      <c r="CZ13" s="35">
        <f t="shared" si="6"/>
        <v>0.21675851349441855</v>
      </c>
      <c r="DA13" s="34">
        <v>5805</v>
      </c>
      <c r="DB13" s="35">
        <f t="shared" si="6"/>
        <v>0.78560442940633646</v>
      </c>
      <c r="DC13" s="34">
        <v>31304</v>
      </c>
      <c r="DD13" s="35">
        <f t="shared" si="6"/>
        <v>0.14725500256541824</v>
      </c>
      <c r="DE13" s="219">
        <v>33</v>
      </c>
      <c r="DF13" s="35" t="str">
        <f t="shared" si="6"/>
        <v>-</v>
      </c>
      <c r="DG13" s="34">
        <v>24780</v>
      </c>
      <c r="DH13" s="35">
        <f t="shared" si="6"/>
        <v>-5.3785020470418221E-3</v>
      </c>
      <c r="DI13" s="34">
        <v>3330</v>
      </c>
      <c r="DJ13" s="35">
        <f t="shared" si="6"/>
        <v>9.9009900990099098E-2</v>
      </c>
      <c r="DK13" s="34">
        <v>16852</v>
      </c>
      <c r="DL13" s="35">
        <f t="shared" si="6"/>
        <v>-1.3629629629630102E-3</v>
      </c>
      <c r="DM13" s="34">
        <v>2293</v>
      </c>
      <c r="DN13" s="35">
        <f t="shared" si="6"/>
        <v>-6.750711671411147E-2</v>
      </c>
      <c r="DO13" s="34">
        <v>2082</v>
      </c>
      <c r="DP13" s="35">
        <f t="shared" si="6"/>
        <v>-0.23875685557586834</v>
      </c>
      <c r="DQ13" s="219">
        <v>97</v>
      </c>
      <c r="DR13" s="35">
        <f t="shared" si="6"/>
        <v>-0.46111111111111114</v>
      </c>
      <c r="DS13" s="34">
        <v>96618</v>
      </c>
      <c r="DT13" s="35">
        <f t="shared" si="6"/>
        <v>0.22495087163232963</v>
      </c>
      <c r="DU13" s="34">
        <v>51324</v>
      </c>
      <c r="DV13" s="35">
        <f t="shared" si="6"/>
        <v>0.2117863720073665</v>
      </c>
      <c r="DW13" s="34">
        <v>30684</v>
      </c>
      <c r="DX13" s="35">
        <f t="shared" si="6"/>
        <v>0.29599594526102391</v>
      </c>
      <c r="DY13" s="34">
        <v>20679</v>
      </c>
      <c r="DZ13" s="35">
        <f t="shared" si="6"/>
        <v>0.57206933252242664</v>
      </c>
      <c r="EA13" s="34">
        <v>6535</v>
      </c>
      <c r="EB13" s="35">
        <f t="shared" si="6"/>
        <v>-0.19101262688784348</v>
      </c>
      <c r="EC13" s="219">
        <v>1242</v>
      </c>
      <c r="ED13" s="35">
        <f t="shared" si="6"/>
        <v>-1.1933174224343701E-2</v>
      </c>
    </row>
    <row r="14" spans="1:134" s="16" customFormat="1" x14ac:dyDescent="0.25">
      <c r="A14" s="218"/>
      <c r="B14" s="33" t="s">
        <v>45</v>
      </c>
      <c r="C14" s="34">
        <v>1323533</v>
      </c>
      <c r="D14" s="35">
        <f t="shared" si="0"/>
        <v>2.7397090136224822E-2</v>
      </c>
      <c r="E14" s="34">
        <v>522761</v>
      </c>
      <c r="F14" s="35">
        <f t="shared" si="0"/>
        <v>4.6338143752126637E-2</v>
      </c>
      <c r="G14" s="34">
        <v>327022</v>
      </c>
      <c r="H14" s="35">
        <f t="shared" si="1"/>
        <v>3.5394167355299988E-2</v>
      </c>
      <c r="I14" s="34">
        <v>197670</v>
      </c>
      <c r="J14" s="35">
        <f t="shared" si="2"/>
        <v>-2.5891466756026937E-2</v>
      </c>
      <c r="K14" s="34">
        <v>275470</v>
      </c>
      <c r="L14" s="35">
        <f t="shared" si="3"/>
        <v>3.5593717340471231E-2</v>
      </c>
      <c r="M14" s="219">
        <v>14012</v>
      </c>
      <c r="N14" s="220">
        <f t="shared" si="4"/>
        <v>-0.12925677355207554</v>
      </c>
      <c r="O14" s="34">
        <v>1112701</v>
      </c>
      <c r="P14" s="35">
        <f t="shared" si="5"/>
        <v>3.8742531740104447E-2</v>
      </c>
      <c r="Q14" s="34">
        <v>431041</v>
      </c>
      <c r="R14" s="35">
        <f t="shared" si="5"/>
        <v>5.6654327948422623E-2</v>
      </c>
      <c r="S14" s="34">
        <v>273889</v>
      </c>
      <c r="T14" s="35">
        <f t="shared" si="5"/>
        <v>6.991652050267394E-2</v>
      </c>
      <c r="U14" s="34">
        <v>176430</v>
      </c>
      <c r="V14" s="35">
        <f t="shared" si="5"/>
        <v>-3.2082862440886983E-2</v>
      </c>
      <c r="W14" s="34">
        <v>235366</v>
      </c>
      <c r="X14" s="35">
        <f t="shared" si="5"/>
        <v>5.8481215315566493E-2</v>
      </c>
      <c r="Y14" s="219">
        <v>6605</v>
      </c>
      <c r="Z14" s="35">
        <f t="shared" si="5"/>
        <v>-0.26895406751521855</v>
      </c>
      <c r="AA14" s="34">
        <v>210832</v>
      </c>
      <c r="AB14" s="35">
        <f t="shared" si="5"/>
        <v>-2.8598546804952107E-2</v>
      </c>
      <c r="AC14" s="34">
        <v>91719</v>
      </c>
      <c r="AD14" s="35">
        <f t="shared" si="5"/>
        <v>4.2539267015717641E-4</v>
      </c>
      <c r="AE14" s="34">
        <v>53133</v>
      </c>
      <c r="AF14" s="35">
        <f t="shared" si="5"/>
        <v>-0.11227507393113123</v>
      </c>
      <c r="AG14" s="34">
        <v>21240</v>
      </c>
      <c r="AH14" s="35">
        <f t="shared" si="5"/>
        <v>2.8770706190061057E-2</v>
      </c>
      <c r="AI14" s="34">
        <v>40105</v>
      </c>
      <c r="AJ14" s="35">
        <f t="shared" si="5"/>
        <v>-8.0982607300808862E-2</v>
      </c>
      <c r="AK14" s="219">
        <v>7407</v>
      </c>
      <c r="AL14" s="35">
        <f t="shared" si="5"/>
        <v>4.9596145670965042E-2</v>
      </c>
      <c r="AM14" s="34">
        <v>158902</v>
      </c>
      <c r="AN14" s="35">
        <f t="shared" si="5"/>
        <v>-7.0960424230731012E-2</v>
      </c>
      <c r="AO14" s="34">
        <v>41429</v>
      </c>
      <c r="AP14" s="35">
        <f t="shared" si="5"/>
        <v>7.1430418703287035E-2</v>
      </c>
      <c r="AQ14" s="34">
        <v>47470</v>
      </c>
      <c r="AR14" s="35">
        <f t="shared" si="5"/>
        <v>-6.3504902444317279E-2</v>
      </c>
      <c r="AS14" s="34">
        <v>55142</v>
      </c>
      <c r="AT14" s="35">
        <f t="shared" si="5"/>
        <v>-0.12360336305408537</v>
      </c>
      <c r="AU14" s="34">
        <v>15011</v>
      </c>
      <c r="AV14" s="35">
        <f t="shared" si="5"/>
        <v>-0.13331408775981524</v>
      </c>
      <c r="AW14" s="219">
        <v>2385</v>
      </c>
      <c r="AX14" s="35">
        <f t="shared" si="5"/>
        <v>-0.12283927914674508</v>
      </c>
      <c r="AY14" s="34">
        <v>42228</v>
      </c>
      <c r="AZ14" s="35">
        <f t="shared" si="5"/>
        <v>-0.16566889929464756</v>
      </c>
      <c r="BA14" s="34">
        <v>21312</v>
      </c>
      <c r="BB14" s="35">
        <f t="shared" si="5"/>
        <v>-0.17920277296360487</v>
      </c>
      <c r="BC14" s="34">
        <v>12458</v>
      </c>
      <c r="BD14" s="35">
        <f t="shared" si="5"/>
        <v>-0.19765569652862758</v>
      </c>
      <c r="BE14" s="34">
        <v>2276</v>
      </c>
      <c r="BF14" s="35">
        <f t="shared" si="5"/>
        <v>0.35556879094699223</v>
      </c>
      <c r="BG14" s="34">
        <v>6317</v>
      </c>
      <c r="BH14" s="35">
        <f t="shared" si="5"/>
        <v>-7.8617269544924206E-2</v>
      </c>
      <c r="BI14" s="219">
        <v>295</v>
      </c>
      <c r="BJ14" s="35">
        <f t="shared" si="5"/>
        <v>-0.52188006482982174</v>
      </c>
      <c r="BK14" s="34">
        <v>74105</v>
      </c>
      <c r="BL14" s="35">
        <f t="shared" si="5"/>
        <v>9.013210156227025E-2</v>
      </c>
      <c r="BM14" s="34">
        <v>26830</v>
      </c>
      <c r="BN14" s="35">
        <f t="shared" si="5"/>
        <v>0.1510575314256295</v>
      </c>
      <c r="BO14" s="34">
        <v>14076</v>
      </c>
      <c r="BP14" s="35">
        <f t="shared" si="5"/>
        <v>-3.5097340279681921E-2</v>
      </c>
      <c r="BQ14" s="34">
        <v>14453</v>
      </c>
      <c r="BR14" s="35">
        <f t="shared" si="5"/>
        <v>4.8230345227734173E-2</v>
      </c>
      <c r="BS14" s="34">
        <v>19883</v>
      </c>
      <c r="BT14" s="35">
        <f t="shared" si="5"/>
        <v>0.2144515025653555</v>
      </c>
      <c r="BU14" s="219">
        <v>273</v>
      </c>
      <c r="BV14" s="35">
        <f t="shared" si="5"/>
        <v>-0.63984168865435354</v>
      </c>
      <c r="BW14" s="34">
        <v>491756</v>
      </c>
      <c r="BX14" s="35">
        <f t="shared" si="5"/>
        <v>6.4476048228239824E-2</v>
      </c>
      <c r="BY14" s="34">
        <v>215412</v>
      </c>
      <c r="BZ14" s="35">
        <f t="shared" si="5"/>
        <v>3.8911181418319396E-2</v>
      </c>
      <c r="CA14" s="34">
        <v>84826</v>
      </c>
      <c r="CB14" s="35">
        <f t="shared" si="6"/>
        <v>0.13259897189398484</v>
      </c>
      <c r="CC14" s="34">
        <v>59383</v>
      </c>
      <c r="CD14" s="35">
        <f t="shared" si="6"/>
        <v>2.4675167808396514E-2</v>
      </c>
      <c r="CE14" s="34">
        <v>131972</v>
      </c>
      <c r="CF14" s="35">
        <f t="shared" si="6"/>
        <v>9.032625847867215E-2</v>
      </c>
      <c r="CG14" s="219">
        <v>916</v>
      </c>
      <c r="CH14" s="35">
        <f t="shared" si="6"/>
        <v>-0.36958017894012385</v>
      </c>
      <c r="CI14" s="34">
        <v>53302</v>
      </c>
      <c r="CJ14" s="35">
        <f t="shared" si="6"/>
        <v>5.8209251538614337E-2</v>
      </c>
      <c r="CK14" s="34">
        <v>19695</v>
      </c>
      <c r="CL14" s="35">
        <f t="shared" si="6"/>
        <v>0.26436412659690567</v>
      </c>
      <c r="CM14" s="34">
        <v>24329</v>
      </c>
      <c r="CN14" s="35">
        <f t="shared" si="6"/>
        <v>0.10165730845861254</v>
      </c>
      <c r="CO14" s="34">
        <v>3988</v>
      </c>
      <c r="CP14" s="35">
        <f t="shared" si="6"/>
        <v>-0.2607970342910102</v>
      </c>
      <c r="CQ14" s="34">
        <v>5447</v>
      </c>
      <c r="CR14" s="35">
        <f t="shared" si="6"/>
        <v>-0.17042339323789213</v>
      </c>
      <c r="CS14" s="219">
        <v>438</v>
      </c>
      <c r="CT14" s="35">
        <f t="shared" si="6"/>
        <v>-0.64988009592326135</v>
      </c>
      <c r="CU14" s="34">
        <v>69791</v>
      </c>
      <c r="CV14" s="35">
        <f t="shared" si="6"/>
        <v>0.17179603418459011</v>
      </c>
      <c r="CW14" s="34">
        <v>18546</v>
      </c>
      <c r="CX14" s="35">
        <f t="shared" si="6"/>
        <v>9.6358477181366808E-2</v>
      </c>
      <c r="CY14" s="34">
        <v>9646</v>
      </c>
      <c r="CZ14" s="35">
        <f t="shared" si="6"/>
        <v>0.25844748858447497</v>
      </c>
      <c r="DA14" s="34">
        <v>5944</v>
      </c>
      <c r="DB14" s="35">
        <f t="shared" si="6"/>
        <v>0.62537599124965815</v>
      </c>
      <c r="DC14" s="34">
        <v>36343</v>
      </c>
      <c r="DD14" s="35">
        <f t="shared" si="6"/>
        <v>0.15013133327004025</v>
      </c>
      <c r="DE14" s="219">
        <v>18</v>
      </c>
      <c r="DF14" s="35">
        <f t="shared" si="6"/>
        <v>-0.92139737991266379</v>
      </c>
      <c r="DG14" s="34">
        <v>44460</v>
      </c>
      <c r="DH14" s="35">
        <f t="shared" si="6"/>
        <v>0.195418369541837</v>
      </c>
      <c r="DI14" s="34">
        <v>6744</v>
      </c>
      <c r="DJ14" s="35">
        <f t="shared" si="6"/>
        <v>0.48024582967515372</v>
      </c>
      <c r="DK14" s="34">
        <v>32413</v>
      </c>
      <c r="DL14" s="35">
        <f t="shared" si="6"/>
        <v>0.25354836214564713</v>
      </c>
      <c r="DM14" s="34">
        <v>3546</v>
      </c>
      <c r="DN14" s="35">
        <f t="shared" si="6"/>
        <v>0.59370786516853924</v>
      </c>
      <c r="DO14" s="34">
        <v>1892</v>
      </c>
      <c r="DP14" s="35">
        <f t="shared" si="6"/>
        <v>-0.58252427184466016</v>
      </c>
      <c r="DQ14" s="219">
        <v>53</v>
      </c>
      <c r="DR14" s="35">
        <f t="shared" si="6"/>
        <v>0.96296296296296302</v>
      </c>
      <c r="DS14" s="34">
        <v>115254</v>
      </c>
      <c r="DT14" s="35">
        <f t="shared" si="6"/>
        <v>9.5872436317996357E-2</v>
      </c>
      <c r="DU14" s="34">
        <v>59670</v>
      </c>
      <c r="DV14" s="35">
        <f t="shared" si="6"/>
        <v>0.13193588162762016</v>
      </c>
      <c r="DW14" s="34">
        <v>39617</v>
      </c>
      <c r="DX14" s="35">
        <f t="shared" si="6"/>
        <v>0.12210389168979785</v>
      </c>
      <c r="DY14" s="34">
        <v>21798</v>
      </c>
      <c r="DZ14" s="35">
        <f t="shared" si="6"/>
        <v>1.0710808179162701E-2</v>
      </c>
      <c r="EA14" s="34">
        <v>10294</v>
      </c>
      <c r="EB14" s="35">
        <f t="shared" si="6"/>
        <v>5.158851772397588E-2</v>
      </c>
      <c r="EC14" s="219">
        <v>2072</v>
      </c>
      <c r="ED14" s="35">
        <f t="shared" si="6"/>
        <v>0.12915531335149866</v>
      </c>
    </row>
    <row r="15" spans="1:134" s="16" customFormat="1" x14ac:dyDescent="0.25">
      <c r="A15" s="218"/>
      <c r="B15" s="33" t="s">
        <v>47</v>
      </c>
      <c r="C15" s="34">
        <v>1331354</v>
      </c>
      <c r="D15" s="35">
        <f t="shared" si="0"/>
        <v>-2.3798640719954189E-3</v>
      </c>
      <c r="E15" s="34">
        <v>535822</v>
      </c>
      <c r="F15" s="35">
        <f t="shared" si="0"/>
        <v>3.9585269460380879E-2</v>
      </c>
      <c r="G15" s="34">
        <v>326111</v>
      </c>
      <c r="H15" s="35">
        <f t="shared" si="1"/>
        <v>-1.8149027967206521E-2</v>
      </c>
      <c r="I15" s="34">
        <v>197593</v>
      </c>
      <c r="J15" s="35">
        <f t="shared" si="2"/>
        <v>-4.6223131839222997E-2</v>
      </c>
      <c r="K15" s="34">
        <v>275252</v>
      </c>
      <c r="L15" s="35">
        <f t="shared" si="3"/>
        <v>-1.0596693026599602E-2</v>
      </c>
      <c r="M15" s="219">
        <v>15189</v>
      </c>
      <c r="N15" s="220">
        <f t="shared" si="4"/>
        <v>-0.23023515102371783</v>
      </c>
      <c r="O15" s="34">
        <v>1096920</v>
      </c>
      <c r="P15" s="35">
        <f t="shared" si="5"/>
        <v>1.519572864809926E-2</v>
      </c>
      <c r="Q15" s="34">
        <v>427951</v>
      </c>
      <c r="R15" s="35">
        <f t="shared" si="5"/>
        <v>3.8227145470336676E-2</v>
      </c>
      <c r="S15" s="34">
        <v>266071</v>
      </c>
      <c r="T15" s="35">
        <f t="shared" si="5"/>
        <v>1.8395116069890749E-2</v>
      </c>
      <c r="U15" s="34">
        <v>174230</v>
      </c>
      <c r="V15" s="35">
        <f t="shared" si="5"/>
        <v>-4.1565357068201081E-2</v>
      </c>
      <c r="W15" s="34">
        <v>232526</v>
      </c>
      <c r="X15" s="35">
        <f t="shared" si="5"/>
        <v>3.3260605845156999E-2</v>
      </c>
      <c r="Y15" s="219">
        <v>8863</v>
      </c>
      <c r="Z15" s="35">
        <f t="shared" si="5"/>
        <v>-1.9796505197965053E-2</v>
      </c>
      <c r="AA15" s="34">
        <v>234434</v>
      </c>
      <c r="AB15" s="35">
        <f t="shared" si="5"/>
        <v>-7.7136862326742217E-2</v>
      </c>
      <c r="AC15" s="34">
        <v>107871</v>
      </c>
      <c r="AD15" s="35">
        <f t="shared" si="5"/>
        <v>4.4998353128087976E-2</v>
      </c>
      <c r="AE15" s="34">
        <v>60040</v>
      </c>
      <c r="AF15" s="35">
        <f t="shared" si="5"/>
        <v>-0.15286282698874054</v>
      </c>
      <c r="AG15" s="34">
        <v>23362</v>
      </c>
      <c r="AH15" s="35">
        <f t="shared" si="5"/>
        <v>-7.9656476520642894E-2</v>
      </c>
      <c r="AI15" s="34">
        <v>42726</v>
      </c>
      <c r="AJ15" s="35">
        <f t="shared" si="5"/>
        <v>-0.19626027577644423</v>
      </c>
      <c r="AK15" s="219">
        <v>6326</v>
      </c>
      <c r="AL15" s="35">
        <f t="shared" si="5"/>
        <v>-0.4081766301805595</v>
      </c>
      <c r="AM15" s="34">
        <v>159623</v>
      </c>
      <c r="AN15" s="35">
        <f t="shared" si="5"/>
        <v>-6.6624955413789322E-2</v>
      </c>
      <c r="AO15" s="34">
        <v>43432</v>
      </c>
      <c r="AP15" s="35">
        <f t="shared" si="5"/>
        <v>7.9377702669118699E-2</v>
      </c>
      <c r="AQ15" s="34">
        <v>50259</v>
      </c>
      <c r="AR15" s="35">
        <f t="shared" si="5"/>
        <v>8.7914734750407231E-3</v>
      </c>
      <c r="AS15" s="34">
        <v>52100</v>
      </c>
      <c r="AT15" s="35">
        <f t="shared" si="5"/>
        <v>-0.14501862579385272</v>
      </c>
      <c r="AU15" s="34">
        <v>13890</v>
      </c>
      <c r="AV15" s="35">
        <f t="shared" si="5"/>
        <v>-0.18852602675702523</v>
      </c>
      <c r="AW15" s="219">
        <v>2802</v>
      </c>
      <c r="AX15" s="35">
        <f t="shared" si="5"/>
        <v>-3.3793103448275907E-2</v>
      </c>
      <c r="AY15" s="34">
        <v>31279</v>
      </c>
      <c r="AZ15" s="35">
        <f t="shared" si="5"/>
        <v>-0.20676100628930816</v>
      </c>
      <c r="BA15" s="34">
        <v>17052</v>
      </c>
      <c r="BB15" s="35">
        <f t="shared" si="5"/>
        <v>-0.18582887700534756</v>
      </c>
      <c r="BC15" s="34">
        <v>8173</v>
      </c>
      <c r="BD15" s="35">
        <f t="shared" si="5"/>
        <v>-0.28831417624521072</v>
      </c>
      <c r="BE15" s="34">
        <v>957</v>
      </c>
      <c r="BF15" s="35">
        <f t="shared" si="5"/>
        <v>1.6436464088397789</v>
      </c>
      <c r="BG15" s="34">
        <v>4741</v>
      </c>
      <c r="BH15" s="35">
        <f t="shared" si="5"/>
        <v>-0.20252312867956268</v>
      </c>
      <c r="BI15" s="219">
        <v>262</v>
      </c>
      <c r="BJ15" s="35">
        <f t="shared" si="5"/>
        <v>-0.62138728323699421</v>
      </c>
      <c r="BK15" s="34">
        <v>74139</v>
      </c>
      <c r="BL15" s="35">
        <f t="shared" si="5"/>
        <v>-5.3878842791694859E-2</v>
      </c>
      <c r="BM15" s="34">
        <v>28003</v>
      </c>
      <c r="BN15" s="35">
        <f t="shared" si="5"/>
        <v>-7.2410480638643193E-2</v>
      </c>
      <c r="BO15" s="34">
        <v>16157</v>
      </c>
      <c r="BP15" s="35">
        <f t="shared" si="5"/>
        <v>-8.3914497930486998E-2</v>
      </c>
      <c r="BQ15" s="34">
        <v>13260</v>
      </c>
      <c r="BR15" s="35">
        <f t="shared" si="5"/>
        <v>-0.1266548113021142</v>
      </c>
      <c r="BS15" s="34">
        <v>20064</v>
      </c>
      <c r="BT15" s="35">
        <f t="shared" si="5"/>
        <v>0.11231843885131387</v>
      </c>
      <c r="BU15" s="219">
        <v>740</v>
      </c>
      <c r="BV15" s="35">
        <f t="shared" si="5"/>
        <v>3.7868162692847207E-2</v>
      </c>
      <c r="BW15" s="34">
        <v>491012</v>
      </c>
      <c r="BX15" s="35">
        <f t="shared" si="5"/>
        <v>3.09984902855438E-2</v>
      </c>
      <c r="BY15" s="34">
        <v>211373</v>
      </c>
      <c r="BZ15" s="35">
        <f t="shared" si="5"/>
        <v>4.6627248184341052E-3</v>
      </c>
      <c r="CA15" s="34">
        <v>84480</v>
      </c>
      <c r="CB15" s="35">
        <f t="shared" si="6"/>
        <v>2.7862270349190865E-2</v>
      </c>
      <c r="CC15" s="34">
        <v>59913</v>
      </c>
      <c r="CD15" s="35">
        <f t="shared" si="6"/>
        <v>2.438148648417604E-2</v>
      </c>
      <c r="CE15" s="34">
        <v>134425</v>
      </c>
      <c r="CF15" s="35">
        <f t="shared" si="6"/>
        <v>8.305066993240251E-2</v>
      </c>
      <c r="CG15" s="219">
        <v>1575</v>
      </c>
      <c r="CH15" s="35">
        <f t="shared" si="6"/>
        <v>-6.0262529832935563E-2</v>
      </c>
      <c r="CI15" s="34">
        <v>67557</v>
      </c>
      <c r="CJ15" s="35">
        <f t="shared" si="6"/>
        <v>3.5753162131084704E-2</v>
      </c>
      <c r="CK15" s="34">
        <v>26710</v>
      </c>
      <c r="CL15" s="35">
        <f t="shared" si="6"/>
        <v>0.30102289332683885</v>
      </c>
      <c r="CM15" s="34">
        <v>26382</v>
      </c>
      <c r="CN15" s="35">
        <f t="shared" si="6"/>
        <v>-7.941935934119615E-2</v>
      </c>
      <c r="CO15" s="34">
        <v>5976</v>
      </c>
      <c r="CP15" s="35">
        <f t="shared" si="6"/>
        <v>-0.15937543958362643</v>
      </c>
      <c r="CQ15" s="34">
        <v>8027</v>
      </c>
      <c r="CR15" s="35">
        <f t="shared" si="6"/>
        <v>-3.7876063766031365E-2</v>
      </c>
      <c r="CS15" s="219">
        <v>847</v>
      </c>
      <c r="CT15" s="35">
        <f t="shared" si="6"/>
        <v>-0.25896762904636916</v>
      </c>
      <c r="CU15" s="34">
        <v>60364</v>
      </c>
      <c r="CV15" s="35">
        <f t="shared" si="6"/>
        <v>0.11231089572315689</v>
      </c>
      <c r="CW15" s="34">
        <v>14518</v>
      </c>
      <c r="CX15" s="35">
        <f t="shared" si="6"/>
        <v>-1.4994232987312617E-2</v>
      </c>
      <c r="CY15" s="34">
        <v>10255</v>
      </c>
      <c r="CZ15" s="35">
        <f t="shared" si="6"/>
        <v>0.4429435767553116</v>
      </c>
      <c r="DA15" s="34">
        <v>5674</v>
      </c>
      <c r="DB15" s="35">
        <f t="shared" si="6"/>
        <v>0.62672018348623859</v>
      </c>
      <c r="DC15" s="34">
        <v>30586</v>
      </c>
      <c r="DD15" s="35">
        <f t="shared" si="6"/>
        <v>5.1173660514829633E-2</v>
      </c>
      <c r="DE15" s="219">
        <v>18</v>
      </c>
      <c r="DF15" s="35" t="str">
        <f t="shared" si="6"/>
        <v>-</v>
      </c>
      <c r="DG15" s="34">
        <v>33161</v>
      </c>
      <c r="DH15" s="35">
        <f t="shared" si="6"/>
        <v>4.3290860468774506E-2</v>
      </c>
      <c r="DI15" s="34">
        <v>5289</v>
      </c>
      <c r="DJ15" s="35">
        <f t="shared" si="6"/>
        <v>0.31240694789081891</v>
      </c>
      <c r="DK15" s="34">
        <v>23093</v>
      </c>
      <c r="DL15" s="35">
        <f t="shared" si="6"/>
        <v>4.2526296781183692E-2</v>
      </c>
      <c r="DM15" s="34">
        <v>2610</v>
      </c>
      <c r="DN15" s="35">
        <f t="shared" si="6"/>
        <v>0.38241525423728806</v>
      </c>
      <c r="DO15" s="34">
        <v>2059</v>
      </c>
      <c r="DP15" s="35">
        <f t="shared" si="6"/>
        <v>-0.46042976939203351</v>
      </c>
      <c r="DQ15" s="219">
        <v>0</v>
      </c>
      <c r="DR15" s="35" t="str">
        <f t="shared" si="6"/>
        <v>-</v>
      </c>
      <c r="DS15" s="34">
        <v>107337</v>
      </c>
      <c r="DT15" s="35">
        <f t="shared" si="6"/>
        <v>0.13874537179473578</v>
      </c>
      <c r="DU15" s="34">
        <v>53594</v>
      </c>
      <c r="DV15" s="35">
        <f t="shared" si="6"/>
        <v>9.384439546085388E-2</v>
      </c>
      <c r="DW15" s="34">
        <v>36420</v>
      </c>
      <c r="DX15" s="35">
        <f t="shared" si="6"/>
        <v>0.21875313723521739</v>
      </c>
      <c r="DY15" s="34">
        <v>21905</v>
      </c>
      <c r="DZ15" s="35">
        <f t="shared" si="6"/>
        <v>8.7798579728857407E-2</v>
      </c>
      <c r="EA15" s="34">
        <v>8939</v>
      </c>
      <c r="EB15" s="35">
        <f t="shared" si="6"/>
        <v>-1.2374323279195631E-2</v>
      </c>
      <c r="EC15" s="219">
        <v>2309</v>
      </c>
      <c r="ED15" s="35">
        <f t="shared" si="6"/>
        <v>0.49160206718346244</v>
      </c>
    </row>
    <row r="16" spans="1:134" s="16" customFormat="1" x14ac:dyDescent="0.25">
      <c r="A16" s="218"/>
      <c r="B16" s="33" t="s">
        <v>49</v>
      </c>
      <c r="C16" s="34" t="s">
        <v>95</v>
      </c>
      <c r="D16" s="35" t="str">
        <f t="shared" si="0"/>
        <v>-</v>
      </c>
      <c r="E16" s="34" t="s">
        <v>95</v>
      </c>
      <c r="F16" s="35" t="str">
        <f t="shared" si="0"/>
        <v>-</v>
      </c>
      <c r="G16" s="34" t="s">
        <v>95</v>
      </c>
      <c r="H16" s="35" t="str">
        <f t="shared" si="1"/>
        <v>-</v>
      </c>
      <c r="I16" s="34" t="s">
        <v>95</v>
      </c>
      <c r="J16" s="35" t="str">
        <f t="shared" si="2"/>
        <v>-</v>
      </c>
      <c r="K16" s="34" t="s">
        <v>95</v>
      </c>
      <c r="L16" s="35" t="str">
        <f t="shared" si="3"/>
        <v>-</v>
      </c>
      <c r="M16" s="219" t="s">
        <v>95</v>
      </c>
      <c r="N16" s="220" t="str">
        <f t="shared" si="4"/>
        <v>-</v>
      </c>
      <c r="O16" s="34" t="s">
        <v>95</v>
      </c>
      <c r="P16" s="35" t="str">
        <f t="shared" si="5"/>
        <v>-</v>
      </c>
      <c r="Q16" s="34" t="s">
        <v>95</v>
      </c>
      <c r="R16" s="35" t="str">
        <f t="shared" si="5"/>
        <v>-</v>
      </c>
      <c r="S16" s="34" t="s">
        <v>95</v>
      </c>
      <c r="T16" s="35" t="str">
        <f t="shared" si="5"/>
        <v>-</v>
      </c>
      <c r="U16" s="34" t="s">
        <v>95</v>
      </c>
      <c r="V16" s="35" t="str">
        <f t="shared" si="5"/>
        <v>-</v>
      </c>
      <c r="W16" s="34" t="s">
        <v>95</v>
      </c>
      <c r="X16" s="35" t="str">
        <f t="shared" si="5"/>
        <v>-</v>
      </c>
      <c r="Y16" s="219" t="s">
        <v>95</v>
      </c>
      <c r="Z16" s="35" t="str">
        <f t="shared" si="5"/>
        <v>-</v>
      </c>
      <c r="AA16" s="34" t="s">
        <v>95</v>
      </c>
      <c r="AB16" s="35" t="str">
        <f t="shared" si="5"/>
        <v>-</v>
      </c>
      <c r="AC16" s="34" t="s">
        <v>95</v>
      </c>
      <c r="AD16" s="35" t="str">
        <f t="shared" si="5"/>
        <v>-</v>
      </c>
      <c r="AE16" s="34" t="s">
        <v>95</v>
      </c>
      <c r="AF16" s="35" t="str">
        <f t="shared" si="5"/>
        <v>-</v>
      </c>
      <c r="AG16" s="34" t="s">
        <v>95</v>
      </c>
      <c r="AH16" s="35" t="str">
        <f t="shared" si="5"/>
        <v>-</v>
      </c>
      <c r="AI16" s="34" t="s">
        <v>95</v>
      </c>
      <c r="AJ16" s="35" t="str">
        <f t="shared" si="5"/>
        <v>-</v>
      </c>
      <c r="AK16" s="219" t="s">
        <v>95</v>
      </c>
      <c r="AL16" s="35" t="str">
        <f t="shared" si="5"/>
        <v>-</v>
      </c>
      <c r="AM16" s="34" t="s">
        <v>95</v>
      </c>
      <c r="AN16" s="35" t="str">
        <f t="shared" si="5"/>
        <v>-</v>
      </c>
      <c r="AO16" s="34" t="s">
        <v>95</v>
      </c>
      <c r="AP16" s="35" t="str">
        <f t="shared" si="5"/>
        <v>-</v>
      </c>
      <c r="AQ16" s="34" t="s">
        <v>95</v>
      </c>
      <c r="AR16" s="35" t="str">
        <f t="shared" si="5"/>
        <v>-</v>
      </c>
      <c r="AS16" s="34" t="s">
        <v>95</v>
      </c>
      <c r="AT16" s="35" t="str">
        <f t="shared" si="5"/>
        <v>-</v>
      </c>
      <c r="AU16" s="34" t="s">
        <v>95</v>
      </c>
      <c r="AV16" s="35" t="str">
        <f t="shared" si="5"/>
        <v>-</v>
      </c>
      <c r="AW16" s="219" t="s">
        <v>95</v>
      </c>
      <c r="AX16" s="35" t="str">
        <f t="shared" si="5"/>
        <v>-</v>
      </c>
      <c r="AY16" s="34" t="s">
        <v>95</v>
      </c>
      <c r="AZ16" s="35" t="str">
        <f t="shared" si="5"/>
        <v>-</v>
      </c>
      <c r="BA16" s="34" t="s">
        <v>95</v>
      </c>
      <c r="BB16" s="35" t="str">
        <f t="shared" si="5"/>
        <v>-</v>
      </c>
      <c r="BC16" s="34" t="s">
        <v>95</v>
      </c>
      <c r="BD16" s="35" t="str">
        <f t="shared" si="5"/>
        <v>-</v>
      </c>
      <c r="BE16" s="34" t="s">
        <v>95</v>
      </c>
      <c r="BF16" s="35" t="str">
        <f t="shared" si="5"/>
        <v>-</v>
      </c>
      <c r="BG16" s="34" t="s">
        <v>95</v>
      </c>
      <c r="BH16" s="35" t="str">
        <f t="shared" si="5"/>
        <v>-</v>
      </c>
      <c r="BI16" s="219" t="s">
        <v>95</v>
      </c>
      <c r="BJ16" s="35" t="str">
        <f t="shared" si="5"/>
        <v>-</v>
      </c>
      <c r="BK16" s="34" t="s">
        <v>95</v>
      </c>
      <c r="BL16" s="35" t="str">
        <f t="shared" si="5"/>
        <v>-</v>
      </c>
      <c r="BM16" s="34" t="s">
        <v>95</v>
      </c>
      <c r="BN16" s="35" t="str">
        <f t="shared" si="5"/>
        <v>-</v>
      </c>
      <c r="BO16" s="34" t="s">
        <v>95</v>
      </c>
      <c r="BP16" s="35" t="str">
        <f t="shared" si="5"/>
        <v>-</v>
      </c>
      <c r="BQ16" s="34" t="s">
        <v>95</v>
      </c>
      <c r="BR16" s="35" t="str">
        <f t="shared" si="5"/>
        <v>-</v>
      </c>
      <c r="BS16" s="34" t="s">
        <v>95</v>
      </c>
      <c r="BT16" s="35" t="str">
        <f t="shared" si="5"/>
        <v>-</v>
      </c>
      <c r="BU16" s="219" t="s">
        <v>95</v>
      </c>
      <c r="BV16" s="35" t="str">
        <f t="shared" si="5"/>
        <v>-</v>
      </c>
      <c r="BW16" s="34" t="s">
        <v>95</v>
      </c>
      <c r="BX16" s="35" t="str">
        <f t="shared" si="5"/>
        <v>-</v>
      </c>
      <c r="BY16" s="34" t="s">
        <v>95</v>
      </c>
      <c r="BZ16" s="35" t="str">
        <f t="shared" ref="BZ16:ED19" si="7">IFERROR(BY16/BY29-1,"-")</f>
        <v>-</v>
      </c>
      <c r="CA16" s="34" t="s">
        <v>95</v>
      </c>
      <c r="CB16" s="35" t="str">
        <f t="shared" si="7"/>
        <v>-</v>
      </c>
      <c r="CC16" s="34" t="s">
        <v>95</v>
      </c>
      <c r="CD16" s="35" t="str">
        <f t="shared" si="7"/>
        <v>-</v>
      </c>
      <c r="CE16" s="34" t="s">
        <v>95</v>
      </c>
      <c r="CF16" s="35" t="str">
        <f t="shared" si="7"/>
        <v>-</v>
      </c>
      <c r="CG16" s="219" t="s">
        <v>95</v>
      </c>
      <c r="CH16" s="35" t="str">
        <f t="shared" si="7"/>
        <v>-</v>
      </c>
      <c r="CI16" s="34" t="s">
        <v>95</v>
      </c>
      <c r="CJ16" s="35" t="str">
        <f t="shared" si="7"/>
        <v>-</v>
      </c>
      <c r="CK16" s="34" t="s">
        <v>95</v>
      </c>
      <c r="CL16" s="35" t="str">
        <f t="shared" si="7"/>
        <v>-</v>
      </c>
      <c r="CM16" s="34" t="s">
        <v>95</v>
      </c>
      <c r="CN16" s="35" t="str">
        <f t="shared" si="7"/>
        <v>-</v>
      </c>
      <c r="CO16" s="34" t="s">
        <v>95</v>
      </c>
      <c r="CP16" s="35" t="str">
        <f t="shared" si="7"/>
        <v>-</v>
      </c>
      <c r="CQ16" s="34" t="s">
        <v>95</v>
      </c>
      <c r="CR16" s="35" t="str">
        <f t="shared" si="7"/>
        <v>-</v>
      </c>
      <c r="CS16" s="219" t="s">
        <v>95</v>
      </c>
      <c r="CT16" s="35" t="str">
        <f t="shared" si="7"/>
        <v>-</v>
      </c>
      <c r="CU16" s="34" t="s">
        <v>95</v>
      </c>
      <c r="CV16" s="35" t="str">
        <f t="shared" si="7"/>
        <v>-</v>
      </c>
      <c r="CW16" s="34" t="s">
        <v>95</v>
      </c>
      <c r="CX16" s="35" t="str">
        <f t="shared" si="7"/>
        <v>-</v>
      </c>
      <c r="CY16" s="34" t="s">
        <v>95</v>
      </c>
      <c r="CZ16" s="35" t="str">
        <f t="shared" si="7"/>
        <v>-</v>
      </c>
      <c r="DA16" s="34" t="s">
        <v>95</v>
      </c>
      <c r="DB16" s="35" t="str">
        <f t="shared" si="7"/>
        <v>-</v>
      </c>
      <c r="DC16" s="34" t="s">
        <v>95</v>
      </c>
      <c r="DD16" s="35" t="str">
        <f t="shared" si="7"/>
        <v>-</v>
      </c>
      <c r="DE16" s="219" t="s">
        <v>95</v>
      </c>
      <c r="DF16" s="35" t="str">
        <f t="shared" si="7"/>
        <v>-</v>
      </c>
      <c r="DG16" s="34" t="s">
        <v>95</v>
      </c>
      <c r="DH16" s="35" t="str">
        <f t="shared" si="7"/>
        <v>-</v>
      </c>
      <c r="DI16" s="34" t="s">
        <v>95</v>
      </c>
      <c r="DJ16" s="35" t="str">
        <f t="shared" si="7"/>
        <v>-</v>
      </c>
      <c r="DK16" s="34" t="s">
        <v>95</v>
      </c>
      <c r="DL16" s="35" t="str">
        <f t="shared" si="7"/>
        <v>-</v>
      </c>
      <c r="DM16" s="34" t="s">
        <v>95</v>
      </c>
      <c r="DN16" s="35" t="str">
        <f t="shared" si="7"/>
        <v>-</v>
      </c>
      <c r="DO16" s="34" t="s">
        <v>95</v>
      </c>
      <c r="DP16" s="35" t="str">
        <f t="shared" si="7"/>
        <v>-</v>
      </c>
      <c r="DQ16" s="219" t="s">
        <v>95</v>
      </c>
      <c r="DR16" s="35" t="str">
        <f t="shared" si="7"/>
        <v>-</v>
      </c>
      <c r="DS16" s="34" t="s">
        <v>95</v>
      </c>
      <c r="DT16" s="35" t="str">
        <f t="shared" si="7"/>
        <v>-</v>
      </c>
      <c r="DU16" s="34" t="s">
        <v>95</v>
      </c>
      <c r="DV16" s="35" t="str">
        <f t="shared" si="7"/>
        <v>-</v>
      </c>
      <c r="DW16" s="34" t="s">
        <v>95</v>
      </c>
      <c r="DX16" s="35" t="str">
        <f t="shared" si="7"/>
        <v>-</v>
      </c>
      <c r="DY16" s="34" t="s">
        <v>95</v>
      </c>
      <c r="DZ16" s="35" t="str">
        <f t="shared" si="7"/>
        <v>-</v>
      </c>
      <c r="EA16" s="34" t="s">
        <v>95</v>
      </c>
      <c r="EB16" s="35" t="str">
        <f t="shared" si="7"/>
        <v>-</v>
      </c>
      <c r="EC16" s="219" t="s">
        <v>95</v>
      </c>
      <c r="ED16" s="35" t="str">
        <f t="shared" si="7"/>
        <v>-</v>
      </c>
    </row>
    <row r="17" spans="1:134" s="16" customFormat="1" x14ac:dyDescent="0.25">
      <c r="A17" s="218"/>
      <c r="B17" s="33" t="s">
        <v>51</v>
      </c>
      <c r="C17" s="34" t="s">
        <v>95</v>
      </c>
      <c r="D17" s="35" t="str">
        <f t="shared" si="0"/>
        <v>-</v>
      </c>
      <c r="E17" s="34" t="s">
        <v>95</v>
      </c>
      <c r="F17" s="35" t="str">
        <f t="shared" si="0"/>
        <v>-</v>
      </c>
      <c r="G17" s="34" t="s">
        <v>95</v>
      </c>
      <c r="H17" s="35" t="str">
        <f t="shared" si="1"/>
        <v>-</v>
      </c>
      <c r="I17" s="34" t="s">
        <v>95</v>
      </c>
      <c r="J17" s="35" t="str">
        <f t="shared" si="2"/>
        <v>-</v>
      </c>
      <c r="K17" s="34" t="s">
        <v>95</v>
      </c>
      <c r="L17" s="35" t="str">
        <f t="shared" si="3"/>
        <v>-</v>
      </c>
      <c r="M17" s="219" t="s">
        <v>95</v>
      </c>
      <c r="N17" s="220" t="str">
        <f t="shared" si="4"/>
        <v>-</v>
      </c>
      <c r="O17" s="34" t="s">
        <v>95</v>
      </c>
      <c r="P17" s="35" t="str">
        <f t="shared" ref="P17:BZ19" si="8">IFERROR(O17/O30-1,"-")</f>
        <v>-</v>
      </c>
      <c r="Q17" s="34" t="s">
        <v>95</v>
      </c>
      <c r="R17" s="35" t="str">
        <f t="shared" si="8"/>
        <v>-</v>
      </c>
      <c r="S17" s="34" t="s">
        <v>95</v>
      </c>
      <c r="T17" s="35" t="str">
        <f t="shared" si="8"/>
        <v>-</v>
      </c>
      <c r="U17" s="34" t="s">
        <v>95</v>
      </c>
      <c r="V17" s="35" t="str">
        <f t="shared" si="8"/>
        <v>-</v>
      </c>
      <c r="W17" s="34" t="s">
        <v>95</v>
      </c>
      <c r="X17" s="35" t="str">
        <f t="shared" si="8"/>
        <v>-</v>
      </c>
      <c r="Y17" s="219" t="s">
        <v>95</v>
      </c>
      <c r="Z17" s="35" t="str">
        <f t="shared" si="8"/>
        <v>-</v>
      </c>
      <c r="AA17" s="34" t="s">
        <v>95</v>
      </c>
      <c r="AB17" s="35" t="str">
        <f t="shared" si="8"/>
        <v>-</v>
      </c>
      <c r="AC17" s="34" t="s">
        <v>95</v>
      </c>
      <c r="AD17" s="35" t="str">
        <f t="shared" si="8"/>
        <v>-</v>
      </c>
      <c r="AE17" s="34" t="s">
        <v>95</v>
      </c>
      <c r="AF17" s="35" t="str">
        <f t="shared" si="8"/>
        <v>-</v>
      </c>
      <c r="AG17" s="34" t="s">
        <v>95</v>
      </c>
      <c r="AH17" s="35" t="str">
        <f t="shared" si="8"/>
        <v>-</v>
      </c>
      <c r="AI17" s="34" t="s">
        <v>95</v>
      </c>
      <c r="AJ17" s="35" t="str">
        <f t="shared" si="8"/>
        <v>-</v>
      </c>
      <c r="AK17" s="219" t="s">
        <v>95</v>
      </c>
      <c r="AL17" s="35" t="str">
        <f t="shared" si="8"/>
        <v>-</v>
      </c>
      <c r="AM17" s="34" t="s">
        <v>95</v>
      </c>
      <c r="AN17" s="35" t="str">
        <f t="shared" si="8"/>
        <v>-</v>
      </c>
      <c r="AO17" s="34" t="s">
        <v>95</v>
      </c>
      <c r="AP17" s="35" t="str">
        <f t="shared" si="8"/>
        <v>-</v>
      </c>
      <c r="AQ17" s="34" t="s">
        <v>95</v>
      </c>
      <c r="AR17" s="35" t="str">
        <f t="shared" si="8"/>
        <v>-</v>
      </c>
      <c r="AS17" s="34" t="s">
        <v>95</v>
      </c>
      <c r="AT17" s="35" t="str">
        <f t="shared" si="8"/>
        <v>-</v>
      </c>
      <c r="AU17" s="34" t="s">
        <v>95</v>
      </c>
      <c r="AV17" s="35" t="str">
        <f t="shared" si="8"/>
        <v>-</v>
      </c>
      <c r="AW17" s="219" t="s">
        <v>95</v>
      </c>
      <c r="AX17" s="35" t="str">
        <f t="shared" si="8"/>
        <v>-</v>
      </c>
      <c r="AY17" s="34" t="s">
        <v>95</v>
      </c>
      <c r="AZ17" s="35" t="str">
        <f t="shared" si="8"/>
        <v>-</v>
      </c>
      <c r="BA17" s="34" t="s">
        <v>95</v>
      </c>
      <c r="BB17" s="35" t="str">
        <f t="shared" si="8"/>
        <v>-</v>
      </c>
      <c r="BC17" s="34" t="s">
        <v>95</v>
      </c>
      <c r="BD17" s="35" t="str">
        <f t="shared" si="8"/>
        <v>-</v>
      </c>
      <c r="BE17" s="34" t="s">
        <v>95</v>
      </c>
      <c r="BF17" s="35" t="str">
        <f t="shared" si="8"/>
        <v>-</v>
      </c>
      <c r="BG17" s="34" t="s">
        <v>95</v>
      </c>
      <c r="BH17" s="35" t="str">
        <f t="shared" si="8"/>
        <v>-</v>
      </c>
      <c r="BI17" s="219" t="s">
        <v>95</v>
      </c>
      <c r="BJ17" s="35" t="str">
        <f t="shared" si="8"/>
        <v>-</v>
      </c>
      <c r="BK17" s="34" t="s">
        <v>95</v>
      </c>
      <c r="BL17" s="35" t="str">
        <f t="shared" si="8"/>
        <v>-</v>
      </c>
      <c r="BM17" s="34" t="s">
        <v>95</v>
      </c>
      <c r="BN17" s="35" t="str">
        <f t="shared" si="8"/>
        <v>-</v>
      </c>
      <c r="BO17" s="34" t="s">
        <v>95</v>
      </c>
      <c r="BP17" s="35" t="str">
        <f t="shared" si="8"/>
        <v>-</v>
      </c>
      <c r="BQ17" s="34" t="s">
        <v>95</v>
      </c>
      <c r="BR17" s="35" t="str">
        <f t="shared" si="8"/>
        <v>-</v>
      </c>
      <c r="BS17" s="34" t="s">
        <v>95</v>
      </c>
      <c r="BT17" s="35" t="str">
        <f t="shared" si="8"/>
        <v>-</v>
      </c>
      <c r="BU17" s="219" t="s">
        <v>95</v>
      </c>
      <c r="BV17" s="35" t="str">
        <f t="shared" si="8"/>
        <v>-</v>
      </c>
      <c r="BW17" s="34" t="s">
        <v>95</v>
      </c>
      <c r="BX17" s="35" t="str">
        <f t="shared" si="8"/>
        <v>-</v>
      </c>
      <c r="BY17" s="34" t="s">
        <v>95</v>
      </c>
      <c r="BZ17" s="35" t="str">
        <f t="shared" si="8"/>
        <v>-</v>
      </c>
      <c r="CA17" s="34" t="s">
        <v>95</v>
      </c>
      <c r="CB17" s="35" t="str">
        <f t="shared" si="7"/>
        <v>-</v>
      </c>
      <c r="CC17" s="34" t="s">
        <v>95</v>
      </c>
      <c r="CD17" s="35" t="str">
        <f t="shared" si="7"/>
        <v>-</v>
      </c>
      <c r="CE17" s="34" t="s">
        <v>95</v>
      </c>
      <c r="CF17" s="35" t="str">
        <f t="shared" si="7"/>
        <v>-</v>
      </c>
      <c r="CG17" s="219" t="s">
        <v>95</v>
      </c>
      <c r="CH17" s="35" t="str">
        <f t="shared" si="7"/>
        <v>-</v>
      </c>
      <c r="CI17" s="34" t="s">
        <v>95</v>
      </c>
      <c r="CJ17" s="35" t="str">
        <f t="shared" si="7"/>
        <v>-</v>
      </c>
      <c r="CK17" s="34" t="s">
        <v>95</v>
      </c>
      <c r="CL17" s="35" t="str">
        <f t="shared" si="7"/>
        <v>-</v>
      </c>
      <c r="CM17" s="34" t="s">
        <v>95</v>
      </c>
      <c r="CN17" s="35" t="str">
        <f t="shared" si="7"/>
        <v>-</v>
      </c>
      <c r="CO17" s="34" t="s">
        <v>95</v>
      </c>
      <c r="CP17" s="35" t="str">
        <f t="shared" si="7"/>
        <v>-</v>
      </c>
      <c r="CQ17" s="34" t="s">
        <v>95</v>
      </c>
      <c r="CR17" s="35" t="str">
        <f t="shared" si="7"/>
        <v>-</v>
      </c>
      <c r="CS17" s="219" t="s">
        <v>95</v>
      </c>
      <c r="CT17" s="35" t="str">
        <f t="shared" si="7"/>
        <v>-</v>
      </c>
      <c r="CU17" s="34" t="s">
        <v>95</v>
      </c>
      <c r="CV17" s="35" t="str">
        <f t="shared" si="7"/>
        <v>-</v>
      </c>
      <c r="CW17" s="34" t="s">
        <v>95</v>
      </c>
      <c r="CX17" s="35" t="str">
        <f t="shared" si="7"/>
        <v>-</v>
      </c>
      <c r="CY17" s="34" t="s">
        <v>95</v>
      </c>
      <c r="CZ17" s="35" t="str">
        <f t="shared" si="7"/>
        <v>-</v>
      </c>
      <c r="DA17" s="34" t="s">
        <v>95</v>
      </c>
      <c r="DB17" s="35" t="str">
        <f t="shared" si="7"/>
        <v>-</v>
      </c>
      <c r="DC17" s="34" t="s">
        <v>95</v>
      </c>
      <c r="DD17" s="35" t="str">
        <f t="shared" si="7"/>
        <v>-</v>
      </c>
      <c r="DE17" s="219" t="s">
        <v>95</v>
      </c>
      <c r="DF17" s="35" t="str">
        <f t="shared" si="7"/>
        <v>-</v>
      </c>
      <c r="DG17" s="34" t="s">
        <v>95</v>
      </c>
      <c r="DH17" s="35" t="str">
        <f t="shared" si="7"/>
        <v>-</v>
      </c>
      <c r="DI17" s="34" t="s">
        <v>95</v>
      </c>
      <c r="DJ17" s="35" t="str">
        <f t="shared" si="7"/>
        <v>-</v>
      </c>
      <c r="DK17" s="34" t="s">
        <v>95</v>
      </c>
      <c r="DL17" s="35" t="str">
        <f t="shared" si="7"/>
        <v>-</v>
      </c>
      <c r="DM17" s="34" t="s">
        <v>95</v>
      </c>
      <c r="DN17" s="35" t="str">
        <f t="shared" si="7"/>
        <v>-</v>
      </c>
      <c r="DO17" s="34" t="s">
        <v>95</v>
      </c>
      <c r="DP17" s="35" t="str">
        <f t="shared" si="7"/>
        <v>-</v>
      </c>
      <c r="DQ17" s="219" t="s">
        <v>95</v>
      </c>
      <c r="DR17" s="35" t="str">
        <f t="shared" si="7"/>
        <v>-</v>
      </c>
      <c r="DS17" s="34" t="s">
        <v>95</v>
      </c>
      <c r="DT17" s="35" t="str">
        <f t="shared" si="7"/>
        <v>-</v>
      </c>
      <c r="DU17" s="34" t="s">
        <v>95</v>
      </c>
      <c r="DV17" s="35" t="str">
        <f t="shared" si="7"/>
        <v>-</v>
      </c>
      <c r="DW17" s="34" t="s">
        <v>95</v>
      </c>
      <c r="DX17" s="35" t="str">
        <f t="shared" si="7"/>
        <v>-</v>
      </c>
      <c r="DY17" s="34" t="s">
        <v>95</v>
      </c>
      <c r="DZ17" s="35" t="str">
        <f t="shared" si="7"/>
        <v>-</v>
      </c>
      <c r="EA17" s="34" t="s">
        <v>95</v>
      </c>
      <c r="EB17" s="35" t="str">
        <f t="shared" si="7"/>
        <v>-</v>
      </c>
      <c r="EC17" s="219" t="s">
        <v>95</v>
      </c>
      <c r="ED17" s="35" t="str">
        <f t="shared" si="7"/>
        <v>-</v>
      </c>
    </row>
    <row r="18" spans="1:134" s="16" customFormat="1" x14ac:dyDescent="0.25">
      <c r="A18" s="218"/>
      <c r="B18" s="33" t="s">
        <v>53</v>
      </c>
      <c r="C18" s="34" t="s">
        <v>95</v>
      </c>
      <c r="D18" s="35" t="str">
        <f t="shared" si="0"/>
        <v>-</v>
      </c>
      <c r="E18" s="34" t="s">
        <v>95</v>
      </c>
      <c r="F18" s="35" t="str">
        <f t="shared" si="0"/>
        <v>-</v>
      </c>
      <c r="G18" s="34" t="s">
        <v>95</v>
      </c>
      <c r="H18" s="35" t="str">
        <f t="shared" si="1"/>
        <v>-</v>
      </c>
      <c r="I18" s="34" t="s">
        <v>95</v>
      </c>
      <c r="J18" s="35" t="str">
        <f t="shared" si="2"/>
        <v>-</v>
      </c>
      <c r="K18" s="34" t="s">
        <v>95</v>
      </c>
      <c r="L18" s="35" t="str">
        <f t="shared" si="3"/>
        <v>-</v>
      </c>
      <c r="M18" s="219" t="s">
        <v>95</v>
      </c>
      <c r="N18" s="220" t="str">
        <f t="shared" si="4"/>
        <v>-</v>
      </c>
      <c r="O18" s="34" t="s">
        <v>95</v>
      </c>
      <c r="P18" s="35" t="str">
        <f t="shared" si="8"/>
        <v>-</v>
      </c>
      <c r="Q18" s="34" t="s">
        <v>95</v>
      </c>
      <c r="R18" s="35" t="str">
        <f t="shared" si="8"/>
        <v>-</v>
      </c>
      <c r="S18" s="34" t="s">
        <v>95</v>
      </c>
      <c r="T18" s="35" t="str">
        <f t="shared" si="8"/>
        <v>-</v>
      </c>
      <c r="U18" s="34" t="s">
        <v>95</v>
      </c>
      <c r="V18" s="35" t="str">
        <f t="shared" si="8"/>
        <v>-</v>
      </c>
      <c r="W18" s="34" t="s">
        <v>95</v>
      </c>
      <c r="X18" s="35" t="str">
        <f t="shared" si="8"/>
        <v>-</v>
      </c>
      <c r="Y18" s="219" t="s">
        <v>95</v>
      </c>
      <c r="Z18" s="35" t="str">
        <f t="shared" si="8"/>
        <v>-</v>
      </c>
      <c r="AA18" s="34" t="s">
        <v>95</v>
      </c>
      <c r="AB18" s="35" t="str">
        <f t="shared" si="8"/>
        <v>-</v>
      </c>
      <c r="AC18" s="34" t="s">
        <v>95</v>
      </c>
      <c r="AD18" s="35" t="str">
        <f t="shared" si="8"/>
        <v>-</v>
      </c>
      <c r="AE18" s="34" t="s">
        <v>95</v>
      </c>
      <c r="AF18" s="35" t="str">
        <f t="shared" si="8"/>
        <v>-</v>
      </c>
      <c r="AG18" s="34" t="s">
        <v>95</v>
      </c>
      <c r="AH18" s="35" t="str">
        <f t="shared" si="8"/>
        <v>-</v>
      </c>
      <c r="AI18" s="34" t="s">
        <v>95</v>
      </c>
      <c r="AJ18" s="35" t="str">
        <f t="shared" si="8"/>
        <v>-</v>
      </c>
      <c r="AK18" s="219" t="s">
        <v>95</v>
      </c>
      <c r="AL18" s="35" t="str">
        <f t="shared" si="8"/>
        <v>-</v>
      </c>
      <c r="AM18" s="34" t="s">
        <v>95</v>
      </c>
      <c r="AN18" s="35" t="str">
        <f t="shared" si="8"/>
        <v>-</v>
      </c>
      <c r="AO18" s="34" t="s">
        <v>95</v>
      </c>
      <c r="AP18" s="35" t="str">
        <f t="shared" si="8"/>
        <v>-</v>
      </c>
      <c r="AQ18" s="34" t="s">
        <v>95</v>
      </c>
      <c r="AR18" s="35" t="str">
        <f t="shared" si="8"/>
        <v>-</v>
      </c>
      <c r="AS18" s="34" t="s">
        <v>95</v>
      </c>
      <c r="AT18" s="35" t="str">
        <f t="shared" si="8"/>
        <v>-</v>
      </c>
      <c r="AU18" s="34" t="s">
        <v>95</v>
      </c>
      <c r="AV18" s="35" t="str">
        <f t="shared" si="8"/>
        <v>-</v>
      </c>
      <c r="AW18" s="219" t="s">
        <v>95</v>
      </c>
      <c r="AX18" s="35" t="str">
        <f t="shared" si="8"/>
        <v>-</v>
      </c>
      <c r="AY18" s="34" t="s">
        <v>95</v>
      </c>
      <c r="AZ18" s="35" t="str">
        <f t="shared" si="8"/>
        <v>-</v>
      </c>
      <c r="BA18" s="34" t="s">
        <v>95</v>
      </c>
      <c r="BB18" s="35" t="str">
        <f t="shared" si="8"/>
        <v>-</v>
      </c>
      <c r="BC18" s="34" t="s">
        <v>95</v>
      </c>
      <c r="BD18" s="35" t="str">
        <f t="shared" si="8"/>
        <v>-</v>
      </c>
      <c r="BE18" s="34" t="s">
        <v>95</v>
      </c>
      <c r="BF18" s="35" t="str">
        <f t="shared" si="8"/>
        <v>-</v>
      </c>
      <c r="BG18" s="34" t="s">
        <v>95</v>
      </c>
      <c r="BH18" s="35" t="str">
        <f t="shared" si="8"/>
        <v>-</v>
      </c>
      <c r="BI18" s="219" t="s">
        <v>95</v>
      </c>
      <c r="BJ18" s="35" t="str">
        <f t="shared" si="8"/>
        <v>-</v>
      </c>
      <c r="BK18" s="34" t="s">
        <v>95</v>
      </c>
      <c r="BL18" s="35" t="str">
        <f t="shared" si="8"/>
        <v>-</v>
      </c>
      <c r="BM18" s="34" t="s">
        <v>95</v>
      </c>
      <c r="BN18" s="35" t="str">
        <f t="shared" si="8"/>
        <v>-</v>
      </c>
      <c r="BO18" s="34" t="s">
        <v>95</v>
      </c>
      <c r="BP18" s="35" t="str">
        <f t="shared" si="8"/>
        <v>-</v>
      </c>
      <c r="BQ18" s="34" t="s">
        <v>95</v>
      </c>
      <c r="BR18" s="35" t="str">
        <f t="shared" si="8"/>
        <v>-</v>
      </c>
      <c r="BS18" s="34" t="s">
        <v>95</v>
      </c>
      <c r="BT18" s="35" t="str">
        <f t="shared" si="8"/>
        <v>-</v>
      </c>
      <c r="BU18" s="219" t="s">
        <v>95</v>
      </c>
      <c r="BV18" s="35" t="str">
        <f t="shared" si="8"/>
        <v>-</v>
      </c>
      <c r="BW18" s="34" t="s">
        <v>95</v>
      </c>
      <c r="BX18" s="35" t="str">
        <f t="shared" si="8"/>
        <v>-</v>
      </c>
      <c r="BY18" s="34" t="s">
        <v>95</v>
      </c>
      <c r="BZ18" s="35" t="str">
        <f t="shared" si="8"/>
        <v>-</v>
      </c>
      <c r="CA18" s="34" t="s">
        <v>95</v>
      </c>
      <c r="CB18" s="35" t="str">
        <f t="shared" si="7"/>
        <v>-</v>
      </c>
      <c r="CC18" s="34" t="s">
        <v>95</v>
      </c>
      <c r="CD18" s="35" t="str">
        <f t="shared" si="7"/>
        <v>-</v>
      </c>
      <c r="CE18" s="34" t="s">
        <v>95</v>
      </c>
      <c r="CF18" s="35" t="str">
        <f t="shared" si="7"/>
        <v>-</v>
      </c>
      <c r="CG18" s="219" t="s">
        <v>95</v>
      </c>
      <c r="CH18" s="35" t="str">
        <f t="shared" si="7"/>
        <v>-</v>
      </c>
      <c r="CI18" s="34" t="s">
        <v>95</v>
      </c>
      <c r="CJ18" s="35" t="str">
        <f t="shared" si="7"/>
        <v>-</v>
      </c>
      <c r="CK18" s="34" t="s">
        <v>95</v>
      </c>
      <c r="CL18" s="35" t="str">
        <f t="shared" si="7"/>
        <v>-</v>
      </c>
      <c r="CM18" s="34" t="s">
        <v>95</v>
      </c>
      <c r="CN18" s="35" t="str">
        <f t="shared" si="7"/>
        <v>-</v>
      </c>
      <c r="CO18" s="34" t="s">
        <v>95</v>
      </c>
      <c r="CP18" s="35" t="str">
        <f t="shared" si="7"/>
        <v>-</v>
      </c>
      <c r="CQ18" s="34" t="s">
        <v>95</v>
      </c>
      <c r="CR18" s="35" t="str">
        <f t="shared" si="7"/>
        <v>-</v>
      </c>
      <c r="CS18" s="219" t="s">
        <v>95</v>
      </c>
      <c r="CT18" s="35" t="str">
        <f t="shared" si="7"/>
        <v>-</v>
      </c>
      <c r="CU18" s="34" t="s">
        <v>95</v>
      </c>
      <c r="CV18" s="35" t="str">
        <f t="shared" si="7"/>
        <v>-</v>
      </c>
      <c r="CW18" s="34" t="s">
        <v>95</v>
      </c>
      <c r="CX18" s="35" t="str">
        <f t="shared" si="7"/>
        <v>-</v>
      </c>
      <c r="CY18" s="34" t="s">
        <v>95</v>
      </c>
      <c r="CZ18" s="35" t="str">
        <f t="shared" si="7"/>
        <v>-</v>
      </c>
      <c r="DA18" s="34" t="s">
        <v>95</v>
      </c>
      <c r="DB18" s="35" t="str">
        <f t="shared" si="7"/>
        <v>-</v>
      </c>
      <c r="DC18" s="34" t="s">
        <v>95</v>
      </c>
      <c r="DD18" s="35" t="str">
        <f t="shared" si="7"/>
        <v>-</v>
      </c>
      <c r="DE18" s="219" t="s">
        <v>95</v>
      </c>
      <c r="DF18" s="35" t="str">
        <f t="shared" si="7"/>
        <v>-</v>
      </c>
      <c r="DG18" s="34" t="s">
        <v>95</v>
      </c>
      <c r="DH18" s="35" t="str">
        <f t="shared" si="7"/>
        <v>-</v>
      </c>
      <c r="DI18" s="34" t="s">
        <v>95</v>
      </c>
      <c r="DJ18" s="35" t="str">
        <f t="shared" si="7"/>
        <v>-</v>
      </c>
      <c r="DK18" s="34" t="s">
        <v>95</v>
      </c>
      <c r="DL18" s="35" t="str">
        <f t="shared" si="7"/>
        <v>-</v>
      </c>
      <c r="DM18" s="34" t="s">
        <v>95</v>
      </c>
      <c r="DN18" s="35" t="str">
        <f t="shared" si="7"/>
        <v>-</v>
      </c>
      <c r="DO18" s="34" t="s">
        <v>95</v>
      </c>
      <c r="DP18" s="35" t="str">
        <f t="shared" si="7"/>
        <v>-</v>
      </c>
      <c r="DQ18" s="219" t="s">
        <v>95</v>
      </c>
      <c r="DR18" s="35" t="str">
        <f t="shared" si="7"/>
        <v>-</v>
      </c>
      <c r="DS18" s="34" t="s">
        <v>95</v>
      </c>
      <c r="DT18" s="35" t="str">
        <f t="shared" si="7"/>
        <v>-</v>
      </c>
      <c r="DU18" s="34" t="s">
        <v>95</v>
      </c>
      <c r="DV18" s="35" t="str">
        <f t="shared" si="7"/>
        <v>-</v>
      </c>
      <c r="DW18" s="34" t="s">
        <v>95</v>
      </c>
      <c r="DX18" s="35" t="str">
        <f t="shared" si="7"/>
        <v>-</v>
      </c>
      <c r="DY18" s="34" t="s">
        <v>95</v>
      </c>
      <c r="DZ18" s="35" t="str">
        <f t="shared" si="7"/>
        <v>-</v>
      </c>
      <c r="EA18" s="34" t="s">
        <v>95</v>
      </c>
      <c r="EB18" s="35" t="str">
        <f t="shared" si="7"/>
        <v>-</v>
      </c>
      <c r="EC18" s="219" t="s">
        <v>95</v>
      </c>
      <c r="ED18" s="35" t="str">
        <f t="shared" si="7"/>
        <v>-</v>
      </c>
    </row>
    <row r="19" spans="1:134" s="16" customFormat="1" x14ac:dyDescent="0.25">
      <c r="A19" s="218"/>
      <c r="B19" s="33" t="s">
        <v>55</v>
      </c>
      <c r="C19" s="34" t="s">
        <v>95</v>
      </c>
      <c r="D19" s="35" t="str">
        <f t="shared" si="0"/>
        <v>-</v>
      </c>
      <c r="E19" s="34" t="s">
        <v>95</v>
      </c>
      <c r="F19" s="35" t="str">
        <f t="shared" si="0"/>
        <v>-</v>
      </c>
      <c r="G19" s="34" t="s">
        <v>95</v>
      </c>
      <c r="H19" s="35" t="str">
        <f t="shared" si="1"/>
        <v>-</v>
      </c>
      <c r="I19" s="34" t="s">
        <v>95</v>
      </c>
      <c r="J19" s="35" t="str">
        <f t="shared" si="2"/>
        <v>-</v>
      </c>
      <c r="K19" s="34" t="s">
        <v>95</v>
      </c>
      <c r="L19" s="35" t="str">
        <f t="shared" si="3"/>
        <v>-</v>
      </c>
      <c r="M19" s="219" t="s">
        <v>95</v>
      </c>
      <c r="N19" s="220" t="str">
        <f t="shared" si="4"/>
        <v>-</v>
      </c>
      <c r="O19" s="34" t="s">
        <v>95</v>
      </c>
      <c r="P19" s="35" t="str">
        <f t="shared" si="8"/>
        <v>-</v>
      </c>
      <c r="Q19" s="34" t="s">
        <v>95</v>
      </c>
      <c r="R19" s="35" t="str">
        <f t="shared" si="8"/>
        <v>-</v>
      </c>
      <c r="S19" s="34" t="s">
        <v>95</v>
      </c>
      <c r="T19" s="35" t="str">
        <f t="shared" si="8"/>
        <v>-</v>
      </c>
      <c r="U19" s="34" t="s">
        <v>95</v>
      </c>
      <c r="V19" s="35" t="str">
        <f t="shared" si="8"/>
        <v>-</v>
      </c>
      <c r="W19" s="34" t="s">
        <v>95</v>
      </c>
      <c r="X19" s="35" t="str">
        <f t="shared" si="8"/>
        <v>-</v>
      </c>
      <c r="Y19" s="219" t="s">
        <v>95</v>
      </c>
      <c r="Z19" s="35" t="str">
        <f t="shared" si="8"/>
        <v>-</v>
      </c>
      <c r="AA19" s="34" t="s">
        <v>95</v>
      </c>
      <c r="AB19" s="35" t="str">
        <f t="shared" si="8"/>
        <v>-</v>
      </c>
      <c r="AC19" s="34" t="s">
        <v>95</v>
      </c>
      <c r="AD19" s="35" t="str">
        <f t="shared" si="8"/>
        <v>-</v>
      </c>
      <c r="AE19" s="34" t="s">
        <v>95</v>
      </c>
      <c r="AF19" s="35" t="str">
        <f t="shared" si="8"/>
        <v>-</v>
      </c>
      <c r="AG19" s="34" t="s">
        <v>95</v>
      </c>
      <c r="AH19" s="35" t="str">
        <f t="shared" si="8"/>
        <v>-</v>
      </c>
      <c r="AI19" s="34" t="s">
        <v>95</v>
      </c>
      <c r="AJ19" s="35" t="str">
        <f t="shared" si="8"/>
        <v>-</v>
      </c>
      <c r="AK19" s="219" t="s">
        <v>95</v>
      </c>
      <c r="AL19" s="35" t="str">
        <f t="shared" si="8"/>
        <v>-</v>
      </c>
      <c r="AM19" s="34" t="s">
        <v>95</v>
      </c>
      <c r="AN19" s="35" t="str">
        <f t="shared" si="8"/>
        <v>-</v>
      </c>
      <c r="AO19" s="34" t="s">
        <v>95</v>
      </c>
      <c r="AP19" s="35" t="str">
        <f t="shared" si="8"/>
        <v>-</v>
      </c>
      <c r="AQ19" s="34" t="s">
        <v>95</v>
      </c>
      <c r="AR19" s="35" t="str">
        <f t="shared" si="8"/>
        <v>-</v>
      </c>
      <c r="AS19" s="34" t="s">
        <v>95</v>
      </c>
      <c r="AT19" s="35" t="str">
        <f t="shared" si="8"/>
        <v>-</v>
      </c>
      <c r="AU19" s="34" t="s">
        <v>95</v>
      </c>
      <c r="AV19" s="35" t="str">
        <f t="shared" si="8"/>
        <v>-</v>
      </c>
      <c r="AW19" s="219" t="s">
        <v>95</v>
      </c>
      <c r="AX19" s="35" t="str">
        <f t="shared" si="8"/>
        <v>-</v>
      </c>
      <c r="AY19" s="34" t="s">
        <v>95</v>
      </c>
      <c r="AZ19" s="35" t="str">
        <f t="shared" si="8"/>
        <v>-</v>
      </c>
      <c r="BA19" s="34" t="s">
        <v>95</v>
      </c>
      <c r="BB19" s="35" t="str">
        <f t="shared" si="8"/>
        <v>-</v>
      </c>
      <c r="BC19" s="34" t="s">
        <v>95</v>
      </c>
      <c r="BD19" s="35" t="str">
        <f t="shared" si="8"/>
        <v>-</v>
      </c>
      <c r="BE19" s="34" t="s">
        <v>95</v>
      </c>
      <c r="BF19" s="35" t="str">
        <f t="shared" si="8"/>
        <v>-</v>
      </c>
      <c r="BG19" s="34" t="s">
        <v>95</v>
      </c>
      <c r="BH19" s="35" t="str">
        <f t="shared" si="8"/>
        <v>-</v>
      </c>
      <c r="BI19" s="219" t="s">
        <v>95</v>
      </c>
      <c r="BJ19" s="35" t="str">
        <f t="shared" si="8"/>
        <v>-</v>
      </c>
      <c r="BK19" s="34" t="s">
        <v>95</v>
      </c>
      <c r="BL19" s="35" t="str">
        <f t="shared" si="8"/>
        <v>-</v>
      </c>
      <c r="BM19" s="34" t="s">
        <v>95</v>
      </c>
      <c r="BN19" s="35" t="str">
        <f t="shared" si="8"/>
        <v>-</v>
      </c>
      <c r="BO19" s="34" t="s">
        <v>95</v>
      </c>
      <c r="BP19" s="35" t="str">
        <f t="shared" si="8"/>
        <v>-</v>
      </c>
      <c r="BQ19" s="34" t="s">
        <v>95</v>
      </c>
      <c r="BR19" s="35" t="str">
        <f t="shared" si="8"/>
        <v>-</v>
      </c>
      <c r="BS19" s="34" t="s">
        <v>95</v>
      </c>
      <c r="BT19" s="35" t="str">
        <f t="shared" si="8"/>
        <v>-</v>
      </c>
      <c r="BU19" s="219" t="s">
        <v>95</v>
      </c>
      <c r="BV19" s="35" t="str">
        <f t="shared" si="8"/>
        <v>-</v>
      </c>
      <c r="BW19" s="34" t="s">
        <v>95</v>
      </c>
      <c r="BX19" s="35" t="str">
        <f t="shared" si="8"/>
        <v>-</v>
      </c>
      <c r="BY19" s="34" t="s">
        <v>95</v>
      </c>
      <c r="BZ19" s="35" t="str">
        <f t="shared" si="8"/>
        <v>-</v>
      </c>
      <c r="CA19" s="34" t="s">
        <v>95</v>
      </c>
      <c r="CB19" s="35" t="str">
        <f t="shared" si="7"/>
        <v>-</v>
      </c>
      <c r="CC19" s="34" t="s">
        <v>95</v>
      </c>
      <c r="CD19" s="35" t="str">
        <f t="shared" si="7"/>
        <v>-</v>
      </c>
      <c r="CE19" s="34" t="s">
        <v>95</v>
      </c>
      <c r="CF19" s="35" t="str">
        <f t="shared" si="7"/>
        <v>-</v>
      </c>
      <c r="CG19" s="219" t="s">
        <v>95</v>
      </c>
      <c r="CH19" s="35" t="str">
        <f t="shared" si="7"/>
        <v>-</v>
      </c>
      <c r="CI19" s="34" t="s">
        <v>95</v>
      </c>
      <c r="CJ19" s="35" t="str">
        <f t="shared" si="7"/>
        <v>-</v>
      </c>
      <c r="CK19" s="34" t="s">
        <v>95</v>
      </c>
      <c r="CL19" s="35" t="str">
        <f t="shared" si="7"/>
        <v>-</v>
      </c>
      <c r="CM19" s="34" t="s">
        <v>95</v>
      </c>
      <c r="CN19" s="35" t="str">
        <f t="shared" si="7"/>
        <v>-</v>
      </c>
      <c r="CO19" s="34" t="s">
        <v>95</v>
      </c>
      <c r="CP19" s="35" t="str">
        <f t="shared" si="7"/>
        <v>-</v>
      </c>
      <c r="CQ19" s="34" t="s">
        <v>95</v>
      </c>
      <c r="CR19" s="35" t="str">
        <f t="shared" si="7"/>
        <v>-</v>
      </c>
      <c r="CS19" s="219" t="s">
        <v>95</v>
      </c>
      <c r="CT19" s="35" t="str">
        <f t="shared" si="7"/>
        <v>-</v>
      </c>
      <c r="CU19" s="34" t="s">
        <v>95</v>
      </c>
      <c r="CV19" s="35" t="str">
        <f t="shared" si="7"/>
        <v>-</v>
      </c>
      <c r="CW19" s="34" t="s">
        <v>95</v>
      </c>
      <c r="CX19" s="35" t="str">
        <f t="shared" si="7"/>
        <v>-</v>
      </c>
      <c r="CY19" s="34" t="s">
        <v>95</v>
      </c>
      <c r="CZ19" s="35" t="str">
        <f t="shared" si="7"/>
        <v>-</v>
      </c>
      <c r="DA19" s="34" t="s">
        <v>95</v>
      </c>
      <c r="DB19" s="35" t="str">
        <f t="shared" si="7"/>
        <v>-</v>
      </c>
      <c r="DC19" s="34" t="s">
        <v>95</v>
      </c>
      <c r="DD19" s="35" t="str">
        <f t="shared" si="7"/>
        <v>-</v>
      </c>
      <c r="DE19" s="219" t="s">
        <v>95</v>
      </c>
      <c r="DF19" s="35" t="str">
        <f t="shared" si="7"/>
        <v>-</v>
      </c>
      <c r="DG19" s="34" t="s">
        <v>95</v>
      </c>
      <c r="DH19" s="35" t="str">
        <f t="shared" si="7"/>
        <v>-</v>
      </c>
      <c r="DI19" s="34" t="s">
        <v>95</v>
      </c>
      <c r="DJ19" s="35" t="str">
        <f t="shared" si="7"/>
        <v>-</v>
      </c>
      <c r="DK19" s="34" t="s">
        <v>95</v>
      </c>
      <c r="DL19" s="35" t="str">
        <f t="shared" si="7"/>
        <v>-</v>
      </c>
      <c r="DM19" s="34" t="s">
        <v>95</v>
      </c>
      <c r="DN19" s="35" t="str">
        <f t="shared" si="7"/>
        <v>-</v>
      </c>
      <c r="DO19" s="34" t="s">
        <v>95</v>
      </c>
      <c r="DP19" s="35" t="str">
        <f t="shared" si="7"/>
        <v>-</v>
      </c>
      <c r="DQ19" s="219" t="s">
        <v>95</v>
      </c>
      <c r="DR19" s="35" t="str">
        <f t="shared" si="7"/>
        <v>-</v>
      </c>
      <c r="DS19" s="34" t="s">
        <v>95</v>
      </c>
      <c r="DT19" s="35" t="str">
        <f t="shared" si="7"/>
        <v>-</v>
      </c>
      <c r="DU19" s="34" t="s">
        <v>95</v>
      </c>
      <c r="DV19" s="35" t="str">
        <f t="shared" si="7"/>
        <v>-</v>
      </c>
      <c r="DW19" s="34" t="s">
        <v>95</v>
      </c>
      <c r="DX19" s="35" t="str">
        <f t="shared" si="7"/>
        <v>-</v>
      </c>
      <c r="DY19" s="34" t="s">
        <v>95</v>
      </c>
      <c r="DZ19" s="35" t="str">
        <f t="shared" si="7"/>
        <v>-</v>
      </c>
      <c r="EA19" s="34" t="s">
        <v>95</v>
      </c>
      <c r="EB19" s="35" t="str">
        <f t="shared" si="7"/>
        <v>-</v>
      </c>
      <c r="EC19" s="219" t="s">
        <v>95</v>
      </c>
      <c r="ED19" s="35" t="str">
        <f t="shared" si="7"/>
        <v>-</v>
      </c>
    </row>
    <row r="20" spans="1:134" s="223" customFormat="1" ht="34.5" customHeight="1" x14ac:dyDescent="0.25">
      <c r="A20" s="218"/>
      <c r="B20" s="36" t="s">
        <v>185</v>
      </c>
      <c r="C20" s="37">
        <v>10503968</v>
      </c>
      <c r="D20" s="38">
        <v>0.13112654581394145</v>
      </c>
      <c r="E20" s="37">
        <v>4270879</v>
      </c>
      <c r="F20" s="38">
        <v>0.12068265178188597</v>
      </c>
      <c r="G20" s="37">
        <v>2758590</v>
      </c>
      <c r="H20" s="38">
        <v>0.14627981279494917</v>
      </c>
      <c r="I20" s="37">
        <v>1539222</v>
      </c>
      <c r="J20" s="38">
        <v>0.14516073833242804</v>
      </c>
      <c r="K20" s="37">
        <v>2077695</v>
      </c>
      <c r="L20" s="38">
        <v>0.14769615062105101</v>
      </c>
      <c r="M20" s="221">
        <v>137117</v>
      </c>
      <c r="N20" s="222">
        <v>-4.6739432703003292E-2</v>
      </c>
      <c r="O20" s="37">
        <v>9162697</v>
      </c>
      <c r="P20" s="38">
        <v>0.1465127304910272</v>
      </c>
      <c r="Q20" s="37">
        <v>3649841</v>
      </c>
      <c r="R20" s="38">
        <v>0.14154562628234002</v>
      </c>
      <c r="S20" s="37">
        <v>2395048</v>
      </c>
      <c r="T20" s="38">
        <v>0.20550140555123519</v>
      </c>
      <c r="U20" s="37">
        <v>1416955</v>
      </c>
      <c r="V20" s="38">
        <v>0.19366955953289566</v>
      </c>
      <c r="W20" s="37">
        <v>1852876</v>
      </c>
      <c r="X20" s="38">
        <v>0.21463984796647284</v>
      </c>
      <c r="Y20" s="221">
        <v>102533</v>
      </c>
      <c r="Z20" s="38">
        <v>1.1100364249994854</v>
      </c>
      <c r="AA20" s="37">
        <v>1341270</v>
      </c>
      <c r="AB20" s="38">
        <v>3.6136983571148917E-2</v>
      </c>
      <c r="AC20" s="37">
        <v>621038</v>
      </c>
      <c r="AD20" s="38">
        <v>0.11329853218508656</v>
      </c>
      <c r="AE20" s="37">
        <v>363542</v>
      </c>
      <c r="AF20" s="38">
        <v>-2.2749694224539985E-2</v>
      </c>
      <c r="AG20" s="37">
        <v>122266</v>
      </c>
      <c r="AH20" s="38">
        <v>6.926346352299162E-2</v>
      </c>
      <c r="AI20" s="37">
        <v>224821</v>
      </c>
      <c r="AJ20" s="38">
        <v>-5.6270096463022501E-2</v>
      </c>
      <c r="AK20" s="221">
        <v>34585</v>
      </c>
      <c r="AL20" s="222">
        <v>-0.28173869701563825</v>
      </c>
      <c r="AM20" s="37">
        <v>1586211</v>
      </c>
      <c r="AN20" s="38">
        <v>0.13882726446426963</v>
      </c>
      <c r="AO20" s="37">
        <v>483804</v>
      </c>
      <c r="AP20" s="38">
        <v>0.19064131181107391</v>
      </c>
      <c r="AQ20" s="37">
        <v>515159</v>
      </c>
      <c r="AR20" s="38">
        <v>0.16043790194510454</v>
      </c>
      <c r="AS20" s="37">
        <v>483891</v>
      </c>
      <c r="AT20" s="38">
        <v>8.641163171330235E-2</v>
      </c>
      <c r="AU20" s="37">
        <v>191313</v>
      </c>
      <c r="AV20" s="38">
        <v>0.14980737677823397</v>
      </c>
      <c r="AW20" s="221">
        <v>47695</v>
      </c>
      <c r="AX20" s="222">
        <v>-5.4308601340365636E-2</v>
      </c>
      <c r="AY20" s="37">
        <v>281344</v>
      </c>
      <c r="AZ20" s="38">
        <v>5.2343370114082743E-2</v>
      </c>
      <c r="BA20" s="37">
        <v>152247</v>
      </c>
      <c r="BB20" s="38">
        <v>4.5659991422255519E-3</v>
      </c>
      <c r="BC20" s="37">
        <v>71973</v>
      </c>
      <c r="BD20" s="38">
        <v>1.3989856297548675E-2</v>
      </c>
      <c r="BE20" s="37">
        <v>15536</v>
      </c>
      <c r="BF20" s="38">
        <v>0.62035878181059667</v>
      </c>
      <c r="BG20" s="37">
        <v>40425</v>
      </c>
      <c r="BH20" s="38">
        <v>0.21469350961538458</v>
      </c>
      <c r="BI20" s="221">
        <v>2970</v>
      </c>
      <c r="BJ20" s="222">
        <v>-5.0207866965142345E-2</v>
      </c>
      <c r="BK20" s="37">
        <v>563623</v>
      </c>
      <c r="BL20" s="38">
        <v>0.11905452090696111</v>
      </c>
      <c r="BM20" s="37">
        <v>222264</v>
      </c>
      <c r="BN20" s="38">
        <v>7.2350772912364691E-2</v>
      </c>
      <c r="BO20" s="37">
        <v>107182</v>
      </c>
      <c r="BP20" s="38">
        <v>0.23013887294846791</v>
      </c>
      <c r="BQ20" s="37">
        <v>94115</v>
      </c>
      <c r="BR20" s="38">
        <v>-1.6294918159583616E-2</v>
      </c>
      <c r="BS20" s="37">
        <v>147487</v>
      </c>
      <c r="BT20" s="38">
        <v>0.22427346454274533</v>
      </c>
      <c r="BU20" s="221">
        <v>4354</v>
      </c>
      <c r="BV20" s="222">
        <v>-1.8263810597519692E-2</v>
      </c>
      <c r="BW20" s="37">
        <v>3655958</v>
      </c>
      <c r="BX20" s="38">
        <v>0.15708018727444029</v>
      </c>
      <c r="BY20" s="37">
        <v>1617409</v>
      </c>
      <c r="BZ20" s="38">
        <v>0.10234268667783941</v>
      </c>
      <c r="CA20" s="37">
        <v>605649</v>
      </c>
      <c r="CB20" s="38">
        <v>0.19443025592581553</v>
      </c>
      <c r="CC20" s="37">
        <v>466425</v>
      </c>
      <c r="CD20" s="38">
        <v>0.26471672839874394</v>
      </c>
      <c r="CE20" s="37">
        <v>998468</v>
      </c>
      <c r="CF20" s="38">
        <v>0.20442024938389847</v>
      </c>
      <c r="CG20" s="221">
        <v>19759</v>
      </c>
      <c r="CH20" s="222">
        <v>0.19889569807657304</v>
      </c>
      <c r="CI20" s="37">
        <v>418064</v>
      </c>
      <c r="CJ20" s="38">
        <v>-2.8354684565754962E-2</v>
      </c>
      <c r="CK20" s="37">
        <v>148541</v>
      </c>
      <c r="CL20" s="38">
        <v>4.3946081187450803E-2</v>
      </c>
      <c r="CM20" s="37">
        <v>172163</v>
      </c>
      <c r="CN20" s="38">
        <v>-3.3042022848028041E-2</v>
      </c>
      <c r="CO20" s="37">
        <v>40203</v>
      </c>
      <c r="CP20" s="38">
        <v>-6.9181079391539946E-2</v>
      </c>
      <c r="CQ20" s="37">
        <v>55513</v>
      </c>
      <c r="CR20" s="38">
        <v>-0.11874335243598499</v>
      </c>
      <c r="CS20" s="221">
        <v>5231</v>
      </c>
      <c r="CT20" s="222">
        <v>-9.5452187445962289E-2</v>
      </c>
      <c r="CU20" s="37">
        <v>474458</v>
      </c>
      <c r="CV20" s="38">
        <v>0.28511839303997366</v>
      </c>
      <c r="CW20" s="37">
        <v>127893</v>
      </c>
      <c r="CX20" s="38">
        <v>7.4478274019558421E-2</v>
      </c>
      <c r="CY20" s="37">
        <v>74609</v>
      </c>
      <c r="CZ20" s="38">
        <v>0.44456706939281299</v>
      </c>
      <c r="DA20" s="37">
        <v>41706</v>
      </c>
      <c r="DB20" s="38">
        <v>0.75893045421956051</v>
      </c>
      <c r="DC20" s="37">
        <v>234979</v>
      </c>
      <c r="DD20" s="38">
        <v>0.3296909748354715</v>
      </c>
      <c r="DE20" s="221">
        <v>453</v>
      </c>
      <c r="DF20" s="222">
        <v>-0.4372670807453416</v>
      </c>
      <c r="DG20" s="37">
        <v>760815</v>
      </c>
      <c r="DH20" s="38">
        <v>0.18835008778122786</v>
      </c>
      <c r="DI20" s="37">
        <v>197151</v>
      </c>
      <c r="DJ20" s="38">
        <v>0.26641058088221126</v>
      </c>
      <c r="DK20" s="37">
        <v>479270</v>
      </c>
      <c r="DL20" s="38">
        <v>0.21731113097898969</v>
      </c>
      <c r="DM20" s="37">
        <v>41693</v>
      </c>
      <c r="DN20" s="38">
        <v>9.0668898945771348E-2</v>
      </c>
      <c r="DO20" s="37">
        <v>40898</v>
      </c>
      <c r="DP20" s="38">
        <v>-0.1814670269188432</v>
      </c>
      <c r="DQ20" s="221">
        <v>4383</v>
      </c>
      <c r="DR20" s="222">
        <v>2.9029385574354407</v>
      </c>
      <c r="DS20" s="37">
        <v>887258</v>
      </c>
      <c r="DT20" s="38">
        <v>0.17828652323285166</v>
      </c>
      <c r="DU20" s="37">
        <v>502675</v>
      </c>
      <c r="DV20" s="38">
        <v>0.18966194596436758</v>
      </c>
      <c r="DW20" s="37">
        <v>286960</v>
      </c>
      <c r="DX20" s="38">
        <v>0.25111176993774098</v>
      </c>
      <c r="DY20" s="37">
        <v>154925</v>
      </c>
      <c r="DZ20" s="38">
        <v>0.24345864903043535</v>
      </c>
      <c r="EA20" s="37">
        <v>78283</v>
      </c>
      <c r="EB20" s="38">
        <v>2.6255795486564981E-3</v>
      </c>
      <c r="EC20" s="221">
        <v>16022</v>
      </c>
      <c r="ED20" s="222">
        <v>0.34412751677852338</v>
      </c>
    </row>
    <row r="21" spans="1:134" s="16" customFormat="1" outlineLevel="1" x14ac:dyDescent="0.25">
      <c r="A21" s="218"/>
      <c r="B21" s="33" t="s">
        <v>33</v>
      </c>
      <c r="C21" s="34">
        <v>863707</v>
      </c>
      <c r="D21" s="224">
        <f>IFERROR(C21/C34-1,"-")</f>
        <v>5.9830619471888493</v>
      </c>
      <c r="E21" s="34">
        <v>380884</v>
      </c>
      <c r="F21" s="224">
        <f>IFERROR(E21/E34-1,"-")</f>
        <v>5.7680224603301529</v>
      </c>
      <c r="G21" s="34">
        <v>256728</v>
      </c>
      <c r="H21" s="224">
        <f>IFERROR(G21/G34-1,"-")</f>
        <v>5.2250672874081614</v>
      </c>
      <c r="I21" s="34">
        <v>100111</v>
      </c>
      <c r="J21" s="224">
        <f>IFERROR(I21/I34-1,"-")</f>
        <v>3.296793853813468</v>
      </c>
      <c r="K21" s="34">
        <v>135642</v>
      </c>
      <c r="L21" s="224">
        <f>IFERROR(K21/K34-1,"-")</f>
        <v>6.7385896850753078</v>
      </c>
      <c r="M21" s="130">
        <v>14066</v>
      </c>
      <c r="N21" s="220">
        <f>IFERROR(M21/M34-1,"-")</f>
        <v>0.67332857482750419</v>
      </c>
      <c r="O21" s="34">
        <v>762397</v>
      </c>
      <c r="P21" s="224">
        <f>IFERROR(O21/O34-1,"-")</f>
        <v>7.4396634748436377</v>
      </c>
      <c r="Q21" s="34">
        <v>337578</v>
      </c>
      <c r="R21" s="224">
        <f>IFERROR(Q21/Q34-1,"-")</f>
        <v>6.9503073408539597</v>
      </c>
      <c r="S21" s="34">
        <v>225023</v>
      </c>
      <c r="T21" s="224">
        <f>IFERROR(S21/S34-1,"-")</f>
        <v>6.4424673391764511</v>
      </c>
      <c r="U21" s="34">
        <v>92313</v>
      </c>
      <c r="V21" s="224">
        <f>IFERROR(U21/U34-1,"-")</f>
        <v>3.7820658930791549</v>
      </c>
      <c r="W21" s="34">
        <v>118479</v>
      </c>
      <c r="X21" s="224">
        <f>IFERROR(W21/W34-1,"-")</f>
        <v>8.2072583152004981</v>
      </c>
      <c r="Y21" s="130">
        <v>9799</v>
      </c>
      <c r="Z21" s="220">
        <f>IFERROR(Y21/Y34-1,"-")</f>
        <v>0.41644984099450699</v>
      </c>
      <c r="AA21" s="34">
        <v>101310</v>
      </c>
      <c r="AB21" s="224">
        <f>IFERROR(AA21/AA34-1,"-")</f>
        <v>2.0376900242871279</v>
      </c>
      <c r="AC21" s="34">
        <v>43307</v>
      </c>
      <c r="AD21" s="224">
        <f>IFERROR(AC21/AC34-1,"-")</f>
        <v>2.1345541401273884</v>
      </c>
      <c r="AE21" s="34">
        <v>31705</v>
      </c>
      <c r="AF21" s="224">
        <f>IFERROR(AE21/AE34-1,"-")</f>
        <v>1.8807014355805922</v>
      </c>
      <c r="AG21" s="34">
        <v>7798</v>
      </c>
      <c r="AH21" s="224">
        <f>IFERROR(AG21/AG34-1,"-")</f>
        <v>0.95193992490613266</v>
      </c>
      <c r="AI21" s="34">
        <v>17162</v>
      </c>
      <c r="AJ21" s="224">
        <f>IFERROR(AI21/AI34-1,"-")</f>
        <v>2.6820424801544731</v>
      </c>
      <c r="AK21" s="130">
        <v>4268</v>
      </c>
      <c r="AL21" s="220">
        <f>IFERROR(AK21/AK34-1,"-")</f>
        <v>1.868279569892473</v>
      </c>
      <c r="AM21" s="34">
        <v>144391</v>
      </c>
      <c r="AN21" s="224">
        <f>IFERROR(AM21/AM34-1,"-")</f>
        <v>4.1242458655688834</v>
      </c>
      <c r="AO21" s="34">
        <v>51945</v>
      </c>
      <c r="AP21" s="224">
        <f>IFERROR(AO21/AO34-1,"-")</f>
        <v>3.3596307175828786</v>
      </c>
      <c r="AQ21" s="34">
        <v>47997</v>
      </c>
      <c r="AR21" s="224">
        <f>IFERROR(AQ21/AQ34-1,"-")</f>
        <v>3.0507215798801584</v>
      </c>
      <c r="AS21" s="34">
        <v>34586</v>
      </c>
      <c r="AT21" s="224">
        <f>IFERROR(AS21/AS34-1,"-")</f>
        <v>2.0517956410482663</v>
      </c>
      <c r="AU21" s="34">
        <v>16691</v>
      </c>
      <c r="AV21" s="224">
        <f>IFERROR(AU21/AU34-1,"-")</f>
        <v>1.6544211195928753</v>
      </c>
      <c r="AW21" s="130">
        <v>6657</v>
      </c>
      <c r="AX21" s="220">
        <f>IFERROR(AW21/AW34-1,"-")</f>
        <v>0.14578313253012043</v>
      </c>
      <c r="AY21" s="34">
        <v>29138</v>
      </c>
      <c r="AZ21" s="224">
        <f>IFERROR(AY21/AY34-1,"-")</f>
        <v>3.8377884775029054</v>
      </c>
      <c r="BA21" s="34">
        <v>17765</v>
      </c>
      <c r="BB21" s="224">
        <f>IFERROR(BA21/BA34-1,"-")</f>
        <v>4.3109118086696565</v>
      </c>
      <c r="BC21" s="34">
        <v>6604</v>
      </c>
      <c r="BD21" s="224">
        <f>IFERROR(BC21/BC34-1,"-")</f>
        <v>3.1095208462974488</v>
      </c>
      <c r="BE21" s="34">
        <v>1124</v>
      </c>
      <c r="BF21" s="224">
        <f>IFERROR(BE21/BE34-1,"-")</f>
        <v>1.81</v>
      </c>
      <c r="BG21" s="34">
        <v>3449</v>
      </c>
      <c r="BH21" s="224">
        <f>IFERROR(BG21/BG34-1,"-")</f>
        <v>5.6326923076923077</v>
      </c>
      <c r="BI21" s="130">
        <v>266</v>
      </c>
      <c r="BJ21" s="220">
        <f>IFERROR(BI21/BI34-1,"-")</f>
        <v>9.4650205761316775E-2</v>
      </c>
      <c r="BK21" s="34">
        <v>39718</v>
      </c>
      <c r="BL21" s="224">
        <f>IFERROR(BK21/BK34-1,"-")</f>
        <v>2.3189604746385895</v>
      </c>
      <c r="BM21" s="34">
        <v>19956</v>
      </c>
      <c r="BN21" s="224">
        <f>IFERROR(BM21/BM34-1,"-")</f>
        <v>2.0067801717643512</v>
      </c>
      <c r="BO21" s="34">
        <v>5205</v>
      </c>
      <c r="BP21" s="224">
        <f>IFERROR(BO21/BO34-1,"-")</f>
        <v>1.508433734939759</v>
      </c>
      <c r="BQ21" s="34">
        <v>6827</v>
      </c>
      <c r="BR21" s="224">
        <f>IFERROR(BQ21/BQ34-1,"-")</f>
        <v>3.1176115802171287</v>
      </c>
      <c r="BS21" s="34">
        <v>8108</v>
      </c>
      <c r="BT21" s="224">
        <f>IFERROR(BS21/BS34-1,"-")</f>
        <v>3.0178394449950448</v>
      </c>
      <c r="BU21" s="130">
        <v>274</v>
      </c>
      <c r="BV21" s="220">
        <f>IFERROR(BU21/BU34-1,"-")</f>
        <v>0.70186335403726718</v>
      </c>
      <c r="BW21" s="34">
        <v>198298</v>
      </c>
      <c r="BX21" s="224">
        <f>IFERROR(BW21/BW34-1,"-")</f>
        <v>67.003429355281213</v>
      </c>
      <c r="BY21" s="34">
        <v>103859</v>
      </c>
      <c r="BZ21" s="224">
        <f>IFERROR(BY21/BY34-1,"-")</f>
        <v>69.033041132838846</v>
      </c>
      <c r="CA21" s="34">
        <v>30773</v>
      </c>
      <c r="CB21" s="224">
        <f>IFERROR(CA21/CA34-1,"-")</f>
        <v>43.858600583090379</v>
      </c>
      <c r="CC21" s="34">
        <v>19207</v>
      </c>
      <c r="CD21" s="224">
        <f>IFERROR(CC21/CC34-1,"-")</f>
        <v>53.565340909090907</v>
      </c>
      <c r="CE21" s="34">
        <v>47077</v>
      </c>
      <c r="CF21" s="224">
        <f>IFERROR(CE21/CE34-1,"-")</f>
        <v>96.873180873180871</v>
      </c>
      <c r="CG21" s="130">
        <v>686</v>
      </c>
      <c r="CH21" s="220">
        <f>IFERROR(CG21/CG34-1,"-")</f>
        <v>13.913043478260869</v>
      </c>
      <c r="CI21" s="34">
        <v>51512</v>
      </c>
      <c r="CJ21" s="224">
        <f>IFERROR(CI21/CI34-1,"-")</f>
        <v>27.210295728368017</v>
      </c>
      <c r="CK21" s="34">
        <v>20168</v>
      </c>
      <c r="CL21" s="224">
        <f>IFERROR(CK21/CK34-1,"-")</f>
        <v>23.96039603960396</v>
      </c>
      <c r="CM21" s="34">
        <v>18569</v>
      </c>
      <c r="CN21" s="224">
        <f>IFERROR(CM21/CM34-1,"-")</f>
        <v>23.336828309305375</v>
      </c>
      <c r="CO21" s="34">
        <v>4675</v>
      </c>
      <c r="CP21" s="224">
        <f>IFERROR(CO21/CO34-1,"-")</f>
        <v>39.301724137931032</v>
      </c>
      <c r="CQ21" s="34">
        <v>7567</v>
      </c>
      <c r="CR21" s="224">
        <f>IFERROR(CQ21/CQ34-1,"-")</f>
        <v>65.377192982456137</v>
      </c>
      <c r="CS21" s="130">
        <v>214</v>
      </c>
      <c r="CT21" s="220">
        <f>IFERROR(CS21/CS34-1,"-")</f>
        <v>6.1333333333333337</v>
      </c>
      <c r="CU21" s="34">
        <v>35158</v>
      </c>
      <c r="CV21" s="224">
        <f>IFERROR(CU21/CU34-1,"-")</f>
        <v>7.0361142857142855</v>
      </c>
      <c r="CW21" s="34">
        <v>14518</v>
      </c>
      <c r="CX21" s="224">
        <f>IFERROR(CW21/CW34-1,"-")</f>
        <v>6.347165991902834</v>
      </c>
      <c r="CY21" s="34">
        <v>4663</v>
      </c>
      <c r="CZ21" s="224">
        <f>IFERROR(CY21/CY34-1,"-")</f>
        <v>6.7201986754966887</v>
      </c>
      <c r="DA21" s="34">
        <v>2266</v>
      </c>
      <c r="DB21" s="224">
        <f>IFERROR(DA21/DA34-1,"-")</f>
        <v>3.3326959847036326</v>
      </c>
      <c r="DC21" s="34">
        <v>14043</v>
      </c>
      <c r="DD21" s="224">
        <f>IFERROR(DC21/DC34-1,"-")</f>
        <v>9.8691950464396285</v>
      </c>
      <c r="DE21" s="130">
        <v>245</v>
      </c>
      <c r="DF21" s="220">
        <f>IFERROR(DE21/DE34-1,"-")</f>
        <v>34</v>
      </c>
      <c r="DG21" s="34">
        <v>128848</v>
      </c>
      <c r="DH21" s="224">
        <f>IFERROR(DG21/DG34-1,"-")</f>
        <v>18.122588305135054</v>
      </c>
      <c r="DI21" s="34">
        <v>35914</v>
      </c>
      <c r="DJ21" s="224">
        <f>IFERROR(DI21/DI34-1,"-")</f>
        <v>29.23063973063973</v>
      </c>
      <c r="DK21" s="34">
        <v>77946</v>
      </c>
      <c r="DL21" s="224">
        <f>IFERROR(DK21/DK34-1,"-")</f>
        <v>16.070959264126149</v>
      </c>
      <c r="DM21" s="34">
        <v>5859</v>
      </c>
      <c r="DN21" s="224">
        <f>IFERROR(DM21/DM34-1,"-")</f>
        <v>5.5463687150837986</v>
      </c>
      <c r="DO21" s="34">
        <v>8592</v>
      </c>
      <c r="DP21" s="224">
        <f>IFERROR(DO21/DO34-1,"-")</f>
        <v>69.426229508196727</v>
      </c>
      <c r="DQ21" s="130">
        <v>135</v>
      </c>
      <c r="DR21" s="220">
        <f>IFERROR(DQ21/DQ34-1,"-")</f>
        <v>3.5</v>
      </c>
      <c r="DS21" s="34">
        <v>92758</v>
      </c>
      <c r="DT21" s="224">
        <f>IFERROR(DS21/DS34-1,"-")</f>
        <v>3.5922075350264864</v>
      </c>
      <c r="DU21" s="34">
        <v>54462</v>
      </c>
      <c r="DV21" s="224">
        <f>IFERROR(DU21/DU34-1,"-")</f>
        <v>3.4969036413178101</v>
      </c>
      <c r="DW21" s="34">
        <v>25809</v>
      </c>
      <c r="DX21" s="224">
        <f>IFERROR(DW21/DW34-1,"-")</f>
        <v>2.9181721572794901</v>
      </c>
      <c r="DY21" s="34">
        <v>12632</v>
      </c>
      <c r="DZ21" s="224">
        <f>IFERROR(DY21/DY34-1,"-")</f>
        <v>2.7865707434052758</v>
      </c>
      <c r="EA21" s="34">
        <v>8517</v>
      </c>
      <c r="EB21" s="224">
        <f>IFERROR(EA21/EA34-1,"-")</f>
        <v>4.0726622989874928</v>
      </c>
      <c r="EC21" s="130">
        <v>1136</v>
      </c>
      <c r="ED21" s="220">
        <f>IFERROR(EC21/EC34-1,"-")</f>
        <v>1.2450592885375493</v>
      </c>
    </row>
    <row r="22" spans="1:134" s="16" customFormat="1" outlineLevel="1" x14ac:dyDescent="0.25">
      <c r="A22" s="218"/>
      <c r="B22" s="33" t="s">
        <v>35</v>
      </c>
      <c r="C22" s="34">
        <v>1090267</v>
      </c>
      <c r="D22" s="224">
        <f t="shared" ref="D22:D32" si="9">IFERROR(C22/C35-1,"-")</f>
        <v>8.9332810976776393</v>
      </c>
      <c r="E22" s="34">
        <v>472638</v>
      </c>
      <c r="F22" s="224">
        <f t="shared" ref="F22:F32" si="10">IFERROR(E22/E35-1,"-")</f>
        <v>7.2252271066095854</v>
      </c>
      <c r="G22" s="34">
        <v>294431</v>
      </c>
      <c r="H22" s="224">
        <f t="shared" ref="H22:H32" si="11">IFERROR(G22/G35-1,"-")</f>
        <v>8.2518539467068877</v>
      </c>
      <c r="I22" s="34">
        <v>155768</v>
      </c>
      <c r="J22" s="224">
        <f t="shared" ref="J22:J32" si="12">IFERROR(I22/I35-1,"-")</f>
        <v>8.8090680100755669</v>
      </c>
      <c r="K22" s="34">
        <v>203781</v>
      </c>
      <c r="L22" s="224">
        <f t="shared" ref="L22:L32" si="13">IFERROR(K22/K35-1,"-")</f>
        <v>16.120137780391499</v>
      </c>
      <c r="M22" s="130">
        <v>18160</v>
      </c>
      <c r="N22" s="220">
        <f t="shared" ref="N22:N32" si="14">IFERROR(M22/M35-1,"-")</f>
        <v>1.8797970187123374</v>
      </c>
      <c r="O22" s="34">
        <v>984323</v>
      </c>
      <c r="P22" s="224">
        <f t="shared" ref="P22:P32" si="15">IFERROR(O22/O35-1,"-")</f>
        <v>11.193684653882364</v>
      </c>
      <c r="Q22" s="34">
        <v>425565</v>
      </c>
      <c r="R22" s="224">
        <f t="shared" ref="R22:R32" si="16">IFERROR(Q22/Q35-1,"-")</f>
        <v>8.4322665011746967</v>
      </c>
      <c r="S22" s="34">
        <v>262852</v>
      </c>
      <c r="T22" s="224">
        <f t="shared" ref="T22:T32" si="17">IFERROR(S22/S35-1,"-")</f>
        <v>11.314453033497307</v>
      </c>
      <c r="U22" s="34">
        <v>147530</v>
      </c>
      <c r="V22" s="224">
        <f t="shared" ref="V22:V32" si="18">IFERROR(U22/U35-1,"-")</f>
        <v>10.082481971153847</v>
      </c>
      <c r="W22" s="34">
        <v>185120</v>
      </c>
      <c r="X22" s="224">
        <f t="shared" ref="X22:X32" si="19">IFERROR(W22/W35-1,"-")</f>
        <v>20.11795573807894</v>
      </c>
      <c r="Y22" s="130">
        <v>14826</v>
      </c>
      <c r="Z22" s="220">
        <f t="shared" ref="Z22:Z32" si="20">IFERROR(Y22/Y35-1,"-")</f>
        <v>2.0443531827515402</v>
      </c>
      <c r="AA22" s="34">
        <v>105944</v>
      </c>
      <c r="AB22" s="224">
        <f t="shared" ref="AB22:AB32" si="21">IFERROR(AA22/AA35-1,"-")</f>
        <v>2.6488376097812982</v>
      </c>
      <c r="AC22" s="34">
        <v>47073</v>
      </c>
      <c r="AD22" s="224">
        <f t="shared" ref="AD22:AD32" si="22">IFERROR(AC22/AC35-1,"-")</f>
        <v>2.8134316267012314</v>
      </c>
      <c r="AE22" s="34">
        <v>31579</v>
      </c>
      <c r="AF22" s="224">
        <f t="shared" ref="AF22:AF32" si="23">IFERROR(AE22/AE35-1,"-")</f>
        <v>2.0135509113465027</v>
      </c>
      <c r="AG22" s="34">
        <v>8238</v>
      </c>
      <c r="AH22" s="224">
        <f t="shared" ref="AH22:AH32" si="24">IFERROR(AG22/AG35-1,"-")</f>
        <v>2.207943925233645</v>
      </c>
      <c r="AI22" s="34">
        <v>18661</v>
      </c>
      <c r="AJ22" s="224">
        <f t="shared" ref="AJ22:AJ32" si="25">IFERROR(AI22/AI35-1,"-")</f>
        <v>4.9505739795918364</v>
      </c>
      <c r="AK22" s="130">
        <v>3335</v>
      </c>
      <c r="AL22" s="220">
        <f t="shared" ref="AL22:AL32" si="26">IFERROR(AK22/AK35-1,"-")</f>
        <v>1.3224233983286906</v>
      </c>
      <c r="AM22" s="34">
        <v>163428</v>
      </c>
      <c r="AN22" s="224">
        <f t="shared" ref="AN22:AN32" si="27">IFERROR(AM22/AM35-1,"-")</f>
        <v>6.5563158868133904</v>
      </c>
      <c r="AO22" s="34">
        <v>60227</v>
      </c>
      <c r="AP22" s="224">
        <f t="shared" ref="AP22:AP32" si="28">IFERROR(AO22/AO35-1,"-")</f>
        <v>5.0706581997782481</v>
      </c>
      <c r="AQ22" s="34">
        <v>57292</v>
      </c>
      <c r="AR22" s="224">
        <f t="shared" ref="AR22:AR32" si="29">IFERROR(AQ22/AQ35-1,"-")</f>
        <v>6.4482579303172125</v>
      </c>
      <c r="AS22" s="34">
        <v>52048</v>
      </c>
      <c r="AT22" s="224">
        <f t="shared" ref="AT22:AT32" si="30">IFERROR(AS22/AS35-1,"-")</f>
        <v>6.1978979394274649</v>
      </c>
      <c r="AU22" s="34">
        <v>27569</v>
      </c>
      <c r="AV22" s="224">
        <f t="shared" ref="AV22:AV32" si="31">IFERROR(AU22/AU35-1,"-")</f>
        <v>7.6153124999999999</v>
      </c>
      <c r="AW22" s="130">
        <v>11156</v>
      </c>
      <c r="AX22" s="220">
        <f t="shared" ref="AX22:AX32" si="32">IFERROR(AW22/AW35-1,"-")</f>
        <v>1.891653706583722</v>
      </c>
      <c r="AY22" s="34">
        <v>30309</v>
      </c>
      <c r="AZ22" s="224">
        <f t="shared" ref="AZ22:AZ32" si="33">IFERROR(AY22/AY35-1,"-")</f>
        <v>25.540280210157619</v>
      </c>
      <c r="BA22" s="34">
        <v>18453</v>
      </c>
      <c r="BB22" s="224">
        <f t="shared" ref="BB22:BB32" si="34">IFERROR(BA22/BA35-1,"-")</f>
        <v>20.76061320754717</v>
      </c>
      <c r="BC22" s="34">
        <v>6607</v>
      </c>
      <c r="BD22" s="224">
        <f t="shared" ref="BD22:BD32" si="35">IFERROR(BC22/BC35-1,"-")</f>
        <v>39.783950617283949</v>
      </c>
      <c r="BE22" s="34">
        <v>1766</v>
      </c>
      <c r="BF22" s="224">
        <f t="shared" ref="BF22:BF32" si="36">IFERROR(BE22/BE35-1,"-")</f>
        <v>27.483870967741936</v>
      </c>
      <c r="BG22" s="34">
        <v>3494</v>
      </c>
      <c r="BH22" s="224">
        <f t="shared" ref="BH22:BH32" si="37">IFERROR(BG22/BG35-1,"-")</f>
        <v>49.637681159420289</v>
      </c>
      <c r="BI22" s="130">
        <v>295</v>
      </c>
      <c r="BJ22" s="220">
        <f t="shared" ref="BJ22:BJ32" si="38">IFERROR(BI22/BI35-1,"-")</f>
        <v>6.0238095238095237</v>
      </c>
      <c r="BK22" s="34">
        <v>73649</v>
      </c>
      <c r="BL22" s="224">
        <f t="shared" ref="BL22:BL32" si="39">IFERROR(BK22/BK35-1,"-")</f>
        <v>2.5680926311709702</v>
      </c>
      <c r="BM22" s="34">
        <v>33272</v>
      </c>
      <c r="BN22" s="224">
        <f t="shared" ref="BN22:BN32" si="40">IFERROR(BM22/BM35-1,"-")</f>
        <v>1.5562384757221879</v>
      </c>
      <c r="BO22" s="34">
        <v>9091</v>
      </c>
      <c r="BP22" s="224">
        <f t="shared" ref="BP22:BP32" si="41">IFERROR(BO22/BO35-1,"-")</f>
        <v>3.2861857614332859</v>
      </c>
      <c r="BQ22" s="34">
        <v>15678</v>
      </c>
      <c r="BR22" s="224">
        <f t="shared" ref="BR22:BR32" si="42">IFERROR(BQ22/BQ35-1,"-")</f>
        <v>7.2820919175911261</v>
      </c>
      <c r="BS22" s="34">
        <v>15843</v>
      </c>
      <c r="BT22" s="224">
        <f t="shared" ref="BT22:BT32" si="43">IFERROR(BS22/BS35-1,"-")</f>
        <v>3.3441184535234436</v>
      </c>
      <c r="BU22" s="130">
        <v>655</v>
      </c>
      <c r="BV22" s="220">
        <f t="shared" ref="BV22:BV32" si="44">IFERROR(BU22/BU35-1,"-")</f>
        <v>1.5192307692307692</v>
      </c>
      <c r="BW22" s="34">
        <v>338596</v>
      </c>
      <c r="BX22" s="224">
        <f t="shared" ref="BX22:BX32" si="45">IFERROR(BW22/BW35-1,"-")</f>
        <v>169.23428858722977</v>
      </c>
      <c r="BY22" s="34">
        <v>164086</v>
      </c>
      <c r="BZ22" s="224">
        <f t="shared" ref="BZ22:BZ32" si="46">IFERROR(BY22/BY35-1,"-")</f>
        <v>130.90192926045017</v>
      </c>
      <c r="CA22" s="34">
        <v>48339</v>
      </c>
      <c r="CB22" s="224">
        <f t="shared" ref="CB22:CB32" si="47">IFERROR(CA22/CA35-1,"-")</f>
        <v>83.954305799648509</v>
      </c>
      <c r="CC22" s="34">
        <v>39208</v>
      </c>
      <c r="CD22" s="224">
        <f t="shared" ref="CD22:CD32" si="48">IFERROR(CC22/CC35-1,"-")</f>
        <v>262.14093959731542</v>
      </c>
      <c r="CE22" s="34">
        <v>88549</v>
      </c>
      <c r="CF22" s="224">
        <f t="shared" ref="CF22:CF32" si="49">IFERROR(CE22/CE35-1,"-")</f>
        <v>347.61811023622045</v>
      </c>
      <c r="CG22" s="130">
        <v>527</v>
      </c>
      <c r="CH22" s="220">
        <f t="shared" ref="CH22:CH32" si="50">IFERROR(CG22/CG35-1,"-")</f>
        <v>526</v>
      </c>
      <c r="CI22" s="34">
        <v>48747</v>
      </c>
      <c r="CJ22" s="224">
        <f t="shared" ref="CJ22:CJ32" si="51">IFERROR(CI22/CI35-1,"-")</f>
        <v>31.282781456953643</v>
      </c>
      <c r="CK22" s="34">
        <v>17151</v>
      </c>
      <c r="CL22" s="224">
        <f t="shared" ref="CL22:CL32" si="52">IFERROR(CK22/CK35-1,"-")</f>
        <v>17.441935483870967</v>
      </c>
      <c r="CM22" s="34">
        <v>17851</v>
      </c>
      <c r="CN22" s="224">
        <f t="shared" ref="CN22:CN32" si="53">IFERROR(CM22/CM35-1,"-")</f>
        <v>40.131336405529957</v>
      </c>
      <c r="CO22" s="34">
        <v>5783</v>
      </c>
      <c r="CP22" s="224">
        <f t="shared" ref="CP22:CP32" si="54">IFERROR(CO22/CO35-1,"-")</f>
        <v>31.672316384180789</v>
      </c>
      <c r="CQ22" s="34">
        <v>8690</v>
      </c>
      <c r="CR22" s="224">
        <f t="shared" ref="CR22:CR32" si="55">IFERROR(CQ22/CQ35-1,"-")</f>
        <v>139.16129032258064</v>
      </c>
      <c r="CS22" s="130">
        <v>353</v>
      </c>
      <c r="CT22" s="220">
        <f t="shared" ref="CT22:CT32" si="56">IFERROR(CS22/CS35-1,"-")</f>
        <v>8.8055555555555554</v>
      </c>
      <c r="CU22" s="34">
        <v>37254</v>
      </c>
      <c r="CV22" s="224">
        <f t="shared" ref="CV22:CV32" si="57">IFERROR(CU22/CU35-1,"-")</f>
        <v>32.114666666666665</v>
      </c>
      <c r="CW22" s="34">
        <v>14194</v>
      </c>
      <c r="CX22" s="224">
        <f t="shared" ref="CX22:CX32" si="58">IFERROR(CW22/CW35-1,"-")</f>
        <v>22.93591905564924</v>
      </c>
      <c r="CY22" s="34">
        <v>5652</v>
      </c>
      <c r="CZ22" s="224">
        <f t="shared" ref="CZ22:CZ32" si="59">IFERROR(CY22/CY35-1,"-")</f>
        <v>28.4375</v>
      </c>
      <c r="DA22" s="34">
        <v>2910</v>
      </c>
      <c r="DB22" s="224">
        <f t="shared" ref="DB22:DB32" si="60">IFERROR(DA22/DA35-1,"-")</f>
        <v>15.256983240223462</v>
      </c>
      <c r="DC22" s="34">
        <v>14806</v>
      </c>
      <c r="DD22" s="224">
        <f t="shared" ref="DD22:DD32" si="61">IFERROR(DC22/DC35-1,"-")</f>
        <v>96.40789473684211</v>
      </c>
      <c r="DE22" s="130">
        <v>96</v>
      </c>
      <c r="DF22" s="220">
        <f t="shared" ref="DF22:DF32" si="62">IFERROR(DE22/DE35-1,"-")</f>
        <v>95</v>
      </c>
      <c r="DG22" s="34">
        <v>137394</v>
      </c>
      <c r="DH22" s="224">
        <f t="shared" ref="DH22:DH32" si="63">IFERROR(DG22/DG35-1,"-")</f>
        <v>26.801295022258195</v>
      </c>
      <c r="DI22" s="34">
        <v>35147</v>
      </c>
      <c r="DJ22" s="224">
        <f t="shared" ref="DJ22:DJ32" si="64">IFERROR(DI22/DI35-1,"-")</f>
        <v>29.749781277340333</v>
      </c>
      <c r="DK22" s="34">
        <v>82436</v>
      </c>
      <c r="DL22" s="224">
        <f t="shared" ref="DL22:DL32" si="65">IFERROR(DK22/DK35-1,"-")</f>
        <v>26.709579831932775</v>
      </c>
      <c r="DM22" s="34">
        <v>8277</v>
      </c>
      <c r="DN22" s="224">
        <f t="shared" ref="DN22:DN32" si="66">IFERROR(DM22/DM35-1,"-")</f>
        <v>9.5305343511450378</v>
      </c>
      <c r="DO22" s="34">
        <v>9962</v>
      </c>
      <c r="DP22" s="224">
        <f t="shared" ref="DP22:DP32" si="67">IFERROR(DO22/DO35-1,"-")</f>
        <v>310.3125</v>
      </c>
      <c r="DQ22" s="130">
        <v>312</v>
      </c>
      <c r="DR22" s="220">
        <f t="shared" ref="DR22:DR32" si="68">IFERROR(DQ22/DQ35-1,"-")</f>
        <v>2.7142857142857144</v>
      </c>
      <c r="DS22" s="34">
        <v>105737</v>
      </c>
      <c r="DT22" s="224">
        <f t="shared" ref="DT22:DT32" si="69">IFERROR(DS22/DS35-1,"-")</f>
        <v>3.9655771578848498</v>
      </c>
      <c r="DU22" s="34">
        <v>62710</v>
      </c>
      <c r="DV22" s="224">
        <f t="shared" ref="DV22:DV32" si="70">IFERROR(DU22/DU35-1,"-")</f>
        <v>3.4380750176928521</v>
      </c>
      <c r="DW22" s="34">
        <v>28010</v>
      </c>
      <c r="DX22" s="224">
        <f t="shared" ref="DX22:DX32" si="71">IFERROR(DW22/DW35-1,"-")</f>
        <v>3.558919270833333</v>
      </c>
      <c r="DY22" s="34">
        <v>15945</v>
      </c>
      <c r="DZ22" s="224">
        <f t="shared" ref="DZ22:DZ32" si="72">IFERROR(DY22/DY35-1,"-")</f>
        <v>6.0772303595206392</v>
      </c>
      <c r="EA22" s="34">
        <v>11324</v>
      </c>
      <c r="EB22" s="224">
        <f t="shared" ref="EB22:EB32" si="73">IFERROR(EA22/EA35-1,"-")</f>
        <v>10.267661691542289</v>
      </c>
      <c r="EC22" s="130">
        <v>1325</v>
      </c>
      <c r="ED22" s="220">
        <f t="shared" ref="ED22:ED32" si="74">IFERROR(EC22/EC35-1,"-")</f>
        <v>1.557915057915058</v>
      </c>
    </row>
    <row r="23" spans="1:134" s="16" customFormat="1" outlineLevel="1" x14ac:dyDescent="0.25">
      <c r="A23" s="218"/>
      <c r="B23" s="33" t="s">
        <v>37</v>
      </c>
      <c r="C23" s="34">
        <v>1253686</v>
      </c>
      <c r="D23" s="224">
        <f t="shared" si="9"/>
        <v>7.0135894403784071</v>
      </c>
      <c r="E23" s="34">
        <v>549699</v>
      </c>
      <c r="F23" s="224">
        <f t="shared" si="10"/>
        <v>6.2926622179179326</v>
      </c>
      <c r="G23" s="34">
        <v>325288</v>
      </c>
      <c r="H23" s="224">
        <f t="shared" si="11"/>
        <v>5.780788793462853</v>
      </c>
      <c r="I23" s="34">
        <v>172538</v>
      </c>
      <c r="J23" s="224">
        <f t="shared" si="12"/>
        <v>5.8516400603605749</v>
      </c>
      <c r="K23" s="34">
        <v>234486</v>
      </c>
      <c r="L23" s="224">
        <f t="shared" si="13"/>
        <v>12.41760128175784</v>
      </c>
      <c r="M23" s="130">
        <v>20225</v>
      </c>
      <c r="N23" s="220">
        <f t="shared" si="14"/>
        <v>1.6090041279669762</v>
      </c>
      <c r="O23" s="34">
        <v>1136189</v>
      </c>
      <c r="P23" s="224">
        <f t="shared" si="15"/>
        <v>9.2395346112598116</v>
      </c>
      <c r="Q23" s="34">
        <v>495375</v>
      </c>
      <c r="R23" s="224">
        <f t="shared" si="16"/>
        <v>7.9198898012100258</v>
      </c>
      <c r="S23" s="34">
        <v>292761</v>
      </c>
      <c r="T23" s="224">
        <f t="shared" si="17"/>
        <v>7.7784407796101949</v>
      </c>
      <c r="U23" s="34">
        <v>163526</v>
      </c>
      <c r="V23" s="224">
        <f t="shared" si="18"/>
        <v>6.7928898208158595</v>
      </c>
      <c r="W23" s="34">
        <v>213491</v>
      </c>
      <c r="X23" s="224">
        <f t="shared" si="19"/>
        <v>17.933221000354735</v>
      </c>
      <c r="Y23" s="130">
        <v>16588</v>
      </c>
      <c r="Z23" s="220">
        <f t="shared" si="20"/>
        <v>1.7422714498264176</v>
      </c>
      <c r="AA23" s="34">
        <v>117497</v>
      </c>
      <c r="AB23" s="224">
        <f t="shared" si="21"/>
        <v>1.5832600474892269</v>
      </c>
      <c r="AC23" s="34">
        <v>54323</v>
      </c>
      <c r="AD23" s="224">
        <f t="shared" si="22"/>
        <v>1.7377784497530491</v>
      </c>
      <c r="AE23" s="34">
        <v>32527</v>
      </c>
      <c r="AF23" s="224">
        <f t="shared" si="23"/>
        <v>1.224524688825058</v>
      </c>
      <c r="AG23" s="34">
        <v>9011</v>
      </c>
      <c r="AH23" s="224">
        <f t="shared" si="24"/>
        <v>1.1464983325393043</v>
      </c>
      <c r="AI23" s="34">
        <v>20995</v>
      </c>
      <c r="AJ23" s="224">
        <f t="shared" si="25"/>
        <v>2.3862903225806451</v>
      </c>
      <c r="AK23" s="130">
        <v>3637</v>
      </c>
      <c r="AL23" s="220">
        <f t="shared" si="26"/>
        <v>1.1343896713615025</v>
      </c>
      <c r="AM23" s="34">
        <v>222630</v>
      </c>
      <c r="AN23" s="224">
        <f t="shared" si="27"/>
        <v>4.2773431944246907</v>
      </c>
      <c r="AO23" s="34">
        <v>78859</v>
      </c>
      <c r="AP23" s="224">
        <f t="shared" si="28"/>
        <v>3.5965842853812076</v>
      </c>
      <c r="AQ23" s="34">
        <v>71279</v>
      </c>
      <c r="AR23" s="224">
        <f t="shared" si="29"/>
        <v>3.9002474907190976</v>
      </c>
      <c r="AS23" s="34">
        <v>66620</v>
      </c>
      <c r="AT23" s="224">
        <f t="shared" si="30"/>
        <v>3.8988896242370759</v>
      </c>
      <c r="AU23" s="34">
        <v>32637</v>
      </c>
      <c r="AV23" s="224">
        <f t="shared" si="31"/>
        <v>4.4704994971505192</v>
      </c>
      <c r="AW23" s="130">
        <v>10469</v>
      </c>
      <c r="AX23" s="220">
        <f t="shared" si="32"/>
        <v>1.0759468570295461</v>
      </c>
      <c r="AY23" s="34">
        <v>31935</v>
      </c>
      <c r="AZ23" s="224">
        <f t="shared" si="33"/>
        <v>15.650156412930137</v>
      </c>
      <c r="BA23" s="34">
        <v>20121</v>
      </c>
      <c r="BB23" s="224">
        <f t="shared" si="34"/>
        <v>12.669157608695652</v>
      </c>
      <c r="BC23" s="34">
        <v>7171</v>
      </c>
      <c r="BD23" s="224">
        <f t="shared" si="35"/>
        <v>24.161403508771929</v>
      </c>
      <c r="BE23" s="34">
        <v>1282</v>
      </c>
      <c r="BF23" s="224">
        <f t="shared" si="36"/>
        <v>23.188679245283019</v>
      </c>
      <c r="BG23" s="34">
        <v>3414</v>
      </c>
      <c r="BH23" s="224">
        <f t="shared" si="37"/>
        <v>49.205882352941174</v>
      </c>
      <c r="BI23" s="130">
        <v>269</v>
      </c>
      <c r="BJ23" s="220">
        <f t="shared" si="38"/>
        <v>37.428571428571431</v>
      </c>
      <c r="BK23" s="34">
        <v>66751</v>
      </c>
      <c r="BL23" s="224">
        <f t="shared" si="39"/>
        <v>2.598630653943609</v>
      </c>
      <c r="BM23" s="34">
        <v>30044</v>
      </c>
      <c r="BN23" s="224">
        <f t="shared" si="40"/>
        <v>1.7110629850207544</v>
      </c>
      <c r="BO23" s="34">
        <v>9305</v>
      </c>
      <c r="BP23" s="224">
        <f t="shared" si="41"/>
        <v>2.1403982450219372</v>
      </c>
      <c r="BQ23" s="34">
        <v>13076</v>
      </c>
      <c r="BR23" s="224">
        <f t="shared" si="42"/>
        <v>6.3419427288040424</v>
      </c>
      <c r="BS23" s="34">
        <v>15573</v>
      </c>
      <c r="BT23" s="224">
        <f t="shared" si="43"/>
        <v>4.8457207207207205</v>
      </c>
      <c r="BU23" s="130">
        <v>769</v>
      </c>
      <c r="BV23" s="220">
        <f t="shared" si="44"/>
        <v>1.0452127659574466</v>
      </c>
      <c r="BW23" s="34">
        <v>422491</v>
      </c>
      <c r="BX23" s="224">
        <f t="shared" si="45"/>
        <v>180.4823883161512</v>
      </c>
      <c r="BY23" s="34">
        <v>208490</v>
      </c>
      <c r="BZ23" s="224">
        <f t="shared" si="46"/>
        <v>183.66784765279007</v>
      </c>
      <c r="CA23" s="34">
        <v>59669</v>
      </c>
      <c r="CB23" s="224">
        <f t="shared" si="47"/>
        <v>48.807178631051755</v>
      </c>
      <c r="CC23" s="34">
        <v>46058</v>
      </c>
      <c r="CD23" s="224">
        <f t="shared" si="48"/>
        <v>335.18978102189783</v>
      </c>
      <c r="CE23" s="34">
        <v>108708</v>
      </c>
      <c r="CF23" s="224">
        <f t="shared" si="49"/>
        <v>550.81725888324877</v>
      </c>
      <c r="CG23" s="130">
        <v>2505</v>
      </c>
      <c r="CH23" s="220">
        <f t="shared" si="50"/>
        <v>95.34615384615384</v>
      </c>
      <c r="CI23" s="34">
        <v>56721</v>
      </c>
      <c r="CJ23" s="224">
        <f t="shared" si="51"/>
        <v>54.01551891367604</v>
      </c>
      <c r="CK23" s="34">
        <v>18259</v>
      </c>
      <c r="CL23" s="224">
        <f t="shared" si="52"/>
        <v>42.89182692307692</v>
      </c>
      <c r="CM23" s="34">
        <v>21079</v>
      </c>
      <c r="CN23" s="224">
        <f t="shared" si="53"/>
        <v>46.156599552572708</v>
      </c>
      <c r="CO23" s="34">
        <v>6274</v>
      </c>
      <c r="CP23" s="224">
        <f t="shared" si="54"/>
        <v>59.32692307692308</v>
      </c>
      <c r="CQ23" s="34">
        <v>10361</v>
      </c>
      <c r="CR23" s="224">
        <f t="shared" si="55"/>
        <v>137.14666666666668</v>
      </c>
      <c r="CS23" s="130">
        <v>474</v>
      </c>
      <c r="CT23" s="220">
        <f t="shared" si="56"/>
        <v>13.363636363636363</v>
      </c>
      <c r="CU23" s="34">
        <v>43365</v>
      </c>
      <c r="CV23" s="224">
        <f t="shared" si="57"/>
        <v>46.238562091503269</v>
      </c>
      <c r="CW23" s="34">
        <v>15780</v>
      </c>
      <c r="CX23" s="224">
        <f t="shared" si="58"/>
        <v>31.603305785123965</v>
      </c>
      <c r="CY23" s="34">
        <v>7078</v>
      </c>
      <c r="CZ23" s="224">
        <f t="shared" si="59"/>
        <v>47.479452054794521</v>
      </c>
      <c r="DA23" s="34">
        <v>2524</v>
      </c>
      <c r="DB23" s="224">
        <f t="shared" si="60"/>
        <v>27.044444444444444</v>
      </c>
      <c r="DC23" s="34">
        <v>18084</v>
      </c>
      <c r="DD23" s="224">
        <f t="shared" si="61"/>
        <v>87.214634146341467</v>
      </c>
      <c r="DE23" s="130">
        <v>83</v>
      </c>
      <c r="DF23" s="220" t="str">
        <f t="shared" si="62"/>
        <v>-</v>
      </c>
      <c r="DG23" s="34">
        <v>129161</v>
      </c>
      <c r="DH23" s="224">
        <f t="shared" si="63"/>
        <v>20.825109834403516</v>
      </c>
      <c r="DI23" s="34">
        <v>35515</v>
      </c>
      <c r="DJ23" s="224">
        <f t="shared" si="64"/>
        <v>21.534898477157359</v>
      </c>
      <c r="DK23" s="34">
        <v>79078</v>
      </c>
      <c r="DL23" s="224">
        <f t="shared" si="65"/>
        <v>23.013969025204979</v>
      </c>
      <c r="DM23" s="34">
        <v>5988</v>
      </c>
      <c r="DN23" s="224">
        <f t="shared" si="66"/>
        <v>5.0853658536585362</v>
      </c>
      <c r="DO23" s="34">
        <v>8253</v>
      </c>
      <c r="DP23" s="224">
        <f t="shared" si="67"/>
        <v>65.556451612903231</v>
      </c>
      <c r="DQ23" s="130">
        <v>188</v>
      </c>
      <c r="DR23" s="220">
        <f t="shared" si="68"/>
        <v>1.2117647058823531</v>
      </c>
      <c r="DS23" s="34">
        <v>104046</v>
      </c>
      <c r="DT23" s="224">
        <f t="shared" si="69"/>
        <v>2.6254224885884527</v>
      </c>
      <c r="DU23" s="34">
        <v>60160</v>
      </c>
      <c r="DV23" s="224">
        <f t="shared" si="70"/>
        <v>2.3761715023289747</v>
      </c>
      <c r="DW23" s="34">
        <v>29857</v>
      </c>
      <c r="DX23" s="224">
        <f t="shared" si="71"/>
        <v>2.4204376217207013</v>
      </c>
      <c r="DY23" s="34">
        <v>13631</v>
      </c>
      <c r="DZ23" s="224">
        <f t="shared" si="72"/>
        <v>4.0113970588235297</v>
      </c>
      <c r="EA23" s="34">
        <v>10571</v>
      </c>
      <c r="EB23" s="224">
        <f t="shared" si="73"/>
        <v>6.7216946676406133</v>
      </c>
      <c r="EC23" s="130">
        <v>1487</v>
      </c>
      <c r="ED23" s="220">
        <f t="shared" si="74"/>
        <v>2.812820512820513</v>
      </c>
    </row>
    <row r="24" spans="1:134" s="16" customFormat="1" outlineLevel="1" x14ac:dyDescent="0.25">
      <c r="A24" s="218"/>
      <c r="B24" s="33" t="s">
        <v>39</v>
      </c>
      <c r="C24" s="34">
        <v>1286871</v>
      </c>
      <c r="D24" s="224">
        <f t="shared" si="9"/>
        <v>6.4342634315424609</v>
      </c>
      <c r="E24" s="34">
        <v>522681</v>
      </c>
      <c r="F24" s="224">
        <f t="shared" si="10"/>
        <v>5.0664701308046753</v>
      </c>
      <c r="G24" s="34">
        <v>356410</v>
      </c>
      <c r="H24" s="224">
        <f t="shared" si="11"/>
        <v>5.8194168069799481</v>
      </c>
      <c r="I24" s="34">
        <v>181665</v>
      </c>
      <c r="J24" s="224">
        <f t="shared" si="12"/>
        <v>5.7094474811641307</v>
      </c>
      <c r="K24" s="34">
        <v>240350</v>
      </c>
      <c r="L24" s="224">
        <f t="shared" si="13"/>
        <v>9.8329201784828957</v>
      </c>
      <c r="M24" s="130">
        <v>27088</v>
      </c>
      <c r="N24" s="220">
        <f t="shared" si="14"/>
        <v>2.481300604035471</v>
      </c>
      <c r="O24" s="34">
        <v>1129983</v>
      </c>
      <c r="P24" s="224">
        <f t="shared" si="15"/>
        <v>8.4263441084462976</v>
      </c>
      <c r="Q24" s="34">
        <v>455715</v>
      </c>
      <c r="R24" s="224">
        <f t="shared" si="16"/>
        <v>6.4953124999999998</v>
      </c>
      <c r="S24" s="34">
        <v>308398</v>
      </c>
      <c r="T24" s="224">
        <f t="shared" si="17"/>
        <v>7.4771302913688835</v>
      </c>
      <c r="U24" s="34">
        <v>169101</v>
      </c>
      <c r="V24" s="224">
        <f t="shared" si="18"/>
        <v>6.3557353516899386</v>
      </c>
      <c r="W24" s="34">
        <v>214439</v>
      </c>
      <c r="X24" s="224">
        <f t="shared" si="19"/>
        <v>13.513637901861252</v>
      </c>
      <c r="Y24" s="130">
        <v>19928</v>
      </c>
      <c r="Z24" s="220">
        <f t="shared" si="20"/>
        <v>2.2429617575264444</v>
      </c>
      <c r="AA24" s="34">
        <v>156888</v>
      </c>
      <c r="AB24" s="224">
        <f t="shared" si="21"/>
        <v>1.9476927701788669</v>
      </c>
      <c r="AC24" s="34">
        <v>66966</v>
      </c>
      <c r="AD24" s="224">
        <f t="shared" si="22"/>
        <v>1.6406151419558359</v>
      </c>
      <c r="AE24" s="34">
        <v>48011</v>
      </c>
      <c r="AF24" s="224">
        <f t="shared" si="23"/>
        <v>2.0224110796348755</v>
      </c>
      <c r="AG24" s="34">
        <v>12565</v>
      </c>
      <c r="AH24" s="224">
        <f t="shared" si="24"/>
        <v>2.074382187423538</v>
      </c>
      <c r="AI24" s="34">
        <v>25911</v>
      </c>
      <c r="AJ24" s="224">
        <f t="shared" si="25"/>
        <v>2.4953460137596113</v>
      </c>
      <c r="AK24" s="130">
        <v>7160</v>
      </c>
      <c r="AL24" s="220">
        <f t="shared" si="26"/>
        <v>3.379204892966361</v>
      </c>
      <c r="AM24" s="34">
        <v>221436</v>
      </c>
      <c r="AN24" s="224">
        <f t="shared" si="27"/>
        <v>5.1153272576636288</v>
      </c>
      <c r="AO24" s="34">
        <v>62780</v>
      </c>
      <c r="AP24" s="224">
        <f t="shared" si="28"/>
        <v>3.0893694632621154</v>
      </c>
      <c r="AQ24" s="34">
        <v>75348</v>
      </c>
      <c r="AR24" s="224">
        <f t="shared" si="29"/>
        <v>3.6559970339244883</v>
      </c>
      <c r="AS24" s="34">
        <v>64270</v>
      </c>
      <c r="AT24" s="224">
        <f t="shared" si="30"/>
        <v>4.3230081166142122</v>
      </c>
      <c r="AU24" s="34">
        <v>23335</v>
      </c>
      <c r="AV24" s="224">
        <f t="shared" si="31"/>
        <v>2.8329500657030224</v>
      </c>
      <c r="AW24" s="130">
        <v>10986</v>
      </c>
      <c r="AX24" s="220">
        <f t="shared" si="32"/>
        <v>1.0814702538840471</v>
      </c>
      <c r="AY24" s="34">
        <v>30042</v>
      </c>
      <c r="AZ24" s="224">
        <f t="shared" si="33"/>
        <v>5.9285055350553506</v>
      </c>
      <c r="BA24" s="34">
        <v>16750</v>
      </c>
      <c r="BB24" s="224">
        <f t="shared" si="34"/>
        <v>4.1873645091359553</v>
      </c>
      <c r="BC24" s="34">
        <v>8482</v>
      </c>
      <c r="BD24" s="224">
        <f t="shared" si="35"/>
        <v>11.949618320610687</v>
      </c>
      <c r="BE24" s="34">
        <v>1156</v>
      </c>
      <c r="BF24" s="224">
        <f t="shared" si="36"/>
        <v>9.4144144144144146</v>
      </c>
      <c r="BG24" s="34">
        <v>3244</v>
      </c>
      <c r="BH24" s="224">
        <f t="shared" si="37"/>
        <v>9.2012578616352201</v>
      </c>
      <c r="BI24" s="130">
        <v>377</v>
      </c>
      <c r="BJ24" s="220">
        <f t="shared" si="38"/>
        <v>52.857142857142854</v>
      </c>
      <c r="BK24" s="34">
        <v>64219</v>
      </c>
      <c r="BL24" s="224">
        <f t="shared" si="39"/>
        <v>2.61125794297925</v>
      </c>
      <c r="BM24" s="34">
        <v>24199</v>
      </c>
      <c r="BN24" s="224">
        <f t="shared" si="40"/>
        <v>1.6507832183152589</v>
      </c>
      <c r="BO24" s="34">
        <v>10564</v>
      </c>
      <c r="BP24" s="224">
        <f t="shared" si="41"/>
        <v>2.4991719112288839</v>
      </c>
      <c r="BQ24" s="34">
        <v>12231</v>
      </c>
      <c r="BR24" s="224">
        <f t="shared" si="42"/>
        <v>4.113294314381271</v>
      </c>
      <c r="BS24" s="34">
        <v>18578</v>
      </c>
      <c r="BT24" s="224">
        <f t="shared" si="43"/>
        <v>3.7832131822863024</v>
      </c>
      <c r="BU24" s="130">
        <v>695</v>
      </c>
      <c r="BV24" s="220">
        <f t="shared" si="44"/>
        <v>1.848360655737705</v>
      </c>
      <c r="BW24" s="34">
        <v>430732</v>
      </c>
      <c r="BX24" s="224">
        <f t="shared" si="45"/>
        <v>183.94289394589953</v>
      </c>
      <c r="BY24" s="34">
        <v>204182</v>
      </c>
      <c r="BZ24" s="224">
        <f t="shared" si="46"/>
        <v>143.19632768361581</v>
      </c>
      <c r="CA24" s="34">
        <v>69519</v>
      </c>
      <c r="CB24" s="224">
        <f t="shared" si="47"/>
        <v>126.79227941176471</v>
      </c>
      <c r="CC24" s="34">
        <v>50753</v>
      </c>
      <c r="CD24" s="224">
        <f t="shared" si="48"/>
        <v>310.3680981595092</v>
      </c>
      <c r="CE24" s="34">
        <v>113846</v>
      </c>
      <c r="CF24" s="224">
        <f t="shared" si="49"/>
        <v>416.01831501831504</v>
      </c>
      <c r="CG24" s="130">
        <v>4596</v>
      </c>
      <c r="CH24" s="220">
        <f t="shared" si="50"/>
        <v>130.31428571428572</v>
      </c>
      <c r="CI24" s="34">
        <v>57327</v>
      </c>
      <c r="CJ24" s="224">
        <f t="shared" si="51"/>
        <v>28.055752660922455</v>
      </c>
      <c r="CK24" s="34">
        <v>19185</v>
      </c>
      <c r="CL24" s="224">
        <f t="shared" si="52"/>
        <v>28.024205748865356</v>
      </c>
      <c r="CM24" s="34">
        <v>22774</v>
      </c>
      <c r="CN24" s="224">
        <f t="shared" si="53"/>
        <v>21.503952569169961</v>
      </c>
      <c r="CO24" s="34">
        <v>5476</v>
      </c>
      <c r="CP24" s="224">
        <f t="shared" si="54"/>
        <v>27.670157068062828</v>
      </c>
      <c r="CQ24" s="34">
        <v>8987</v>
      </c>
      <c r="CR24" s="224">
        <f t="shared" si="55"/>
        <v>65.57037037037037</v>
      </c>
      <c r="CS24" s="130">
        <v>866</v>
      </c>
      <c r="CT24" s="220">
        <f t="shared" si="56"/>
        <v>17.041666666666668</v>
      </c>
      <c r="CU24" s="34">
        <v>40466</v>
      </c>
      <c r="CV24" s="224">
        <f t="shared" si="57"/>
        <v>54.508916323731135</v>
      </c>
      <c r="CW24" s="34">
        <v>13732</v>
      </c>
      <c r="CX24" s="224">
        <f t="shared" si="58"/>
        <v>36.315217391304351</v>
      </c>
      <c r="CY24" s="34">
        <v>5788</v>
      </c>
      <c r="CZ24" s="224">
        <f t="shared" si="59"/>
        <v>41.558823529411768</v>
      </c>
      <c r="DA24" s="34">
        <v>2268</v>
      </c>
      <c r="DB24" s="224">
        <f t="shared" si="60"/>
        <v>22.873684210526317</v>
      </c>
      <c r="DC24" s="34">
        <v>18549</v>
      </c>
      <c r="DD24" s="224">
        <f t="shared" si="61"/>
        <v>112.10365853658537</v>
      </c>
      <c r="DE24" s="130">
        <v>117</v>
      </c>
      <c r="DF24" s="220">
        <f t="shared" si="62"/>
        <v>116</v>
      </c>
      <c r="DG24" s="34">
        <v>132042</v>
      </c>
      <c r="DH24" s="224">
        <f t="shared" si="63"/>
        <v>46.292979942693407</v>
      </c>
      <c r="DI24" s="34">
        <v>35239</v>
      </c>
      <c r="DJ24" s="224">
        <f t="shared" si="64"/>
        <v>53.634108527131779</v>
      </c>
      <c r="DK24" s="34">
        <v>76972</v>
      </c>
      <c r="DL24" s="224">
        <f t="shared" si="65"/>
        <v>50.04244031830239</v>
      </c>
      <c r="DM24" s="34">
        <v>9691</v>
      </c>
      <c r="DN24" s="224">
        <f t="shared" si="66"/>
        <v>15.018181818181819</v>
      </c>
      <c r="DO24" s="34">
        <v>9541</v>
      </c>
      <c r="DP24" s="224">
        <f t="shared" si="67"/>
        <v>90.740384615384613</v>
      </c>
      <c r="DQ24" s="130">
        <v>230</v>
      </c>
      <c r="DR24" s="220">
        <f t="shared" si="68"/>
        <v>8.1999999999999993</v>
      </c>
      <c r="DS24" s="34">
        <v>91269</v>
      </c>
      <c r="DT24" s="224">
        <f t="shared" si="69"/>
        <v>1.6873067750198745</v>
      </c>
      <c r="DU24" s="34">
        <v>58265</v>
      </c>
      <c r="DV24" s="224">
        <f t="shared" si="70"/>
        <v>1.4932603021096322</v>
      </c>
      <c r="DW24" s="34">
        <v>30554</v>
      </c>
      <c r="DX24" s="224">
        <f t="shared" si="71"/>
        <v>1.8406470806991448</v>
      </c>
      <c r="DY24" s="34">
        <v>14325</v>
      </c>
      <c r="DZ24" s="224">
        <f t="shared" si="72"/>
        <v>2.116162714814009</v>
      </c>
      <c r="EA24" s="34">
        <v>11504</v>
      </c>
      <c r="EB24" s="224">
        <f t="shared" si="73"/>
        <v>3.4093522422384055</v>
      </c>
      <c r="EC24" s="130">
        <v>1885</v>
      </c>
      <c r="ED24" s="220">
        <f t="shared" si="74"/>
        <v>3.3233944954128436</v>
      </c>
    </row>
    <row r="25" spans="1:134" s="16" customFormat="1" outlineLevel="1" x14ac:dyDescent="0.25">
      <c r="A25" s="218"/>
      <c r="B25" s="33" t="s">
        <v>41</v>
      </c>
      <c r="C25" s="34">
        <v>1065522</v>
      </c>
      <c r="D25" s="224">
        <f t="shared" si="9"/>
        <v>3.3341387221164638</v>
      </c>
      <c r="E25" s="34">
        <v>431473</v>
      </c>
      <c r="F25" s="224">
        <f t="shared" si="10"/>
        <v>2.7752471782308161</v>
      </c>
      <c r="G25" s="34">
        <v>259935</v>
      </c>
      <c r="H25" s="224">
        <f t="shared" si="11"/>
        <v>2.7560690133518295</v>
      </c>
      <c r="I25" s="34">
        <v>155214</v>
      </c>
      <c r="J25" s="224">
        <f t="shared" si="12"/>
        <v>2.7120103314679294</v>
      </c>
      <c r="K25" s="34">
        <v>221255</v>
      </c>
      <c r="L25" s="224">
        <f t="shared" si="13"/>
        <v>4.9668024055446187</v>
      </c>
      <c r="M25" s="130">
        <v>15701</v>
      </c>
      <c r="N25" s="220">
        <f t="shared" si="14"/>
        <v>1.120037807183365</v>
      </c>
      <c r="O25" s="34">
        <v>907712</v>
      </c>
      <c r="P25" s="224">
        <f t="shared" si="15"/>
        <v>4.4568364353388157</v>
      </c>
      <c r="Q25" s="34">
        <v>361032</v>
      </c>
      <c r="R25" s="224">
        <f t="shared" si="16"/>
        <v>3.5630363620277805</v>
      </c>
      <c r="S25" s="34">
        <v>214150</v>
      </c>
      <c r="T25" s="224">
        <f t="shared" si="17"/>
        <v>3.5060494476591266</v>
      </c>
      <c r="U25" s="34">
        <v>141034</v>
      </c>
      <c r="V25" s="224">
        <f t="shared" si="18"/>
        <v>3.2554462615412465</v>
      </c>
      <c r="W25" s="34">
        <v>197008</v>
      </c>
      <c r="X25" s="224">
        <f t="shared" si="19"/>
        <v>7.3609048083860298</v>
      </c>
      <c r="Y25" s="130">
        <v>8664</v>
      </c>
      <c r="Z25" s="220">
        <f t="shared" si="20"/>
        <v>0.82323232323232332</v>
      </c>
      <c r="AA25" s="34">
        <v>157810</v>
      </c>
      <c r="AB25" s="224">
        <f t="shared" si="21"/>
        <v>0.9850064779059382</v>
      </c>
      <c r="AC25" s="34">
        <v>70441</v>
      </c>
      <c r="AD25" s="224">
        <f t="shared" si="22"/>
        <v>1.0029856687898091</v>
      </c>
      <c r="AE25" s="34">
        <v>45785</v>
      </c>
      <c r="AF25" s="224">
        <f t="shared" si="23"/>
        <v>1.1119516582868214</v>
      </c>
      <c r="AG25" s="34">
        <v>14180</v>
      </c>
      <c r="AH25" s="224">
        <f t="shared" si="24"/>
        <v>0.63514760147601468</v>
      </c>
      <c r="AI25" s="34">
        <v>24247</v>
      </c>
      <c r="AJ25" s="224">
        <f t="shared" si="25"/>
        <v>0.79381519567951475</v>
      </c>
      <c r="AK25" s="130">
        <v>7038</v>
      </c>
      <c r="AL25" s="220">
        <f t="shared" si="26"/>
        <v>1.651846269781462</v>
      </c>
      <c r="AM25" s="34">
        <v>146434</v>
      </c>
      <c r="AN25" s="224">
        <f t="shared" si="27"/>
        <v>1.8917237702166316</v>
      </c>
      <c r="AO25" s="34">
        <v>38082</v>
      </c>
      <c r="AP25" s="224">
        <f t="shared" si="28"/>
        <v>0.92323620019190944</v>
      </c>
      <c r="AQ25" s="34">
        <v>44536</v>
      </c>
      <c r="AR25" s="224">
        <f t="shared" si="29"/>
        <v>1.1978976459556829</v>
      </c>
      <c r="AS25" s="34">
        <v>48344</v>
      </c>
      <c r="AT25" s="224">
        <f t="shared" si="30"/>
        <v>1.9442143727161998</v>
      </c>
      <c r="AU25" s="34">
        <v>15746</v>
      </c>
      <c r="AV25" s="224">
        <f t="shared" si="31"/>
        <v>0.93916256157635458</v>
      </c>
      <c r="AW25" s="130">
        <v>2683</v>
      </c>
      <c r="AX25" s="220">
        <f t="shared" si="32"/>
        <v>-0.22164200754279084</v>
      </c>
      <c r="AY25" s="34">
        <v>27917</v>
      </c>
      <c r="AZ25" s="224">
        <f t="shared" si="33"/>
        <v>1.5560336934627359</v>
      </c>
      <c r="BA25" s="34">
        <v>16131</v>
      </c>
      <c r="BB25" s="224">
        <f t="shared" si="34"/>
        <v>1.2998289136013685</v>
      </c>
      <c r="BC25" s="34">
        <v>7711</v>
      </c>
      <c r="BD25" s="224">
        <f t="shared" si="35"/>
        <v>2.4765554553651938</v>
      </c>
      <c r="BE25" s="34">
        <v>1027</v>
      </c>
      <c r="BF25" s="224">
        <f t="shared" si="36"/>
        <v>0.59224806201550395</v>
      </c>
      <c r="BG25" s="34">
        <v>2974</v>
      </c>
      <c r="BH25" s="224">
        <f t="shared" si="37"/>
        <v>2.3378226711560046</v>
      </c>
      <c r="BI25" s="130">
        <v>255</v>
      </c>
      <c r="BJ25" s="220">
        <f t="shared" si="38"/>
        <v>1.0901639344262297</v>
      </c>
      <c r="BK25" s="34">
        <v>62437</v>
      </c>
      <c r="BL25" s="224">
        <f t="shared" si="39"/>
        <v>0.97967595675195795</v>
      </c>
      <c r="BM25" s="34">
        <v>25698</v>
      </c>
      <c r="BN25" s="224">
        <f t="shared" si="40"/>
        <v>0.63911213164944503</v>
      </c>
      <c r="BO25" s="34">
        <v>12095</v>
      </c>
      <c r="BP25" s="224">
        <f t="shared" si="41"/>
        <v>1.465348552792499</v>
      </c>
      <c r="BQ25" s="34">
        <v>10132</v>
      </c>
      <c r="BR25" s="224">
        <f t="shared" si="42"/>
        <v>1.4118067126874552</v>
      </c>
      <c r="BS25" s="34">
        <v>15079</v>
      </c>
      <c r="BT25" s="224">
        <f t="shared" si="43"/>
        <v>0.93122438524590168</v>
      </c>
      <c r="BU25" s="130">
        <v>200</v>
      </c>
      <c r="BV25" s="220">
        <f t="shared" si="44"/>
        <v>-1.9607843137254943E-2</v>
      </c>
      <c r="BW25" s="34">
        <v>405706</v>
      </c>
      <c r="BX25" s="224">
        <f t="shared" si="45"/>
        <v>118.18507638072856</v>
      </c>
      <c r="BY25" s="34">
        <v>181143</v>
      </c>
      <c r="BZ25" s="224">
        <f t="shared" si="46"/>
        <v>94.995230524642295</v>
      </c>
      <c r="CA25" s="34">
        <v>67949</v>
      </c>
      <c r="CB25" s="224">
        <f t="shared" si="47"/>
        <v>62.622659176029963</v>
      </c>
      <c r="CC25" s="34">
        <v>46341</v>
      </c>
      <c r="CD25" s="224">
        <f t="shared" si="48"/>
        <v>206.80717488789239</v>
      </c>
      <c r="CE25" s="34">
        <v>113721</v>
      </c>
      <c r="CF25" s="224">
        <f t="shared" si="49"/>
        <v>127.20856820744081</v>
      </c>
      <c r="CG25" s="130">
        <v>3170</v>
      </c>
      <c r="CH25" s="220">
        <f t="shared" si="50"/>
        <v>34.617977528089888</v>
      </c>
      <c r="CI25" s="34">
        <v>52931</v>
      </c>
      <c r="CJ25" s="224">
        <f t="shared" si="51"/>
        <v>8.4066109827616842</v>
      </c>
      <c r="CK25" s="34">
        <v>15985</v>
      </c>
      <c r="CL25" s="224">
        <f t="shared" si="52"/>
        <v>6.2924270072992705</v>
      </c>
      <c r="CM25" s="34">
        <v>25301</v>
      </c>
      <c r="CN25" s="224">
        <f t="shared" si="53"/>
        <v>8.6790359602142306</v>
      </c>
      <c r="CO25" s="34">
        <v>4381</v>
      </c>
      <c r="CP25" s="224">
        <f t="shared" si="54"/>
        <v>8.0892116182572611</v>
      </c>
      <c r="CQ25" s="34">
        <v>6971</v>
      </c>
      <c r="CR25" s="224">
        <f t="shared" si="55"/>
        <v>19.685459940652819</v>
      </c>
      <c r="CS25" s="130">
        <v>637</v>
      </c>
      <c r="CT25" s="220">
        <f t="shared" si="56"/>
        <v>8.1</v>
      </c>
      <c r="CU25" s="34">
        <v>47309</v>
      </c>
      <c r="CV25" s="224">
        <f t="shared" si="57"/>
        <v>47.176171079429736</v>
      </c>
      <c r="CW25" s="34">
        <v>14844</v>
      </c>
      <c r="CX25" s="224">
        <f t="shared" si="58"/>
        <v>28.51093439363817</v>
      </c>
      <c r="CY25" s="34">
        <v>6618</v>
      </c>
      <c r="CZ25" s="224">
        <f t="shared" si="59"/>
        <v>51.110236220472444</v>
      </c>
      <c r="DA25" s="34">
        <v>3347</v>
      </c>
      <c r="DB25" s="224" t="str">
        <f t="shared" si="60"/>
        <v>-</v>
      </c>
      <c r="DC25" s="34">
        <v>23253</v>
      </c>
      <c r="DD25" s="224">
        <f t="shared" si="61"/>
        <v>60.679045092838194</v>
      </c>
      <c r="DE25" s="130">
        <v>35</v>
      </c>
      <c r="DF25" s="220">
        <f t="shared" si="62"/>
        <v>2.8888888888888888</v>
      </c>
      <c r="DG25" s="34">
        <v>18892</v>
      </c>
      <c r="DH25" s="224">
        <f t="shared" si="63"/>
        <v>3.3161983093442995</v>
      </c>
      <c r="DI25" s="34">
        <v>2246</v>
      </c>
      <c r="DJ25" s="224">
        <f t="shared" si="64"/>
        <v>2.5764331210191083</v>
      </c>
      <c r="DK25" s="34">
        <v>12397</v>
      </c>
      <c r="DL25" s="224">
        <f t="shared" si="65"/>
        <v>3.6869565217391305</v>
      </c>
      <c r="DM25" s="34">
        <v>1840</v>
      </c>
      <c r="DN25" s="224">
        <f t="shared" si="66"/>
        <v>1.4566088117489988</v>
      </c>
      <c r="DO25" s="34">
        <v>2534</v>
      </c>
      <c r="DP25" s="224">
        <f t="shared" si="67"/>
        <v>5.3192019950124685</v>
      </c>
      <c r="DQ25" s="130">
        <v>51</v>
      </c>
      <c r="DR25" s="220">
        <f t="shared" si="68"/>
        <v>-0.2153846153846154</v>
      </c>
      <c r="DS25" s="34">
        <v>80892</v>
      </c>
      <c r="DT25" s="224">
        <f t="shared" si="69"/>
        <v>1.2117955869083752</v>
      </c>
      <c r="DU25" s="34">
        <v>42874</v>
      </c>
      <c r="DV25" s="224">
        <f t="shared" si="70"/>
        <v>0.78559826746074712</v>
      </c>
      <c r="DW25" s="34">
        <v>26269</v>
      </c>
      <c r="DX25" s="224">
        <f t="shared" si="71"/>
        <v>1.3464939705225549</v>
      </c>
      <c r="DY25" s="34">
        <v>13201</v>
      </c>
      <c r="DZ25" s="224">
        <f t="shared" si="72"/>
        <v>1.0287382818503152</v>
      </c>
      <c r="EA25" s="34">
        <v>9244</v>
      </c>
      <c r="EB25" s="224">
        <f t="shared" si="73"/>
        <v>2.1303758889265154</v>
      </c>
      <c r="EC25" s="130">
        <v>1447</v>
      </c>
      <c r="ED25" s="220">
        <f t="shared" si="74"/>
        <v>1.3376413570274637</v>
      </c>
    </row>
    <row r="26" spans="1:134" s="16" customFormat="1" outlineLevel="1" x14ac:dyDescent="0.25">
      <c r="A26" s="218"/>
      <c r="B26" s="33" t="s">
        <v>43</v>
      </c>
      <c r="C26" s="34">
        <v>1103467</v>
      </c>
      <c r="D26" s="224">
        <f t="shared" si="9"/>
        <v>2.2725959713390909</v>
      </c>
      <c r="E26" s="34">
        <v>438558</v>
      </c>
      <c r="F26" s="224">
        <f t="shared" si="10"/>
        <v>2.1548211665179986</v>
      </c>
      <c r="G26" s="34">
        <v>265785</v>
      </c>
      <c r="H26" s="224">
        <f t="shared" si="11"/>
        <v>1.756934215712715</v>
      </c>
      <c r="I26" s="34">
        <v>168721</v>
      </c>
      <c r="J26" s="224">
        <f t="shared" si="12"/>
        <v>2.0449008319647723</v>
      </c>
      <c r="K26" s="34">
        <v>230602</v>
      </c>
      <c r="L26" s="224">
        <f t="shared" si="13"/>
        <v>3.3734258837809135</v>
      </c>
      <c r="M26" s="130">
        <v>12776</v>
      </c>
      <c r="N26" s="220">
        <f t="shared" si="14"/>
        <v>0.20346646571213256</v>
      </c>
      <c r="O26" s="34">
        <v>919492</v>
      </c>
      <c r="P26" s="224">
        <f t="shared" si="15"/>
        <v>3.2010874034815187</v>
      </c>
      <c r="Q26" s="34">
        <v>357737</v>
      </c>
      <c r="R26" s="224">
        <f t="shared" si="16"/>
        <v>3.0068659625228209</v>
      </c>
      <c r="S26" s="34">
        <v>214115</v>
      </c>
      <c r="T26" s="224">
        <f t="shared" si="17"/>
        <v>2.3655297076391073</v>
      </c>
      <c r="U26" s="34">
        <v>152197</v>
      </c>
      <c r="V26" s="224">
        <f t="shared" si="18"/>
        <v>2.4258542295052448</v>
      </c>
      <c r="W26" s="34">
        <v>196150</v>
      </c>
      <c r="X26" s="224">
        <f t="shared" si="19"/>
        <v>5.8259326280623611</v>
      </c>
      <c r="Y26" s="130">
        <v>7809</v>
      </c>
      <c r="Z26" s="220">
        <f t="shared" si="20"/>
        <v>0.75720072007200723</v>
      </c>
      <c r="AA26" s="34">
        <v>183974</v>
      </c>
      <c r="AB26" s="224">
        <f t="shared" si="21"/>
        <v>0.55496390959649755</v>
      </c>
      <c r="AC26" s="34">
        <v>80820</v>
      </c>
      <c r="AD26" s="224">
        <f t="shared" si="22"/>
        <v>0.62514327079688736</v>
      </c>
      <c r="AE26" s="34">
        <v>51671</v>
      </c>
      <c r="AF26" s="224">
        <f t="shared" si="23"/>
        <v>0.5760080522174098</v>
      </c>
      <c r="AG26" s="34">
        <v>16524</v>
      </c>
      <c r="AH26" s="224">
        <f t="shared" si="24"/>
        <v>0.50423304506144739</v>
      </c>
      <c r="AI26" s="34">
        <v>34452</v>
      </c>
      <c r="AJ26" s="224">
        <f t="shared" si="25"/>
        <v>0.43597865955318449</v>
      </c>
      <c r="AK26" s="130">
        <v>4967</v>
      </c>
      <c r="AL26" s="220">
        <f t="shared" si="26"/>
        <v>-0.19510614163020579</v>
      </c>
      <c r="AM26" s="34">
        <v>152471</v>
      </c>
      <c r="AN26" s="224">
        <f t="shared" si="27"/>
        <v>1.2646001663498101</v>
      </c>
      <c r="AO26" s="34">
        <v>35541</v>
      </c>
      <c r="AP26" s="224">
        <f t="shared" si="28"/>
        <v>0.76111193697041779</v>
      </c>
      <c r="AQ26" s="34">
        <v>46973</v>
      </c>
      <c r="AR26" s="224">
        <f t="shared" si="29"/>
        <v>1.1050909742762389</v>
      </c>
      <c r="AS26" s="34">
        <v>55679</v>
      </c>
      <c r="AT26" s="224">
        <f t="shared" si="30"/>
        <v>1.448612515941774</v>
      </c>
      <c r="AU26" s="34">
        <v>15972</v>
      </c>
      <c r="AV26" s="224">
        <f t="shared" si="31"/>
        <v>1.0718640550006486</v>
      </c>
      <c r="AW26" s="130">
        <v>2864</v>
      </c>
      <c r="AX26" s="220">
        <f t="shared" si="32"/>
        <v>0.26894107221976071</v>
      </c>
      <c r="AY26" s="34">
        <v>27964</v>
      </c>
      <c r="AZ26" s="224">
        <f t="shared" si="33"/>
        <v>0.59757769652650827</v>
      </c>
      <c r="BA26" s="34">
        <v>15426</v>
      </c>
      <c r="BB26" s="224">
        <f t="shared" si="34"/>
        <v>0.52476030443807442</v>
      </c>
      <c r="BC26" s="34">
        <v>7394</v>
      </c>
      <c r="BD26" s="224">
        <f t="shared" si="35"/>
        <v>0.5931911226028872</v>
      </c>
      <c r="BE26" s="34">
        <v>1192</v>
      </c>
      <c r="BF26" s="224">
        <f t="shared" si="36"/>
        <v>0.24947589098532497</v>
      </c>
      <c r="BG26" s="34">
        <v>3904</v>
      </c>
      <c r="BH26" s="224">
        <f t="shared" si="37"/>
        <v>1.6758053461274844</v>
      </c>
      <c r="BI26" s="130">
        <v>356</v>
      </c>
      <c r="BJ26" s="220">
        <f t="shared" si="38"/>
        <v>0.73658536585365852</v>
      </c>
      <c r="BK26" s="34">
        <v>50547</v>
      </c>
      <c r="BL26" s="224">
        <f t="shared" si="39"/>
        <v>0.97356707793221919</v>
      </c>
      <c r="BM26" s="34">
        <v>20601</v>
      </c>
      <c r="BN26" s="224">
        <f t="shared" si="40"/>
        <v>0.82293602336076455</v>
      </c>
      <c r="BO26" s="34">
        <v>8645</v>
      </c>
      <c r="BP26" s="224">
        <f t="shared" si="41"/>
        <v>1.3562278550013627</v>
      </c>
      <c r="BQ26" s="34">
        <v>8759</v>
      </c>
      <c r="BR26" s="224">
        <f t="shared" si="42"/>
        <v>0.89342844790315601</v>
      </c>
      <c r="BS26" s="34">
        <v>12878</v>
      </c>
      <c r="BT26" s="224">
        <f t="shared" si="43"/>
        <v>0.92266348163630929</v>
      </c>
      <c r="BU26" s="130">
        <v>371</v>
      </c>
      <c r="BV26" s="220">
        <f t="shared" si="44"/>
        <v>-5.3571428571428603E-2</v>
      </c>
      <c r="BW26" s="34">
        <v>425599</v>
      </c>
      <c r="BX26" s="224">
        <f t="shared" si="45"/>
        <v>30.735068227574381</v>
      </c>
      <c r="BY26" s="34">
        <v>187751</v>
      </c>
      <c r="BZ26" s="224">
        <f t="shared" si="46"/>
        <v>23.587611314824514</v>
      </c>
      <c r="CA26" s="34">
        <v>73727</v>
      </c>
      <c r="CB26" s="224">
        <f t="shared" si="47"/>
        <v>31.493168796826794</v>
      </c>
      <c r="CC26" s="34">
        <v>50791</v>
      </c>
      <c r="CD26" s="224">
        <f t="shared" si="48"/>
        <v>41.897804054054056</v>
      </c>
      <c r="CE26" s="34">
        <v>111946</v>
      </c>
      <c r="CF26" s="224">
        <f t="shared" si="49"/>
        <v>44.636363636363633</v>
      </c>
      <c r="CG26" s="130">
        <v>1868</v>
      </c>
      <c r="CH26" s="220">
        <f t="shared" si="50"/>
        <v>20.976470588235294</v>
      </c>
      <c r="CI26" s="34">
        <v>47431</v>
      </c>
      <c r="CJ26" s="224">
        <f t="shared" si="51"/>
        <v>1.308190179570782</v>
      </c>
      <c r="CK26" s="34">
        <v>15433</v>
      </c>
      <c r="CL26" s="224">
        <f t="shared" si="52"/>
        <v>1.1620902213505184</v>
      </c>
      <c r="CM26" s="34">
        <v>21730</v>
      </c>
      <c r="CN26" s="224">
        <f t="shared" si="53"/>
        <v>1.3634979334348487</v>
      </c>
      <c r="CO26" s="34">
        <v>4098</v>
      </c>
      <c r="CP26" s="224">
        <f t="shared" si="54"/>
        <v>1.0802030456852791</v>
      </c>
      <c r="CQ26" s="34">
        <v>5508</v>
      </c>
      <c r="CR26" s="224">
        <f t="shared" si="55"/>
        <v>1.6986771190592846</v>
      </c>
      <c r="CS26" s="130">
        <v>845</v>
      </c>
      <c r="CT26" s="220">
        <f t="shared" si="56"/>
        <v>1.8839590443686007</v>
      </c>
      <c r="CU26" s="34">
        <v>51814</v>
      </c>
      <c r="CV26" s="224">
        <f t="shared" si="57"/>
        <v>24.225900681596883</v>
      </c>
      <c r="CW26" s="34">
        <v>14305</v>
      </c>
      <c r="CX26" s="224">
        <f t="shared" si="58"/>
        <v>12.928919182083739</v>
      </c>
      <c r="CY26" s="34">
        <v>7077</v>
      </c>
      <c r="CZ26" s="224">
        <f t="shared" si="59"/>
        <v>31.916279069767441</v>
      </c>
      <c r="DA26" s="34">
        <v>3251</v>
      </c>
      <c r="DB26" s="224">
        <f t="shared" si="60"/>
        <v>25.217741935483872</v>
      </c>
      <c r="DC26" s="34">
        <v>27286</v>
      </c>
      <c r="DD26" s="224">
        <f t="shared" si="61"/>
        <v>38.659883720930232</v>
      </c>
      <c r="DE26" s="130">
        <v>0</v>
      </c>
      <c r="DF26" s="220" t="str">
        <f t="shared" si="62"/>
        <v>-</v>
      </c>
      <c r="DG26" s="34">
        <v>24914</v>
      </c>
      <c r="DH26" s="224">
        <f t="shared" si="63"/>
        <v>1.7550591617825941</v>
      </c>
      <c r="DI26" s="34">
        <v>3030</v>
      </c>
      <c r="DJ26" s="224">
        <f t="shared" si="64"/>
        <v>4.0248756218905477</v>
      </c>
      <c r="DK26" s="34">
        <v>16875</v>
      </c>
      <c r="DL26" s="224">
        <f t="shared" si="65"/>
        <v>2.3953722334004026</v>
      </c>
      <c r="DM26" s="34">
        <v>2459</v>
      </c>
      <c r="DN26" s="224">
        <f t="shared" si="66"/>
        <v>0.33859553620032656</v>
      </c>
      <c r="DO26" s="34">
        <v>2735</v>
      </c>
      <c r="DP26" s="224">
        <f t="shared" si="67"/>
        <v>0.65057332528666256</v>
      </c>
      <c r="DQ26" s="130">
        <v>180</v>
      </c>
      <c r="DR26" s="220">
        <f t="shared" si="68"/>
        <v>7.5714285714285712</v>
      </c>
      <c r="DS26" s="34">
        <v>78875</v>
      </c>
      <c r="DT26" s="224">
        <f t="shared" si="69"/>
        <v>0.91082416783758902</v>
      </c>
      <c r="DU26" s="34">
        <v>42354</v>
      </c>
      <c r="DV26" s="224">
        <f t="shared" si="70"/>
        <v>0.79526958290946093</v>
      </c>
      <c r="DW26" s="34">
        <v>23676</v>
      </c>
      <c r="DX26" s="224">
        <f t="shared" si="71"/>
        <v>0.88293303642436771</v>
      </c>
      <c r="DY26" s="34">
        <v>13154</v>
      </c>
      <c r="DZ26" s="224">
        <f t="shared" si="72"/>
        <v>0.85059088351153633</v>
      </c>
      <c r="EA26" s="34">
        <v>8078</v>
      </c>
      <c r="EB26" s="224">
        <f t="shared" si="73"/>
        <v>1.5110351258936898</v>
      </c>
      <c r="EC26" s="130">
        <v>1257</v>
      </c>
      <c r="ED26" s="220">
        <f t="shared" si="74"/>
        <v>0.20633397312859891</v>
      </c>
    </row>
    <row r="27" spans="1:134" s="16" customFormat="1" outlineLevel="1" x14ac:dyDescent="0.25">
      <c r="A27" s="218"/>
      <c r="B27" s="33" t="s">
        <v>45</v>
      </c>
      <c r="C27" s="34">
        <v>1288239</v>
      </c>
      <c r="D27" s="224">
        <f t="shared" si="9"/>
        <v>1.1380247188139485</v>
      </c>
      <c r="E27" s="34">
        <v>499610</v>
      </c>
      <c r="F27" s="224">
        <f t="shared" si="10"/>
        <v>1.1387689054225869</v>
      </c>
      <c r="G27" s="34">
        <v>315843</v>
      </c>
      <c r="H27" s="224">
        <f t="shared" si="11"/>
        <v>1.1403217499728937</v>
      </c>
      <c r="I27" s="34">
        <v>202924</v>
      </c>
      <c r="J27" s="224">
        <f t="shared" si="12"/>
        <v>0.91652893342526043</v>
      </c>
      <c r="K27" s="34">
        <v>266002</v>
      </c>
      <c r="L27" s="224">
        <f t="shared" si="13"/>
        <v>1.3449522197538699</v>
      </c>
      <c r="M27" s="130">
        <v>16092</v>
      </c>
      <c r="N27" s="220">
        <f t="shared" si="14"/>
        <v>-4.5551601423487575E-2</v>
      </c>
      <c r="O27" s="34">
        <v>1071200</v>
      </c>
      <c r="P27" s="224">
        <f t="shared" si="15"/>
        <v>1.5294994131995852</v>
      </c>
      <c r="Q27" s="34">
        <v>407930</v>
      </c>
      <c r="R27" s="224">
        <f t="shared" si="16"/>
        <v>1.5573303910628535</v>
      </c>
      <c r="S27" s="34">
        <v>255991</v>
      </c>
      <c r="T27" s="224">
        <f t="shared" si="17"/>
        <v>1.41973476506007</v>
      </c>
      <c r="U27" s="34">
        <v>182278</v>
      </c>
      <c r="V27" s="224">
        <f t="shared" si="18"/>
        <v>1.1269311551925321</v>
      </c>
      <c r="W27" s="34">
        <v>222362</v>
      </c>
      <c r="X27" s="224">
        <f t="shared" si="19"/>
        <v>2.1373384502511428</v>
      </c>
      <c r="Y27" s="130">
        <v>9035</v>
      </c>
      <c r="Z27" s="220">
        <f t="shared" si="20"/>
        <v>0.33476141232087464</v>
      </c>
      <c r="AA27" s="34">
        <v>217039</v>
      </c>
      <c r="AB27" s="224">
        <f t="shared" si="21"/>
        <v>0.21214270555251491</v>
      </c>
      <c r="AC27" s="34">
        <v>91680</v>
      </c>
      <c r="AD27" s="224">
        <f t="shared" si="22"/>
        <v>0.23753087752925772</v>
      </c>
      <c r="AE27" s="34">
        <v>59853</v>
      </c>
      <c r="AF27" s="224">
        <f t="shared" si="23"/>
        <v>0.43274685816876124</v>
      </c>
      <c r="AG27" s="34">
        <v>20646</v>
      </c>
      <c r="AH27" s="224">
        <f t="shared" si="24"/>
        <v>2.3041474654377891E-2</v>
      </c>
      <c r="AI27" s="34">
        <v>43639</v>
      </c>
      <c r="AJ27" s="224">
        <f t="shared" si="25"/>
        <v>2.5352443609022446E-2</v>
      </c>
      <c r="AK27" s="130">
        <v>7057</v>
      </c>
      <c r="AL27" s="220">
        <f t="shared" si="26"/>
        <v>-0.30066395798236056</v>
      </c>
      <c r="AM27" s="34">
        <v>171039</v>
      </c>
      <c r="AN27" s="224">
        <f t="shared" si="27"/>
        <v>0.45314053167718749</v>
      </c>
      <c r="AO27" s="34">
        <v>38667</v>
      </c>
      <c r="AP27" s="224">
        <f t="shared" si="28"/>
        <v>0.39662645380336636</v>
      </c>
      <c r="AQ27" s="34">
        <v>50689</v>
      </c>
      <c r="AR27" s="224">
        <f t="shared" si="29"/>
        <v>0.50162933996919068</v>
      </c>
      <c r="AS27" s="34">
        <v>62919</v>
      </c>
      <c r="AT27" s="224">
        <f t="shared" si="30"/>
        <v>0.47127323746054017</v>
      </c>
      <c r="AU27" s="34">
        <v>17320</v>
      </c>
      <c r="AV27" s="224">
        <f t="shared" si="31"/>
        <v>0.42317173377156947</v>
      </c>
      <c r="AW27" s="130">
        <v>2719</v>
      </c>
      <c r="AX27" s="220">
        <f t="shared" si="32"/>
        <v>-8.9417280643000696E-2</v>
      </c>
      <c r="AY27" s="34">
        <v>50613</v>
      </c>
      <c r="AZ27" s="224">
        <f t="shared" si="33"/>
        <v>0.72194059810158873</v>
      </c>
      <c r="BA27" s="34">
        <v>25965</v>
      </c>
      <c r="BB27" s="224">
        <f t="shared" si="34"/>
        <v>0.51540796077973616</v>
      </c>
      <c r="BC27" s="34">
        <v>15527</v>
      </c>
      <c r="BD27" s="224">
        <f t="shared" si="35"/>
        <v>1.2962141378290446</v>
      </c>
      <c r="BE27" s="34">
        <v>1679</v>
      </c>
      <c r="BF27" s="224">
        <f t="shared" si="36"/>
        <v>3.8985148514851575E-2</v>
      </c>
      <c r="BG27" s="34">
        <v>6856</v>
      </c>
      <c r="BH27" s="224">
        <f t="shared" si="37"/>
        <v>1.1212871287128712</v>
      </c>
      <c r="BI27" s="130">
        <v>617</v>
      </c>
      <c r="BJ27" s="220">
        <f t="shared" si="38"/>
        <v>0.39592760180995468</v>
      </c>
      <c r="BK27" s="34">
        <v>67978</v>
      </c>
      <c r="BL27" s="224">
        <f t="shared" si="39"/>
        <v>0.39362007462380588</v>
      </c>
      <c r="BM27" s="34">
        <v>23309</v>
      </c>
      <c r="BN27" s="224">
        <f t="shared" si="40"/>
        <v>0.29508834314923882</v>
      </c>
      <c r="BO27" s="34">
        <v>14588</v>
      </c>
      <c r="BP27" s="224">
        <f t="shared" si="41"/>
        <v>0.56674900655139093</v>
      </c>
      <c r="BQ27" s="34">
        <v>13788</v>
      </c>
      <c r="BR27" s="224">
        <f t="shared" si="42"/>
        <v>0.71194437546560718</v>
      </c>
      <c r="BS27" s="34">
        <v>16372</v>
      </c>
      <c r="BT27" s="224">
        <f t="shared" si="43"/>
        <v>0.17606493786365918</v>
      </c>
      <c r="BU27" s="130">
        <v>758</v>
      </c>
      <c r="BV27" s="220">
        <f t="shared" si="44"/>
        <v>1.1595441595441596</v>
      </c>
      <c r="BW27" s="34">
        <v>461970</v>
      </c>
      <c r="BX27" s="224">
        <f t="shared" si="45"/>
        <v>6.6249030320035649</v>
      </c>
      <c r="BY27" s="34">
        <v>207344</v>
      </c>
      <c r="BZ27" s="224">
        <f t="shared" si="46"/>
        <v>6.6162209814869231</v>
      </c>
      <c r="CA27" s="34">
        <v>74895</v>
      </c>
      <c r="CB27" s="224">
        <f t="shared" si="47"/>
        <v>7.103765418740533</v>
      </c>
      <c r="CC27" s="34">
        <v>57953</v>
      </c>
      <c r="CD27" s="224">
        <f t="shared" si="48"/>
        <v>8.9149700598802397</v>
      </c>
      <c r="CE27" s="34">
        <v>121039</v>
      </c>
      <c r="CF27" s="224">
        <f t="shared" si="49"/>
        <v>5.6629417593306179</v>
      </c>
      <c r="CG27" s="130">
        <v>1453</v>
      </c>
      <c r="CH27" s="220">
        <f t="shared" si="50"/>
        <v>4.1524822695035457</v>
      </c>
      <c r="CI27" s="34">
        <v>50370</v>
      </c>
      <c r="CJ27" s="224">
        <f t="shared" si="51"/>
        <v>0.91586474458940326</v>
      </c>
      <c r="CK27" s="34">
        <v>15577</v>
      </c>
      <c r="CL27" s="224">
        <f t="shared" si="52"/>
        <v>0.65466326747397496</v>
      </c>
      <c r="CM27" s="34">
        <v>22084</v>
      </c>
      <c r="CN27" s="224">
        <f t="shared" si="53"/>
        <v>1.0438685793614066</v>
      </c>
      <c r="CO27" s="34">
        <v>5395</v>
      </c>
      <c r="CP27" s="224">
        <f t="shared" si="54"/>
        <v>1.3274374460742018</v>
      </c>
      <c r="CQ27" s="34">
        <v>6566</v>
      </c>
      <c r="CR27" s="224">
        <f t="shared" si="55"/>
        <v>1.0647798742138366</v>
      </c>
      <c r="CS27" s="130">
        <v>1251</v>
      </c>
      <c r="CT27" s="220">
        <f t="shared" si="56"/>
        <v>1.106060606060606</v>
      </c>
      <c r="CU27" s="34">
        <v>59559</v>
      </c>
      <c r="CV27" s="224">
        <f t="shared" si="57"/>
        <v>3.6526833841106168</v>
      </c>
      <c r="CW27" s="34">
        <v>16916</v>
      </c>
      <c r="CX27" s="224">
        <f t="shared" si="58"/>
        <v>3.3688016528925617</v>
      </c>
      <c r="CY27" s="34">
        <v>7665</v>
      </c>
      <c r="CZ27" s="224">
        <f t="shared" si="59"/>
        <v>3.4877049180327866</v>
      </c>
      <c r="DA27" s="34">
        <v>3657</v>
      </c>
      <c r="DB27" s="224">
        <f t="shared" si="60"/>
        <v>3.3954326923076925</v>
      </c>
      <c r="DC27" s="34">
        <v>31599</v>
      </c>
      <c r="DD27" s="224">
        <f t="shared" si="61"/>
        <v>3.8877030162412991</v>
      </c>
      <c r="DE27" s="130">
        <v>229</v>
      </c>
      <c r="DF27" s="220">
        <f t="shared" si="62"/>
        <v>2.2714285714285714</v>
      </c>
      <c r="DG27" s="34">
        <v>37192</v>
      </c>
      <c r="DH27" s="224">
        <f t="shared" si="63"/>
        <v>1.071862291794329</v>
      </c>
      <c r="DI27" s="34">
        <v>4556</v>
      </c>
      <c r="DJ27" s="224">
        <f t="shared" si="64"/>
        <v>0.97058823529411775</v>
      </c>
      <c r="DK27" s="34">
        <v>25857</v>
      </c>
      <c r="DL27" s="224">
        <f t="shared" si="65"/>
        <v>2.2036922314459173</v>
      </c>
      <c r="DM27" s="34">
        <v>2225</v>
      </c>
      <c r="DN27" s="224">
        <f t="shared" si="66"/>
        <v>-0.53636174202958942</v>
      </c>
      <c r="DO27" s="34">
        <v>4532</v>
      </c>
      <c r="DP27" s="224">
        <f t="shared" si="67"/>
        <v>0.63021582733812953</v>
      </c>
      <c r="DQ27" s="130">
        <v>27</v>
      </c>
      <c r="DR27" s="220">
        <f t="shared" si="68"/>
        <v>-0.55000000000000004</v>
      </c>
      <c r="DS27" s="34">
        <v>105171</v>
      </c>
      <c r="DT27" s="224">
        <f t="shared" si="69"/>
        <v>0.46111419838844125</v>
      </c>
      <c r="DU27" s="34">
        <v>52715</v>
      </c>
      <c r="DV27" s="224">
        <f t="shared" si="70"/>
        <v>0.23483251346919642</v>
      </c>
      <c r="DW27" s="34">
        <v>35306</v>
      </c>
      <c r="DX27" s="224">
        <f t="shared" si="71"/>
        <v>0.61104266484143288</v>
      </c>
      <c r="DY27" s="34">
        <v>21567</v>
      </c>
      <c r="DZ27" s="224">
        <f t="shared" si="72"/>
        <v>0.56907966533284826</v>
      </c>
      <c r="EA27" s="34">
        <v>9789</v>
      </c>
      <c r="EB27" s="224">
        <f t="shared" si="73"/>
        <v>0.52405418028958439</v>
      </c>
      <c r="EC27" s="130">
        <v>1835</v>
      </c>
      <c r="ED27" s="220">
        <f t="shared" si="74"/>
        <v>-7.2764022233451242E-2</v>
      </c>
    </row>
    <row r="28" spans="1:134" s="16" customFormat="1" outlineLevel="1" x14ac:dyDescent="0.25">
      <c r="A28" s="218"/>
      <c r="B28" s="33" t="s">
        <v>47</v>
      </c>
      <c r="C28" s="34">
        <v>1334530</v>
      </c>
      <c r="D28" s="224">
        <f t="shared" si="9"/>
        <v>0.5915398054894665</v>
      </c>
      <c r="E28" s="34">
        <v>515419</v>
      </c>
      <c r="F28" s="224">
        <f t="shared" si="10"/>
        <v>0.5778116552942294</v>
      </c>
      <c r="G28" s="34">
        <v>332139</v>
      </c>
      <c r="H28" s="224">
        <f t="shared" si="11"/>
        <v>0.71289549005956521</v>
      </c>
      <c r="I28" s="34">
        <v>207169</v>
      </c>
      <c r="J28" s="224">
        <f t="shared" si="12"/>
        <v>0.4690023896133364</v>
      </c>
      <c r="K28" s="34">
        <v>278200</v>
      </c>
      <c r="L28" s="224">
        <f t="shared" si="13"/>
        <v>0.59900679951489511</v>
      </c>
      <c r="M28" s="130">
        <v>19732</v>
      </c>
      <c r="N28" s="220">
        <f t="shared" si="14"/>
        <v>-0.13603923113971716</v>
      </c>
      <c r="O28" s="34">
        <v>1080501</v>
      </c>
      <c r="P28" s="224">
        <f t="shared" si="15"/>
        <v>0.90547075047791026</v>
      </c>
      <c r="Q28" s="34">
        <v>412194</v>
      </c>
      <c r="R28" s="224">
        <f t="shared" si="16"/>
        <v>0.85561803063930175</v>
      </c>
      <c r="S28" s="34">
        <v>261265</v>
      </c>
      <c r="T28" s="224">
        <f t="shared" si="17"/>
        <v>1.0811460980253149</v>
      </c>
      <c r="U28" s="34">
        <v>181786</v>
      </c>
      <c r="V28" s="224">
        <f t="shared" si="18"/>
        <v>0.71896778341985579</v>
      </c>
      <c r="W28" s="34">
        <v>225041</v>
      </c>
      <c r="X28" s="224">
        <f t="shared" si="19"/>
        <v>1.0288952198921728</v>
      </c>
      <c r="Y28" s="130">
        <v>9042</v>
      </c>
      <c r="Z28" s="220">
        <f t="shared" si="20"/>
        <v>0.13237319974953032</v>
      </c>
      <c r="AA28" s="34">
        <v>254029</v>
      </c>
      <c r="AB28" s="224">
        <f t="shared" si="21"/>
        <v>-6.4222380213878161E-2</v>
      </c>
      <c r="AC28" s="34">
        <v>103226</v>
      </c>
      <c r="AD28" s="224">
        <f t="shared" si="22"/>
        <v>-1.2512675301815657E-2</v>
      </c>
      <c r="AE28" s="34">
        <v>70874</v>
      </c>
      <c r="AF28" s="224">
        <f t="shared" si="23"/>
        <v>3.6669738324045298E-2</v>
      </c>
      <c r="AG28" s="34">
        <v>25384</v>
      </c>
      <c r="AH28" s="224">
        <f t="shared" si="24"/>
        <v>-0.28037648126098547</v>
      </c>
      <c r="AI28" s="34">
        <v>53159</v>
      </c>
      <c r="AJ28" s="224">
        <f t="shared" si="25"/>
        <v>-0.15708939840801694</v>
      </c>
      <c r="AK28" s="130">
        <v>10689</v>
      </c>
      <c r="AL28" s="220">
        <f t="shared" si="26"/>
        <v>-0.28039585296889724</v>
      </c>
      <c r="AM28" s="34">
        <v>171017</v>
      </c>
      <c r="AN28" s="224">
        <f t="shared" si="27"/>
        <v>0.47916828840049464</v>
      </c>
      <c r="AO28" s="34">
        <v>40238</v>
      </c>
      <c r="AP28" s="224">
        <f t="shared" si="28"/>
        <v>0.24425616129132011</v>
      </c>
      <c r="AQ28" s="34">
        <v>49821</v>
      </c>
      <c r="AR28" s="224">
        <f t="shared" si="29"/>
        <v>0.75007025432064078</v>
      </c>
      <c r="AS28" s="34">
        <v>60937</v>
      </c>
      <c r="AT28" s="224">
        <f t="shared" si="30"/>
        <v>0.53470508235531145</v>
      </c>
      <c r="AU28" s="34">
        <v>17117</v>
      </c>
      <c r="AV28" s="224">
        <f t="shared" si="31"/>
        <v>0.54806909649995483</v>
      </c>
      <c r="AW28" s="130">
        <v>2900</v>
      </c>
      <c r="AX28" s="220">
        <f t="shared" si="32"/>
        <v>-0.12094574113367684</v>
      </c>
      <c r="AY28" s="34">
        <v>39432</v>
      </c>
      <c r="AZ28" s="224">
        <f t="shared" si="33"/>
        <v>0.29962756665897627</v>
      </c>
      <c r="BA28" s="34">
        <v>20944</v>
      </c>
      <c r="BB28" s="224">
        <f t="shared" si="34"/>
        <v>0.1431690409912123</v>
      </c>
      <c r="BC28" s="34">
        <v>11484</v>
      </c>
      <c r="BD28" s="224">
        <f t="shared" si="35"/>
        <v>0.50768018905080736</v>
      </c>
      <c r="BE28" s="34">
        <v>362</v>
      </c>
      <c r="BF28" s="224">
        <f t="shared" si="36"/>
        <v>-0.64613880742912999</v>
      </c>
      <c r="BG28" s="34">
        <v>5945</v>
      </c>
      <c r="BH28" s="224">
        <f t="shared" si="37"/>
        <v>0.90912010276172128</v>
      </c>
      <c r="BI28" s="130">
        <v>692</v>
      </c>
      <c r="BJ28" s="220">
        <f t="shared" si="38"/>
        <v>1.0412979351032448</v>
      </c>
      <c r="BK28" s="34">
        <v>78361</v>
      </c>
      <c r="BL28" s="224">
        <f t="shared" si="39"/>
        <v>0.26443773901537759</v>
      </c>
      <c r="BM28" s="34">
        <v>30189</v>
      </c>
      <c r="BN28" s="224">
        <f t="shared" si="40"/>
        <v>0.3310259688726247</v>
      </c>
      <c r="BO28" s="34">
        <v>17637</v>
      </c>
      <c r="BP28" s="224">
        <f t="shared" si="41"/>
        <v>0.3406050471267863</v>
      </c>
      <c r="BQ28" s="34">
        <v>15183</v>
      </c>
      <c r="BR28" s="224">
        <f t="shared" si="42"/>
        <v>6.5922493681550121E-2</v>
      </c>
      <c r="BS28" s="34">
        <v>18038</v>
      </c>
      <c r="BT28" s="224">
        <f t="shared" si="43"/>
        <v>0.30483217592592582</v>
      </c>
      <c r="BU28" s="130">
        <v>713</v>
      </c>
      <c r="BV28" s="220">
        <f t="shared" si="44"/>
        <v>0.15934959349593503</v>
      </c>
      <c r="BW28" s="34">
        <v>476249</v>
      </c>
      <c r="BX28" s="224">
        <f t="shared" si="45"/>
        <v>2.1093650026768342</v>
      </c>
      <c r="BY28" s="34">
        <v>210392</v>
      </c>
      <c r="BZ28" s="224">
        <f t="shared" si="46"/>
        <v>2.2251893184535674</v>
      </c>
      <c r="CA28" s="34">
        <v>82190</v>
      </c>
      <c r="CB28" s="224">
        <f t="shared" si="47"/>
        <v>2.5705286936878231</v>
      </c>
      <c r="CC28" s="34">
        <v>58487</v>
      </c>
      <c r="CD28" s="224">
        <f t="shared" si="48"/>
        <v>2.4363689776733257</v>
      </c>
      <c r="CE28" s="34">
        <v>124117</v>
      </c>
      <c r="CF28" s="224">
        <f t="shared" si="49"/>
        <v>1.6599729967210304</v>
      </c>
      <c r="CG28" s="130">
        <v>1676</v>
      </c>
      <c r="CH28" s="220">
        <f t="shared" si="50"/>
        <v>0.44607420189818803</v>
      </c>
      <c r="CI28" s="34">
        <v>65225</v>
      </c>
      <c r="CJ28" s="224">
        <f t="shared" si="51"/>
        <v>0.51053728578045399</v>
      </c>
      <c r="CK28" s="34">
        <v>20530</v>
      </c>
      <c r="CL28" s="224">
        <f t="shared" si="52"/>
        <v>0.27539293035969425</v>
      </c>
      <c r="CM28" s="34">
        <v>28658</v>
      </c>
      <c r="CN28" s="224">
        <f t="shared" si="53"/>
        <v>0.69033856317093312</v>
      </c>
      <c r="CO28" s="34">
        <v>7109</v>
      </c>
      <c r="CP28" s="224">
        <f t="shared" si="54"/>
        <v>0.58364891958119847</v>
      </c>
      <c r="CQ28" s="34">
        <v>8343</v>
      </c>
      <c r="CR28" s="224">
        <f t="shared" si="55"/>
        <v>0.63492063492063489</v>
      </c>
      <c r="CS28" s="130">
        <v>1143</v>
      </c>
      <c r="CT28" s="220">
        <f t="shared" si="56"/>
        <v>0.5</v>
      </c>
      <c r="CU28" s="34">
        <v>54269</v>
      </c>
      <c r="CV28" s="224">
        <f t="shared" si="57"/>
        <v>0.88623961628028214</v>
      </c>
      <c r="CW28" s="34">
        <v>14739</v>
      </c>
      <c r="CX28" s="224">
        <f t="shared" si="58"/>
        <v>0.96310602024507186</v>
      </c>
      <c r="CY28" s="34">
        <v>7107</v>
      </c>
      <c r="CZ28" s="224">
        <f t="shared" si="59"/>
        <v>1.0720116618075801</v>
      </c>
      <c r="DA28" s="34">
        <v>3488</v>
      </c>
      <c r="DB28" s="224">
        <f t="shared" si="60"/>
        <v>1.7792828685258963</v>
      </c>
      <c r="DC28" s="34">
        <v>29097</v>
      </c>
      <c r="DD28" s="224">
        <f t="shared" si="61"/>
        <v>0.75579290369297603</v>
      </c>
      <c r="DE28" s="130">
        <v>0</v>
      </c>
      <c r="DF28" s="220">
        <f t="shared" si="62"/>
        <v>-1</v>
      </c>
      <c r="DG28" s="34">
        <v>31785</v>
      </c>
      <c r="DH28" s="224">
        <f t="shared" si="63"/>
        <v>1.4384349827387801</v>
      </c>
      <c r="DI28" s="34">
        <v>4030</v>
      </c>
      <c r="DJ28" s="224">
        <f t="shared" si="64"/>
        <v>1.14818763326226</v>
      </c>
      <c r="DK28" s="34">
        <v>22151</v>
      </c>
      <c r="DL28" s="224">
        <f t="shared" si="65"/>
        <v>2.4503115264797506</v>
      </c>
      <c r="DM28" s="34">
        <v>1888</v>
      </c>
      <c r="DN28" s="224">
        <f t="shared" si="66"/>
        <v>-0.36961602671118532</v>
      </c>
      <c r="DO28" s="34">
        <v>3816</v>
      </c>
      <c r="DP28" s="224">
        <f t="shared" si="67"/>
        <v>1.1390134529147984</v>
      </c>
      <c r="DQ28" s="130">
        <v>0</v>
      </c>
      <c r="DR28" s="220" t="str">
        <f t="shared" si="68"/>
        <v>-</v>
      </c>
      <c r="DS28" s="34">
        <v>94259</v>
      </c>
      <c r="DT28" s="224">
        <f t="shared" si="69"/>
        <v>0.3467880208035663</v>
      </c>
      <c r="DU28" s="34">
        <v>48996</v>
      </c>
      <c r="DV28" s="224">
        <f t="shared" si="70"/>
        <v>0.26408668730650153</v>
      </c>
      <c r="DW28" s="34">
        <v>29883</v>
      </c>
      <c r="DX28" s="224">
        <f t="shared" si="71"/>
        <v>0.47134416543574598</v>
      </c>
      <c r="DY28" s="34">
        <v>20137</v>
      </c>
      <c r="DZ28" s="224">
        <f t="shared" si="72"/>
        <v>0.48109738158281856</v>
      </c>
      <c r="EA28" s="34">
        <v>9051</v>
      </c>
      <c r="EB28" s="224">
        <f t="shared" si="73"/>
        <v>0.32927008371273314</v>
      </c>
      <c r="EC28" s="130">
        <v>1548</v>
      </c>
      <c r="ED28" s="220">
        <f t="shared" si="74"/>
        <v>-1.7766497461928932E-2</v>
      </c>
    </row>
    <row r="29" spans="1:134" s="16" customFormat="1" outlineLevel="1" x14ac:dyDescent="0.25">
      <c r="A29" s="218"/>
      <c r="B29" s="33" t="s">
        <v>49</v>
      </c>
      <c r="C29" s="34">
        <v>1143839</v>
      </c>
      <c r="D29" s="224">
        <f t="shared" si="9"/>
        <v>0.43400756219504255</v>
      </c>
      <c r="E29" s="34">
        <v>453353</v>
      </c>
      <c r="F29" s="224">
        <f t="shared" si="10"/>
        <v>0.40027489498393876</v>
      </c>
      <c r="G29" s="34">
        <v>275539</v>
      </c>
      <c r="H29" s="224">
        <f t="shared" si="11"/>
        <v>0.41277418296297053</v>
      </c>
      <c r="I29" s="34">
        <v>179559</v>
      </c>
      <c r="J29" s="224">
        <f t="shared" si="12"/>
        <v>0.51686589229144664</v>
      </c>
      <c r="K29" s="34">
        <v>231983</v>
      </c>
      <c r="L29" s="224">
        <f t="shared" si="13"/>
        <v>0.52637466032385194</v>
      </c>
      <c r="M29" s="130">
        <v>15808</v>
      </c>
      <c r="N29" s="220">
        <f t="shared" si="14"/>
        <v>-0.14110296115186094</v>
      </c>
      <c r="O29" s="34">
        <v>951658</v>
      </c>
      <c r="P29" s="224">
        <f t="shared" si="15"/>
        <v>0.61513408563626393</v>
      </c>
      <c r="Q29" s="34">
        <v>370071</v>
      </c>
      <c r="R29" s="224">
        <f t="shared" si="16"/>
        <v>0.54886786925040809</v>
      </c>
      <c r="S29" s="34">
        <v>223010</v>
      </c>
      <c r="T29" s="224">
        <f t="shared" si="17"/>
        <v>0.57093547478162865</v>
      </c>
      <c r="U29" s="34">
        <v>162223</v>
      </c>
      <c r="V29" s="224">
        <f t="shared" si="18"/>
        <v>0.65199902238334784</v>
      </c>
      <c r="W29" s="34">
        <v>195643</v>
      </c>
      <c r="X29" s="224">
        <f t="shared" si="19"/>
        <v>0.87325737265415548</v>
      </c>
      <c r="Y29" s="130">
        <v>8059</v>
      </c>
      <c r="Z29" s="220">
        <f t="shared" si="20"/>
        <v>0.27435167615433276</v>
      </c>
      <c r="AA29" s="34">
        <v>192181</v>
      </c>
      <c r="AB29" s="224">
        <f t="shared" si="21"/>
        <v>-7.7998838988864838E-2</v>
      </c>
      <c r="AC29" s="34">
        <v>83282</v>
      </c>
      <c r="AD29" s="224">
        <f t="shared" si="22"/>
        <v>-1.8248261228339002E-2</v>
      </c>
      <c r="AE29" s="34">
        <v>52529</v>
      </c>
      <c r="AF29" s="224">
        <f t="shared" si="23"/>
        <v>-1.0268681463616813E-2</v>
      </c>
      <c r="AG29" s="34">
        <v>17336</v>
      </c>
      <c r="AH29" s="224">
        <f t="shared" si="24"/>
        <v>-0.14080388561233093</v>
      </c>
      <c r="AI29" s="34">
        <v>36340</v>
      </c>
      <c r="AJ29" s="224">
        <f t="shared" si="25"/>
        <v>-0.23565539289920912</v>
      </c>
      <c r="AK29" s="130">
        <v>7749</v>
      </c>
      <c r="AL29" s="220">
        <f t="shared" si="26"/>
        <v>-0.35857958778246835</v>
      </c>
      <c r="AM29" s="34">
        <v>165008</v>
      </c>
      <c r="AN29" s="224">
        <f t="shared" si="27"/>
        <v>0.17430879265558841</v>
      </c>
      <c r="AO29" s="34">
        <v>40672</v>
      </c>
      <c r="AP29" s="224">
        <f t="shared" si="28"/>
        <v>3.2782306188263277E-2</v>
      </c>
      <c r="AQ29" s="34">
        <v>49765</v>
      </c>
      <c r="AR29" s="224">
        <f t="shared" si="29"/>
        <v>0.28871452247772944</v>
      </c>
      <c r="AS29" s="34">
        <v>57889</v>
      </c>
      <c r="AT29" s="224">
        <f t="shared" si="30"/>
        <v>0.29549065681996201</v>
      </c>
      <c r="AU29" s="34">
        <v>14558</v>
      </c>
      <c r="AV29" s="224">
        <f t="shared" si="31"/>
        <v>0.10581086213444735</v>
      </c>
      <c r="AW29" s="130">
        <v>3168</v>
      </c>
      <c r="AX29" s="220">
        <f t="shared" si="32"/>
        <v>0.10383275261324032</v>
      </c>
      <c r="AY29" s="34">
        <v>30394</v>
      </c>
      <c r="AZ29" s="224">
        <f t="shared" si="33"/>
        <v>3.8507534082755424E-2</v>
      </c>
      <c r="BA29" s="34">
        <v>16677</v>
      </c>
      <c r="BB29" s="224">
        <f t="shared" si="34"/>
        <v>3.513127676742589E-2</v>
      </c>
      <c r="BC29" s="34">
        <v>8147</v>
      </c>
      <c r="BD29" s="224">
        <f t="shared" si="35"/>
        <v>-3.9124587357867169E-3</v>
      </c>
      <c r="BE29" s="34">
        <v>1627</v>
      </c>
      <c r="BF29" s="224">
        <f t="shared" si="36"/>
        <v>0.29952076677316297</v>
      </c>
      <c r="BG29" s="34">
        <v>3483</v>
      </c>
      <c r="BH29" s="224">
        <f t="shared" si="37"/>
        <v>0.30939849624060156</v>
      </c>
      <c r="BI29" s="130">
        <v>348</v>
      </c>
      <c r="BJ29" s="220">
        <f t="shared" si="38"/>
        <v>-0.15738498789346245</v>
      </c>
      <c r="BK29" s="34">
        <v>53548</v>
      </c>
      <c r="BL29" s="224">
        <f t="shared" si="39"/>
        <v>0.45483196131170711</v>
      </c>
      <c r="BM29" s="34">
        <v>20533</v>
      </c>
      <c r="BN29" s="224">
        <f t="shared" si="40"/>
        <v>0.28347293411676455</v>
      </c>
      <c r="BO29" s="34">
        <v>11007</v>
      </c>
      <c r="BP29" s="224">
        <f t="shared" si="41"/>
        <v>0.57265323617659658</v>
      </c>
      <c r="BQ29" s="34">
        <v>10747</v>
      </c>
      <c r="BR29" s="224">
        <f t="shared" si="42"/>
        <v>0.77343234323432353</v>
      </c>
      <c r="BS29" s="34">
        <v>12537</v>
      </c>
      <c r="BT29" s="224">
        <f t="shared" si="43"/>
        <v>0.45255474452554734</v>
      </c>
      <c r="BU29" s="130">
        <v>334</v>
      </c>
      <c r="BV29" s="220">
        <f t="shared" si="44"/>
        <v>7.0512820512820484E-2</v>
      </c>
      <c r="BW29" s="34">
        <v>428461</v>
      </c>
      <c r="BX29" s="224">
        <f t="shared" si="45"/>
        <v>1.3688106769278399</v>
      </c>
      <c r="BY29" s="34">
        <v>188854</v>
      </c>
      <c r="BZ29" s="224">
        <f t="shared" si="46"/>
        <v>1.2357523381082043</v>
      </c>
      <c r="CA29" s="34">
        <v>73525</v>
      </c>
      <c r="CB29" s="224">
        <f t="shared" si="47"/>
        <v>1.6585551055828751</v>
      </c>
      <c r="CC29" s="34">
        <v>51806</v>
      </c>
      <c r="CD29" s="224">
        <f t="shared" si="48"/>
        <v>1.6481623472882481</v>
      </c>
      <c r="CE29" s="34">
        <v>113170</v>
      </c>
      <c r="CF29" s="224">
        <f t="shared" si="49"/>
        <v>1.347633074720989</v>
      </c>
      <c r="CG29" s="130">
        <v>1738</v>
      </c>
      <c r="CH29" s="220">
        <f t="shared" si="50"/>
        <v>1.2000000000000002</v>
      </c>
      <c r="CI29" s="34">
        <v>51248</v>
      </c>
      <c r="CJ29" s="224">
        <f t="shared" si="51"/>
        <v>0.14372433494018932</v>
      </c>
      <c r="CK29" s="34">
        <v>16471</v>
      </c>
      <c r="CL29" s="224">
        <f t="shared" si="52"/>
        <v>7.6471307965251256E-3</v>
      </c>
      <c r="CM29" s="34">
        <v>23962</v>
      </c>
      <c r="CN29" s="224">
        <f t="shared" si="53"/>
        <v>0.22236392388920057</v>
      </c>
      <c r="CO29" s="34">
        <v>4798</v>
      </c>
      <c r="CP29" s="224">
        <f t="shared" si="54"/>
        <v>0.3188565145684441</v>
      </c>
      <c r="CQ29" s="34">
        <v>5680</v>
      </c>
      <c r="CR29" s="224">
        <f t="shared" si="55"/>
        <v>0.17379623889233309</v>
      </c>
      <c r="CS29" s="130">
        <v>701</v>
      </c>
      <c r="CT29" s="220">
        <f t="shared" si="56"/>
        <v>9.3603744149765911E-2</v>
      </c>
      <c r="CU29" s="34">
        <v>50901</v>
      </c>
      <c r="CV29" s="224">
        <f t="shared" si="57"/>
        <v>0.8937088433349456</v>
      </c>
      <c r="CW29" s="34">
        <v>16419</v>
      </c>
      <c r="CX29" s="224">
        <f t="shared" si="58"/>
        <v>0.99744525547445262</v>
      </c>
      <c r="CY29" s="34">
        <v>5692</v>
      </c>
      <c r="CZ29" s="224">
        <f t="shared" si="59"/>
        <v>0.53134248049502286</v>
      </c>
      <c r="DA29" s="34">
        <v>3387</v>
      </c>
      <c r="DB29" s="224">
        <f t="shared" si="60"/>
        <v>1.0514839491217445</v>
      </c>
      <c r="DC29" s="34">
        <v>25603</v>
      </c>
      <c r="DD29" s="224">
        <f t="shared" si="61"/>
        <v>0.93128158708606779</v>
      </c>
      <c r="DE29" s="130">
        <v>37</v>
      </c>
      <c r="DF29" s="220" t="str">
        <f t="shared" si="62"/>
        <v>-</v>
      </c>
      <c r="DG29" s="34">
        <v>24469</v>
      </c>
      <c r="DH29" s="224">
        <f t="shared" si="63"/>
        <v>0.53113071772730125</v>
      </c>
      <c r="DI29" s="34">
        <v>3114</v>
      </c>
      <c r="DJ29" s="224">
        <f t="shared" si="64"/>
        <v>0.54925373134328348</v>
      </c>
      <c r="DK29" s="34">
        <v>15115</v>
      </c>
      <c r="DL29" s="224">
        <f t="shared" si="65"/>
        <v>0.43528629759756909</v>
      </c>
      <c r="DM29" s="34">
        <v>3131</v>
      </c>
      <c r="DN29" s="224">
        <f t="shared" si="66"/>
        <v>1.1773296244784421</v>
      </c>
      <c r="DO29" s="34">
        <v>3175</v>
      </c>
      <c r="DP29" s="224">
        <f t="shared" si="67"/>
        <v>0.56481025135534746</v>
      </c>
      <c r="DQ29" s="130">
        <v>28</v>
      </c>
      <c r="DR29" s="220">
        <f t="shared" si="68"/>
        <v>4.5999999999999996</v>
      </c>
      <c r="DS29" s="34">
        <v>86181</v>
      </c>
      <c r="DT29" s="224">
        <f t="shared" si="69"/>
        <v>0.16673661409327822</v>
      </c>
      <c r="DU29" s="34">
        <v>44797</v>
      </c>
      <c r="DV29" s="224">
        <f t="shared" si="70"/>
        <v>9.1119446609508881E-2</v>
      </c>
      <c r="DW29" s="34">
        <v>26135</v>
      </c>
      <c r="DX29" s="224">
        <f t="shared" si="71"/>
        <v>0.25691338431202815</v>
      </c>
      <c r="DY29" s="34">
        <v>15422</v>
      </c>
      <c r="DZ29" s="224">
        <f t="shared" si="72"/>
        <v>0.20474962893523951</v>
      </c>
      <c r="EA29" s="34">
        <v>8536</v>
      </c>
      <c r="EB29" s="224">
        <f t="shared" si="73"/>
        <v>0.30260949183580044</v>
      </c>
      <c r="EC29" s="130">
        <v>1477</v>
      </c>
      <c r="ED29" s="220">
        <f t="shared" si="74"/>
        <v>0.29334500875656744</v>
      </c>
    </row>
    <row r="30" spans="1:134" s="16" customFormat="1" outlineLevel="1" x14ac:dyDescent="0.25">
      <c r="A30" s="218"/>
      <c r="B30" s="33" t="s">
        <v>51</v>
      </c>
      <c r="C30" s="34">
        <v>1382702</v>
      </c>
      <c r="D30" s="224">
        <f t="shared" si="9"/>
        <v>0.21185790774047164</v>
      </c>
      <c r="E30" s="34">
        <v>527238</v>
      </c>
      <c r="F30" s="224">
        <f t="shared" si="10"/>
        <v>0.15161218454172554</v>
      </c>
      <c r="G30" s="34">
        <v>375614</v>
      </c>
      <c r="H30" s="224">
        <f t="shared" si="11"/>
        <v>0.28209906884028291</v>
      </c>
      <c r="I30" s="34">
        <v>209202</v>
      </c>
      <c r="J30" s="224">
        <f t="shared" si="12"/>
        <v>0.23192613224824377</v>
      </c>
      <c r="K30" s="34">
        <v>272094</v>
      </c>
      <c r="L30" s="224">
        <f t="shared" si="13"/>
        <v>0.26176233271194449</v>
      </c>
      <c r="M30" s="130">
        <v>15470</v>
      </c>
      <c r="N30" s="220">
        <f t="shared" si="14"/>
        <v>3.1058384430818542E-2</v>
      </c>
      <c r="O30" s="34">
        <v>1213422</v>
      </c>
      <c r="P30" s="224">
        <f t="shared" si="15"/>
        <v>0.23672562087413129</v>
      </c>
      <c r="Q30" s="34">
        <v>456716</v>
      </c>
      <c r="R30" s="224">
        <f t="shared" si="16"/>
        <v>0.1491213944968901</v>
      </c>
      <c r="S30" s="34">
        <v>325123</v>
      </c>
      <c r="T30" s="224">
        <f t="shared" si="17"/>
        <v>0.32753115455599646</v>
      </c>
      <c r="U30" s="34">
        <v>194432</v>
      </c>
      <c r="V30" s="224">
        <f t="shared" si="18"/>
        <v>0.25825594563986409</v>
      </c>
      <c r="W30" s="34">
        <v>240023</v>
      </c>
      <c r="X30" s="224">
        <f t="shared" si="19"/>
        <v>0.30577150100371564</v>
      </c>
      <c r="Y30" s="130">
        <v>9576</v>
      </c>
      <c r="Z30" s="220">
        <f t="shared" si="20"/>
        <v>1.3074698795180724</v>
      </c>
      <c r="AA30" s="34">
        <v>169280</v>
      </c>
      <c r="AB30" s="224">
        <f t="shared" si="21"/>
        <v>5.918496317755495E-2</v>
      </c>
      <c r="AC30" s="34">
        <v>70522</v>
      </c>
      <c r="AD30" s="224">
        <f t="shared" si="22"/>
        <v>0.16800821491271645</v>
      </c>
      <c r="AE30" s="34">
        <v>50491</v>
      </c>
      <c r="AF30" s="224">
        <f t="shared" si="23"/>
        <v>5.0582605076987086E-2</v>
      </c>
      <c r="AG30" s="34">
        <v>14770</v>
      </c>
      <c r="AH30" s="224">
        <f t="shared" si="24"/>
        <v>-3.4198652978486899E-2</v>
      </c>
      <c r="AI30" s="34">
        <v>32071</v>
      </c>
      <c r="AJ30" s="224">
        <f t="shared" si="25"/>
        <v>7.6031292217788593E-3</v>
      </c>
      <c r="AK30" s="130">
        <v>5894</v>
      </c>
      <c r="AL30" s="220">
        <f t="shared" si="26"/>
        <v>-0.45697438732264606</v>
      </c>
      <c r="AM30" s="34">
        <v>207608</v>
      </c>
      <c r="AN30" s="224">
        <f t="shared" si="27"/>
        <v>-5.0891469324311989E-2</v>
      </c>
      <c r="AO30" s="34">
        <v>50209</v>
      </c>
      <c r="AP30" s="224">
        <f t="shared" si="28"/>
        <v>-0.11271140014490966</v>
      </c>
      <c r="AQ30" s="34">
        <v>63490</v>
      </c>
      <c r="AR30" s="224">
        <f t="shared" si="29"/>
        <v>-2.4311531841652356E-2</v>
      </c>
      <c r="AS30" s="34">
        <v>72022</v>
      </c>
      <c r="AT30" s="224">
        <f t="shared" si="30"/>
        <v>5.0526561451617713E-2</v>
      </c>
      <c r="AU30" s="34">
        <v>21531</v>
      </c>
      <c r="AV30" s="224">
        <f t="shared" si="31"/>
        <v>-0.17217117151755157</v>
      </c>
      <c r="AW30" s="130">
        <v>3345</v>
      </c>
      <c r="AX30" s="220">
        <f t="shared" si="32"/>
        <v>0.49798477384684281</v>
      </c>
      <c r="AY30" s="34">
        <v>31096</v>
      </c>
      <c r="AZ30" s="224">
        <f t="shared" si="33"/>
        <v>-0.17663568724018319</v>
      </c>
      <c r="BA30" s="34">
        <v>17412</v>
      </c>
      <c r="BB30" s="224">
        <f t="shared" si="34"/>
        <v>-0.28336831707618226</v>
      </c>
      <c r="BC30" s="34">
        <v>8313</v>
      </c>
      <c r="BD30" s="224">
        <f t="shared" si="35"/>
        <v>5.3210787277784277E-3</v>
      </c>
      <c r="BE30" s="34">
        <v>1194</v>
      </c>
      <c r="BF30" s="224">
        <f t="shared" si="36"/>
        <v>-0.31022530329289433</v>
      </c>
      <c r="BG30" s="34">
        <v>4064</v>
      </c>
      <c r="BH30" s="224">
        <f t="shared" si="37"/>
        <v>0.18208260616637584</v>
      </c>
      <c r="BI30" s="130">
        <v>514</v>
      </c>
      <c r="BJ30" s="220">
        <f t="shared" si="38"/>
        <v>11.238095238095237</v>
      </c>
      <c r="BK30" s="34">
        <v>74066</v>
      </c>
      <c r="BL30" s="224">
        <f t="shared" si="39"/>
        <v>0.24738535123027439</v>
      </c>
      <c r="BM30" s="34">
        <v>28637</v>
      </c>
      <c r="BN30" s="224">
        <f t="shared" si="40"/>
        <v>0.13221049302178467</v>
      </c>
      <c r="BO30" s="34">
        <v>12411</v>
      </c>
      <c r="BP30" s="224">
        <f t="shared" si="41"/>
        <v>0.36309719934102147</v>
      </c>
      <c r="BQ30" s="34">
        <v>14918</v>
      </c>
      <c r="BR30" s="224">
        <f t="shared" si="42"/>
        <v>0.32029383131250544</v>
      </c>
      <c r="BS30" s="34">
        <v>18690</v>
      </c>
      <c r="BT30" s="224">
        <f t="shared" si="43"/>
        <v>0.27637779143618113</v>
      </c>
      <c r="BU30" s="130">
        <v>414</v>
      </c>
      <c r="BV30" s="220">
        <f t="shared" si="44"/>
        <v>4.5454545454545414E-2</v>
      </c>
      <c r="BW30" s="34">
        <v>483293</v>
      </c>
      <c r="BX30" s="224">
        <f t="shared" si="45"/>
        <v>0.43565027017232216</v>
      </c>
      <c r="BY30" s="34">
        <v>212926</v>
      </c>
      <c r="BZ30" s="224">
        <f t="shared" si="46"/>
        <v>0.28827444336882868</v>
      </c>
      <c r="CA30" s="34">
        <v>78199</v>
      </c>
      <c r="CB30" s="224">
        <f t="shared" si="47"/>
        <v>0.62006670948227649</v>
      </c>
      <c r="CC30" s="34">
        <v>61777</v>
      </c>
      <c r="CD30" s="224">
        <f t="shared" si="48"/>
        <v>0.84883581732208047</v>
      </c>
      <c r="CE30" s="34">
        <v>133343</v>
      </c>
      <c r="CF30" s="224">
        <f t="shared" si="49"/>
        <v>0.48753904506916546</v>
      </c>
      <c r="CG30" s="130">
        <v>1267</v>
      </c>
      <c r="CH30" s="220">
        <f t="shared" si="50"/>
        <v>8.3161764705882355</v>
      </c>
      <c r="CI30" s="34">
        <v>65815</v>
      </c>
      <c r="CJ30" s="224">
        <f t="shared" si="51"/>
        <v>-2.6304498986581493E-2</v>
      </c>
      <c r="CK30" s="34">
        <v>21595</v>
      </c>
      <c r="CL30" s="224">
        <f t="shared" si="52"/>
        <v>-0.12485816177662501</v>
      </c>
      <c r="CM30" s="34">
        <v>30341</v>
      </c>
      <c r="CN30" s="224">
        <f t="shared" si="53"/>
        <v>9.0539860542017125E-2</v>
      </c>
      <c r="CO30" s="34">
        <v>5468</v>
      </c>
      <c r="CP30" s="224">
        <f t="shared" si="54"/>
        <v>-7.8685762426284778E-2</v>
      </c>
      <c r="CQ30" s="34">
        <v>7860</v>
      </c>
      <c r="CR30" s="224">
        <f t="shared" si="55"/>
        <v>-0.15082108902333624</v>
      </c>
      <c r="CS30" s="130">
        <v>1026</v>
      </c>
      <c r="CT30" s="220">
        <f t="shared" si="56"/>
        <v>15.03125</v>
      </c>
      <c r="CU30" s="34">
        <v>49079</v>
      </c>
      <c r="CV30" s="224">
        <f t="shared" si="57"/>
        <v>0.2193540372670808</v>
      </c>
      <c r="CW30" s="34">
        <v>15143</v>
      </c>
      <c r="CX30" s="224">
        <f t="shared" si="58"/>
        <v>0.12295142751205046</v>
      </c>
      <c r="CY30" s="34">
        <v>6669</v>
      </c>
      <c r="CZ30" s="224">
        <f t="shared" si="59"/>
        <v>0.21034482758620698</v>
      </c>
      <c r="DA30" s="34">
        <v>3168</v>
      </c>
      <c r="DB30" s="224">
        <f t="shared" si="60"/>
        <v>0.2641660015961691</v>
      </c>
      <c r="DC30" s="34">
        <v>24128</v>
      </c>
      <c r="DD30" s="224">
        <f t="shared" si="61"/>
        <v>0.28408728046833431</v>
      </c>
      <c r="DE30" s="130">
        <v>14</v>
      </c>
      <c r="DF30" s="220">
        <f t="shared" si="62"/>
        <v>-0.63157894736842102</v>
      </c>
      <c r="DG30" s="34">
        <v>128665</v>
      </c>
      <c r="DH30" s="224">
        <f t="shared" si="63"/>
        <v>0.57117387747127268</v>
      </c>
      <c r="DI30" s="34">
        <v>31816</v>
      </c>
      <c r="DJ30" s="224">
        <f t="shared" si="64"/>
        <v>0.82044973393603016</v>
      </c>
      <c r="DK30" s="34">
        <v>82365</v>
      </c>
      <c r="DL30" s="224">
        <f t="shared" si="65"/>
        <v>0.65691007845503924</v>
      </c>
      <c r="DM30" s="34">
        <v>5903</v>
      </c>
      <c r="DN30" s="224">
        <f t="shared" si="66"/>
        <v>-0.15490336435218321</v>
      </c>
      <c r="DO30" s="34">
        <v>8465</v>
      </c>
      <c r="DP30" s="224">
        <f t="shared" si="67"/>
        <v>0.12626397019691327</v>
      </c>
      <c r="DQ30" s="130">
        <v>34</v>
      </c>
      <c r="DR30" s="220">
        <f t="shared" si="68"/>
        <v>-0.69911504424778759</v>
      </c>
      <c r="DS30" s="34">
        <v>93831</v>
      </c>
      <c r="DT30" s="224">
        <f t="shared" si="69"/>
        <v>0.16192186242337936</v>
      </c>
      <c r="DU30" s="34">
        <v>57520</v>
      </c>
      <c r="DV30" s="224">
        <f t="shared" si="70"/>
        <v>0.10090338386158315</v>
      </c>
      <c r="DW30" s="34">
        <v>33335</v>
      </c>
      <c r="DX30" s="224">
        <f t="shared" si="71"/>
        <v>0.29864817484124817</v>
      </c>
      <c r="DY30" s="34">
        <v>16338</v>
      </c>
      <c r="DZ30" s="224">
        <f t="shared" si="72"/>
        <v>0.13869528854195701</v>
      </c>
      <c r="EA30" s="34">
        <v>11974</v>
      </c>
      <c r="EB30" s="224">
        <f t="shared" si="73"/>
        <v>0.29085812850366533</v>
      </c>
      <c r="EC30" s="130">
        <v>2725</v>
      </c>
      <c r="ED30" s="220">
        <f t="shared" si="74"/>
        <v>1.9269602577873255</v>
      </c>
    </row>
    <row r="31" spans="1:134" s="16" customFormat="1" outlineLevel="1" x14ac:dyDescent="0.25">
      <c r="A31" s="218"/>
      <c r="B31" s="33" t="s">
        <v>53</v>
      </c>
      <c r="C31" s="34">
        <v>1355663</v>
      </c>
      <c r="D31" s="224">
        <f t="shared" si="9"/>
        <v>0.18348488499184623</v>
      </c>
      <c r="E31" s="34">
        <v>575105</v>
      </c>
      <c r="F31" s="224">
        <f t="shared" si="10"/>
        <v>0.2064751763229995</v>
      </c>
      <c r="G31" s="34">
        <v>388852</v>
      </c>
      <c r="H31" s="224">
        <f t="shared" si="11"/>
        <v>0.27659881812212728</v>
      </c>
      <c r="I31" s="34">
        <v>194729</v>
      </c>
      <c r="J31" s="224">
        <f t="shared" si="12"/>
        <v>0.2273119756969173</v>
      </c>
      <c r="K31" s="34">
        <v>238077</v>
      </c>
      <c r="L31" s="224">
        <f t="shared" si="13"/>
        <v>0.16129457099653677</v>
      </c>
      <c r="M31" s="130">
        <v>26763</v>
      </c>
      <c r="N31" s="220">
        <f t="shared" si="14"/>
        <v>0.2707977207977208</v>
      </c>
      <c r="O31" s="34">
        <v>1219910</v>
      </c>
      <c r="P31" s="224">
        <f t="shared" si="15"/>
        <v>0.18794825227260548</v>
      </c>
      <c r="Q31" s="34">
        <v>509841</v>
      </c>
      <c r="R31" s="224">
        <f t="shared" si="16"/>
        <v>0.18304652911202068</v>
      </c>
      <c r="S31" s="34">
        <v>351004</v>
      </c>
      <c r="T31" s="224">
        <f t="shared" si="17"/>
        <v>0.30817394415539878</v>
      </c>
      <c r="U31" s="34">
        <v>184179</v>
      </c>
      <c r="V31" s="224">
        <f t="shared" si="18"/>
        <v>0.23660693303970071</v>
      </c>
      <c r="W31" s="34">
        <v>217553</v>
      </c>
      <c r="X31" s="224">
        <f t="shared" si="19"/>
        <v>0.17896374011672966</v>
      </c>
      <c r="Y31" s="130">
        <v>21779</v>
      </c>
      <c r="Z31" s="220">
        <f t="shared" si="20"/>
        <v>1.9940885345064614</v>
      </c>
      <c r="AA31" s="34">
        <v>135753</v>
      </c>
      <c r="AB31" s="224">
        <f t="shared" si="21"/>
        <v>0.14483171556515062</v>
      </c>
      <c r="AC31" s="34">
        <v>65263</v>
      </c>
      <c r="AD31" s="224">
        <f t="shared" si="22"/>
        <v>0.42726238901281555</v>
      </c>
      <c r="AE31" s="34">
        <v>37848</v>
      </c>
      <c r="AF31" s="224">
        <f t="shared" si="23"/>
        <v>4.3075651095493939E-2</v>
      </c>
      <c r="AG31" s="34">
        <v>10550</v>
      </c>
      <c r="AH31" s="224">
        <f t="shared" si="24"/>
        <v>8.4832904884318827E-2</v>
      </c>
      <c r="AI31" s="34">
        <v>20525</v>
      </c>
      <c r="AJ31" s="224">
        <f t="shared" si="25"/>
        <v>2.197265625E-3</v>
      </c>
      <c r="AK31" s="130">
        <v>4984</v>
      </c>
      <c r="AL31" s="220">
        <f t="shared" si="26"/>
        <v>-0.63847381401421732</v>
      </c>
      <c r="AM31" s="34">
        <v>251403</v>
      </c>
      <c r="AN31" s="224">
        <f t="shared" si="27"/>
        <v>1.7381064150088221E-2</v>
      </c>
      <c r="AO31" s="34">
        <v>86667</v>
      </c>
      <c r="AP31" s="224">
        <f t="shared" si="28"/>
        <v>0.16177160551750025</v>
      </c>
      <c r="AQ31" s="34">
        <v>79743</v>
      </c>
      <c r="AR31" s="224">
        <f t="shared" si="29"/>
        <v>6.8754774637127536E-2</v>
      </c>
      <c r="AS31" s="34">
        <v>69491</v>
      </c>
      <c r="AT31" s="224">
        <f t="shared" si="30"/>
        <v>1.8959500278600494E-2</v>
      </c>
      <c r="AU31" s="34">
        <v>31083</v>
      </c>
      <c r="AV31" s="224">
        <f t="shared" si="31"/>
        <v>-9.0315783312359121E-2</v>
      </c>
      <c r="AW31" s="130">
        <v>15732</v>
      </c>
      <c r="AX31" s="220">
        <f t="shared" si="32"/>
        <v>3.3944134078212294</v>
      </c>
      <c r="AY31" s="34">
        <v>37396</v>
      </c>
      <c r="AZ31" s="224">
        <f t="shared" si="33"/>
        <v>-0.15554150483244511</v>
      </c>
      <c r="BA31" s="34">
        <v>21901</v>
      </c>
      <c r="BB31" s="224">
        <f t="shared" si="34"/>
        <v>-0.22499026858699889</v>
      </c>
      <c r="BC31" s="34">
        <v>8792</v>
      </c>
      <c r="BD31" s="224">
        <f t="shared" si="35"/>
        <v>-5.5423594615994221E-3</v>
      </c>
      <c r="BE31" s="34">
        <v>2377</v>
      </c>
      <c r="BF31" s="224">
        <f t="shared" si="36"/>
        <v>0.42591481703659273</v>
      </c>
      <c r="BG31" s="34">
        <v>4193</v>
      </c>
      <c r="BH31" s="224">
        <f t="shared" si="37"/>
        <v>-0.21110065851364068</v>
      </c>
      <c r="BI31" s="130">
        <v>667</v>
      </c>
      <c r="BJ31" s="220">
        <f t="shared" si="38"/>
        <v>0.26565464895635671</v>
      </c>
      <c r="BK31" s="34">
        <v>62371</v>
      </c>
      <c r="BL31" s="224">
        <f t="shared" si="39"/>
        <v>-4.2949209759091556E-2</v>
      </c>
      <c r="BM31" s="34">
        <v>27763</v>
      </c>
      <c r="BN31" s="224">
        <f t="shared" si="40"/>
        <v>3.7791566985645897E-2</v>
      </c>
      <c r="BO31" s="34">
        <v>11105</v>
      </c>
      <c r="BP31" s="224">
        <f t="shared" si="41"/>
        <v>0.39475006279829183</v>
      </c>
      <c r="BQ31" s="34">
        <v>10589</v>
      </c>
      <c r="BR31" s="224">
        <f t="shared" si="42"/>
        <v>-0.10041627729164893</v>
      </c>
      <c r="BS31" s="34">
        <v>13899</v>
      </c>
      <c r="BT31" s="224">
        <f t="shared" si="43"/>
        <v>-0.26292623428965367</v>
      </c>
      <c r="BU31" s="130">
        <v>968</v>
      </c>
      <c r="BV31" s="220">
        <f t="shared" si="44"/>
        <v>0.10628571428571432</v>
      </c>
      <c r="BW31" s="34">
        <v>415060</v>
      </c>
      <c r="BX31" s="224">
        <f t="shared" si="45"/>
        <v>0.35172279033413667</v>
      </c>
      <c r="BY31" s="34">
        <v>189577</v>
      </c>
      <c r="BZ31" s="224">
        <f t="shared" si="46"/>
        <v>0.2096927543630156</v>
      </c>
      <c r="CA31" s="34">
        <v>59694</v>
      </c>
      <c r="CB31" s="224">
        <f t="shared" si="47"/>
        <v>0.47388953359176322</v>
      </c>
      <c r="CC31" s="34">
        <v>58025</v>
      </c>
      <c r="CD31" s="224">
        <f t="shared" si="48"/>
        <v>0.91009941404964123</v>
      </c>
      <c r="CE31" s="34">
        <v>110776</v>
      </c>
      <c r="CF31" s="224">
        <f t="shared" si="49"/>
        <v>0.40676868372595076</v>
      </c>
      <c r="CG31" s="130">
        <v>790</v>
      </c>
      <c r="CH31" s="220">
        <f t="shared" si="50"/>
        <v>1.276657060518732</v>
      </c>
      <c r="CI31" s="34">
        <v>55820</v>
      </c>
      <c r="CJ31" s="224">
        <f t="shared" si="51"/>
        <v>7.68577822362837E-2</v>
      </c>
      <c r="CK31" s="34">
        <v>20266</v>
      </c>
      <c r="CL31" s="224">
        <f t="shared" si="52"/>
        <v>-2.5391939982687295E-2</v>
      </c>
      <c r="CM31" s="34">
        <v>20536</v>
      </c>
      <c r="CN31" s="224">
        <f t="shared" si="53"/>
        <v>0.15891647855530477</v>
      </c>
      <c r="CO31" s="34">
        <v>6272</v>
      </c>
      <c r="CP31" s="224">
        <f t="shared" si="54"/>
        <v>0.31958762886597936</v>
      </c>
      <c r="CQ31" s="34">
        <v>8390</v>
      </c>
      <c r="CR31" s="224">
        <f t="shared" si="55"/>
        <v>-3.0730129390018512E-2</v>
      </c>
      <c r="CS31" s="130">
        <v>875</v>
      </c>
      <c r="CT31" s="220">
        <f t="shared" si="56"/>
        <v>2.9954337899543377</v>
      </c>
      <c r="CU31" s="34">
        <v>51817</v>
      </c>
      <c r="CV31" s="224">
        <f t="shared" si="57"/>
        <v>0.63501830114855484</v>
      </c>
      <c r="CW31" s="34">
        <v>16899</v>
      </c>
      <c r="CX31" s="224">
        <f t="shared" si="58"/>
        <v>0.38994900477052141</v>
      </c>
      <c r="CY31" s="34">
        <v>8225</v>
      </c>
      <c r="CZ31" s="224">
        <f t="shared" si="59"/>
        <v>0.78068846070578046</v>
      </c>
      <c r="DA31" s="34">
        <v>4497</v>
      </c>
      <c r="DB31" s="224">
        <f t="shared" si="60"/>
        <v>1.2462537462537462</v>
      </c>
      <c r="DC31" s="34">
        <v>22321</v>
      </c>
      <c r="DD31" s="224">
        <f t="shared" si="61"/>
        <v>0.71845407652629145</v>
      </c>
      <c r="DE31" s="130">
        <v>45</v>
      </c>
      <c r="DF31" s="220">
        <f t="shared" si="62"/>
        <v>-0.71337579617834401</v>
      </c>
      <c r="DG31" s="34">
        <v>192977</v>
      </c>
      <c r="DH31" s="224">
        <f t="shared" si="63"/>
        <v>0.37461712706395223</v>
      </c>
      <c r="DI31" s="34">
        <v>56136</v>
      </c>
      <c r="DJ31" s="224">
        <f t="shared" si="64"/>
        <v>0.46760784313725501</v>
      </c>
      <c r="DK31" s="34">
        <v>121005</v>
      </c>
      <c r="DL31" s="224">
        <f t="shared" si="65"/>
        <v>0.4471166495252219</v>
      </c>
      <c r="DM31" s="34">
        <v>8094</v>
      </c>
      <c r="DN31" s="224">
        <f t="shared" si="66"/>
        <v>-1.8671193016488896E-2</v>
      </c>
      <c r="DO31" s="34">
        <v>10508</v>
      </c>
      <c r="DP31" s="224">
        <f t="shared" si="67"/>
        <v>0.12529449560933825</v>
      </c>
      <c r="DQ31" s="130">
        <v>461</v>
      </c>
      <c r="DR31" s="220">
        <f t="shared" si="68"/>
        <v>1.3165829145728645</v>
      </c>
      <c r="DS31" s="34">
        <v>84521</v>
      </c>
      <c r="DT31" s="224">
        <f t="shared" si="69"/>
        <v>2.5317223475750383E-2</v>
      </c>
      <c r="DU31" s="34">
        <v>62081</v>
      </c>
      <c r="DV31" s="224">
        <f t="shared" si="70"/>
        <v>0.18060626806633207</v>
      </c>
      <c r="DW31" s="34">
        <v>31214</v>
      </c>
      <c r="DX31" s="224">
        <f t="shared" si="71"/>
        <v>0.28378711853253269</v>
      </c>
      <c r="DY31" s="34">
        <v>15346</v>
      </c>
      <c r="DZ31" s="224">
        <f t="shared" si="72"/>
        <v>0.17593869731800771</v>
      </c>
      <c r="EA31" s="34">
        <v>9231</v>
      </c>
      <c r="EB31" s="224">
        <f t="shared" si="73"/>
        <v>-8.0302879346418221E-2</v>
      </c>
      <c r="EC31" s="130">
        <v>2152</v>
      </c>
      <c r="ED31" s="220">
        <f t="shared" si="74"/>
        <v>0.80234505862646577</v>
      </c>
    </row>
    <row r="32" spans="1:134" s="16" customFormat="1" outlineLevel="1" x14ac:dyDescent="0.25">
      <c r="A32" s="218"/>
      <c r="B32" s="33" t="s">
        <v>55</v>
      </c>
      <c r="C32" s="34">
        <v>1448890</v>
      </c>
      <c r="D32" s="224">
        <f t="shared" si="9"/>
        <v>0.4121982646869049</v>
      </c>
      <c r="E32" s="34">
        <v>584798</v>
      </c>
      <c r="F32" s="224">
        <f t="shared" si="10"/>
        <v>0.40697861856746576</v>
      </c>
      <c r="G32" s="34">
        <v>421484</v>
      </c>
      <c r="H32" s="224">
        <f t="shared" si="11"/>
        <v>0.33158940627497802</v>
      </c>
      <c r="I32" s="34">
        <v>210152</v>
      </c>
      <c r="J32" s="224">
        <f t="shared" si="12"/>
        <v>0.48422911222543963</v>
      </c>
      <c r="K32" s="34">
        <v>263759</v>
      </c>
      <c r="L32" s="224">
        <f t="shared" si="13"/>
        <v>0.55314062288382604</v>
      </c>
      <c r="M32" s="130">
        <v>22470</v>
      </c>
      <c r="N32" s="220">
        <f t="shared" si="14"/>
        <v>0.19923146715055773</v>
      </c>
      <c r="O32" s="34">
        <v>1317542</v>
      </c>
      <c r="P32" s="224">
        <f t="shared" si="15"/>
        <v>0.45776112731408736</v>
      </c>
      <c r="Q32" s="34">
        <v>526495</v>
      </c>
      <c r="R32" s="224">
        <f t="shared" si="16"/>
        <v>0.43142809758272582</v>
      </c>
      <c r="S32" s="34">
        <v>383148</v>
      </c>
      <c r="T32" s="224">
        <f t="shared" si="17"/>
        <v>0.36736019414010923</v>
      </c>
      <c r="U32" s="34">
        <v>197959</v>
      </c>
      <c r="V32" s="224">
        <f t="shared" si="18"/>
        <v>0.51888254611300377</v>
      </c>
      <c r="W32" s="34">
        <v>240727</v>
      </c>
      <c r="X32" s="224">
        <f t="shared" si="19"/>
        <v>0.62199657714231815</v>
      </c>
      <c r="Y32" s="130">
        <v>19406</v>
      </c>
      <c r="Z32" s="220">
        <f t="shared" si="20"/>
        <v>1.950136819702037</v>
      </c>
      <c r="AA32" s="34">
        <v>131348</v>
      </c>
      <c r="AB32" s="224">
        <f t="shared" si="21"/>
        <v>7.5124826062044736E-2</v>
      </c>
      <c r="AC32" s="34">
        <v>58303</v>
      </c>
      <c r="AD32" s="224">
        <f t="shared" si="22"/>
        <v>0.21896299393685981</v>
      </c>
      <c r="AE32" s="34">
        <v>38336</v>
      </c>
      <c r="AF32" s="224">
        <f t="shared" si="23"/>
        <v>5.5593799047278125E-2</v>
      </c>
      <c r="AG32" s="34">
        <v>12193</v>
      </c>
      <c r="AH32" s="224">
        <f t="shared" si="24"/>
        <v>8.3052051874222821E-2</v>
      </c>
      <c r="AI32" s="34">
        <v>23032</v>
      </c>
      <c r="AJ32" s="224">
        <f t="shared" si="25"/>
        <v>7.5809239105049331E-2</v>
      </c>
      <c r="AK32" s="130">
        <v>3065</v>
      </c>
      <c r="AL32" s="220">
        <f t="shared" si="26"/>
        <v>-0.74792334895961843</v>
      </c>
      <c r="AM32" s="34">
        <v>257898</v>
      </c>
      <c r="AN32" s="224">
        <f t="shared" si="27"/>
        <v>0.21832749123685535</v>
      </c>
      <c r="AO32" s="34">
        <v>82431</v>
      </c>
      <c r="AP32" s="224">
        <f t="shared" si="28"/>
        <v>0.20488496506562992</v>
      </c>
      <c r="AQ32" s="34">
        <v>84026</v>
      </c>
      <c r="AR32" s="224">
        <f t="shared" si="29"/>
        <v>0.13404594164169836</v>
      </c>
      <c r="AS32" s="34">
        <v>70976</v>
      </c>
      <c r="AT32" s="224">
        <f t="shared" si="30"/>
        <v>0.21728094396899178</v>
      </c>
      <c r="AU32" s="34">
        <v>30356</v>
      </c>
      <c r="AV32" s="224">
        <f t="shared" si="31"/>
        <v>2.7727934455090253E-2</v>
      </c>
      <c r="AW32" s="130">
        <v>11104</v>
      </c>
      <c r="AX32" s="220">
        <f t="shared" si="32"/>
        <v>1.7573876334740501</v>
      </c>
      <c r="AY32" s="34">
        <v>41273</v>
      </c>
      <c r="AZ32" s="224">
        <f t="shared" si="33"/>
        <v>7.962541526066591E-2</v>
      </c>
      <c r="BA32" s="34">
        <v>23029</v>
      </c>
      <c r="BB32" s="224">
        <f t="shared" si="34"/>
        <v>-2.382264422873126E-2</v>
      </c>
      <c r="BC32" s="34">
        <v>9740</v>
      </c>
      <c r="BD32" s="224">
        <f t="shared" si="35"/>
        <v>0.16298507462686573</v>
      </c>
      <c r="BE32" s="34">
        <v>3297</v>
      </c>
      <c r="BF32" s="224">
        <f t="shared" si="36"/>
        <v>1.2053511705685618</v>
      </c>
      <c r="BG32" s="34">
        <v>5361</v>
      </c>
      <c r="BH32" s="224">
        <f t="shared" si="37"/>
        <v>0.15117028129697241</v>
      </c>
      <c r="BI32" s="130">
        <v>440</v>
      </c>
      <c r="BJ32" s="220">
        <f t="shared" si="38"/>
        <v>0.56028368794326244</v>
      </c>
      <c r="BK32" s="34">
        <v>81494</v>
      </c>
      <c r="BL32" s="224">
        <f t="shared" si="39"/>
        <v>0.3096033939705598</v>
      </c>
      <c r="BM32" s="34">
        <v>34366</v>
      </c>
      <c r="BN32" s="224">
        <f t="shared" si="40"/>
        <v>0.26447862241518871</v>
      </c>
      <c r="BO32" s="34">
        <v>14716</v>
      </c>
      <c r="BP32" s="224">
        <f t="shared" si="41"/>
        <v>0.73374175306314804</v>
      </c>
      <c r="BQ32" s="34">
        <v>14066</v>
      </c>
      <c r="BR32" s="224">
        <f t="shared" si="42"/>
        <v>0.12213801356202625</v>
      </c>
      <c r="BS32" s="34">
        <v>19651</v>
      </c>
      <c r="BT32" s="224">
        <f t="shared" si="43"/>
        <v>0.25093895219301032</v>
      </c>
      <c r="BU32" s="130">
        <v>406</v>
      </c>
      <c r="BV32" s="220">
        <f t="shared" si="44"/>
        <v>-9.7560975609756184E-3</v>
      </c>
      <c r="BW32" s="34">
        <v>468985</v>
      </c>
      <c r="BX32" s="224">
        <f t="shared" si="45"/>
        <v>1.0915541324009492</v>
      </c>
      <c r="BY32" s="34">
        <v>216747</v>
      </c>
      <c r="BZ32" s="224">
        <f t="shared" si="46"/>
        <v>0.90469788041758936</v>
      </c>
      <c r="CA32" s="34">
        <v>74009</v>
      </c>
      <c r="CB32" s="224">
        <f t="shared" si="47"/>
        <v>1.2802169023631267</v>
      </c>
      <c r="CC32" s="34">
        <v>64520</v>
      </c>
      <c r="CD32" s="224">
        <f t="shared" si="48"/>
        <v>1.8249923376680242</v>
      </c>
      <c r="CE32" s="34">
        <v>125215</v>
      </c>
      <c r="CF32" s="224">
        <f t="shared" si="49"/>
        <v>1.303694300327483</v>
      </c>
      <c r="CG32" s="130">
        <v>4732</v>
      </c>
      <c r="CH32" s="220">
        <f t="shared" si="50"/>
        <v>32.799999999999997</v>
      </c>
      <c r="CI32" s="34">
        <v>53138</v>
      </c>
      <c r="CJ32" s="224">
        <f t="shared" si="51"/>
        <v>9.4861334322330793E-2</v>
      </c>
      <c r="CK32" s="34">
        <v>16789</v>
      </c>
      <c r="CL32" s="224">
        <f t="shared" si="52"/>
        <v>4.9682748713038016E-3</v>
      </c>
      <c r="CM32" s="34">
        <v>22387</v>
      </c>
      <c r="CN32" s="224">
        <f t="shared" si="53"/>
        <v>0.16139240506329111</v>
      </c>
      <c r="CO32" s="34">
        <v>6011</v>
      </c>
      <c r="CP32" s="224">
        <f t="shared" si="54"/>
        <v>0.35382882882882893</v>
      </c>
      <c r="CQ32" s="34">
        <v>9157</v>
      </c>
      <c r="CR32" s="224">
        <f t="shared" si="55"/>
        <v>0.19247297825237664</v>
      </c>
      <c r="CS32" s="130">
        <v>453</v>
      </c>
      <c r="CT32" s="220">
        <f t="shared" si="56"/>
        <v>2.1241379310344826</v>
      </c>
      <c r="CU32" s="34">
        <v>49519</v>
      </c>
      <c r="CV32" s="224">
        <f t="shared" si="57"/>
        <v>0.75886197343183914</v>
      </c>
      <c r="CW32" s="34">
        <v>15120</v>
      </c>
      <c r="CX32" s="224">
        <f t="shared" si="58"/>
        <v>0.42091908655201582</v>
      </c>
      <c r="CY32" s="34">
        <v>8891</v>
      </c>
      <c r="CZ32" s="224">
        <f t="shared" si="59"/>
        <v>1.249177839615482</v>
      </c>
      <c r="DA32" s="34">
        <v>4561</v>
      </c>
      <c r="DB32" s="224">
        <f t="shared" si="60"/>
        <v>0.92528493035035875</v>
      </c>
      <c r="DC32" s="34">
        <v>21145</v>
      </c>
      <c r="DD32" s="224">
        <f t="shared" si="61"/>
        <v>0.84511343804537531</v>
      </c>
      <c r="DE32" s="130">
        <v>67</v>
      </c>
      <c r="DF32" s="220">
        <f t="shared" si="62"/>
        <v>1.2333333333333334</v>
      </c>
      <c r="DG32" s="34">
        <v>189939</v>
      </c>
      <c r="DH32" s="224">
        <f t="shared" si="63"/>
        <v>0.29921679948014646</v>
      </c>
      <c r="DI32" s="34">
        <v>47856</v>
      </c>
      <c r="DJ32" s="224">
        <f t="shared" si="64"/>
        <v>0.38204291448869387</v>
      </c>
      <c r="DK32" s="34">
        <v>124066</v>
      </c>
      <c r="DL32" s="224">
        <f t="shared" si="65"/>
        <v>0.29808738595463291</v>
      </c>
      <c r="DM32" s="34">
        <v>8113</v>
      </c>
      <c r="DN32" s="224">
        <f t="shared" si="66"/>
        <v>0.13389238294898664</v>
      </c>
      <c r="DO32" s="34">
        <v>9481</v>
      </c>
      <c r="DP32" s="224">
        <f t="shared" si="67"/>
        <v>9.1024165707709992E-2</v>
      </c>
      <c r="DQ32" s="130">
        <v>711</v>
      </c>
      <c r="DR32" s="220" t="str">
        <f t="shared" si="68"/>
        <v>-</v>
      </c>
      <c r="DS32" s="34">
        <v>102455</v>
      </c>
      <c r="DT32" s="224">
        <f t="shared" si="69"/>
        <v>0.14012441160433098</v>
      </c>
      <c r="DU32" s="34">
        <v>62312</v>
      </c>
      <c r="DV32" s="224">
        <f t="shared" si="70"/>
        <v>0.20182070668106777</v>
      </c>
      <c r="DW32" s="34">
        <v>34099</v>
      </c>
      <c r="DX32" s="224">
        <f t="shared" si="71"/>
        <v>0.17769565517717756</v>
      </c>
      <c r="DY32" s="34">
        <v>15653</v>
      </c>
      <c r="DZ32" s="224">
        <f t="shared" si="72"/>
        <v>0.23349093774625684</v>
      </c>
      <c r="EA32" s="34">
        <v>11829</v>
      </c>
      <c r="EB32" s="224">
        <f t="shared" si="73"/>
        <v>0.23630852842809369</v>
      </c>
      <c r="EC32" s="130">
        <v>1272</v>
      </c>
      <c r="ED32" s="220">
        <f t="shared" si="74"/>
        <v>-2.3791250959324661E-2</v>
      </c>
    </row>
    <row r="33" spans="1:134" s="16" customFormat="1" ht="15.75" x14ac:dyDescent="0.25">
      <c r="A33" s="218"/>
      <c r="B33" s="225">
        <v>2022</v>
      </c>
      <c r="C33" s="226">
        <f>SUM(C21:C32)</f>
        <v>14617383</v>
      </c>
      <c r="D33" s="227">
        <f>IFERROR(C33/C46-1,"-")</f>
        <v>1.1826224977285165</v>
      </c>
      <c r="E33" s="226">
        <f>SUM(E21:E32)</f>
        <v>5951456</v>
      </c>
      <c r="F33" s="227">
        <f>IFERROR(E33/E46-1,"-")</f>
        <v>1.1541782644104606</v>
      </c>
      <c r="G33" s="226">
        <f>SUM(G21:G32)</f>
        <v>3868048</v>
      </c>
      <c r="H33" s="227">
        <f>IFERROR(G33/G46-1,"-")</f>
        <v>1.1615087456754996</v>
      </c>
      <c r="I33" s="226">
        <f>SUM(I21:I32)</f>
        <v>2137752</v>
      </c>
      <c r="J33" s="227">
        <f>IFERROR(I33/I46-1,"-")</f>
        <v>1.0876178571602955</v>
      </c>
      <c r="K33" s="226">
        <f>SUM(K21:K32)</f>
        <v>2816231</v>
      </c>
      <c r="L33" s="227">
        <f>IFERROR(K33/K46-1,"-")</f>
        <v>1.3690014333974885</v>
      </c>
      <c r="M33" s="228">
        <f>SUM(M21:M32)</f>
        <v>224351</v>
      </c>
      <c r="N33" s="229">
        <f>IFERROR(M33/M46-1,"-")</f>
        <v>0.39199736927009665</v>
      </c>
      <c r="O33" s="226">
        <f>SUM(O21:O32)</f>
        <v>12694329</v>
      </c>
      <c r="P33" s="227">
        <f>IFERROR(O33/O46-1,"-")</f>
        <v>1.4048069507614613</v>
      </c>
      <c r="Q33" s="226">
        <f>SUM(Q21:Q32)</f>
        <v>5116249</v>
      </c>
      <c r="R33" s="227">
        <f>IFERROR(Q33/Q46-1,"-")</f>
        <v>1.3371376208311236</v>
      </c>
      <c r="S33" s="226">
        <f>SUM(S21:S32)</f>
        <v>3316840</v>
      </c>
      <c r="T33" s="227">
        <f>IFERROR(S33/S46-1,"-")</f>
        <v>1.3705582051214247</v>
      </c>
      <c r="U33" s="226">
        <f>SUM(U21:U32)</f>
        <v>1968558</v>
      </c>
      <c r="V33" s="227">
        <f>IFERROR(U33/U46-1,"-")</f>
        <v>1.2431050906787116</v>
      </c>
      <c r="W33" s="226">
        <f>SUM(W21:W32)</f>
        <v>2466036</v>
      </c>
      <c r="X33" s="227">
        <f>IFERROR(W33/W46-1,"-")</f>
        <v>1.7310034131507082</v>
      </c>
      <c r="Y33" s="228">
        <f>SUM(Y21:Y32)</f>
        <v>154511</v>
      </c>
      <c r="Z33" s="229">
        <f>IFERROR(Y33/Y46-1,"-")</f>
        <v>1.1383237842176643</v>
      </c>
      <c r="AA33" s="226">
        <f>SUM(AA21:AA32)</f>
        <v>1923053</v>
      </c>
      <c r="AB33" s="227">
        <f>IFERROR(AA33/AA46-1,"-")</f>
        <v>0.35575687289160229</v>
      </c>
      <c r="AC33" s="226">
        <f>SUM(AC21:AC32)</f>
        <v>835206</v>
      </c>
      <c r="AD33" s="227">
        <f>IFERROR(AC33/AC46-1,"-")</f>
        <v>0.45597079711736588</v>
      </c>
      <c r="AE33" s="226">
        <f>SUM(AE21:AE32)</f>
        <v>551209</v>
      </c>
      <c r="AF33" s="227">
        <f>IFERROR(AE33/AE46-1,"-")</f>
        <v>0.41214341527149756</v>
      </c>
      <c r="AG33" s="226">
        <f>SUM(AG21:AG32)</f>
        <v>169195</v>
      </c>
      <c r="AH33" s="227">
        <f>IFERROR(AG33/AG46-1,"-")</f>
        <v>0.15560093707525979</v>
      </c>
      <c r="AI33" s="226">
        <f>SUM(AI21:AI32)</f>
        <v>350194</v>
      </c>
      <c r="AJ33" s="227">
        <f>IFERROR(AI33/AI46-1,"-")</f>
        <v>0.22528139618693732</v>
      </c>
      <c r="AK33" s="228">
        <f>SUM(AK21:AK32)</f>
        <v>69843</v>
      </c>
      <c r="AL33" s="229">
        <f>IFERROR(AK33/AK46-1,"-")</f>
        <v>-0.21447932248377632</v>
      </c>
      <c r="AM33" s="226">
        <f>SUM(AM21:AM32)</f>
        <v>2274763</v>
      </c>
      <c r="AN33" s="227">
        <f>IFERROR(AM33/AM46-1,"-")</f>
        <v>0.75314327023415184</v>
      </c>
      <c r="AO33" s="226">
        <f>SUM(AO21:AO32)</f>
        <v>666318</v>
      </c>
      <c r="AP33" s="227">
        <f>IFERROR(AO33/AO46-1,"-")</f>
        <v>0.69403455604934261</v>
      </c>
      <c r="AQ33" s="226">
        <f>SUM(AQ21:AQ32)</f>
        <v>720959</v>
      </c>
      <c r="AR33" s="227">
        <f>IFERROR(AQ33/AQ46-1,"-")</f>
        <v>0.76937216847540646</v>
      </c>
      <c r="AS33" s="226">
        <f>SUM(AS21:AS32)</f>
        <v>715781</v>
      </c>
      <c r="AT33" s="227">
        <f>IFERROR(AS33/AS46-1,"-")</f>
        <v>0.76468079336316452</v>
      </c>
      <c r="AU33" s="226">
        <f>SUM(AU21:AU32)</f>
        <v>263915</v>
      </c>
      <c r="AV33" s="227">
        <f>IFERROR(AU33/AU46-1,"-")</f>
        <v>0.61437624634507393</v>
      </c>
      <c r="AW33" s="228">
        <f>SUM(AW21:AW32)</f>
        <v>83783</v>
      </c>
      <c r="AX33" s="229">
        <f>IFERROR(AW33/AW46-1,"-")</f>
        <v>0.87484335839599003</v>
      </c>
      <c r="AY33" s="226">
        <f>SUM(AY21:AY32)</f>
        <v>407509</v>
      </c>
      <c r="AZ33" s="227">
        <f>IFERROR(AY33/AY46-1,"-")</f>
        <v>0.62272723652668382</v>
      </c>
      <c r="BA33" s="226">
        <f>SUM(BA21:BA32)</f>
        <v>230574</v>
      </c>
      <c r="BB33" s="227">
        <f>IFERROR(BA33/BA46-1,"-")</f>
        <v>0.49978534910041761</v>
      </c>
      <c r="BC33" s="226">
        <f>SUM(BC21:BC32)</f>
        <v>105972</v>
      </c>
      <c r="BD33" s="227">
        <f>IFERROR(BC33/BC46-1,"-")</f>
        <v>0.83944038464876503</v>
      </c>
      <c r="BE33" s="226">
        <f>SUM(BE21:BE32)</f>
        <v>18083</v>
      </c>
      <c r="BF33" s="227">
        <f>IFERROR(BE33/BE46-1,"-")</f>
        <v>0.64256517394858759</v>
      </c>
      <c r="BG33" s="226">
        <f>SUM(BG21:BG32)</f>
        <v>50381</v>
      </c>
      <c r="BH33" s="227">
        <f>IFERROR(BG33/BG46-1,"-")</f>
        <v>0.95722776892894612</v>
      </c>
      <c r="BI33" s="228">
        <f>SUM(BI21:BI32)</f>
        <v>5096</v>
      </c>
      <c r="BJ33" s="229">
        <f>IFERROR(BI33/BI46-1,"-")</f>
        <v>0.90789966304754777</v>
      </c>
      <c r="BK33" s="226">
        <f>SUM(BK21:BK32)</f>
        <v>775139</v>
      </c>
      <c r="BL33" s="227">
        <f>IFERROR(BK33/BK46-1,"-")</f>
        <v>0.68353300436119757</v>
      </c>
      <c r="BM33" s="226">
        <f>SUM(BM21:BM32)</f>
        <v>318567</v>
      </c>
      <c r="BN33" s="227">
        <f>IFERROR(BM33/BM46-1,"-")</f>
        <v>0.57128482857607898</v>
      </c>
      <c r="BO33" s="226">
        <f>SUM(BO21:BO32)</f>
        <v>136369</v>
      </c>
      <c r="BP33" s="227">
        <f>IFERROR(BO33/BO46-1,"-")</f>
        <v>0.84846965055439583</v>
      </c>
      <c r="BQ33" s="226">
        <f>SUM(BQ21:BQ32)</f>
        <v>145994</v>
      </c>
      <c r="BR33" s="227">
        <f>IFERROR(BQ33/BQ46-1,"-")</f>
        <v>0.81327470998832507</v>
      </c>
      <c r="BS33" s="226">
        <f>SUM(BS21:BS32)</f>
        <v>185246</v>
      </c>
      <c r="BT33" s="227">
        <f>IFERROR(BS33/BS46-1,"-")</f>
        <v>0.6495049152300898</v>
      </c>
      <c r="BU33" s="228">
        <f>SUM(BU21:BU32)</f>
        <v>6557</v>
      </c>
      <c r="BV33" s="229">
        <f>IFERROR(BU33/BU46-1,"-")</f>
        <v>0.42667536988685817</v>
      </c>
      <c r="BW33" s="226">
        <f>SUM(BW21:BW32)</f>
        <v>4955440</v>
      </c>
      <c r="BX33" s="227">
        <f>IFERROR(BW33/BW46-1,"-")</f>
        <v>2.8446123182699461</v>
      </c>
      <c r="BY33" s="226">
        <f>SUM(BY21:BY32)</f>
        <v>2275351</v>
      </c>
      <c r="BZ33" s="227">
        <f>IFERROR(BY33/BY46-1,"-")</f>
        <v>2.6259764722380696</v>
      </c>
      <c r="CA33" s="226">
        <f>SUM(CA21:CA32)</f>
        <v>792488</v>
      </c>
      <c r="CB33" s="227">
        <f>IFERROR(CA33/CA46-1,"-")</f>
        <v>3.2270986462411591</v>
      </c>
      <c r="CC33" s="226">
        <f>SUM(CC21:CC32)</f>
        <v>604926</v>
      </c>
      <c r="CD33" s="227">
        <f>IFERROR(CC33/CC46-1,"-")</f>
        <v>3.6083631072546796</v>
      </c>
      <c r="CE33" s="226">
        <f>SUM(CE21:CE32)</f>
        <v>1311507</v>
      </c>
      <c r="CF33" s="227">
        <f>IFERROR(CE33/CE46-1,"-")</f>
        <v>2.8537804458784017</v>
      </c>
      <c r="CG33" s="228">
        <f>SUM(CG21:CG32)</f>
        <v>25008</v>
      </c>
      <c r="CH33" s="229">
        <f>IFERROR(CG33/CG46-1,"-")</f>
        <v>6.9744897959183669</v>
      </c>
      <c r="CI33" s="226">
        <f>SUM(CI21:CI32)</f>
        <v>656285</v>
      </c>
      <c r="CJ33" s="227">
        <f>IFERROR(CI33/CI46-1,"-")</f>
        <v>1.0850462895303692</v>
      </c>
      <c r="CK33" s="226">
        <f>SUM(CK21:CK32)</f>
        <v>217409</v>
      </c>
      <c r="CL33" s="227">
        <f>IFERROR(CK33/CK46-1,"-")</f>
        <v>0.87134397218061932</v>
      </c>
      <c r="CM33" s="226">
        <f>SUM(CM21:CM32)</f>
        <v>275272</v>
      </c>
      <c r="CN33" s="227">
        <f>IFERROR(CM33/CM46-1,"-")</f>
        <v>1.1735889580240673</v>
      </c>
      <c r="CO33" s="226">
        <f>SUM(CO21:CO32)</f>
        <v>65740</v>
      </c>
      <c r="CP33" s="227">
        <f>IFERROR(CO33/CO46-1,"-")</f>
        <v>1.2975570544857233</v>
      </c>
      <c r="CQ33" s="226">
        <f>SUM(CQ21:CQ32)</f>
        <v>94080</v>
      </c>
      <c r="CR33" s="227">
        <f>IFERROR(CQ33/CQ46-1,"-")</f>
        <v>1.2682450514743109</v>
      </c>
      <c r="CS33" s="228">
        <f>SUM(CS21:CS32)</f>
        <v>8838</v>
      </c>
      <c r="CT33" s="229">
        <f>IFERROR(CS33/CS46-1,"-")</f>
        <v>2.0112436115843271</v>
      </c>
      <c r="CU33" s="226">
        <f>SUM(CU21:CU32)</f>
        <v>570510</v>
      </c>
      <c r="CV33" s="227">
        <f>IFERROR(CU33/CU46-1,"-")</f>
        <v>2.1920214849213897</v>
      </c>
      <c r="CW33" s="226">
        <f>SUM(CW21:CW32)</f>
        <v>182609</v>
      </c>
      <c r="CX33" s="227">
        <f>IFERROR(CW33/CW46-1,"-")</f>
        <v>2.0017095422043232</v>
      </c>
      <c r="CY33" s="226">
        <f>SUM(CY21:CY32)</f>
        <v>81125</v>
      </c>
      <c r="CZ33" s="227">
        <f>IFERROR(CY33/CY46-1,"-")</f>
        <v>2.3306646959806216</v>
      </c>
      <c r="DA33" s="226">
        <f>SUM(DA21:DA32)</f>
        <v>39324</v>
      </c>
      <c r="DB33" s="227">
        <f>IFERROR(DA33/DA46-1,"-")</f>
        <v>2.3824187166695339</v>
      </c>
      <c r="DC33" s="226">
        <f>SUM(DC21:DC32)</f>
        <v>269914</v>
      </c>
      <c r="DD33" s="227">
        <f>IFERROR(DC33/DC46-1,"-")</f>
        <v>2.2752181140867118</v>
      </c>
      <c r="DE33" s="228">
        <f>SUM(DE21:DE32)</f>
        <v>968</v>
      </c>
      <c r="DF33" s="229">
        <f>IFERROR(DE33/DE46-1,"-")</f>
        <v>1.6376021798365121</v>
      </c>
      <c r="DG33" s="226">
        <f>SUM(DG21:DG32)</f>
        <v>1176278</v>
      </c>
      <c r="DH33" s="227">
        <f>IFERROR(DG33/DG46-1,"-")</f>
        <v>1.6183207975977689</v>
      </c>
      <c r="DI33" s="226">
        <f>SUM(DI21:DI32)</f>
        <v>294599</v>
      </c>
      <c r="DJ33" s="227">
        <f>IFERROR(DI33/DI46-1,"-")</f>
        <v>1.8787707040601944</v>
      </c>
      <c r="DK33" s="226">
        <f>SUM(DK21:DK32)</f>
        <v>736263</v>
      </c>
      <c r="DL33" s="227">
        <f>IFERROR(DK33/DK46-1,"-")</f>
        <v>1.6882391386102826</v>
      </c>
      <c r="DM33" s="226">
        <f>SUM(DM21:DM32)</f>
        <v>63468</v>
      </c>
      <c r="DN33" s="227">
        <f>IFERROR(DM33/DM46-1,"-")</f>
        <v>0.69356388088376564</v>
      </c>
      <c r="DO33" s="226">
        <f>SUM(DO21:DO32)</f>
        <v>81594</v>
      </c>
      <c r="DP33" s="227">
        <f>IFERROR(DO33/DO46-1,"-")</f>
        <v>1.3597767301963732</v>
      </c>
      <c r="DQ33" s="228">
        <f>SUM(DQ21:DQ32)</f>
        <v>2357</v>
      </c>
      <c r="DR33" s="229">
        <f>IFERROR(DQ33/DQ46-1,"-")</f>
        <v>2.4308588064046579</v>
      </c>
      <c r="DS33" s="226">
        <f>SUM(DS21:DS32)</f>
        <v>1119995</v>
      </c>
      <c r="DT33" s="227">
        <f>IFERROR(DS33/DS46-1,"-")</f>
        <v>0.72071053371455429</v>
      </c>
      <c r="DU33" s="226">
        <f>SUM(DU21:DU32)</f>
        <v>649246</v>
      </c>
      <c r="DV33" s="227">
        <f>IFERROR(DU33/DU46-1,"-")</f>
        <v>0.64692124661989059</v>
      </c>
      <c r="DW33" s="226">
        <f>SUM(DW21:DW32)</f>
        <v>354147</v>
      </c>
      <c r="DX33" s="227">
        <f>IFERROR(DW33/DW46-1,"-")</f>
        <v>0.7891633828432858</v>
      </c>
      <c r="DY33" s="226">
        <f>SUM(DY21:DY32)</f>
        <v>187351</v>
      </c>
      <c r="DZ33" s="227">
        <f>IFERROR(DY33/DY46-1,"-")</f>
        <v>0.75502805594326983</v>
      </c>
      <c r="EA33" s="226">
        <f>SUM(EA21:EA32)</f>
        <v>119648</v>
      </c>
      <c r="EB33" s="227">
        <f>IFERROR(EA33/EA46-1,"-")</f>
        <v>0.94555920517740422</v>
      </c>
      <c r="EC33" s="228">
        <f>SUM(EC21:EC32)</f>
        <v>19546</v>
      </c>
      <c r="ED33" s="229">
        <f>IFERROR(EC33/EC46-1,"-")</f>
        <v>0.67978686833963553</v>
      </c>
    </row>
    <row r="34" spans="1:134" s="16" customFormat="1" outlineLevel="1" x14ac:dyDescent="0.25">
      <c r="A34" s="218"/>
      <c r="B34" s="33" t="s">
        <v>33</v>
      </c>
      <c r="C34" s="34">
        <v>123686</v>
      </c>
      <c r="D34" s="224">
        <f>IFERROR(C34/C47-1,"-")</f>
        <v>-0.89968881359066299</v>
      </c>
      <c r="E34" s="34">
        <v>56277</v>
      </c>
      <c r="F34" s="224">
        <f>IFERROR(E34/E47-1,"-")</f>
        <v>-0.89011682055948127</v>
      </c>
      <c r="G34" s="34">
        <v>41241</v>
      </c>
      <c r="H34" s="224">
        <f>IFERROR(G34/G47-1,"-")</f>
        <v>-0.89822289238393027</v>
      </c>
      <c r="I34" s="34">
        <v>23299</v>
      </c>
      <c r="J34" s="224">
        <f>IFERROR(I34/I47-1,"-")</f>
        <v>-0.84377870605668459</v>
      </c>
      <c r="K34" s="34">
        <v>17528</v>
      </c>
      <c r="L34" s="224">
        <f>IFERROR(K34/K47-1,"-")</f>
        <v>-0.9164414188941169</v>
      </c>
      <c r="M34" s="130">
        <v>8406</v>
      </c>
      <c r="N34" s="220">
        <f>IFERROR(M34/M47-1,"-")</f>
        <v>-0.77044076683598228</v>
      </c>
      <c r="O34" s="34">
        <v>90335</v>
      </c>
      <c r="P34" s="224">
        <f>IFERROR(O34/O47-1,"-")</f>
        <v>-0.91899601144914955</v>
      </c>
      <c r="Q34" s="34">
        <v>42461</v>
      </c>
      <c r="R34" s="224">
        <f>IFERROR(Q34/Q47-1,"-")</f>
        <v>-0.9074641502854901</v>
      </c>
      <c r="S34" s="34">
        <v>30235</v>
      </c>
      <c r="T34" s="224">
        <f>IFERROR(S34/S47-1,"-")</f>
        <v>-0.91748112041178931</v>
      </c>
      <c r="U34" s="34">
        <v>19304</v>
      </c>
      <c r="V34" s="224">
        <f>IFERROR(U34/U47-1,"-")</f>
        <v>-0.8602920954738229</v>
      </c>
      <c r="W34" s="34">
        <v>12868</v>
      </c>
      <c r="X34" s="224">
        <f>IFERROR(W34/W47-1,"-")</f>
        <v>-0.93375615180281279</v>
      </c>
      <c r="Y34" s="130">
        <v>6918</v>
      </c>
      <c r="Z34" s="220">
        <f>IFERROR(Y34/Y47-1,"-")</f>
        <v>-0.79168925022583558</v>
      </c>
      <c r="AA34" s="34">
        <v>33351</v>
      </c>
      <c r="AB34" s="224">
        <f>IFERROR(AA34/AA47-1,"-")</f>
        <v>-0.71696143662163081</v>
      </c>
      <c r="AC34" s="34">
        <v>13816</v>
      </c>
      <c r="AD34" s="224">
        <f>IFERROR(AC34/AC47-1,"-")</f>
        <v>-0.74075880962209628</v>
      </c>
      <c r="AE34" s="34">
        <v>11006</v>
      </c>
      <c r="AF34" s="224">
        <f>IFERROR(AE34/AE47-1,"-")</f>
        <v>-0.71639868068439494</v>
      </c>
      <c r="AG34" s="34">
        <v>3995</v>
      </c>
      <c r="AH34" s="224">
        <f>IFERROR(AG34/AG47-1,"-")</f>
        <v>-0.63569213933977742</v>
      </c>
      <c r="AI34" s="34">
        <v>4661</v>
      </c>
      <c r="AJ34" s="224">
        <f>IFERROR(AI34/AI47-1,"-")</f>
        <v>-0.69963912875370537</v>
      </c>
      <c r="AK34" s="130">
        <v>1488</v>
      </c>
      <c r="AL34" s="220">
        <f>IFERROR(AK34/AK47-1,"-")</f>
        <v>-0.56338028169014087</v>
      </c>
      <c r="AM34" s="34">
        <v>28178</v>
      </c>
      <c r="AN34" s="224">
        <f>IFERROR(AM34/AM47-1,"-")</f>
        <v>-0.88090095649490896</v>
      </c>
      <c r="AO34" s="34">
        <v>11915</v>
      </c>
      <c r="AP34" s="224">
        <f>IFERROR(AO34/AO47-1,"-")</f>
        <v>-0.85403829427545908</v>
      </c>
      <c r="AQ34" s="34">
        <v>11849</v>
      </c>
      <c r="AR34" s="224">
        <f>IFERROR(AQ34/AQ47-1,"-")</f>
        <v>-0.87136591614738257</v>
      </c>
      <c r="AS34" s="34">
        <v>11333</v>
      </c>
      <c r="AT34" s="224">
        <f>IFERROR(AS34/AS47-1,"-")</f>
        <v>-0.82201806046329018</v>
      </c>
      <c r="AU34" s="34">
        <v>6288</v>
      </c>
      <c r="AV34" s="224">
        <f>IFERROR(AU34/AU47-1,"-")</f>
        <v>-0.84836866092743979</v>
      </c>
      <c r="AW34" s="130">
        <v>5810</v>
      </c>
      <c r="AX34" s="220">
        <f>IFERROR(AW34/AW47-1,"-")</f>
        <v>-0.71800223268456054</v>
      </c>
      <c r="AY34" s="34">
        <v>6023</v>
      </c>
      <c r="AZ34" s="224">
        <f>IFERROR(AY34/AY47-1,"-")</f>
        <v>-0.80846530560325636</v>
      </c>
      <c r="BA34" s="34">
        <v>3345</v>
      </c>
      <c r="BB34" s="224">
        <f>IFERROR(BA34/BA47-1,"-")</f>
        <v>-0.83405268641166841</v>
      </c>
      <c r="BC34" s="34">
        <v>1607</v>
      </c>
      <c r="BD34" s="224">
        <f>IFERROR(BC34/BC47-1,"-")</f>
        <v>-0.7401358344113842</v>
      </c>
      <c r="BE34" s="34">
        <v>400</v>
      </c>
      <c r="BF34" s="224">
        <f>IFERROR(BE34/BE47-1,"-")</f>
        <v>-0.6875</v>
      </c>
      <c r="BG34" s="34">
        <v>520</v>
      </c>
      <c r="BH34" s="224">
        <f>IFERROR(BG34/BG47-1,"-")</f>
        <v>-0.84619934930493934</v>
      </c>
      <c r="BI34" s="130">
        <v>243</v>
      </c>
      <c r="BJ34" s="220">
        <f>IFERROR(BI34/BI47-1,"-")</f>
        <v>-0.46827133479212257</v>
      </c>
      <c r="BK34" s="34">
        <v>11967</v>
      </c>
      <c r="BL34" s="224">
        <f>IFERROR(BK34/BK47-1,"-")</f>
        <v>-0.7177660904223957</v>
      </c>
      <c r="BM34" s="34">
        <v>6637</v>
      </c>
      <c r="BN34" s="224">
        <f>IFERROR(BM34/BM47-1,"-")</f>
        <v>-0.64334461819549682</v>
      </c>
      <c r="BO34" s="34">
        <v>2075</v>
      </c>
      <c r="BP34" s="224">
        <f>IFERROR(BO34/BO47-1,"-")</f>
        <v>-0.66210714867285458</v>
      </c>
      <c r="BQ34" s="34">
        <v>1658</v>
      </c>
      <c r="BR34" s="224">
        <f>IFERROR(BQ34/BQ47-1,"-")</f>
        <v>-0.77234656048331729</v>
      </c>
      <c r="BS34" s="34">
        <v>2018</v>
      </c>
      <c r="BT34" s="224">
        <f>IFERROR(BS34/BS47-1,"-")</f>
        <v>-0.80653820343207749</v>
      </c>
      <c r="BU34" s="130">
        <v>161</v>
      </c>
      <c r="BV34" s="220">
        <f>IFERROR(BU34/BU47-1,"-")</f>
        <v>-0.78065395095367851</v>
      </c>
      <c r="BW34" s="34">
        <v>2916</v>
      </c>
      <c r="BX34" s="224">
        <f>IFERROR(BW34/BW47-1,"-")</f>
        <v>-0.99148739895665172</v>
      </c>
      <c r="BY34" s="34">
        <v>1483</v>
      </c>
      <c r="BZ34" s="224">
        <f>IFERROR(BY34/BY47-1,"-")</f>
        <v>-0.99139561599962867</v>
      </c>
      <c r="CA34" s="34">
        <v>686</v>
      </c>
      <c r="CB34" s="224">
        <f>IFERROR(CA34/CA47-1,"-")</f>
        <v>-0.98752795302074436</v>
      </c>
      <c r="CC34" s="34">
        <v>352</v>
      </c>
      <c r="CD34" s="224">
        <f>IFERROR(CC34/CC47-1,"-")</f>
        <v>-0.98795798980534366</v>
      </c>
      <c r="CE34" s="34">
        <v>481</v>
      </c>
      <c r="CF34" s="224">
        <f>IFERROR(CE34/CE47-1,"-")</f>
        <v>-0.99443943492636011</v>
      </c>
      <c r="CG34" s="130">
        <v>46</v>
      </c>
      <c r="CH34" s="220">
        <f>IFERROR(CG34/CG47-1,"-")</f>
        <v>-0.98642667453526112</v>
      </c>
      <c r="CI34" s="34">
        <v>1826</v>
      </c>
      <c r="CJ34" s="224">
        <f>IFERROR(CI34/CI47-1,"-")</f>
        <v>-0.96412080246792287</v>
      </c>
      <c r="CK34" s="34">
        <v>808</v>
      </c>
      <c r="CL34" s="224">
        <f>IFERROR(CK34/CK47-1,"-")</f>
        <v>-0.95162256017243441</v>
      </c>
      <c r="CM34" s="34">
        <v>763</v>
      </c>
      <c r="CN34" s="224">
        <f>IFERROR(CM34/CM47-1,"-")</f>
        <v>-0.95851231580664453</v>
      </c>
      <c r="CO34" s="34">
        <v>116</v>
      </c>
      <c r="CP34" s="224">
        <f>IFERROR(CO34/CO47-1,"-")</f>
        <v>-0.97480998914223671</v>
      </c>
      <c r="CQ34" s="34">
        <v>114</v>
      </c>
      <c r="CR34" s="224">
        <f>IFERROR(CQ34/CQ47-1,"-")</f>
        <v>-0.98635220878726204</v>
      </c>
      <c r="CS34" s="130">
        <v>30</v>
      </c>
      <c r="CT34" s="220">
        <f>IFERROR(CS34/CS47-1,"-")</f>
        <v>-0.98694516971279378</v>
      </c>
      <c r="CU34" s="34">
        <v>4375</v>
      </c>
      <c r="CV34" s="224">
        <f>IFERROR(CU34/CU47-1,"-")</f>
        <v>-0.88015668657207036</v>
      </c>
      <c r="CW34" s="34">
        <v>1976</v>
      </c>
      <c r="CX34" s="224">
        <f>IFERROR(CW34/CW47-1,"-")</f>
        <v>-0.84106812515080831</v>
      </c>
      <c r="CY34" s="34">
        <v>604</v>
      </c>
      <c r="CZ34" s="224">
        <f>IFERROR(CY34/CY47-1,"-")</f>
        <v>-0.91574836099874457</v>
      </c>
      <c r="DA34" s="34">
        <v>523</v>
      </c>
      <c r="DB34" s="224">
        <f>IFERROR(DA34/DA47-1,"-")</f>
        <v>-0.73478701825557802</v>
      </c>
      <c r="DC34" s="34">
        <v>1292</v>
      </c>
      <c r="DD34" s="224">
        <f>IFERROR(DC34/DC47-1,"-")</f>
        <v>-0.91769652184991723</v>
      </c>
      <c r="DE34" s="130">
        <v>7</v>
      </c>
      <c r="DF34" s="220">
        <f>IFERROR(DE34/DE47-1,"-")</f>
        <v>-0.97286821705426352</v>
      </c>
      <c r="DG34" s="34">
        <v>6738</v>
      </c>
      <c r="DH34" s="224">
        <f>IFERROR(DG34/DG47-1,"-")</f>
        <v>-0.96930771543360028</v>
      </c>
      <c r="DI34" s="34">
        <v>1188</v>
      </c>
      <c r="DJ34" s="224">
        <f>IFERROR(DI34/DI47-1,"-")</f>
        <v>-0.97984219903283276</v>
      </c>
      <c r="DK34" s="34">
        <v>4566</v>
      </c>
      <c r="DL34" s="224">
        <f>IFERROR(DK34/DK47-1,"-")</f>
        <v>-0.96641140511552981</v>
      </c>
      <c r="DM34" s="34">
        <v>895</v>
      </c>
      <c r="DN34" s="224">
        <f>IFERROR(DM34/DM47-1,"-")</f>
        <v>-0.90953199231780046</v>
      </c>
      <c r="DO34" s="34">
        <v>122</v>
      </c>
      <c r="DP34" s="224">
        <f>IFERROR(DO34/DO47-1,"-")</f>
        <v>-0.98999672023614305</v>
      </c>
      <c r="DQ34" s="130">
        <v>30</v>
      </c>
      <c r="DR34" s="220">
        <f>IFERROR(DQ34/DQ47-1,"-")</f>
        <v>-0.99011857707509876</v>
      </c>
      <c r="DS34" s="34">
        <v>20199</v>
      </c>
      <c r="DT34" s="224">
        <f>IFERROR(DS34/DS47-1,"-")</f>
        <v>-0.79320617955096906</v>
      </c>
      <c r="DU34" s="34">
        <v>12111</v>
      </c>
      <c r="DV34" s="224">
        <f>IFERROR(DU34/DU47-1,"-")</f>
        <v>-0.79502411779639504</v>
      </c>
      <c r="DW34" s="34">
        <v>6587</v>
      </c>
      <c r="DX34" s="224">
        <f>IFERROR(DW34/DW47-1,"-")</f>
        <v>-0.81838985387372487</v>
      </c>
      <c r="DY34" s="34">
        <v>3336</v>
      </c>
      <c r="DZ34" s="224">
        <f>IFERROR(DY34/DY47-1,"-")</f>
        <v>-0.77282941777323799</v>
      </c>
      <c r="EA34" s="34">
        <v>1679</v>
      </c>
      <c r="EB34" s="224">
        <f>IFERROR(EA34/EA47-1,"-")</f>
        <v>-0.85346482806772561</v>
      </c>
      <c r="EC34" s="130">
        <v>506</v>
      </c>
      <c r="ED34" s="220">
        <f>IFERROR(EC34/EC47-1,"-")</f>
        <v>-0.76638965835641737</v>
      </c>
    </row>
    <row r="35" spans="1:134" s="16" customFormat="1" outlineLevel="1" x14ac:dyDescent="0.25">
      <c r="A35" s="218"/>
      <c r="B35" s="33" t="s">
        <v>35</v>
      </c>
      <c r="C35" s="34">
        <v>109759</v>
      </c>
      <c r="D35" s="224">
        <f t="shared" ref="D35:D45" si="75">IFERROR(C35/C48-1,"-")</f>
        <v>-0.91533587112052173</v>
      </c>
      <c r="E35" s="34">
        <v>57462</v>
      </c>
      <c r="F35" s="224">
        <f t="shared" ref="F35:F45" si="76">IFERROR(E35/E48-1,"-")</f>
        <v>-0.89135009728233427</v>
      </c>
      <c r="G35" s="34">
        <v>31824</v>
      </c>
      <c r="H35" s="224">
        <f t="shared" ref="H35:H45" si="77">IFERROR(G35/G48-1,"-")</f>
        <v>-0.91785913398996466</v>
      </c>
      <c r="I35" s="34">
        <v>15880</v>
      </c>
      <c r="J35" s="224">
        <f t="shared" ref="J35:J45" si="78">IFERROR(I35/I48-1,"-")</f>
        <v>-0.90957646710473872</v>
      </c>
      <c r="K35" s="34">
        <v>11903</v>
      </c>
      <c r="L35" s="224">
        <f t="shared" ref="L35:L45" si="79">IFERROR(K35/K48-1,"-")</f>
        <v>-0.94465111088377807</v>
      </c>
      <c r="M35" s="130">
        <v>6306</v>
      </c>
      <c r="N35" s="220">
        <f t="shared" ref="N35:N45" si="80">IFERROR(M35/M48-1,"-")</f>
        <v>-0.80291286410801344</v>
      </c>
      <c r="O35" s="34">
        <v>80724</v>
      </c>
      <c r="P35" s="224">
        <f t="shared" ref="P35:P45" si="81">IFERROR(O35/O48-1,"-")</f>
        <v>-0.93183528126263981</v>
      </c>
      <c r="Q35" s="34">
        <v>45118</v>
      </c>
      <c r="R35" s="224">
        <f t="shared" ref="R35:R45" si="82">IFERROR(Q35/Q48-1,"-")</f>
        <v>-0.90581186589286455</v>
      </c>
      <c r="S35" s="34">
        <v>21345</v>
      </c>
      <c r="T35" s="224">
        <f t="shared" ref="T35:T45" si="83">IFERROR(S35/S48-1,"-")</f>
        <v>-0.93896074556825559</v>
      </c>
      <c r="U35" s="34">
        <v>13312</v>
      </c>
      <c r="V35" s="224">
        <f t="shared" ref="V35:V45" si="84">IFERROR(U35/U48-1,"-")</f>
        <v>-0.91957807487600207</v>
      </c>
      <c r="W35" s="34">
        <v>8766</v>
      </c>
      <c r="X35" s="224">
        <f t="shared" ref="X35:X45" si="85">IFERROR(W35/W48-1,"-")</f>
        <v>-0.95610261751788994</v>
      </c>
      <c r="Y35" s="130">
        <v>4870</v>
      </c>
      <c r="Z35" s="220">
        <f t="shared" ref="Z35:Z45" si="86">IFERROR(Y35/Y48-1,"-")</f>
        <v>-0.83169172282702608</v>
      </c>
      <c r="AA35" s="34">
        <v>29035</v>
      </c>
      <c r="AB35" s="224">
        <f t="shared" ref="AB35:AB45" si="87">IFERROR(AA35/AA48-1,"-")</f>
        <v>-0.74111951210813509</v>
      </c>
      <c r="AC35" s="34">
        <v>12344</v>
      </c>
      <c r="AD35" s="224">
        <f t="shared" ref="AD35:AD45" si="88">IFERROR(AC35/AC48-1,"-")</f>
        <v>-0.75239203257577281</v>
      </c>
      <c r="AE35" s="34">
        <v>10479</v>
      </c>
      <c r="AF35" s="224">
        <f t="shared" ref="AF35:AF45" si="89">IFERROR(AE35/AE48-1,"-")</f>
        <v>-0.72232232762732518</v>
      </c>
      <c r="AG35" s="34">
        <v>2568</v>
      </c>
      <c r="AH35" s="224">
        <f t="shared" ref="AH35:AH45" si="90">IFERROR(AG35/AG48-1,"-")</f>
        <v>-0.74551580616390845</v>
      </c>
      <c r="AI35" s="34">
        <v>3136</v>
      </c>
      <c r="AJ35" s="224">
        <f t="shared" ref="AJ35:AJ45" si="91">IFERROR(AI35/AI48-1,"-")</f>
        <v>-0.79584662456871302</v>
      </c>
      <c r="AK35" s="130">
        <v>1436</v>
      </c>
      <c r="AL35" s="220">
        <f t="shared" ref="AL35:AL45" si="92">IFERROR(AK35/AK48-1,"-")</f>
        <v>-0.53102547354670149</v>
      </c>
      <c r="AM35" s="34">
        <v>21628</v>
      </c>
      <c r="AN35" s="224">
        <f t="shared" ref="AN35:AN45" si="93">IFERROR(AM35/AM48-1,"-")</f>
        <v>-0.91452836079243449</v>
      </c>
      <c r="AO35" s="34">
        <v>9921</v>
      </c>
      <c r="AP35" s="224">
        <f t="shared" ref="AP35:AP45" si="94">IFERROR(AO35/AO48-1,"-")</f>
        <v>-0.88235921881114154</v>
      </c>
      <c r="AQ35" s="34">
        <v>7692</v>
      </c>
      <c r="AR35" s="224">
        <f t="shared" ref="AR35:AR45" si="95">IFERROR(AQ35/AQ48-1,"-")</f>
        <v>-0.90518452777161451</v>
      </c>
      <c r="AS35" s="34">
        <v>7231</v>
      </c>
      <c r="AT35" s="224">
        <f t="shared" ref="AT35:AT45" si="96">IFERROR(AS35/AS48-1,"-")</f>
        <v>-0.90087867198530525</v>
      </c>
      <c r="AU35" s="34">
        <v>3200</v>
      </c>
      <c r="AV35" s="224">
        <f t="shared" ref="AV35:AV45" si="97">IFERROR(AU35/AU48-1,"-")</f>
        <v>-0.90048513496703575</v>
      </c>
      <c r="AW35" s="130">
        <v>3858</v>
      </c>
      <c r="AX35" s="220">
        <f t="shared" ref="AX35:AX45" si="98">IFERROR(AW35/AW48-1,"-")</f>
        <v>-0.77125578086090363</v>
      </c>
      <c r="AY35" s="34">
        <v>1142</v>
      </c>
      <c r="AZ35" s="224">
        <f t="shared" ref="AZ35:AZ45" si="99">IFERROR(AY35/AY48-1,"-")</f>
        <v>-0.961116785835887</v>
      </c>
      <c r="BA35" s="34">
        <v>848</v>
      </c>
      <c r="BB35" s="224">
        <f t="shared" ref="BB35:BB45" si="100">IFERROR(BA35/BA48-1,"-")</f>
        <v>-0.95283386172757101</v>
      </c>
      <c r="BC35" s="34">
        <v>162</v>
      </c>
      <c r="BD35" s="224">
        <f t="shared" ref="BD35:BD45" si="101">IFERROR(BC35/BC48-1,"-")</f>
        <v>-0.9724630290668026</v>
      </c>
      <c r="BE35" s="34">
        <v>62</v>
      </c>
      <c r="BF35" s="224">
        <f t="shared" ref="BF35:BF45" si="102">IFERROR(BE35/BE48-1,"-")</f>
        <v>-0.95454545454545459</v>
      </c>
      <c r="BG35" s="34">
        <v>69</v>
      </c>
      <c r="BH35" s="224">
        <f t="shared" ref="BH35:BH45" si="103">IFERROR(BG35/BG48-1,"-")</f>
        <v>-0.97934750074827892</v>
      </c>
      <c r="BI35" s="130">
        <v>42</v>
      </c>
      <c r="BJ35" s="220">
        <f t="shared" ref="BJ35:BJ45" si="104">IFERROR(BI35/BI48-1,"-")</f>
        <v>-0.91796875</v>
      </c>
      <c r="BK35" s="34">
        <v>20641</v>
      </c>
      <c r="BL35" s="224">
        <f t="shared" ref="BL35:BL45" si="105">IFERROR(BK35/BK48-1,"-")</f>
        <v>-0.68646899778230086</v>
      </c>
      <c r="BM35" s="34">
        <v>13016</v>
      </c>
      <c r="BN35" s="224">
        <f t="shared" ref="BN35:BN45" si="106">IFERROR(BM35/BM48-1,"-")</f>
        <v>-0.52679415400276297</v>
      </c>
      <c r="BO35" s="34">
        <v>2121</v>
      </c>
      <c r="BP35" s="224">
        <f t="shared" ref="BP35:BP45" si="107">IFERROR(BO35/BO48-1,"-")</f>
        <v>-0.74577490111470701</v>
      </c>
      <c r="BQ35" s="34">
        <v>1893</v>
      </c>
      <c r="BR35" s="224">
        <f t="shared" ref="BR35:BR45" si="108">IFERROR(BQ35/BQ48-1,"-")</f>
        <v>-0.81617789862109147</v>
      </c>
      <c r="BS35" s="34">
        <v>3647</v>
      </c>
      <c r="BT35" s="224">
        <f t="shared" ref="BT35:BT45" si="109">IFERROR(BS35/BS48-1,"-")</f>
        <v>-0.81705543014798088</v>
      </c>
      <c r="BU35" s="130">
        <v>260</v>
      </c>
      <c r="BV35" s="220">
        <f t="shared" ref="BV35:BV45" si="110">IFERROR(BU35/BU48-1,"-")</f>
        <v>-0.74358974358974361</v>
      </c>
      <c r="BW35" s="34">
        <v>1989</v>
      </c>
      <c r="BX35" s="224">
        <f t="shared" ref="BX35:BX45" si="111">IFERROR(BW35/BW48-1,"-")</f>
        <v>-0.99475496814480402</v>
      </c>
      <c r="BY35" s="34">
        <v>1244</v>
      </c>
      <c r="BZ35" s="224">
        <f t="shared" ref="BZ35:BZ45" si="112">IFERROR(BY35/BY48-1,"-")</f>
        <v>-0.9932467645270564</v>
      </c>
      <c r="CA35" s="34">
        <v>569</v>
      </c>
      <c r="CB35" s="224">
        <f t="shared" ref="CB35:CB45" si="113">IFERROR(CA35/CA48-1,"-")</f>
        <v>-0.98999525258031051</v>
      </c>
      <c r="CC35" s="34">
        <v>149</v>
      </c>
      <c r="CD35" s="224">
        <f t="shared" ref="CD35:CD45" si="114">IFERROR(CC35/CC48-1,"-")</f>
        <v>-0.99630465514248157</v>
      </c>
      <c r="CE35" s="34">
        <v>254</v>
      </c>
      <c r="CF35" s="224">
        <f t="shared" ref="CF35:CF45" si="115">IFERROR(CE35/CE48-1,"-")</f>
        <v>-0.99727031412881106</v>
      </c>
      <c r="CG35" s="130">
        <v>1</v>
      </c>
      <c r="CH35" s="220">
        <f t="shared" ref="CH35:CH45" si="116">IFERROR(CG35/CG48-1,"-")</f>
        <v>-0.99966799468791501</v>
      </c>
      <c r="CI35" s="34">
        <v>1510</v>
      </c>
      <c r="CJ35" s="224">
        <f t="shared" ref="CJ35:CJ45" si="117">IFERROR(CI35/CI48-1,"-")</f>
        <v>-0.97013449367088611</v>
      </c>
      <c r="CK35" s="34">
        <v>930</v>
      </c>
      <c r="CL35" s="224">
        <f t="shared" ref="CL35:CL45" si="118">IFERROR(CK35/CK48-1,"-")</f>
        <v>-0.93846764589122667</v>
      </c>
      <c r="CM35" s="34">
        <v>434</v>
      </c>
      <c r="CN35" s="224">
        <f t="shared" ref="CN35:CN45" si="119">IFERROR(CM35/CM48-1,"-")</f>
        <v>-0.97852866966803542</v>
      </c>
      <c r="CO35" s="34">
        <v>177</v>
      </c>
      <c r="CP35" s="224">
        <f t="shared" ref="CP35:CP45" si="120">IFERROR(CO35/CO48-1,"-")</f>
        <v>-0.96998982706002035</v>
      </c>
      <c r="CQ35" s="34">
        <v>62</v>
      </c>
      <c r="CR35" s="224">
        <f t="shared" ref="CR35:CR45" si="121">IFERROR(CQ35/CQ48-1,"-")</f>
        <v>-0.99272556611521767</v>
      </c>
      <c r="CS35" s="130">
        <v>36</v>
      </c>
      <c r="CT35" s="220">
        <f t="shared" ref="CT35:CT45" si="122">IFERROR(CS35/CS48-1,"-")</f>
        <v>-0.98538367844092567</v>
      </c>
      <c r="CU35" s="34">
        <v>1125</v>
      </c>
      <c r="CV35" s="224">
        <f t="shared" ref="CV35:CV45" si="123">IFERROR(CU35/CU48-1,"-")</f>
        <v>-0.96862362292567283</v>
      </c>
      <c r="CW35" s="34">
        <v>593</v>
      </c>
      <c r="CX35" s="224">
        <f t="shared" ref="CX35:CX45" si="124">IFERROR(CW35/CW48-1,"-")</f>
        <v>-0.95139742644045566</v>
      </c>
      <c r="CY35" s="34">
        <v>192</v>
      </c>
      <c r="CZ35" s="224">
        <f t="shared" ref="CZ35:CZ45" si="125">IFERROR(CY35/CY48-1,"-")</f>
        <v>-0.97064220183486238</v>
      </c>
      <c r="DA35" s="34">
        <v>179</v>
      </c>
      <c r="DB35" s="224">
        <f t="shared" ref="DB35:DB45" si="126">IFERROR(DA35/DA48-1,"-")</f>
        <v>-0.92124945006599213</v>
      </c>
      <c r="DC35" s="34">
        <v>152</v>
      </c>
      <c r="DD35" s="224">
        <f t="shared" ref="DD35:DD45" si="127">IFERROR(DC35/DC48-1,"-")</f>
        <v>-0.98989831860171462</v>
      </c>
      <c r="DE35" s="130">
        <v>1</v>
      </c>
      <c r="DF35" s="220">
        <f t="shared" ref="DF35:DF45" si="128">IFERROR(DE35/DE48-1,"-")</f>
        <v>-0.99484536082474229</v>
      </c>
      <c r="DG35" s="34">
        <v>4942</v>
      </c>
      <c r="DH35" s="224">
        <f t="shared" ref="DH35:DH45" si="129">IFERROR(DG35/DG48-1,"-")</f>
        <v>-0.97748344974326029</v>
      </c>
      <c r="DI35" s="34">
        <v>1143</v>
      </c>
      <c r="DJ35" s="224">
        <f t="shared" ref="DJ35:DJ45" si="130">IFERROR(DI35/DI48-1,"-")</f>
        <v>-0.98210483466933862</v>
      </c>
      <c r="DK35" s="34">
        <v>2975</v>
      </c>
      <c r="DL35" s="224">
        <f t="shared" ref="DL35:DL45" si="131">IFERROR(DK35/DK48-1,"-")</f>
        <v>-0.97680782063675198</v>
      </c>
      <c r="DM35" s="34">
        <v>786</v>
      </c>
      <c r="DN35" s="224">
        <f t="shared" ref="DN35:DN45" si="132">IFERROR(DM35/DM48-1,"-")</f>
        <v>-0.93227640875409268</v>
      </c>
      <c r="DO35" s="34">
        <v>32</v>
      </c>
      <c r="DP35" s="224">
        <f t="shared" ref="DP35:DP45" si="133">IFERROR(DO35/DO48-1,"-")</f>
        <v>-0.99739562138845939</v>
      </c>
      <c r="DQ35" s="130">
        <v>84</v>
      </c>
      <c r="DR35" s="220">
        <f t="shared" ref="DR35:DR45" si="134">IFERROR(DQ35/DQ48-1,"-")</f>
        <v>-0.97079276773296241</v>
      </c>
      <c r="DS35" s="34">
        <v>21294</v>
      </c>
      <c r="DT35" s="224">
        <f t="shared" ref="DT35:DT45" si="135">IFERROR(DS35/DS48-1,"-")</f>
        <v>-0.77971572217739427</v>
      </c>
      <c r="DU35" s="34">
        <v>14130</v>
      </c>
      <c r="DV35" s="224">
        <f t="shared" ref="DV35:DV45" si="136">IFERROR(DU35/DU48-1,"-")</f>
        <v>-0.74995576004247033</v>
      </c>
      <c r="DW35" s="34">
        <v>6144</v>
      </c>
      <c r="DX35" s="224">
        <f t="shared" ref="DX35:DX45" si="137">IFERROR(DW35/DW48-1,"-")</f>
        <v>-0.82612140936748268</v>
      </c>
      <c r="DY35" s="34">
        <v>2253</v>
      </c>
      <c r="DZ35" s="224">
        <f t="shared" ref="DZ35:DZ45" si="138">IFERROR(DY35/DY48-1,"-")</f>
        <v>-0.85580800000000001</v>
      </c>
      <c r="EA35" s="34">
        <v>1005</v>
      </c>
      <c r="EB35" s="224">
        <f t="shared" ref="EB35:EB45" si="139">IFERROR(EA35/EA48-1,"-")</f>
        <v>-0.91214266981379488</v>
      </c>
      <c r="EC35" s="130">
        <v>518</v>
      </c>
      <c r="ED35" s="220">
        <f t="shared" ref="ED35:ED45" si="140">IFERROR(EC35/EC48-1,"-")</f>
        <v>-0.71412803532008828</v>
      </c>
    </row>
    <row r="36" spans="1:134" s="16" customFormat="1" outlineLevel="1" x14ac:dyDescent="0.25">
      <c r="A36" s="218"/>
      <c r="B36" s="33" t="s">
        <v>37</v>
      </c>
      <c r="C36" s="34">
        <v>156445</v>
      </c>
      <c r="D36" s="224">
        <f t="shared" si="75"/>
        <v>-0.69776324127165656</v>
      </c>
      <c r="E36" s="34">
        <v>75377</v>
      </c>
      <c r="F36" s="224">
        <f t="shared" si="76"/>
        <v>-0.63881914363476056</v>
      </c>
      <c r="G36" s="34">
        <v>47972</v>
      </c>
      <c r="H36" s="224">
        <f t="shared" si="77"/>
        <v>-0.6614346610958981</v>
      </c>
      <c r="I36" s="34">
        <v>25182</v>
      </c>
      <c r="J36" s="224">
        <f t="shared" si="78"/>
        <v>-0.650191698616436</v>
      </c>
      <c r="K36" s="34">
        <v>17476</v>
      </c>
      <c r="L36" s="224">
        <f t="shared" si="79"/>
        <v>-0.82419749112235552</v>
      </c>
      <c r="M36" s="130">
        <v>7752</v>
      </c>
      <c r="N36" s="220">
        <f t="shared" si="80"/>
        <v>-0.32772526233631083</v>
      </c>
      <c r="O36" s="34">
        <v>110961</v>
      </c>
      <c r="P36" s="224">
        <f t="shared" si="81"/>
        <v>-0.75994833830191377</v>
      </c>
      <c r="Q36" s="34">
        <v>55536</v>
      </c>
      <c r="R36" s="224">
        <f t="shared" si="82"/>
        <v>-0.6998102733469187</v>
      </c>
      <c r="S36" s="34">
        <v>33350</v>
      </c>
      <c r="T36" s="224">
        <f t="shared" si="83"/>
        <v>-0.72697503069995906</v>
      </c>
      <c r="U36" s="34">
        <v>20984</v>
      </c>
      <c r="V36" s="224">
        <f t="shared" si="84"/>
        <v>-0.68868316420390485</v>
      </c>
      <c r="W36" s="34">
        <v>11276</v>
      </c>
      <c r="X36" s="224">
        <f t="shared" si="85"/>
        <v>-0.87668551306306797</v>
      </c>
      <c r="Y36" s="130">
        <v>6049</v>
      </c>
      <c r="Z36" s="220">
        <f t="shared" si="86"/>
        <v>-0.38824838187702271</v>
      </c>
      <c r="AA36" s="34">
        <v>45484</v>
      </c>
      <c r="AB36" s="224">
        <f t="shared" si="87"/>
        <v>-0.17878164157007181</v>
      </c>
      <c r="AC36" s="34">
        <v>19842</v>
      </c>
      <c r="AD36" s="224">
        <f t="shared" si="88"/>
        <v>-0.16253745832102307</v>
      </c>
      <c r="AE36" s="34">
        <v>14622</v>
      </c>
      <c r="AF36" s="224">
        <f t="shared" si="89"/>
        <v>-0.2517654283082591</v>
      </c>
      <c r="AG36" s="34">
        <v>4198</v>
      </c>
      <c r="AH36" s="224">
        <f t="shared" si="90"/>
        <v>-8.4205933682373502E-2</v>
      </c>
      <c r="AI36" s="34">
        <v>6200</v>
      </c>
      <c r="AJ36" s="224">
        <f t="shared" si="91"/>
        <v>-0.22178988326848248</v>
      </c>
      <c r="AK36" s="130">
        <v>1704</v>
      </c>
      <c r="AL36" s="220">
        <f t="shared" si="92"/>
        <v>3.7127206329884421E-2</v>
      </c>
      <c r="AM36" s="34">
        <v>42186</v>
      </c>
      <c r="AN36" s="224">
        <f t="shared" si="93"/>
        <v>-0.61204708478940595</v>
      </c>
      <c r="AO36" s="34">
        <v>17156</v>
      </c>
      <c r="AP36" s="224">
        <f t="shared" si="94"/>
        <v>-0.52560557460457913</v>
      </c>
      <c r="AQ36" s="34">
        <v>14546</v>
      </c>
      <c r="AR36" s="224">
        <f t="shared" si="95"/>
        <v>-0.50037782510132578</v>
      </c>
      <c r="AS36" s="34">
        <v>13599</v>
      </c>
      <c r="AT36" s="224">
        <f t="shared" si="96"/>
        <v>-0.53754335849826562</v>
      </c>
      <c r="AU36" s="34">
        <v>5966</v>
      </c>
      <c r="AV36" s="224">
        <f t="shared" si="97"/>
        <v>-0.67441606636105655</v>
      </c>
      <c r="AW36" s="130">
        <v>5043</v>
      </c>
      <c r="AX36" s="220">
        <f t="shared" si="98"/>
        <v>4.5181347150259121E-2</v>
      </c>
      <c r="AY36" s="34">
        <v>1918</v>
      </c>
      <c r="AZ36" s="224">
        <f t="shared" si="99"/>
        <v>-0.84714695569014986</v>
      </c>
      <c r="BA36" s="34">
        <v>1472</v>
      </c>
      <c r="BB36" s="224">
        <f t="shared" si="100"/>
        <v>-0.81135460720235808</v>
      </c>
      <c r="BC36" s="34">
        <v>285</v>
      </c>
      <c r="BD36" s="224">
        <f t="shared" si="101"/>
        <v>-0.87603305785123964</v>
      </c>
      <c r="BE36" s="34">
        <v>53</v>
      </c>
      <c r="BF36" s="224">
        <f t="shared" si="102"/>
        <v>-0.90718038528896672</v>
      </c>
      <c r="BG36" s="34">
        <v>68</v>
      </c>
      <c r="BH36" s="224">
        <f t="shared" si="103"/>
        <v>-0.95747342088805498</v>
      </c>
      <c r="BI36" s="130">
        <v>7</v>
      </c>
      <c r="BJ36" s="220">
        <f t="shared" si="104"/>
        <v>-0.96585365853658534</v>
      </c>
      <c r="BK36" s="34">
        <v>18549</v>
      </c>
      <c r="BL36" s="224">
        <f t="shared" si="105"/>
        <v>-0.14607310560721853</v>
      </c>
      <c r="BM36" s="34">
        <v>11082</v>
      </c>
      <c r="BN36" s="224">
        <f t="shared" si="106"/>
        <v>0.54733314716559622</v>
      </c>
      <c r="BO36" s="34">
        <v>2963</v>
      </c>
      <c r="BP36" s="224">
        <f t="shared" si="107"/>
        <v>-0.25702106318956874</v>
      </c>
      <c r="BQ36" s="34">
        <v>1781</v>
      </c>
      <c r="BR36" s="224">
        <f t="shared" si="108"/>
        <v>-0.68388356407525741</v>
      </c>
      <c r="BS36" s="34">
        <v>2664</v>
      </c>
      <c r="BT36" s="224">
        <f t="shared" si="109"/>
        <v>-0.40918163672654695</v>
      </c>
      <c r="BU36" s="130">
        <v>376</v>
      </c>
      <c r="BV36" s="220">
        <f t="shared" si="110"/>
        <v>-3.0927835051546393E-2</v>
      </c>
      <c r="BW36" s="34">
        <v>2328</v>
      </c>
      <c r="BX36" s="224">
        <f t="shared" si="111"/>
        <v>-0.98557120190400638</v>
      </c>
      <c r="BY36" s="34">
        <v>1129</v>
      </c>
      <c r="BZ36" s="224">
        <f t="shared" si="112"/>
        <v>-0.98454927399378689</v>
      </c>
      <c r="CA36" s="34">
        <v>1198</v>
      </c>
      <c r="CB36" s="224">
        <f t="shared" si="113"/>
        <v>-0.94760321903428968</v>
      </c>
      <c r="CC36" s="34">
        <v>137</v>
      </c>
      <c r="CD36" s="224">
        <f t="shared" si="114"/>
        <v>-0.99192692987625219</v>
      </c>
      <c r="CE36" s="34">
        <v>197</v>
      </c>
      <c r="CF36" s="224">
        <f t="shared" si="115"/>
        <v>-0.99578158458244115</v>
      </c>
      <c r="CG36" s="130">
        <v>26</v>
      </c>
      <c r="CH36" s="220">
        <f t="shared" si="116"/>
        <v>-0.98385093167701865</v>
      </c>
      <c r="CI36" s="34">
        <v>1031</v>
      </c>
      <c r="CJ36" s="224">
        <f t="shared" si="117"/>
        <v>-0.95230384900074017</v>
      </c>
      <c r="CK36" s="34">
        <v>416</v>
      </c>
      <c r="CL36" s="224">
        <f t="shared" si="118"/>
        <v>-0.92866941015089166</v>
      </c>
      <c r="CM36" s="34">
        <v>447</v>
      </c>
      <c r="CN36" s="224">
        <f t="shared" si="119"/>
        <v>-0.9492679605039156</v>
      </c>
      <c r="CO36" s="34">
        <v>104</v>
      </c>
      <c r="CP36" s="224">
        <f t="shared" si="120"/>
        <v>-0.95480225988700562</v>
      </c>
      <c r="CQ36" s="34">
        <v>75</v>
      </c>
      <c r="CR36" s="224">
        <f t="shared" si="121"/>
        <v>-0.9809063136456212</v>
      </c>
      <c r="CS36" s="130">
        <v>33</v>
      </c>
      <c r="CT36" s="220">
        <f t="shared" si="122"/>
        <v>-0.95822784810126582</v>
      </c>
      <c r="CU36" s="34">
        <v>918</v>
      </c>
      <c r="CV36" s="224">
        <f t="shared" si="123"/>
        <v>-0.93825665859564167</v>
      </c>
      <c r="CW36" s="34">
        <v>484</v>
      </c>
      <c r="CX36" s="224">
        <f t="shared" si="124"/>
        <v>-0.88544378698224846</v>
      </c>
      <c r="CY36" s="34">
        <v>146</v>
      </c>
      <c r="CZ36" s="224">
        <f t="shared" si="125"/>
        <v>-0.92462570986060921</v>
      </c>
      <c r="DA36" s="34">
        <v>90</v>
      </c>
      <c r="DB36" s="224">
        <f t="shared" si="126"/>
        <v>-0.92112182296231371</v>
      </c>
      <c r="DC36" s="34">
        <v>205</v>
      </c>
      <c r="DD36" s="224">
        <f t="shared" si="127"/>
        <v>-0.9732341036688863</v>
      </c>
      <c r="DE36" s="130">
        <v>0</v>
      </c>
      <c r="DF36" s="220">
        <f t="shared" si="128"/>
        <v>-1</v>
      </c>
      <c r="DG36" s="34">
        <v>5918</v>
      </c>
      <c r="DH36" s="224">
        <f t="shared" si="129"/>
        <v>-0.92296878660870019</v>
      </c>
      <c r="DI36" s="34">
        <v>1576</v>
      </c>
      <c r="DJ36" s="224">
        <f t="shared" si="130"/>
        <v>-0.94551802813980024</v>
      </c>
      <c r="DK36" s="34">
        <v>3293</v>
      </c>
      <c r="DL36" s="224">
        <f t="shared" si="131"/>
        <v>-0.9162917206843082</v>
      </c>
      <c r="DM36" s="34">
        <v>984</v>
      </c>
      <c r="DN36" s="224">
        <f t="shared" si="132"/>
        <v>-0.77036172695449245</v>
      </c>
      <c r="DO36" s="34">
        <v>124</v>
      </c>
      <c r="DP36" s="224">
        <f t="shared" si="133"/>
        <v>-0.96626768226332971</v>
      </c>
      <c r="DQ36" s="130">
        <v>85</v>
      </c>
      <c r="DR36" s="220">
        <f t="shared" si="134"/>
        <v>-0.86635220125786161</v>
      </c>
      <c r="DS36" s="34">
        <v>28699</v>
      </c>
      <c r="DT36" s="224">
        <f t="shared" si="135"/>
        <v>-6.8335281132320458E-2</v>
      </c>
      <c r="DU36" s="34">
        <v>17819</v>
      </c>
      <c r="DV36" s="224">
        <f t="shared" si="136"/>
        <v>-5.6361607142857428E-3</v>
      </c>
      <c r="DW36" s="34">
        <v>8729</v>
      </c>
      <c r="DX36" s="224">
        <f t="shared" si="137"/>
        <v>-0.23897122929380998</v>
      </c>
      <c r="DY36" s="34">
        <v>2720</v>
      </c>
      <c r="DZ36" s="224">
        <f t="shared" si="138"/>
        <v>-0.50174024546620255</v>
      </c>
      <c r="EA36" s="34">
        <v>1369</v>
      </c>
      <c r="EB36" s="224">
        <f t="shared" si="139"/>
        <v>-0.63830911492734477</v>
      </c>
      <c r="EC36" s="130">
        <v>390</v>
      </c>
      <c r="ED36" s="220">
        <f t="shared" si="140"/>
        <v>-0.70137825421133226</v>
      </c>
    </row>
    <row r="37" spans="1:134" s="16" customFormat="1" outlineLevel="1" x14ac:dyDescent="0.25">
      <c r="A37" s="218"/>
      <c r="B37" s="33" t="s">
        <v>39</v>
      </c>
      <c r="C37" s="34">
        <v>173100</v>
      </c>
      <c r="D37" s="224" t="str">
        <f t="shared" si="75"/>
        <v>-</v>
      </c>
      <c r="E37" s="34">
        <v>86159</v>
      </c>
      <c r="F37" s="224" t="str">
        <f t="shared" si="76"/>
        <v>-</v>
      </c>
      <c r="G37" s="34">
        <v>52264</v>
      </c>
      <c r="H37" s="224" t="str">
        <f t="shared" si="77"/>
        <v>-</v>
      </c>
      <c r="I37" s="34">
        <v>27076</v>
      </c>
      <c r="J37" s="224" t="str">
        <f t="shared" si="78"/>
        <v>-</v>
      </c>
      <c r="K37" s="34">
        <v>22187</v>
      </c>
      <c r="L37" s="224" t="str">
        <f t="shared" si="79"/>
        <v>-</v>
      </c>
      <c r="M37" s="130">
        <v>7781</v>
      </c>
      <c r="N37" s="220" t="str">
        <f t="shared" si="80"/>
        <v>-</v>
      </c>
      <c r="O37" s="34">
        <v>119875</v>
      </c>
      <c r="P37" s="224" t="str">
        <f t="shared" si="81"/>
        <v>-</v>
      </c>
      <c r="Q37" s="34">
        <v>60800</v>
      </c>
      <c r="R37" s="224" t="str">
        <f t="shared" si="82"/>
        <v>-</v>
      </c>
      <c r="S37" s="34">
        <v>36380</v>
      </c>
      <c r="T37" s="224" t="str">
        <f t="shared" si="83"/>
        <v>-</v>
      </c>
      <c r="U37" s="34">
        <v>22989</v>
      </c>
      <c r="V37" s="224" t="str">
        <f t="shared" si="84"/>
        <v>-</v>
      </c>
      <c r="W37" s="34">
        <v>14775</v>
      </c>
      <c r="X37" s="224" t="str">
        <f t="shared" si="85"/>
        <v>-</v>
      </c>
      <c r="Y37" s="130">
        <v>6145</v>
      </c>
      <c r="Z37" s="220" t="str">
        <f t="shared" si="86"/>
        <v>-</v>
      </c>
      <c r="AA37" s="34">
        <v>53224</v>
      </c>
      <c r="AB37" s="224" t="str">
        <f t="shared" si="87"/>
        <v>-</v>
      </c>
      <c r="AC37" s="34">
        <v>25360</v>
      </c>
      <c r="AD37" s="224" t="str">
        <f t="shared" si="88"/>
        <v>-</v>
      </c>
      <c r="AE37" s="34">
        <v>15885</v>
      </c>
      <c r="AF37" s="224" t="str">
        <f t="shared" si="89"/>
        <v>-</v>
      </c>
      <c r="AG37" s="34">
        <v>4087</v>
      </c>
      <c r="AH37" s="224" t="str">
        <f t="shared" si="90"/>
        <v>-</v>
      </c>
      <c r="AI37" s="34">
        <v>7413</v>
      </c>
      <c r="AJ37" s="224" t="str">
        <f t="shared" si="91"/>
        <v>-</v>
      </c>
      <c r="AK37" s="130">
        <v>1635</v>
      </c>
      <c r="AL37" s="220" t="str">
        <f t="shared" si="92"/>
        <v>-</v>
      </c>
      <c r="AM37" s="34">
        <v>36210</v>
      </c>
      <c r="AN37" s="224" t="str">
        <f t="shared" si="93"/>
        <v>-</v>
      </c>
      <c r="AO37" s="34">
        <v>15352</v>
      </c>
      <c r="AP37" s="224" t="str">
        <f t="shared" si="94"/>
        <v>-</v>
      </c>
      <c r="AQ37" s="34">
        <v>16183</v>
      </c>
      <c r="AR37" s="224" t="str">
        <f t="shared" si="95"/>
        <v>-</v>
      </c>
      <c r="AS37" s="34">
        <v>12074</v>
      </c>
      <c r="AT37" s="224" t="str">
        <f t="shared" si="96"/>
        <v>-</v>
      </c>
      <c r="AU37" s="34">
        <v>6088</v>
      </c>
      <c r="AV37" s="224" t="str">
        <f t="shared" si="97"/>
        <v>-</v>
      </c>
      <c r="AW37" s="130">
        <v>5278</v>
      </c>
      <c r="AX37" s="220" t="str">
        <f t="shared" si="98"/>
        <v>-</v>
      </c>
      <c r="AY37" s="34">
        <v>4336</v>
      </c>
      <c r="AZ37" s="224" t="str">
        <f t="shared" si="99"/>
        <v>-</v>
      </c>
      <c r="BA37" s="34">
        <v>3229</v>
      </c>
      <c r="BB37" s="224" t="str">
        <f t="shared" si="100"/>
        <v>-</v>
      </c>
      <c r="BC37" s="34">
        <v>655</v>
      </c>
      <c r="BD37" s="224" t="str">
        <f t="shared" si="101"/>
        <v>-</v>
      </c>
      <c r="BE37" s="34">
        <v>111</v>
      </c>
      <c r="BF37" s="224" t="str">
        <f t="shared" si="102"/>
        <v>-</v>
      </c>
      <c r="BG37" s="34">
        <v>318</v>
      </c>
      <c r="BH37" s="224" t="str">
        <f t="shared" si="103"/>
        <v>-</v>
      </c>
      <c r="BI37" s="130">
        <v>7</v>
      </c>
      <c r="BJ37" s="220" t="str">
        <f t="shared" si="104"/>
        <v>-</v>
      </c>
      <c r="BK37" s="34">
        <v>17783</v>
      </c>
      <c r="BL37" s="224" t="str">
        <f t="shared" si="105"/>
        <v>-</v>
      </c>
      <c r="BM37" s="34">
        <v>9129</v>
      </c>
      <c r="BN37" s="224" t="str">
        <f t="shared" si="106"/>
        <v>-</v>
      </c>
      <c r="BO37" s="34">
        <v>3019</v>
      </c>
      <c r="BP37" s="224" t="str">
        <f t="shared" si="107"/>
        <v>-</v>
      </c>
      <c r="BQ37" s="34">
        <v>2392</v>
      </c>
      <c r="BR37" s="224" t="str">
        <f t="shared" si="108"/>
        <v>-</v>
      </c>
      <c r="BS37" s="34">
        <v>3884</v>
      </c>
      <c r="BT37" s="224" t="str">
        <f t="shared" si="109"/>
        <v>-</v>
      </c>
      <c r="BU37" s="130">
        <v>244</v>
      </c>
      <c r="BV37" s="220" t="str">
        <f t="shared" si="110"/>
        <v>-</v>
      </c>
      <c r="BW37" s="34">
        <v>2329</v>
      </c>
      <c r="BX37" s="224" t="str">
        <f t="shared" si="111"/>
        <v>-</v>
      </c>
      <c r="BY37" s="34">
        <v>1416</v>
      </c>
      <c r="BZ37" s="224" t="str">
        <f t="shared" si="112"/>
        <v>-</v>
      </c>
      <c r="CA37" s="34">
        <v>544</v>
      </c>
      <c r="CB37" s="224" t="str">
        <f t="shared" si="113"/>
        <v>-</v>
      </c>
      <c r="CC37" s="34">
        <v>163</v>
      </c>
      <c r="CD37" s="224" t="str">
        <f t="shared" si="114"/>
        <v>-</v>
      </c>
      <c r="CE37" s="34">
        <v>273</v>
      </c>
      <c r="CF37" s="224" t="str">
        <f t="shared" si="115"/>
        <v>-</v>
      </c>
      <c r="CG37" s="130">
        <v>35</v>
      </c>
      <c r="CH37" s="220" t="str">
        <f t="shared" si="116"/>
        <v>-</v>
      </c>
      <c r="CI37" s="34">
        <v>1973</v>
      </c>
      <c r="CJ37" s="224" t="str">
        <f t="shared" si="117"/>
        <v>-</v>
      </c>
      <c r="CK37" s="34">
        <v>661</v>
      </c>
      <c r="CL37" s="224" t="str">
        <f t="shared" si="118"/>
        <v>-</v>
      </c>
      <c r="CM37" s="34">
        <v>1012</v>
      </c>
      <c r="CN37" s="224" t="str">
        <f t="shared" si="119"/>
        <v>-</v>
      </c>
      <c r="CO37" s="34">
        <v>191</v>
      </c>
      <c r="CP37" s="224" t="str">
        <f t="shared" si="120"/>
        <v>-</v>
      </c>
      <c r="CQ37" s="34">
        <v>135</v>
      </c>
      <c r="CR37" s="224" t="str">
        <f t="shared" si="121"/>
        <v>-</v>
      </c>
      <c r="CS37" s="130">
        <v>48</v>
      </c>
      <c r="CT37" s="220" t="str">
        <f t="shared" si="122"/>
        <v>-</v>
      </c>
      <c r="CU37" s="34">
        <v>729</v>
      </c>
      <c r="CV37" s="224" t="str">
        <f t="shared" si="123"/>
        <v>-</v>
      </c>
      <c r="CW37" s="34">
        <v>368</v>
      </c>
      <c r="CX37" s="224" t="str">
        <f t="shared" si="124"/>
        <v>-</v>
      </c>
      <c r="CY37" s="34">
        <v>136</v>
      </c>
      <c r="CZ37" s="224" t="str">
        <f t="shared" si="125"/>
        <v>-</v>
      </c>
      <c r="DA37" s="34">
        <v>95</v>
      </c>
      <c r="DB37" s="224" t="str">
        <f t="shared" si="126"/>
        <v>-</v>
      </c>
      <c r="DC37" s="34">
        <v>164</v>
      </c>
      <c r="DD37" s="224" t="str">
        <f t="shared" si="127"/>
        <v>-</v>
      </c>
      <c r="DE37" s="130">
        <v>1</v>
      </c>
      <c r="DF37" s="220" t="str">
        <f t="shared" si="128"/>
        <v>-</v>
      </c>
      <c r="DG37" s="34">
        <v>2792</v>
      </c>
      <c r="DH37" s="224" t="str">
        <f t="shared" si="129"/>
        <v>-</v>
      </c>
      <c r="DI37" s="34">
        <v>645</v>
      </c>
      <c r="DJ37" s="224" t="str">
        <f t="shared" si="130"/>
        <v>-</v>
      </c>
      <c r="DK37" s="34">
        <v>1508</v>
      </c>
      <c r="DL37" s="224" t="str">
        <f t="shared" si="131"/>
        <v>-</v>
      </c>
      <c r="DM37" s="34">
        <v>605</v>
      </c>
      <c r="DN37" s="224" t="str">
        <f t="shared" si="132"/>
        <v>-</v>
      </c>
      <c r="DO37" s="34">
        <v>104</v>
      </c>
      <c r="DP37" s="224" t="str">
        <f t="shared" si="133"/>
        <v>-</v>
      </c>
      <c r="DQ37" s="130">
        <v>25</v>
      </c>
      <c r="DR37" s="220" t="str">
        <f t="shared" si="134"/>
        <v>-</v>
      </c>
      <c r="DS37" s="34">
        <v>33963</v>
      </c>
      <c r="DT37" s="224" t="str">
        <f t="shared" si="135"/>
        <v>-</v>
      </c>
      <c r="DU37" s="34">
        <v>23369</v>
      </c>
      <c r="DV37" s="224" t="str">
        <f t="shared" si="136"/>
        <v>-</v>
      </c>
      <c r="DW37" s="34">
        <v>10756</v>
      </c>
      <c r="DX37" s="224" t="str">
        <f t="shared" si="137"/>
        <v>-</v>
      </c>
      <c r="DY37" s="34">
        <v>4597</v>
      </c>
      <c r="DZ37" s="224" t="str">
        <f t="shared" si="138"/>
        <v>-</v>
      </c>
      <c r="EA37" s="34">
        <v>2609</v>
      </c>
      <c r="EB37" s="224" t="str">
        <f t="shared" si="139"/>
        <v>-</v>
      </c>
      <c r="EC37" s="130">
        <v>436</v>
      </c>
      <c r="ED37" s="220" t="str">
        <f t="shared" si="140"/>
        <v>-</v>
      </c>
    </row>
    <row r="38" spans="1:134" s="16" customFormat="1" outlineLevel="1" x14ac:dyDescent="0.25">
      <c r="A38" s="218"/>
      <c r="B38" s="33" t="s">
        <v>41</v>
      </c>
      <c r="C38" s="34">
        <v>245844</v>
      </c>
      <c r="D38" s="224" t="str">
        <f t="shared" si="75"/>
        <v>-</v>
      </c>
      <c r="E38" s="34">
        <v>114290</v>
      </c>
      <c r="F38" s="224" t="str">
        <f t="shared" si="76"/>
        <v>-</v>
      </c>
      <c r="G38" s="34">
        <v>69204</v>
      </c>
      <c r="H38" s="224" t="str">
        <f t="shared" si="77"/>
        <v>-</v>
      </c>
      <c r="I38" s="34">
        <v>41814</v>
      </c>
      <c r="J38" s="224" t="str">
        <f t="shared" si="78"/>
        <v>-</v>
      </c>
      <c r="K38" s="34">
        <v>37081</v>
      </c>
      <c r="L38" s="224" t="str">
        <f t="shared" si="79"/>
        <v>-</v>
      </c>
      <c r="M38" s="130">
        <v>7406</v>
      </c>
      <c r="N38" s="220" t="str">
        <f t="shared" si="80"/>
        <v>-</v>
      </c>
      <c r="O38" s="34">
        <v>166344</v>
      </c>
      <c r="P38" s="224" t="str">
        <f t="shared" si="81"/>
        <v>-</v>
      </c>
      <c r="Q38" s="34">
        <v>79121</v>
      </c>
      <c r="R38" s="224" t="str">
        <f t="shared" si="82"/>
        <v>-</v>
      </c>
      <c r="S38" s="34">
        <v>47525</v>
      </c>
      <c r="T38" s="224" t="str">
        <f t="shared" si="83"/>
        <v>-</v>
      </c>
      <c r="U38" s="34">
        <v>33142</v>
      </c>
      <c r="V38" s="224" t="str">
        <f t="shared" si="84"/>
        <v>-</v>
      </c>
      <c r="W38" s="34">
        <v>23563</v>
      </c>
      <c r="X38" s="224" t="str">
        <f t="shared" si="85"/>
        <v>-</v>
      </c>
      <c r="Y38" s="130">
        <v>4752</v>
      </c>
      <c r="Z38" s="220" t="str">
        <f t="shared" si="86"/>
        <v>-</v>
      </c>
      <c r="AA38" s="34">
        <v>79501</v>
      </c>
      <c r="AB38" s="224" t="str">
        <f t="shared" si="87"/>
        <v>-</v>
      </c>
      <c r="AC38" s="34">
        <v>35168</v>
      </c>
      <c r="AD38" s="224" t="str">
        <f t="shared" si="88"/>
        <v>-</v>
      </c>
      <c r="AE38" s="34">
        <v>21679</v>
      </c>
      <c r="AF38" s="224" t="str">
        <f t="shared" si="89"/>
        <v>-</v>
      </c>
      <c r="AG38" s="34">
        <v>8672</v>
      </c>
      <c r="AH38" s="224" t="str">
        <f t="shared" si="90"/>
        <v>-</v>
      </c>
      <c r="AI38" s="34">
        <v>13517</v>
      </c>
      <c r="AJ38" s="224" t="str">
        <f t="shared" si="91"/>
        <v>-</v>
      </c>
      <c r="AK38" s="130">
        <v>2654</v>
      </c>
      <c r="AL38" s="220" t="str">
        <f t="shared" si="92"/>
        <v>-</v>
      </c>
      <c r="AM38" s="34">
        <v>50639</v>
      </c>
      <c r="AN38" s="224" t="str">
        <f t="shared" si="93"/>
        <v>-</v>
      </c>
      <c r="AO38" s="34">
        <v>19801</v>
      </c>
      <c r="AP38" s="224" t="str">
        <f t="shared" si="94"/>
        <v>-</v>
      </c>
      <c r="AQ38" s="34">
        <v>20263</v>
      </c>
      <c r="AR38" s="224" t="str">
        <f t="shared" si="95"/>
        <v>-</v>
      </c>
      <c r="AS38" s="34">
        <v>16420</v>
      </c>
      <c r="AT38" s="224" t="str">
        <f t="shared" si="96"/>
        <v>-</v>
      </c>
      <c r="AU38" s="34">
        <v>8120</v>
      </c>
      <c r="AV38" s="224" t="str">
        <f t="shared" si="97"/>
        <v>-</v>
      </c>
      <c r="AW38" s="130">
        <v>3447</v>
      </c>
      <c r="AX38" s="220" t="str">
        <f t="shared" si="98"/>
        <v>-</v>
      </c>
      <c r="AY38" s="34">
        <v>10922</v>
      </c>
      <c r="AZ38" s="224" t="str">
        <f t="shared" si="99"/>
        <v>-</v>
      </c>
      <c r="BA38" s="34">
        <v>7014</v>
      </c>
      <c r="BB38" s="224" t="str">
        <f t="shared" si="100"/>
        <v>-</v>
      </c>
      <c r="BC38" s="34">
        <v>2218</v>
      </c>
      <c r="BD38" s="224" t="str">
        <f t="shared" si="101"/>
        <v>-</v>
      </c>
      <c r="BE38" s="34">
        <v>645</v>
      </c>
      <c r="BF38" s="224" t="str">
        <f t="shared" si="102"/>
        <v>-</v>
      </c>
      <c r="BG38" s="34">
        <v>891</v>
      </c>
      <c r="BH38" s="224" t="str">
        <f t="shared" si="103"/>
        <v>-</v>
      </c>
      <c r="BI38" s="130">
        <v>122</v>
      </c>
      <c r="BJ38" s="220" t="str">
        <f t="shared" si="104"/>
        <v>-</v>
      </c>
      <c r="BK38" s="34">
        <v>31539</v>
      </c>
      <c r="BL38" s="224" t="str">
        <f t="shared" si="105"/>
        <v>-</v>
      </c>
      <c r="BM38" s="34">
        <v>15678</v>
      </c>
      <c r="BN38" s="224" t="str">
        <f t="shared" si="106"/>
        <v>-</v>
      </c>
      <c r="BO38" s="34">
        <v>4906</v>
      </c>
      <c r="BP38" s="224" t="str">
        <f t="shared" si="107"/>
        <v>-</v>
      </c>
      <c r="BQ38" s="34">
        <v>4201</v>
      </c>
      <c r="BR38" s="224" t="str">
        <f t="shared" si="108"/>
        <v>-</v>
      </c>
      <c r="BS38" s="34">
        <v>7808</v>
      </c>
      <c r="BT38" s="224" t="str">
        <f t="shared" si="109"/>
        <v>-</v>
      </c>
      <c r="BU38" s="130">
        <v>204</v>
      </c>
      <c r="BV38" s="220" t="str">
        <f t="shared" si="110"/>
        <v>-</v>
      </c>
      <c r="BW38" s="34">
        <v>3404</v>
      </c>
      <c r="BX38" s="224" t="str">
        <f t="shared" si="111"/>
        <v>-</v>
      </c>
      <c r="BY38" s="34">
        <v>1887</v>
      </c>
      <c r="BZ38" s="224" t="str">
        <f t="shared" si="112"/>
        <v>-</v>
      </c>
      <c r="CA38" s="34">
        <v>1068</v>
      </c>
      <c r="CB38" s="224" t="str">
        <f t="shared" si="113"/>
        <v>-</v>
      </c>
      <c r="CC38" s="34">
        <v>223</v>
      </c>
      <c r="CD38" s="224" t="str">
        <f t="shared" si="114"/>
        <v>-</v>
      </c>
      <c r="CE38" s="34">
        <v>887</v>
      </c>
      <c r="CF38" s="224" t="str">
        <f t="shared" si="115"/>
        <v>-</v>
      </c>
      <c r="CG38" s="130">
        <v>89</v>
      </c>
      <c r="CH38" s="220" t="str">
        <f t="shared" si="116"/>
        <v>-</v>
      </c>
      <c r="CI38" s="34">
        <v>5627</v>
      </c>
      <c r="CJ38" s="224" t="str">
        <f t="shared" si="117"/>
        <v>-</v>
      </c>
      <c r="CK38" s="34">
        <v>2192</v>
      </c>
      <c r="CL38" s="224" t="str">
        <f t="shared" si="118"/>
        <v>-</v>
      </c>
      <c r="CM38" s="34">
        <v>2614</v>
      </c>
      <c r="CN38" s="224" t="str">
        <f t="shared" si="119"/>
        <v>-</v>
      </c>
      <c r="CO38" s="34">
        <v>482</v>
      </c>
      <c r="CP38" s="224" t="str">
        <f t="shared" si="120"/>
        <v>-</v>
      </c>
      <c r="CQ38" s="34">
        <v>337</v>
      </c>
      <c r="CR38" s="224" t="str">
        <f t="shared" si="121"/>
        <v>-</v>
      </c>
      <c r="CS38" s="130">
        <v>70</v>
      </c>
      <c r="CT38" s="220" t="str">
        <f t="shared" si="122"/>
        <v>-</v>
      </c>
      <c r="CU38" s="34">
        <v>982</v>
      </c>
      <c r="CV38" s="224" t="str">
        <f t="shared" si="123"/>
        <v>-</v>
      </c>
      <c r="CW38" s="34">
        <v>503</v>
      </c>
      <c r="CX38" s="224" t="str">
        <f t="shared" si="124"/>
        <v>-</v>
      </c>
      <c r="CY38" s="34">
        <v>127</v>
      </c>
      <c r="CZ38" s="224" t="str">
        <f t="shared" si="125"/>
        <v>-</v>
      </c>
      <c r="DA38" s="34">
        <v>0</v>
      </c>
      <c r="DB38" s="224" t="str">
        <f t="shared" si="126"/>
        <v>-</v>
      </c>
      <c r="DC38" s="34">
        <v>377</v>
      </c>
      <c r="DD38" s="224" t="str">
        <f t="shared" si="127"/>
        <v>-</v>
      </c>
      <c r="DE38" s="130">
        <v>9</v>
      </c>
      <c r="DF38" s="220" t="str">
        <f t="shared" si="128"/>
        <v>-</v>
      </c>
      <c r="DG38" s="34">
        <v>4377</v>
      </c>
      <c r="DH38" s="224" t="str">
        <f t="shared" si="129"/>
        <v>-</v>
      </c>
      <c r="DI38" s="34">
        <v>628</v>
      </c>
      <c r="DJ38" s="224" t="str">
        <f t="shared" si="130"/>
        <v>-</v>
      </c>
      <c r="DK38" s="34">
        <v>2645</v>
      </c>
      <c r="DL38" s="224" t="str">
        <f t="shared" si="131"/>
        <v>-</v>
      </c>
      <c r="DM38" s="34">
        <v>749</v>
      </c>
      <c r="DN38" s="224" t="str">
        <f t="shared" si="132"/>
        <v>-</v>
      </c>
      <c r="DO38" s="34">
        <v>401</v>
      </c>
      <c r="DP38" s="224" t="str">
        <f t="shared" si="133"/>
        <v>-</v>
      </c>
      <c r="DQ38" s="130">
        <v>65</v>
      </c>
      <c r="DR38" s="220" t="str">
        <f t="shared" si="134"/>
        <v>-</v>
      </c>
      <c r="DS38" s="34">
        <v>36573</v>
      </c>
      <c r="DT38" s="224" t="str">
        <f t="shared" si="135"/>
        <v>-</v>
      </c>
      <c r="DU38" s="34">
        <v>24011</v>
      </c>
      <c r="DV38" s="224" t="str">
        <f t="shared" si="136"/>
        <v>-</v>
      </c>
      <c r="DW38" s="34">
        <v>11195</v>
      </c>
      <c r="DX38" s="224" t="str">
        <f t="shared" si="137"/>
        <v>-</v>
      </c>
      <c r="DY38" s="34">
        <v>6507</v>
      </c>
      <c r="DZ38" s="224" t="str">
        <f t="shared" si="138"/>
        <v>-</v>
      </c>
      <c r="EA38" s="34">
        <v>2953</v>
      </c>
      <c r="EB38" s="224" t="str">
        <f t="shared" si="139"/>
        <v>-</v>
      </c>
      <c r="EC38" s="130">
        <v>619</v>
      </c>
      <c r="ED38" s="220" t="str">
        <f t="shared" si="140"/>
        <v>-</v>
      </c>
    </row>
    <row r="39" spans="1:134" s="16" customFormat="1" outlineLevel="1" x14ac:dyDescent="0.25">
      <c r="A39" s="218"/>
      <c r="B39" s="33" t="s">
        <v>43</v>
      </c>
      <c r="C39" s="34">
        <v>337184</v>
      </c>
      <c r="D39" s="224">
        <f t="shared" si="75"/>
        <v>23.987698236253149</v>
      </c>
      <c r="E39" s="34">
        <v>139012</v>
      </c>
      <c r="F39" s="224">
        <f t="shared" si="76"/>
        <v>23.251919050942078</v>
      </c>
      <c r="G39" s="34">
        <v>96406</v>
      </c>
      <c r="H39" s="224">
        <f t="shared" si="77"/>
        <v>14.051678376268541</v>
      </c>
      <c r="I39" s="34">
        <v>55411</v>
      </c>
      <c r="J39" s="224">
        <f t="shared" si="78"/>
        <v>89.689034369885434</v>
      </c>
      <c r="K39" s="34">
        <v>52728</v>
      </c>
      <c r="L39" s="224">
        <f t="shared" si="79"/>
        <v>65.913705583756339</v>
      </c>
      <c r="M39" s="130">
        <v>10616</v>
      </c>
      <c r="N39" s="220">
        <f t="shared" si="80"/>
        <v>757.28571428571433</v>
      </c>
      <c r="O39" s="34">
        <v>218870</v>
      </c>
      <c r="P39" s="224">
        <f t="shared" si="81"/>
        <v>37.724345364472754</v>
      </c>
      <c r="Q39" s="34">
        <v>89281</v>
      </c>
      <c r="R39" s="224">
        <f t="shared" si="82"/>
        <v>30.011114970475859</v>
      </c>
      <c r="S39" s="34">
        <v>63620</v>
      </c>
      <c r="T39" s="224">
        <f t="shared" si="83"/>
        <v>28.023722627737225</v>
      </c>
      <c r="U39" s="34">
        <v>44426</v>
      </c>
      <c r="V39" s="224">
        <f t="shared" si="84"/>
        <v>237.84946236559139</v>
      </c>
      <c r="W39" s="34">
        <v>28736</v>
      </c>
      <c r="X39" s="224">
        <f t="shared" si="85"/>
        <v>68.747572815533985</v>
      </c>
      <c r="Y39" s="130">
        <v>4444</v>
      </c>
      <c r="Z39" s="220">
        <f t="shared" si="86"/>
        <v>633.85714285714289</v>
      </c>
      <c r="AA39" s="34">
        <v>118314</v>
      </c>
      <c r="AB39" s="224">
        <f t="shared" si="87"/>
        <v>14.087222647283856</v>
      </c>
      <c r="AC39" s="34">
        <v>49731</v>
      </c>
      <c r="AD39" s="224">
        <f t="shared" si="88"/>
        <v>16.431125131440588</v>
      </c>
      <c r="AE39" s="34">
        <v>32786</v>
      </c>
      <c r="AF39" s="224">
        <f t="shared" si="89"/>
        <v>6.7821030144789933</v>
      </c>
      <c r="AG39" s="34">
        <v>10985</v>
      </c>
      <c r="AH39" s="224">
        <f t="shared" si="90"/>
        <v>24.847058823529412</v>
      </c>
      <c r="AI39" s="34">
        <v>23992</v>
      </c>
      <c r="AJ39" s="224">
        <f t="shared" si="91"/>
        <v>62.808510638297875</v>
      </c>
      <c r="AK39" s="130">
        <v>6171</v>
      </c>
      <c r="AL39" s="220">
        <f t="shared" si="92"/>
        <v>880.57142857142856</v>
      </c>
      <c r="AM39" s="34">
        <v>67328</v>
      </c>
      <c r="AN39" s="224">
        <f t="shared" si="93"/>
        <v>58.059649122807016</v>
      </c>
      <c r="AO39" s="34">
        <v>20181</v>
      </c>
      <c r="AP39" s="224">
        <f t="shared" si="94"/>
        <v>31.761363636363633</v>
      </c>
      <c r="AQ39" s="34">
        <v>22314</v>
      </c>
      <c r="AR39" s="224">
        <f t="shared" si="95"/>
        <v>51.503529411764703</v>
      </c>
      <c r="AS39" s="34">
        <v>22739</v>
      </c>
      <c r="AT39" s="224">
        <f t="shared" si="96"/>
        <v>987.6521739130435</v>
      </c>
      <c r="AU39" s="34">
        <v>7709</v>
      </c>
      <c r="AV39" s="224">
        <f t="shared" si="97"/>
        <v>141.75925925925927</v>
      </c>
      <c r="AW39" s="130">
        <v>2257</v>
      </c>
      <c r="AX39" s="220" t="str">
        <f t="shared" si="98"/>
        <v>-</v>
      </c>
      <c r="AY39" s="34">
        <v>17504</v>
      </c>
      <c r="AZ39" s="224">
        <f t="shared" si="99"/>
        <v>71.630705394190869</v>
      </c>
      <c r="BA39" s="34">
        <v>10117</v>
      </c>
      <c r="BB39" s="224">
        <f t="shared" si="100"/>
        <v>44.367713004484308</v>
      </c>
      <c r="BC39" s="34">
        <v>4641</v>
      </c>
      <c r="BD39" s="224">
        <f t="shared" si="101"/>
        <v>514.66666666666663</v>
      </c>
      <c r="BE39" s="34">
        <v>954</v>
      </c>
      <c r="BF39" s="224" t="str">
        <f t="shared" si="102"/>
        <v>-</v>
      </c>
      <c r="BG39" s="34">
        <v>1459</v>
      </c>
      <c r="BH39" s="224" t="str">
        <f t="shared" si="103"/>
        <v>-</v>
      </c>
      <c r="BI39" s="130">
        <v>205</v>
      </c>
      <c r="BJ39" s="220" t="str">
        <f t="shared" si="104"/>
        <v>-</v>
      </c>
      <c r="BK39" s="34">
        <v>25612</v>
      </c>
      <c r="BL39" s="224">
        <f t="shared" si="105"/>
        <v>114.36936936936937</v>
      </c>
      <c r="BM39" s="34">
        <v>11301</v>
      </c>
      <c r="BN39" s="224">
        <f t="shared" si="106"/>
        <v>100.81081081081081</v>
      </c>
      <c r="BO39" s="34">
        <v>3669</v>
      </c>
      <c r="BP39" s="224">
        <f t="shared" si="107"/>
        <v>44.862499999999997</v>
      </c>
      <c r="BQ39" s="34">
        <v>4626</v>
      </c>
      <c r="BR39" s="224">
        <f t="shared" si="108"/>
        <v>230.3</v>
      </c>
      <c r="BS39" s="34">
        <v>6698</v>
      </c>
      <c r="BT39" s="224">
        <f t="shared" si="109"/>
        <v>135.69387755102042</v>
      </c>
      <c r="BU39" s="130">
        <v>392</v>
      </c>
      <c r="BV39" s="220" t="str">
        <f t="shared" si="110"/>
        <v>-</v>
      </c>
      <c r="BW39" s="34">
        <v>13411</v>
      </c>
      <c r="BX39" s="224">
        <f t="shared" si="111"/>
        <v>9.0306656694091245</v>
      </c>
      <c r="BY39" s="34">
        <v>7636</v>
      </c>
      <c r="BZ39" s="224">
        <f t="shared" si="112"/>
        <v>7.8584686774941996</v>
      </c>
      <c r="CA39" s="34">
        <v>2269</v>
      </c>
      <c r="CB39" s="224">
        <f t="shared" si="113"/>
        <v>13.733766233766234</v>
      </c>
      <c r="CC39" s="34">
        <v>1184</v>
      </c>
      <c r="CD39" s="224">
        <f t="shared" si="114"/>
        <v>19.771929824561404</v>
      </c>
      <c r="CE39" s="34">
        <v>2453</v>
      </c>
      <c r="CF39" s="224">
        <f t="shared" si="115"/>
        <v>10.85024154589372</v>
      </c>
      <c r="CG39" s="130">
        <v>85</v>
      </c>
      <c r="CH39" s="220" t="str">
        <f t="shared" si="116"/>
        <v>-</v>
      </c>
      <c r="CI39" s="34">
        <v>20549</v>
      </c>
      <c r="CJ39" s="224">
        <f t="shared" si="117"/>
        <v>63.215625000000003</v>
      </c>
      <c r="CK39" s="34">
        <v>7138</v>
      </c>
      <c r="CL39" s="224">
        <f t="shared" si="118"/>
        <v>29.767241379310345</v>
      </c>
      <c r="CM39" s="34">
        <v>9194</v>
      </c>
      <c r="CN39" s="224">
        <f t="shared" si="119"/>
        <v>103.47727272727273</v>
      </c>
      <c r="CO39" s="34">
        <v>1970</v>
      </c>
      <c r="CP39" s="224" t="str">
        <f t="shared" si="120"/>
        <v>-</v>
      </c>
      <c r="CQ39" s="34">
        <v>2041</v>
      </c>
      <c r="CR39" s="224" t="str">
        <f t="shared" si="121"/>
        <v>-</v>
      </c>
      <c r="CS39" s="130">
        <v>293</v>
      </c>
      <c r="CT39" s="220" t="str">
        <f t="shared" si="122"/>
        <v>-</v>
      </c>
      <c r="CU39" s="34">
        <v>2054</v>
      </c>
      <c r="CV39" s="224">
        <f t="shared" si="123"/>
        <v>24.358024691358025</v>
      </c>
      <c r="CW39" s="34">
        <v>1027</v>
      </c>
      <c r="CX39" s="224">
        <f t="shared" si="124"/>
        <v>16.406779661016948</v>
      </c>
      <c r="CY39" s="34">
        <v>215</v>
      </c>
      <c r="CZ39" s="224" t="str">
        <f t="shared" si="125"/>
        <v>-</v>
      </c>
      <c r="DA39" s="34">
        <v>124</v>
      </c>
      <c r="DB39" s="224" t="str">
        <f t="shared" si="126"/>
        <v>-</v>
      </c>
      <c r="DC39" s="34">
        <v>688</v>
      </c>
      <c r="DD39" s="224">
        <f t="shared" si="127"/>
        <v>30.272727272727273</v>
      </c>
      <c r="DE39" s="130">
        <v>0</v>
      </c>
      <c r="DF39" s="220" t="str">
        <f t="shared" si="128"/>
        <v>-</v>
      </c>
      <c r="DG39" s="34">
        <v>9043</v>
      </c>
      <c r="DH39" s="224">
        <f t="shared" si="129"/>
        <v>131.98529411764707</v>
      </c>
      <c r="DI39" s="34">
        <v>603</v>
      </c>
      <c r="DJ39" s="224">
        <f t="shared" si="130"/>
        <v>14.461538461538462</v>
      </c>
      <c r="DK39" s="34">
        <v>4970</v>
      </c>
      <c r="DL39" s="224">
        <f t="shared" si="131"/>
        <v>107.04347826086956</v>
      </c>
      <c r="DM39" s="34">
        <v>1837</v>
      </c>
      <c r="DN39" s="224">
        <f t="shared" si="132"/>
        <v>305.16666666666669</v>
      </c>
      <c r="DO39" s="34">
        <v>1657</v>
      </c>
      <c r="DP39" s="224">
        <f t="shared" si="133"/>
        <v>551.33333333333337</v>
      </c>
      <c r="DQ39" s="130">
        <v>21</v>
      </c>
      <c r="DR39" s="220">
        <f t="shared" si="134"/>
        <v>9.5</v>
      </c>
      <c r="DS39" s="34">
        <v>41278</v>
      </c>
      <c r="DT39" s="224">
        <f t="shared" si="135"/>
        <v>20.387564766839379</v>
      </c>
      <c r="DU39" s="34">
        <v>23592</v>
      </c>
      <c r="DV39" s="224">
        <f t="shared" si="136"/>
        <v>36.807692307692307</v>
      </c>
      <c r="DW39" s="34">
        <v>12574</v>
      </c>
      <c r="DX39" s="224">
        <f t="shared" si="137"/>
        <v>8.7246713070378963</v>
      </c>
      <c r="DY39" s="34">
        <v>7108</v>
      </c>
      <c r="DZ39" s="224">
        <f t="shared" si="138"/>
        <v>160.54545454545453</v>
      </c>
      <c r="EA39" s="34">
        <v>3217</v>
      </c>
      <c r="EB39" s="224">
        <f t="shared" si="139"/>
        <v>47.742424242424242</v>
      </c>
      <c r="EC39" s="130">
        <v>1042</v>
      </c>
      <c r="ED39" s="220">
        <f t="shared" si="140"/>
        <v>207.4</v>
      </c>
    </row>
    <row r="40" spans="1:134" s="16" customFormat="1" outlineLevel="1" x14ac:dyDescent="0.25">
      <c r="A40" s="218"/>
      <c r="B40" s="33" t="s">
        <v>45</v>
      </c>
      <c r="C40" s="34">
        <v>602537</v>
      </c>
      <c r="D40" s="224">
        <f t="shared" si="75"/>
        <v>1.0004681305984766</v>
      </c>
      <c r="E40" s="34">
        <v>233597</v>
      </c>
      <c r="F40" s="224">
        <f t="shared" si="76"/>
        <v>0.93809788515626935</v>
      </c>
      <c r="G40" s="34">
        <v>147568</v>
      </c>
      <c r="H40" s="224">
        <f t="shared" si="77"/>
        <v>1.1107678224053097</v>
      </c>
      <c r="I40" s="34">
        <v>105881</v>
      </c>
      <c r="J40" s="224">
        <f t="shared" si="78"/>
        <v>0.98669668824467593</v>
      </c>
      <c r="K40" s="34">
        <v>113436</v>
      </c>
      <c r="L40" s="224">
        <f t="shared" si="79"/>
        <v>0.97427641540630394</v>
      </c>
      <c r="M40" s="130">
        <v>16860</v>
      </c>
      <c r="N40" s="220">
        <f t="shared" si="80"/>
        <v>2.7508342602892104</v>
      </c>
      <c r="O40" s="34">
        <v>423483</v>
      </c>
      <c r="P40" s="224">
        <f t="shared" si="81"/>
        <v>0.94173639927554498</v>
      </c>
      <c r="Q40" s="34">
        <v>159514</v>
      </c>
      <c r="R40" s="224">
        <f t="shared" si="82"/>
        <v>0.8240594625500286</v>
      </c>
      <c r="S40" s="34">
        <v>105793</v>
      </c>
      <c r="T40" s="224">
        <f t="shared" si="83"/>
        <v>1.3440795887618542</v>
      </c>
      <c r="U40" s="34">
        <v>85700</v>
      </c>
      <c r="V40" s="224">
        <f t="shared" si="84"/>
        <v>0.94679811907953026</v>
      </c>
      <c r="W40" s="34">
        <v>70876</v>
      </c>
      <c r="X40" s="224">
        <f t="shared" si="85"/>
        <v>0.70264491796189965</v>
      </c>
      <c r="Y40" s="130">
        <v>6769</v>
      </c>
      <c r="Z40" s="220">
        <f t="shared" si="86"/>
        <v>1.5042545320014797</v>
      </c>
      <c r="AA40" s="34">
        <v>179054</v>
      </c>
      <c r="AB40" s="224">
        <f t="shared" si="87"/>
        <v>1.1546033235863926</v>
      </c>
      <c r="AC40" s="34">
        <v>74083</v>
      </c>
      <c r="AD40" s="224">
        <f t="shared" si="88"/>
        <v>1.239577979987303</v>
      </c>
      <c r="AE40" s="34">
        <v>41775</v>
      </c>
      <c r="AF40" s="224">
        <f t="shared" si="89"/>
        <v>0.68583535108958849</v>
      </c>
      <c r="AG40" s="34">
        <v>20181</v>
      </c>
      <c r="AH40" s="224">
        <f t="shared" si="90"/>
        <v>1.1763183435781301</v>
      </c>
      <c r="AI40" s="34">
        <v>42560</v>
      </c>
      <c r="AJ40" s="224">
        <f t="shared" si="91"/>
        <v>1.6885660138976628</v>
      </c>
      <c r="AK40" s="130">
        <v>10091</v>
      </c>
      <c r="AL40" s="220">
        <f t="shared" si="92"/>
        <v>4.6342825237297598</v>
      </c>
      <c r="AM40" s="34">
        <v>117703</v>
      </c>
      <c r="AN40" s="224">
        <f t="shared" si="93"/>
        <v>0.69495845513586674</v>
      </c>
      <c r="AO40" s="34">
        <v>27686</v>
      </c>
      <c r="AP40" s="224">
        <f t="shared" si="94"/>
        <v>0.57745997379066716</v>
      </c>
      <c r="AQ40" s="34">
        <v>33756</v>
      </c>
      <c r="AR40" s="224">
        <f t="shared" si="95"/>
        <v>1.0361925443358668</v>
      </c>
      <c r="AS40" s="34">
        <v>42765</v>
      </c>
      <c r="AT40" s="224">
        <f t="shared" si="96"/>
        <v>0.61334741766325873</v>
      </c>
      <c r="AU40" s="34">
        <v>12170</v>
      </c>
      <c r="AV40" s="224">
        <f t="shared" si="97"/>
        <v>0.42656195053334889</v>
      </c>
      <c r="AW40" s="130">
        <v>2986</v>
      </c>
      <c r="AX40" s="220">
        <f t="shared" si="98"/>
        <v>0.57572559366754628</v>
      </c>
      <c r="AY40" s="34">
        <v>29393</v>
      </c>
      <c r="AZ40" s="224">
        <f t="shared" si="99"/>
        <v>0.80546683046683043</v>
      </c>
      <c r="BA40" s="34">
        <v>17134</v>
      </c>
      <c r="BB40" s="224">
        <f t="shared" si="100"/>
        <v>1.0383059719248156</v>
      </c>
      <c r="BC40" s="34">
        <v>6762</v>
      </c>
      <c r="BD40" s="224">
        <f t="shared" si="101"/>
        <v>0.69346356123215624</v>
      </c>
      <c r="BE40" s="34">
        <v>1616</v>
      </c>
      <c r="BF40" s="224">
        <f t="shared" si="102"/>
        <v>0.3500417710944026</v>
      </c>
      <c r="BG40" s="34">
        <v>3232</v>
      </c>
      <c r="BH40" s="224">
        <f t="shared" si="103"/>
        <v>0.404606692742286</v>
      </c>
      <c r="BI40" s="130">
        <v>442</v>
      </c>
      <c r="BJ40" s="220">
        <f t="shared" si="104"/>
        <v>2.564516129032258</v>
      </c>
      <c r="BK40" s="34">
        <v>48778</v>
      </c>
      <c r="BL40" s="224">
        <f t="shared" si="105"/>
        <v>6.2792120579018054</v>
      </c>
      <c r="BM40" s="34">
        <v>17998</v>
      </c>
      <c r="BN40" s="224">
        <f t="shared" si="106"/>
        <v>5.6832528778314151</v>
      </c>
      <c r="BO40" s="34">
        <v>9311</v>
      </c>
      <c r="BP40" s="224">
        <f t="shared" si="107"/>
        <v>7.0754553339115347</v>
      </c>
      <c r="BQ40" s="34">
        <v>8054</v>
      </c>
      <c r="BR40" s="224">
        <f t="shared" si="108"/>
        <v>5.3617693522906791</v>
      </c>
      <c r="BS40" s="34">
        <v>13921</v>
      </c>
      <c r="BT40" s="224">
        <f t="shared" si="109"/>
        <v>6.8605307735742516</v>
      </c>
      <c r="BU40" s="130">
        <v>351</v>
      </c>
      <c r="BV40" s="220">
        <f t="shared" si="110"/>
        <v>12.5</v>
      </c>
      <c r="BW40" s="34">
        <v>60587</v>
      </c>
      <c r="BX40" s="224">
        <f t="shared" si="111"/>
        <v>-6.7935326061874024E-2</v>
      </c>
      <c r="BY40" s="34">
        <v>27224</v>
      </c>
      <c r="BZ40" s="224">
        <f t="shared" si="112"/>
        <v>-0.13516947806474156</v>
      </c>
      <c r="CA40" s="34">
        <v>9242</v>
      </c>
      <c r="CB40" s="224">
        <f t="shared" si="113"/>
        <v>9.7233764691915026E-2</v>
      </c>
      <c r="CC40" s="34">
        <v>5845</v>
      </c>
      <c r="CD40" s="224">
        <f t="shared" si="114"/>
        <v>-6.2903774226453768E-3</v>
      </c>
      <c r="CE40" s="34">
        <v>18166</v>
      </c>
      <c r="CF40" s="224">
        <f t="shared" si="115"/>
        <v>-6.2786978279936068E-2</v>
      </c>
      <c r="CG40" s="130">
        <v>282</v>
      </c>
      <c r="CH40" s="220">
        <f t="shared" si="116"/>
        <v>2.9166666666666665</v>
      </c>
      <c r="CI40" s="34">
        <v>26291</v>
      </c>
      <c r="CJ40" s="224">
        <f t="shared" si="117"/>
        <v>0.83442645827518835</v>
      </c>
      <c r="CK40" s="34">
        <v>9414</v>
      </c>
      <c r="CL40" s="224">
        <f t="shared" si="118"/>
        <v>0.64753237661883101</v>
      </c>
      <c r="CM40" s="34">
        <v>10805</v>
      </c>
      <c r="CN40" s="224">
        <f t="shared" si="119"/>
        <v>0.93742155280616823</v>
      </c>
      <c r="CO40" s="34">
        <v>2318</v>
      </c>
      <c r="CP40" s="224">
        <f t="shared" si="120"/>
        <v>1.4581124072110287</v>
      </c>
      <c r="CQ40" s="34">
        <v>3180</v>
      </c>
      <c r="CR40" s="224">
        <f t="shared" si="121"/>
        <v>0.85314685314685312</v>
      </c>
      <c r="CS40" s="130">
        <v>594</v>
      </c>
      <c r="CT40" s="220">
        <f t="shared" si="122"/>
        <v>0.60975609756097571</v>
      </c>
      <c r="CU40" s="34">
        <v>12801</v>
      </c>
      <c r="CV40" s="224">
        <f t="shared" si="123"/>
        <v>0.7634660421545667</v>
      </c>
      <c r="CW40" s="34">
        <v>3872</v>
      </c>
      <c r="CX40" s="224">
        <f t="shared" si="124"/>
        <v>0.3600280997541272</v>
      </c>
      <c r="CY40" s="34">
        <v>1708</v>
      </c>
      <c r="CZ40" s="224">
        <f t="shared" si="125"/>
        <v>1.5645645645645647</v>
      </c>
      <c r="DA40" s="34">
        <v>832</v>
      </c>
      <c r="DB40" s="224">
        <f t="shared" si="126"/>
        <v>0.28992248062015502</v>
      </c>
      <c r="DC40" s="34">
        <v>6465</v>
      </c>
      <c r="DD40" s="224">
        <f t="shared" si="127"/>
        <v>1.062200956937799</v>
      </c>
      <c r="DE40" s="130">
        <v>70</v>
      </c>
      <c r="DF40" s="220" t="str">
        <f t="shared" si="128"/>
        <v>-</v>
      </c>
      <c r="DG40" s="34">
        <v>17951</v>
      </c>
      <c r="DH40" s="224">
        <f t="shared" si="129"/>
        <v>11.526866713189113</v>
      </c>
      <c r="DI40" s="34">
        <v>2312</v>
      </c>
      <c r="DJ40" s="224">
        <f t="shared" si="130"/>
        <v>8.285140562248996</v>
      </c>
      <c r="DK40" s="34">
        <v>8071</v>
      </c>
      <c r="DL40" s="224">
        <f t="shared" si="131"/>
        <v>7.4868559411146158</v>
      </c>
      <c r="DM40" s="34">
        <v>4799</v>
      </c>
      <c r="DN40" s="224">
        <f t="shared" si="132"/>
        <v>20.234513274336283</v>
      </c>
      <c r="DO40" s="34">
        <v>2780</v>
      </c>
      <c r="DP40" s="224">
        <f t="shared" si="133"/>
        <v>35.578947368421055</v>
      </c>
      <c r="DQ40" s="130">
        <v>60</v>
      </c>
      <c r="DR40" s="220">
        <f t="shared" si="134"/>
        <v>2.3333333333333335</v>
      </c>
      <c r="DS40" s="34">
        <v>71980</v>
      </c>
      <c r="DT40" s="224">
        <f t="shared" si="135"/>
        <v>2.3574327160781752</v>
      </c>
      <c r="DU40" s="34">
        <v>42690</v>
      </c>
      <c r="DV40" s="224">
        <f t="shared" si="136"/>
        <v>1.9953690710075778</v>
      </c>
      <c r="DW40" s="34">
        <v>21915</v>
      </c>
      <c r="DX40" s="224">
        <f t="shared" si="137"/>
        <v>2.7455135874209535</v>
      </c>
      <c r="DY40" s="34">
        <v>13745</v>
      </c>
      <c r="DZ40" s="224">
        <f t="shared" si="138"/>
        <v>1.3535958904109591</v>
      </c>
      <c r="EA40" s="34">
        <v>6423</v>
      </c>
      <c r="EB40" s="224">
        <f t="shared" si="139"/>
        <v>1.2560590094836672</v>
      </c>
      <c r="EC40" s="130">
        <v>1979</v>
      </c>
      <c r="ED40" s="220">
        <f t="shared" si="140"/>
        <v>13.035460992907801</v>
      </c>
    </row>
    <row r="41" spans="1:134" s="16" customFormat="1" outlineLevel="1" x14ac:dyDescent="0.25">
      <c r="A41" s="218"/>
      <c r="B41" s="33" t="s">
        <v>47</v>
      </c>
      <c r="C41" s="34">
        <v>838515</v>
      </c>
      <c r="D41" s="224">
        <f t="shared" si="75"/>
        <v>1.0618595993400199</v>
      </c>
      <c r="E41" s="34">
        <v>326667</v>
      </c>
      <c r="F41" s="224">
        <f t="shared" si="76"/>
        <v>1.0601196970365838</v>
      </c>
      <c r="G41" s="34">
        <v>193905</v>
      </c>
      <c r="H41" s="224">
        <f t="shared" si="77"/>
        <v>0.90409089123689079</v>
      </c>
      <c r="I41" s="34">
        <v>141027</v>
      </c>
      <c r="J41" s="224">
        <f t="shared" si="78"/>
        <v>0.8633168617710012</v>
      </c>
      <c r="K41" s="34">
        <v>173983</v>
      </c>
      <c r="L41" s="224">
        <f t="shared" si="79"/>
        <v>1.5166418353029667</v>
      </c>
      <c r="M41" s="130">
        <v>22839</v>
      </c>
      <c r="N41" s="220">
        <f t="shared" si="80"/>
        <v>1.1247557912363941</v>
      </c>
      <c r="O41" s="34">
        <v>567052</v>
      </c>
      <c r="P41" s="224">
        <f t="shared" si="81"/>
        <v>1.3870446298525807</v>
      </c>
      <c r="Q41" s="34">
        <v>222133</v>
      </c>
      <c r="R41" s="224">
        <f t="shared" si="82"/>
        <v>1.4906153294165136</v>
      </c>
      <c r="S41" s="34">
        <v>125539</v>
      </c>
      <c r="T41" s="224">
        <f t="shared" si="83"/>
        <v>1.2282392616258431</v>
      </c>
      <c r="U41" s="34">
        <v>105753</v>
      </c>
      <c r="V41" s="224">
        <f t="shared" si="84"/>
        <v>0.94997510740692936</v>
      </c>
      <c r="W41" s="34">
        <v>110918</v>
      </c>
      <c r="X41" s="224">
        <f t="shared" si="85"/>
        <v>1.9583655615714934</v>
      </c>
      <c r="Y41" s="130">
        <v>7985</v>
      </c>
      <c r="Z41" s="220">
        <f t="shared" si="86"/>
        <v>2.1561264822134389</v>
      </c>
      <c r="AA41" s="34">
        <v>271463</v>
      </c>
      <c r="AB41" s="224">
        <f t="shared" si="87"/>
        <v>0.60510273466371034</v>
      </c>
      <c r="AC41" s="34">
        <v>104534</v>
      </c>
      <c r="AD41" s="224">
        <f t="shared" si="88"/>
        <v>0.50670952305452666</v>
      </c>
      <c r="AE41" s="34">
        <v>68367</v>
      </c>
      <c r="AF41" s="224">
        <f t="shared" si="89"/>
        <v>0.50270353437664839</v>
      </c>
      <c r="AG41" s="34">
        <v>35274</v>
      </c>
      <c r="AH41" s="224">
        <f t="shared" si="90"/>
        <v>0.64424556006152978</v>
      </c>
      <c r="AI41" s="34">
        <v>63066</v>
      </c>
      <c r="AJ41" s="224">
        <f t="shared" si="91"/>
        <v>0.99323640960809101</v>
      </c>
      <c r="AK41" s="130">
        <v>14854</v>
      </c>
      <c r="AL41" s="220">
        <f t="shared" si="92"/>
        <v>0.8072758243095266</v>
      </c>
      <c r="AM41" s="34">
        <v>115617</v>
      </c>
      <c r="AN41" s="224">
        <f t="shared" si="93"/>
        <v>0.51961673435590083</v>
      </c>
      <c r="AO41" s="34">
        <v>32339</v>
      </c>
      <c r="AP41" s="224">
        <f t="shared" si="94"/>
        <v>1.0096321153368133</v>
      </c>
      <c r="AQ41" s="34">
        <v>28468</v>
      </c>
      <c r="AR41" s="224">
        <f t="shared" si="95"/>
        <v>0.48689021205473737</v>
      </c>
      <c r="AS41" s="34">
        <v>39706</v>
      </c>
      <c r="AT41" s="224">
        <f t="shared" si="96"/>
        <v>0.23475448580402403</v>
      </c>
      <c r="AU41" s="34">
        <v>11057</v>
      </c>
      <c r="AV41" s="224">
        <f t="shared" si="97"/>
        <v>0.56326876855648234</v>
      </c>
      <c r="AW41" s="130">
        <v>3299</v>
      </c>
      <c r="AX41" s="220">
        <f t="shared" si="98"/>
        <v>1.4010189228529839</v>
      </c>
      <c r="AY41" s="34">
        <v>30341</v>
      </c>
      <c r="AZ41" s="224">
        <f t="shared" si="99"/>
        <v>0.70694796061884668</v>
      </c>
      <c r="BA41" s="34">
        <v>18321</v>
      </c>
      <c r="BB41" s="224">
        <f t="shared" si="100"/>
        <v>0.72125140924464493</v>
      </c>
      <c r="BC41" s="34">
        <v>7617</v>
      </c>
      <c r="BD41" s="224">
        <f t="shared" si="101"/>
        <v>0.76728538283062653</v>
      </c>
      <c r="BE41" s="34">
        <v>1023</v>
      </c>
      <c r="BF41" s="224">
        <f t="shared" si="102"/>
        <v>-4.748603351955305E-2</v>
      </c>
      <c r="BG41" s="34">
        <v>3114</v>
      </c>
      <c r="BH41" s="224">
        <f t="shared" si="103"/>
        <v>0.73</v>
      </c>
      <c r="BI41" s="130">
        <v>339</v>
      </c>
      <c r="BJ41" s="220">
        <f t="shared" si="104"/>
        <v>3.2911392405063289</v>
      </c>
      <c r="BK41" s="34">
        <v>61973</v>
      </c>
      <c r="BL41" s="224">
        <f t="shared" si="105"/>
        <v>1.808783538796229</v>
      </c>
      <c r="BM41" s="34">
        <v>22681</v>
      </c>
      <c r="BN41" s="224">
        <f t="shared" si="106"/>
        <v>1.3457441307270659</v>
      </c>
      <c r="BO41" s="34">
        <v>13156</v>
      </c>
      <c r="BP41" s="224">
        <f t="shared" si="107"/>
        <v>2.5499190501888829</v>
      </c>
      <c r="BQ41" s="34">
        <v>14244</v>
      </c>
      <c r="BR41" s="224">
        <f t="shared" si="108"/>
        <v>2.363400236127509</v>
      </c>
      <c r="BS41" s="34">
        <v>13824</v>
      </c>
      <c r="BT41" s="224">
        <f t="shared" si="109"/>
        <v>1.8556083453831853</v>
      </c>
      <c r="BU41" s="130">
        <v>615</v>
      </c>
      <c r="BV41" s="220">
        <f t="shared" si="110"/>
        <v>4.2564102564102564</v>
      </c>
      <c r="BW41" s="34">
        <v>153166</v>
      </c>
      <c r="BX41" s="224">
        <f t="shared" si="111"/>
        <v>2.898841797123584</v>
      </c>
      <c r="BY41" s="34">
        <v>65234</v>
      </c>
      <c r="BZ41" s="224">
        <f t="shared" si="112"/>
        <v>2.605881377480515</v>
      </c>
      <c r="CA41" s="34">
        <v>23019</v>
      </c>
      <c r="CB41" s="224">
        <f t="shared" si="113"/>
        <v>2.7133408614292627</v>
      </c>
      <c r="CC41" s="34">
        <v>17020</v>
      </c>
      <c r="CD41" s="224">
        <f t="shared" si="114"/>
        <v>4.2417616261164151</v>
      </c>
      <c r="CE41" s="34">
        <v>46661</v>
      </c>
      <c r="CF41" s="224">
        <f t="shared" si="115"/>
        <v>3.0083326174727256</v>
      </c>
      <c r="CG41" s="130">
        <v>1159</v>
      </c>
      <c r="CH41" s="220">
        <f t="shared" si="116"/>
        <v>8.7394957983193269</v>
      </c>
      <c r="CI41" s="34">
        <v>43180</v>
      </c>
      <c r="CJ41" s="224">
        <f t="shared" si="117"/>
        <v>0.95845428156748902</v>
      </c>
      <c r="CK41" s="34">
        <v>16097</v>
      </c>
      <c r="CL41" s="224">
        <f t="shared" si="118"/>
        <v>1.0856439492096399</v>
      </c>
      <c r="CM41" s="34">
        <v>16954</v>
      </c>
      <c r="CN41" s="224">
        <f t="shared" si="119"/>
        <v>0.77473045116717265</v>
      </c>
      <c r="CO41" s="34">
        <v>4489</v>
      </c>
      <c r="CP41" s="224">
        <f t="shared" si="120"/>
        <v>1.7338611449451888</v>
      </c>
      <c r="CQ41" s="34">
        <v>5103</v>
      </c>
      <c r="CR41" s="224">
        <f t="shared" si="121"/>
        <v>0.71529411764705886</v>
      </c>
      <c r="CS41" s="130">
        <v>762</v>
      </c>
      <c r="CT41" s="220">
        <f t="shared" si="122"/>
        <v>1.3231707317073171</v>
      </c>
      <c r="CU41" s="34">
        <v>28771</v>
      </c>
      <c r="CV41" s="224">
        <f t="shared" si="123"/>
        <v>3.6843047867144252</v>
      </c>
      <c r="CW41" s="34">
        <v>7508</v>
      </c>
      <c r="CX41" s="224">
        <f t="shared" si="124"/>
        <v>2.5549242424242422</v>
      </c>
      <c r="CY41" s="34">
        <v>3430</v>
      </c>
      <c r="CZ41" s="224">
        <f t="shared" si="125"/>
        <v>3.4144144144144146</v>
      </c>
      <c r="DA41" s="34">
        <v>1255</v>
      </c>
      <c r="DB41" s="224">
        <f t="shared" si="126"/>
        <v>1.3950381679389312</v>
      </c>
      <c r="DC41" s="34">
        <v>16572</v>
      </c>
      <c r="DD41" s="224">
        <f t="shared" si="127"/>
        <v>5.0525931336742147</v>
      </c>
      <c r="DE41" s="130">
        <v>54</v>
      </c>
      <c r="DF41" s="220">
        <f t="shared" si="128"/>
        <v>3.5</v>
      </c>
      <c r="DG41" s="34">
        <v>13035</v>
      </c>
      <c r="DH41" s="224">
        <f t="shared" si="129"/>
        <v>9.2476415094339615</v>
      </c>
      <c r="DI41" s="34">
        <v>1876</v>
      </c>
      <c r="DJ41" s="224">
        <f t="shared" si="130"/>
        <v>4.7901234567901234</v>
      </c>
      <c r="DK41" s="34">
        <v>6420</v>
      </c>
      <c r="DL41" s="224">
        <f t="shared" si="131"/>
        <v>6.3204104903078679</v>
      </c>
      <c r="DM41" s="34">
        <v>2995</v>
      </c>
      <c r="DN41" s="224">
        <f t="shared" si="132"/>
        <v>65.555555555555557</v>
      </c>
      <c r="DO41" s="34">
        <v>1784</v>
      </c>
      <c r="DP41" s="224">
        <f t="shared" si="133"/>
        <v>177.4</v>
      </c>
      <c r="DQ41" s="130">
        <v>0</v>
      </c>
      <c r="DR41" s="220">
        <f t="shared" si="134"/>
        <v>-1</v>
      </c>
      <c r="DS41" s="34">
        <v>69988</v>
      </c>
      <c r="DT41" s="224">
        <f t="shared" si="135"/>
        <v>1.3544371930296708</v>
      </c>
      <c r="DU41" s="34">
        <v>38760</v>
      </c>
      <c r="DV41" s="224">
        <f t="shared" si="136"/>
        <v>1.3202633941933555</v>
      </c>
      <c r="DW41" s="34">
        <v>20310</v>
      </c>
      <c r="DX41" s="224">
        <f t="shared" si="137"/>
        <v>1.6376623376623378</v>
      </c>
      <c r="DY41" s="34">
        <v>13596</v>
      </c>
      <c r="DZ41" s="224">
        <f t="shared" si="138"/>
        <v>0.95766738660907125</v>
      </c>
      <c r="EA41" s="34">
        <v>6809</v>
      </c>
      <c r="EB41" s="224">
        <f t="shared" si="139"/>
        <v>0.9256221719457014</v>
      </c>
      <c r="EC41" s="130">
        <v>1576</v>
      </c>
      <c r="ED41" s="220">
        <f t="shared" si="140"/>
        <v>3.2710027100271004</v>
      </c>
    </row>
    <row r="42" spans="1:134" s="16" customFormat="1" outlineLevel="1" x14ac:dyDescent="0.25">
      <c r="A42" s="218"/>
      <c r="B42" s="33" t="s">
        <v>49</v>
      </c>
      <c r="C42" s="34">
        <v>797652</v>
      </c>
      <c r="D42" s="224">
        <f t="shared" si="75"/>
        <v>2.9873030472686555</v>
      </c>
      <c r="E42" s="34">
        <v>323760</v>
      </c>
      <c r="F42" s="224">
        <f t="shared" si="76"/>
        <v>2.2089441289286671</v>
      </c>
      <c r="G42" s="34">
        <v>195034</v>
      </c>
      <c r="H42" s="224">
        <f t="shared" si="77"/>
        <v>4.0138563973366921</v>
      </c>
      <c r="I42" s="34">
        <v>118375</v>
      </c>
      <c r="J42" s="224">
        <f t="shared" si="78"/>
        <v>3.5500845633456333</v>
      </c>
      <c r="K42" s="34">
        <v>151983</v>
      </c>
      <c r="L42" s="224">
        <f t="shared" si="79"/>
        <v>3.5026663506547369</v>
      </c>
      <c r="M42" s="130">
        <v>18405</v>
      </c>
      <c r="N42" s="220">
        <f t="shared" si="80"/>
        <v>1.645536869340233</v>
      </c>
      <c r="O42" s="34">
        <v>589213</v>
      </c>
      <c r="P42" s="224">
        <f t="shared" si="81"/>
        <v>5.4569872441151972</v>
      </c>
      <c r="Q42" s="34">
        <v>238930</v>
      </c>
      <c r="R42" s="224">
        <f t="shared" si="82"/>
        <v>4.0612184375529568</v>
      </c>
      <c r="S42" s="34">
        <v>141960</v>
      </c>
      <c r="T42" s="224">
        <f t="shared" si="83"/>
        <v>8.1699502616110067</v>
      </c>
      <c r="U42" s="34">
        <v>98198</v>
      </c>
      <c r="V42" s="224">
        <f t="shared" si="84"/>
        <v>6.4100513130093573</v>
      </c>
      <c r="W42" s="34">
        <v>104440</v>
      </c>
      <c r="X42" s="224">
        <f t="shared" si="85"/>
        <v>6.1671699149052976</v>
      </c>
      <c r="Y42" s="130">
        <v>6324</v>
      </c>
      <c r="Z42" s="220">
        <f t="shared" si="86"/>
        <v>2.4036598493003227</v>
      </c>
      <c r="AA42" s="34">
        <v>208439</v>
      </c>
      <c r="AB42" s="224">
        <f t="shared" si="87"/>
        <v>0.91587006875252763</v>
      </c>
      <c r="AC42" s="34">
        <v>84830</v>
      </c>
      <c r="AD42" s="224">
        <f t="shared" si="88"/>
        <v>0.58014342926329521</v>
      </c>
      <c r="AE42" s="34">
        <v>53074</v>
      </c>
      <c r="AF42" s="224">
        <f t="shared" si="89"/>
        <v>1.2662795166317946</v>
      </c>
      <c r="AG42" s="34">
        <v>20177</v>
      </c>
      <c r="AH42" s="224">
        <f t="shared" si="90"/>
        <v>0.58065021543282413</v>
      </c>
      <c r="AI42" s="34">
        <v>47544</v>
      </c>
      <c r="AJ42" s="224">
        <f t="shared" si="91"/>
        <v>1.4785736628088832</v>
      </c>
      <c r="AK42" s="130">
        <v>12081</v>
      </c>
      <c r="AL42" s="220">
        <f t="shared" si="92"/>
        <v>1.3692880957050404</v>
      </c>
      <c r="AM42" s="34">
        <v>140515</v>
      </c>
      <c r="AN42" s="224">
        <f t="shared" si="93"/>
        <v>10.863812901046943</v>
      </c>
      <c r="AO42" s="34">
        <v>39381</v>
      </c>
      <c r="AP42" s="224">
        <f t="shared" si="94"/>
        <v>11.337406015037594</v>
      </c>
      <c r="AQ42" s="34">
        <v>38616</v>
      </c>
      <c r="AR42" s="224">
        <f t="shared" si="95"/>
        <v>12.855758880516685</v>
      </c>
      <c r="AS42" s="34">
        <v>44685</v>
      </c>
      <c r="AT42" s="224">
        <f t="shared" si="96"/>
        <v>11.495805369127517</v>
      </c>
      <c r="AU42" s="34">
        <v>13165</v>
      </c>
      <c r="AV42" s="224">
        <f t="shared" si="97"/>
        <v>10.660761736049601</v>
      </c>
      <c r="AW42" s="130">
        <v>2870</v>
      </c>
      <c r="AX42" s="220">
        <f t="shared" si="98"/>
        <v>1.6999059266227659</v>
      </c>
      <c r="AY42" s="34">
        <v>29267</v>
      </c>
      <c r="AZ42" s="224">
        <f t="shared" si="99"/>
        <v>1.2264739444655763</v>
      </c>
      <c r="BA42" s="34">
        <v>16111</v>
      </c>
      <c r="BB42" s="224">
        <f t="shared" si="100"/>
        <v>0.36153131074114775</v>
      </c>
      <c r="BC42" s="34">
        <v>8179</v>
      </c>
      <c r="BD42" s="224">
        <f t="shared" si="101"/>
        <v>14.146296296296295</v>
      </c>
      <c r="BE42" s="34">
        <v>1252</v>
      </c>
      <c r="BF42" s="224">
        <f t="shared" si="102"/>
        <v>4.1735537190082646</v>
      </c>
      <c r="BG42" s="34">
        <v>2660</v>
      </c>
      <c r="BH42" s="224">
        <f t="shared" si="103"/>
        <v>8.0476190476190474</v>
      </c>
      <c r="BI42" s="130">
        <v>413</v>
      </c>
      <c r="BJ42" s="220">
        <f t="shared" si="104"/>
        <v>1.2324324324324323</v>
      </c>
      <c r="BK42" s="34">
        <v>36807</v>
      </c>
      <c r="BL42" s="224">
        <f t="shared" si="105"/>
        <v>3.8032102309800342</v>
      </c>
      <c r="BM42" s="34">
        <v>15998</v>
      </c>
      <c r="BN42" s="224">
        <f t="shared" si="106"/>
        <v>4.4787671232876711</v>
      </c>
      <c r="BO42" s="34">
        <v>6999</v>
      </c>
      <c r="BP42" s="224">
        <f t="shared" si="107"/>
        <v>7.2051582649472454</v>
      </c>
      <c r="BQ42" s="34">
        <v>6060</v>
      </c>
      <c r="BR42" s="224">
        <f t="shared" si="108"/>
        <v>3.5022288261515602</v>
      </c>
      <c r="BS42" s="34">
        <v>8631</v>
      </c>
      <c r="BT42" s="224">
        <f t="shared" si="109"/>
        <v>2.3298611111111112</v>
      </c>
      <c r="BU42" s="130">
        <v>312</v>
      </c>
      <c r="BV42" s="220">
        <f t="shared" si="110"/>
        <v>1.736842105263158</v>
      </c>
      <c r="BW42" s="34">
        <v>180876</v>
      </c>
      <c r="BX42" s="224">
        <f t="shared" si="111"/>
        <v>5.7170231729055256</v>
      </c>
      <c r="BY42" s="34">
        <v>84470</v>
      </c>
      <c r="BZ42" s="224">
        <f t="shared" si="112"/>
        <v>5.108178465543423</v>
      </c>
      <c r="CA42" s="34">
        <v>27656</v>
      </c>
      <c r="CB42" s="224">
        <f t="shared" si="113"/>
        <v>7.226055919095776</v>
      </c>
      <c r="CC42" s="34">
        <v>19563</v>
      </c>
      <c r="CD42" s="224">
        <f t="shared" si="114"/>
        <v>5.2883317261330758</v>
      </c>
      <c r="CE42" s="34">
        <v>48206</v>
      </c>
      <c r="CF42" s="224">
        <f t="shared" si="115"/>
        <v>6.1992234169653528</v>
      </c>
      <c r="CG42" s="130">
        <v>790</v>
      </c>
      <c r="CH42" s="220">
        <f t="shared" si="116"/>
        <v>13.90566037735849</v>
      </c>
      <c r="CI42" s="34">
        <v>44808</v>
      </c>
      <c r="CJ42" s="224">
        <f t="shared" si="117"/>
        <v>27.004999999999999</v>
      </c>
      <c r="CK42" s="34">
        <v>16346</v>
      </c>
      <c r="CL42" s="224">
        <f t="shared" si="118"/>
        <v>22.384835479256079</v>
      </c>
      <c r="CM42" s="34">
        <v>19603</v>
      </c>
      <c r="CN42" s="224">
        <f t="shared" si="119"/>
        <v>27.287157287157289</v>
      </c>
      <c r="CO42" s="34">
        <v>3638</v>
      </c>
      <c r="CP42" s="224">
        <f t="shared" si="120"/>
        <v>41.302325581395351</v>
      </c>
      <c r="CQ42" s="34">
        <v>4839</v>
      </c>
      <c r="CR42" s="224">
        <f t="shared" si="121"/>
        <v>56.607142857142854</v>
      </c>
      <c r="CS42" s="130">
        <v>641</v>
      </c>
      <c r="CT42" s="220">
        <f t="shared" si="122"/>
        <v>15.435897435897434</v>
      </c>
      <c r="CU42" s="34">
        <v>26879</v>
      </c>
      <c r="CV42" s="224">
        <f t="shared" si="123"/>
        <v>6.64911781445646</v>
      </c>
      <c r="CW42" s="34">
        <v>8220</v>
      </c>
      <c r="CX42" s="224">
        <f t="shared" si="124"/>
        <v>5.9133725820016823</v>
      </c>
      <c r="CY42" s="34">
        <v>3717</v>
      </c>
      <c r="CZ42" s="224">
        <f t="shared" si="125"/>
        <v>5.8833333333333337</v>
      </c>
      <c r="DA42" s="34">
        <v>1651</v>
      </c>
      <c r="DB42" s="224">
        <f t="shared" si="126"/>
        <v>3.333333333333333</v>
      </c>
      <c r="DC42" s="34">
        <v>13257</v>
      </c>
      <c r="DD42" s="224">
        <f t="shared" si="127"/>
        <v>8.2966339410939689</v>
      </c>
      <c r="DE42" s="130">
        <v>0</v>
      </c>
      <c r="DF42" s="220" t="str">
        <f t="shared" si="128"/>
        <v>-</v>
      </c>
      <c r="DG42" s="34">
        <v>15981</v>
      </c>
      <c r="DH42" s="224">
        <f t="shared" si="129"/>
        <v>15.804416403785488</v>
      </c>
      <c r="DI42" s="34">
        <v>2010</v>
      </c>
      <c r="DJ42" s="224">
        <f t="shared" si="130"/>
        <v>6.7606177606177607</v>
      </c>
      <c r="DK42" s="34">
        <v>10531</v>
      </c>
      <c r="DL42" s="224">
        <f t="shared" si="131"/>
        <v>14.647845468053491</v>
      </c>
      <c r="DM42" s="34">
        <v>1438</v>
      </c>
      <c r="DN42" s="224">
        <f t="shared" si="132"/>
        <v>358.5</v>
      </c>
      <c r="DO42" s="34">
        <v>2029</v>
      </c>
      <c r="DP42" s="224">
        <f t="shared" si="133"/>
        <v>168.08333333333334</v>
      </c>
      <c r="DQ42" s="130">
        <v>5</v>
      </c>
      <c r="DR42" s="220">
        <f t="shared" si="134"/>
        <v>-0.72222222222222221</v>
      </c>
      <c r="DS42" s="34">
        <v>73865</v>
      </c>
      <c r="DT42" s="224">
        <f t="shared" si="135"/>
        <v>3.9388205402514043</v>
      </c>
      <c r="DU42" s="34">
        <v>41056</v>
      </c>
      <c r="DV42" s="224">
        <f t="shared" si="136"/>
        <v>3.4298662063012513</v>
      </c>
      <c r="DW42" s="34">
        <v>20793</v>
      </c>
      <c r="DX42" s="224">
        <f t="shared" si="137"/>
        <v>3.5981866430782841</v>
      </c>
      <c r="DY42" s="34">
        <v>12801</v>
      </c>
      <c r="DZ42" s="224">
        <f t="shared" si="138"/>
        <v>4.0676959619952493</v>
      </c>
      <c r="EA42" s="34">
        <v>6553</v>
      </c>
      <c r="EB42" s="224">
        <f t="shared" si="139"/>
        <v>4.3801313628899834</v>
      </c>
      <c r="EC42" s="130">
        <v>1142</v>
      </c>
      <c r="ED42" s="220">
        <f t="shared" si="140"/>
        <v>3.5863453815261046</v>
      </c>
    </row>
    <row r="43" spans="1:134" s="16" customFormat="1" outlineLevel="1" x14ac:dyDescent="0.25">
      <c r="A43" s="218"/>
      <c r="B43" s="33" t="s">
        <v>51</v>
      </c>
      <c r="C43" s="34">
        <v>1140977</v>
      </c>
      <c r="D43" s="224">
        <f t="shared" si="75"/>
        <v>4.3546381205357561</v>
      </c>
      <c r="E43" s="34">
        <v>457826</v>
      </c>
      <c r="F43" s="224">
        <f t="shared" si="76"/>
        <v>3.5394927320681377</v>
      </c>
      <c r="G43" s="34">
        <v>292968</v>
      </c>
      <c r="H43" s="224">
        <f t="shared" si="77"/>
        <v>5.7758632652589217</v>
      </c>
      <c r="I43" s="34">
        <v>169817</v>
      </c>
      <c r="J43" s="224">
        <f t="shared" si="78"/>
        <v>4.9231600976630627</v>
      </c>
      <c r="K43" s="34">
        <v>215646</v>
      </c>
      <c r="L43" s="224">
        <f t="shared" si="79"/>
        <v>4.1794403746847602</v>
      </c>
      <c r="M43" s="130">
        <v>15004</v>
      </c>
      <c r="N43" s="220">
        <f t="shared" si="80"/>
        <v>2.1527631855431815</v>
      </c>
      <c r="O43" s="34">
        <v>981157</v>
      </c>
      <c r="P43" s="224">
        <f t="shared" si="81"/>
        <v>6.2685834086497856</v>
      </c>
      <c r="Q43" s="34">
        <v>397448</v>
      </c>
      <c r="R43" s="224">
        <f t="shared" si="82"/>
        <v>5.0304368276510845</v>
      </c>
      <c r="S43" s="34">
        <v>244908</v>
      </c>
      <c r="T43" s="224">
        <f t="shared" si="83"/>
        <v>9.2807488875829058</v>
      </c>
      <c r="U43" s="34">
        <v>154525</v>
      </c>
      <c r="V43" s="224">
        <f t="shared" si="84"/>
        <v>7.1487633813215208</v>
      </c>
      <c r="W43" s="34">
        <v>183817</v>
      </c>
      <c r="X43" s="224">
        <f t="shared" si="85"/>
        <v>5.8739762910885904</v>
      </c>
      <c r="Y43" s="130">
        <v>4150</v>
      </c>
      <c r="Z43" s="220">
        <f t="shared" si="86"/>
        <v>1.4269005847953218</v>
      </c>
      <c r="AA43" s="34">
        <v>159821</v>
      </c>
      <c r="AB43" s="224">
        <f t="shared" si="87"/>
        <v>1.0464684490883016</v>
      </c>
      <c r="AC43" s="34">
        <v>60378</v>
      </c>
      <c r="AD43" s="224">
        <f t="shared" si="88"/>
        <v>0.7277019486651215</v>
      </c>
      <c r="AE43" s="34">
        <v>48060</v>
      </c>
      <c r="AF43" s="224">
        <f t="shared" si="89"/>
        <v>1.4755331204285569</v>
      </c>
      <c r="AG43" s="34">
        <v>15293</v>
      </c>
      <c r="AH43" s="224">
        <f t="shared" si="90"/>
        <v>0.57529872270292537</v>
      </c>
      <c r="AI43" s="34">
        <v>31829</v>
      </c>
      <c r="AJ43" s="224">
        <f t="shared" si="91"/>
        <v>1.1370350476702029</v>
      </c>
      <c r="AK43" s="130">
        <v>10854</v>
      </c>
      <c r="AL43" s="220">
        <f t="shared" si="92"/>
        <v>2.5598556903902918</v>
      </c>
      <c r="AM43" s="34">
        <v>218740</v>
      </c>
      <c r="AN43" s="224">
        <f t="shared" si="93"/>
        <v>12.43446751013389</v>
      </c>
      <c r="AO43" s="34">
        <v>56587</v>
      </c>
      <c r="AP43" s="224">
        <f t="shared" si="94"/>
        <v>9.3317509585539522</v>
      </c>
      <c r="AQ43" s="34">
        <v>65072</v>
      </c>
      <c r="AR43" s="224">
        <f t="shared" si="95"/>
        <v>13.758902245407121</v>
      </c>
      <c r="AS43" s="34">
        <v>68558</v>
      </c>
      <c r="AT43" s="224">
        <f t="shared" si="96"/>
        <v>17.479245283018869</v>
      </c>
      <c r="AU43" s="34">
        <v>26009</v>
      </c>
      <c r="AV43" s="224">
        <f t="shared" si="97"/>
        <v>14.518496420047732</v>
      </c>
      <c r="AW43" s="130">
        <v>2233</v>
      </c>
      <c r="AX43" s="220">
        <f t="shared" si="98"/>
        <v>1.6239717978848414</v>
      </c>
      <c r="AY43" s="34">
        <v>37767</v>
      </c>
      <c r="AZ43" s="224">
        <f t="shared" si="99"/>
        <v>3.1167429692609545</v>
      </c>
      <c r="BA43" s="34">
        <v>24297</v>
      </c>
      <c r="BB43" s="224">
        <f t="shared" si="100"/>
        <v>2.7518529956763436</v>
      </c>
      <c r="BC43" s="34">
        <v>8269</v>
      </c>
      <c r="BD43" s="224">
        <f t="shared" si="101"/>
        <v>9.1460122699386499</v>
      </c>
      <c r="BE43" s="34">
        <v>1731</v>
      </c>
      <c r="BF43" s="224">
        <f t="shared" si="102"/>
        <v>2.9976905311778292</v>
      </c>
      <c r="BG43" s="34">
        <v>3438</v>
      </c>
      <c r="BH43" s="224">
        <f t="shared" si="103"/>
        <v>1.3198380566801617</v>
      </c>
      <c r="BI43" s="130">
        <v>42</v>
      </c>
      <c r="BJ43" s="220">
        <f t="shared" si="104"/>
        <v>-2.3255813953488413E-2</v>
      </c>
      <c r="BK43" s="34">
        <v>59377</v>
      </c>
      <c r="BL43" s="224">
        <f t="shared" si="105"/>
        <v>2.3380368787946932</v>
      </c>
      <c r="BM43" s="34">
        <v>25293</v>
      </c>
      <c r="BN43" s="224">
        <f t="shared" si="106"/>
        <v>2.4009681323114158</v>
      </c>
      <c r="BO43" s="34">
        <v>9105</v>
      </c>
      <c r="BP43" s="224">
        <f t="shared" si="107"/>
        <v>2.9347450302506481</v>
      </c>
      <c r="BQ43" s="34">
        <v>11299</v>
      </c>
      <c r="BR43" s="224">
        <f t="shared" si="108"/>
        <v>2.6075989782886335</v>
      </c>
      <c r="BS43" s="34">
        <v>14643</v>
      </c>
      <c r="BT43" s="224">
        <f t="shared" si="109"/>
        <v>1.7955326460481098</v>
      </c>
      <c r="BU43" s="130">
        <v>396</v>
      </c>
      <c r="BV43" s="220">
        <f t="shared" si="110"/>
        <v>0.546875</v>
      </c>
      <c r="BW43" s="34">
        <v>336637</v>
      </c>
      <c r="BX43" s="224">
        <f t="shared" si="111"/>
        <v>5.7138070640792966</v>
      </c>
      <c r="BY43" s="34">
        <v>165280</v>
      </c>
      <c r="BZ43" s="224">
        <f t="shared" si="112"/>
        <v>4.9825532993086474</v>
      </c>
      <c r="CA43" s="34">
        <v>48269</v>
      </c>
      <c r="CB43" s="224">
        <f t="shared" si="113"/>
        <v>9.7791424743188919</v>
      </c>
      <c r="CC43" s="34">
        <v>33414</v>
      </c>
      <c r="CD43" s="224">
        <f t="shared" si="114"/>
        <v>5.3706387035271685</v>
      </c>
      <c r="CE43" s="34">
        <v>89640</v>
      </c>
      <c r="CF43" s="224">
        <f t="shared" si="115"/>
        <v>5.9661175007771217</v>
      </c>
      <c r="CG43" s="130">
        <v>136</v>
      </c>
      <c r="CH43" s="220">
        <f t="shared" si="116"/>
        <v>-2.1582733812949617E-2</v>
      </c>
      <c r="CI43" s="34">
        <v>67593</v>
      </c>
      <c r="CJ43" s="224">
        <f t="shared" si="117"/>
        <v>27.093516209476309</v>
      </c>
      <c r="CK43" s="34">
        <v>24676</v>
      </c>
      <c r="CL43" s="224">
        <f t="shared" si="118"/>
        <v>21.659320477502295</v>
      </c>
      <c r="CM43" s="34">
        <v>27822</v>
      </c>
      <c r="CN43" s="224">
        <f t="shared" si="119"/>
        <v>43.5152</v>
      </c>
      <c r="CO43" s="34">
        <v>5935</v>
      </c>
      <c r="CP43" s="224">
        <f t="shared" si="120"/>
        <v>60.822916666666664</v>
      </c>
      <c r="CQ43" s="34">
        <v>9256</v>
      </c>
      <c r="CR43" s="224">
        <f t="shared" si="121"/>
        <v>15.440497335701597</v>
      </c>
      <c r="CS43" s="130">
        <v>64</v>
      </c>
      <c r="CT43" s="220">
        <f t="shared" si="122"/>
        <v>0.48837209302325579</v>
      </c>
      <c r="CU43" s="34">
        <v>40250</v>
      </c>
      <c r="CV43" s="224">
        <f t="shared" si="123"/>
        <v>7.5402079354975591</v>
      </c>
      <c r="CW43" s="34">
        <v>13485</v>
      </c>
      <c r="CX43" s="224">
        <f t="shared" si="124"/>
        <v>7.9780292942743003</v>
      </c>
      <c r="CY43" s="34">
        <v>5510</v>
      </c>
      <c r="CZ43" s="224">
        <f t="shared" si="125"/>
        <v>11.637614678899082</v>
      </c>
      <c r="DA43" s="34">
        <v>2506</v>
      </c>
      <c r="DB43" s="224">
        <f t="shared" si="126"/>
        <v>3.028938906752412</v>
      </c>
      <c r="DC43" s="34">
        <v>18790</v>
      </c>
      <c r="DD43" s="224">
        <f t="shared" si="127"/>
        <v>7.8091889357712141</v>
      </c>
      <c r="DE43" s="130">
        <v>38</v>
      </c>
      <c r="DF43" s="220">
        <f t="shared" si="128"/>
        <v>2.1666666666666665</v>
      </c>
      <c r="DG43" s="34">
        <v>81891</v>
      </c>
      <c r="DH43" s="224">
        <f t="shared" si="129"/>
        <v>12.218886198547215</v>
      </c>
      <c r="DI43" s="34">
        <v>17477</v>
      </c>
      <c r="DJ43" s="224">
        <f t="shared" si="130"/>
        <v>12.392337164750957</v>
      </c>
      <c r="DK43" s="34">
        <v>49710</v>
      </c>
      <c r="DL43" s="224">
        <f t="shared" si="131"/>
        <v>10.715767145887344</v>
      </c>
      <c r="DM43" s="34">
        <v>6985</v>
      </c>
      <c r="DN43" s="224">
        <f t="shared" si="132"/>
        <v>9.4409566517189827</v>
      </c>
      <c r="DO43" s="34">
        <v>7516</v>
      </c>
      <c r="DP43" s="224">
        <f t="shared" si="133"/>
        <v>103.38888888888889</v>
      </c>
      <c r="DQ43" s="130">
        <v>113</v>
      </c>
      <c r="DR43" s="220" t="str">
        <f t="shared" si="134"/>
        <v>-</v>
      </c>
      <c r="DS43" s="34">
        <v>80755</v>
      </c>
      <c r="DT43" s="224">
        <f t="shared" si="135"/>
        <v>3.5334867793184754</v>
      </c>
      <c r="DU43" s="34">
        <v>52248</v>
      </c>
      <c r="DV43" s="224">
        <f t="shared" si="136"/>
        <v>3.8535067347886667</v>
      </c>
      <c r="DW43" s="34">
        <v>25669</v>
      </c>
      <c r="DX43" s="224">
        <f t="shared" si="137"/>
        <v>3.7898861727934312</v>
      </c>
      <c r="DY43" s="34">
        <v>14348</v>
      </c>
      <c r="DZ43" s="224">
        <f t="shared" si="138"/>
        <v>4.4575884366679341</v>
      </c>
      <c r="EA43" s="34">
        <v>9276</v>
      </c>
      <c r="EB43" s="224">
        <f t="shared" si="139"/>
        <v>4.2794536141149688</v>
      </c>
      <c r="EC43" s="130">
        <v>931</v>
      </c>
      <c r="ED43" s="220">
        <f t="shared" si="140"/>
        <v>2.9786324786324787</v>
      </c>
    </row>
    <row r="44" spans="1:134" s="16" customFormat="1" outlineLevel="1" x14ac:dyDescent="0.25">
      <c r="A44" s="218"/>
      <c r="B44" s="33" t="s">
        <v>53</v>
      </c>
      <c r="C44" s="34">
        <v>1145484</v>
      </c>
      <c r="D44" s="224">
        <f t="shared" si="75"/>
        <v>4.7366847458645713</v>
      </c>
      <c r="E44" s="34">
        <v>476682</v>
      </c>
      <c r="F44" s="224">
        <f t="shared" si="76"/>
        <v>4.5214344456928401</v>
      </c>
      <c r="G44" s="34">
        <v>304600</v>
      </c>
      <c r="H44" s="224">
        <f t="shared" si="77"/>
        <v>3.9266501690200073</v>
      </c>
      <c r="I44" s="34">
        <v>158663</v>
      </c>
      <c r="J44" s="224">
        <f t="shared" si="78"/>
        <v>3.9937995719501451</v>
      </c>
      <c r="K44" s="34">
        <v>205010</v>
      </c>
      <c r="L44" s="224">
        <f t="shared" si="79"/>
        <v>5.9471365638766516</v>
      </c>
      <c r="M44" s="130">
        <v>21060</v>
      </c>
      <c r="N44" s="220">
        <f t="shared" si="80"/>
        <v>2.0740037950664139</v>
      </c>
      <c r="O44" s="34">
        <v>1026905</v>
      </c>
      <c r="P44" s="224">
        <f t="shared" si="81"/>
        <v>5.3665079542213787</v>
      </c>
      <c r="Q44" s="34">
        <v>430956</v>
      </c>
      <c r="R44" s="224">
        <f t="shared" si="82"/>
        <v>5.0685207350559738</v>
      </c>
      <c r="S44" s="34">
        <v>268316</v>
      </c>
      <c r="T44" s="224">
        <f t="shared" si="83"/>
        <v>4.652327785970086</v>
      </c>
      <c r="U44" s="34">
        <v>148939</v>
      </c>
      <c r="V44" s="224">
        <f t="shared" si="84"/>
        <v>4.1994763484028628</v>
      </c>
      <c r="W44" s="34">
        <v>184529</v>
      </c>
      <c r="X44" s="224">
        <f t="shared" si="85"/>
        <v>6.6861462845718096</v>
      </c>
      <c r="Y44" s="130">
        <v>7274</v>
      </c>
      <c r="Z44" s="220">
        <f t="shared" si="86"/>
        <v>0.38341574743248374</v>
      </c>
      <c r="AA44" s="34">
        <v>118579</v>
      </c>
      <c r="AB44" s="224">
        <f t="shared" si="87"/>
        <v>2.0896844628572917</v>
      </c>
      <c r="AC44" s="34">
        <v>45726</v>
      </c>
      <c r="AD44" s="224">
        <f t="shared" si="88"/>
        <v>1.9853104393810797</v>
      </c>
      <c r="AE44" s="34">
        <v>36285</v>
      </c>
      <c r="AF44" s="224">
        <f t="shared" si="89"/>
        <v>1.5273385804833879</v>
      </c>
      <c r="AG44" s="34">
        <v>9725</v>
      </c>
      <c r="AH44" s="224">
        <f t="shared" si="90"/>
        <v>2.1100095938599295</v>
      </c>
      <c r="AI44" s="34">
        <v>20480</v>
      </c>
      <c r="AJ44" s="224">
        <f t="shared" si="91"/>
        <v>2.7222828062522719</v>
      </c>
      <c r="AK44" s="130">
        <v>13786</v>
      </c>
      <c r="AL44" s="220">
        <f t="shared" si="92"/>
        <v>7.6541117388575017</v>
      </c>
      <c r="AM44" s="34">
        <v>247108</v>
      </c>
      <c r="AN44" s="224">
        <f t="shared" si="93"/>
        <v>3.1768026773942735</v>
      </c>
      <c r="AO44" s="34">
        <v>74599</v>
      </c>
      <c r="AP44" s="224">
        <f t="shared" si="94"/>
        <v>3.0122088958210078</v>
      </c>
      <c r="AQ44" s="34">
        <v>74613</v>
      </c>
      <c r="AR44" s="224">
        <f t="shared" si="95"/>
        <v>2.4355373422967124</v>
      </c>
      <c r="AS44" s="34">
        <v>68198</v>
      </c>
      <c r="AT44" s="224">
        <f t="shared" si="96"/>
        <v>2.4569140308191404</v>
      </c>
      <c r="AU44" s="34">
        <v>34169</v>
      </c>
      <c r="AV44" s="224">
        <f t="shared" si="97"/>
        <v>3.1068509615384619</v>
      </c>
      <c r="AW44" s="130">
        <v>3580</v>
      </c>
      <c r="AX44" s="220">
        <f t="shared" si="98"/>
        <v>-0.14333572625029911</v>
      </c>
      <c r="AY44" s="34">
        <v>44284</v>
      </c>
      <c r="AZ44" s="224">
        <f t="shared" si="99"/>
        <v>2.962774049217002</v>
      </c>
      <c r="BA44" s="34">
        <v>28259</v>
      </c>
      <c r="BB44" s="224">
        <f t="shared" si="100"/>
        <v>4.4564587758254488</v>
      </c>
      <c r="BC44" s="34">
        <v>8841</v>
      </c>
      <c r="BD44" s="224">
        <f t="shared" si="101"/>
        <v>1.6758474576271185</v>
      </c>
      <c r="BE44" s="34">
        <v>1667</v>
      </c>
      <c r="BF44" s="224">
        <f t="shared" si="102"/>
        <v>0.71855670103092772</v>
      </c>
      <c r="BG44" s="34">
        <v>5315</v>
      </c>
      <c r="BH44" s="224">
        <f t="shared" si="103"/>
        <v>2.7115921787709496</v>
      </c>
      <c r="BI44" s="130">
        <v>527</v>
      </c>
      <c r="BJ44" s="220">
        <f t="shared" si="104"/>
        <v>0.60670731707317072</v>
      </c>
      <c r="BK44" s="34">
        <v>65170</v>
      </c>
      <c r="BL44" s="224">
        <f t="shared" si="105"/>
        <v>11.392089750903214</v>
      </c>
      <c r="BM44" s="34">
        <v>26752</v>
      </c>
      <c r="BN44" s="224">
        <f t="shared" si="106"/>
        <v>9.0232296740352194</v>
      </c>
      <c r="BO44" s="34">
        <v>7962</v>
      </c>
      <c r="BP44" s="224">
        <f t="shared" si="107"/>
        <v>4.0424319189360354</v>
      </c>
      <c r="BQ44" s="34">
        <v>11771</v>
      </c>
      <c r="BR44" s="224">
        <f t="shared" si="108"/>
        <v>22.448207171314742</v>
      </c>
      <c r="BS44" s="34">
        <v>18857</v>
      </c>
      <c r="BT44" s="224">
        <f t="shared" si="109"/>
        <v>29.027070063694268</v>
      </c>
      <c r="BU44" s="130">
        <v>875</v>
      </c>
      <c r="BV44" s="220">
        <f t="shared" si="110"/>
        <v>7.2547169811320753</v>
      </c>
      <c r="BW44" s="34">
        <v>307060</v>
      </c>
      <c r="BX44" s="224">
        <f t="shared" si="111"/>
        <v>5.8887692376721859</v>
      </c>
      <c r="BY44" s="34">
        <v>156715</v>
      </c>
      <c r="BZ44" s="224">
        <f t="shared" si="112"/>
        <v>4.8399478293273708</v>
      </c>
      <c r="CA44" s="34">
        <v>40501</v>
      </c>
      <c r="CB44" s="224">
        <f t="shared" si="113"/>
        <v>6.2297393787932878</v>
      </c>
      <c r="CC44" s="34">
        <v>30378</v>
      </c>
      <c r="CD44" s="224">
        <f t="shared" si="114"/>
        <v>10.81563593932322</v>
      </c>
      <c r="CE44" s="34">
        <v>78745</v>
      </c>
      <c r="CF44" s="224">
        <f t="shared" si="115"/>
        <v>7.2360631733082315</v>
      </c>
      <c r="CG44" s="130">
        <v>347</v>
      </c>
      <c r="CH44" s="220">
        <f t="shared" si="116"/>
        <v>4.5079365079365079</v>
      </c>
      <c r="CI44" s="34">
        <v>51836</v>
      </c>
      <c r="CJ44" s="224">
        <f t="shared" si="117"/>
        <v>9.668038691088702</v>
      </c>
      <c r="CK44" s="34">
        <v>20794</v>
      </c>
      <c r="CL44" s="224">
        <f t="shared" si="118"/>
        <v>8.7992459943449575</v>
      </c>
      <c r="CM44" s="34">
        <v>17720</v>
      </c>
      <c r="CN44" s="224">
        <f t="shared" si="119"/>
        <v>7.7679366650173183</v>
      </c>
      <c r="CO44" s="34">
        <v>4753</v>
      </c>
      <c r="CP44" s="224">
        <f t="shared" si="120"/>
        <v>12.093663911845731</v>
      </c>
      <c r="CQ44" s="34">
        <v>8656</v>
      </c>
      <c r="CR44" s="224">
        <f t="shared" si="121"/>
        <v>19.037037037037038</v>
      </c>
      <c r="CS44" s="130">
        <v>219</v>
      </c>
      <c r="CT44" s="220">
        <f t="shared" si="122"/>
        <v>1.1262135922330097</v>
      </c>
      <c r="CU44" s="34">
        <v>31692</v>
      </c>
      <c r="CV44" s="224">
        <f t="shared" si="123"/>
        <v>6.612779245736248</v>
      </c>
      <c r="CW44" s="34">
        <v>12158</v>
      </c>
      <c r="CX44" s="224">
        <f t="shared" si="124"/>
        <v>5.3687794656888421</v>
      </c>
      <c r="CY44" s="34">
        <v>4619</v>
      </c>
      <c r="CZ44" s="224">
        <f t="shared" si="125"/>
        <v>7.1463844797178133</v>
      </c>
      <c r="DA44" s="34">
        <v>2002</v>
      </c>
      <c r="DB44" s="224">
        <f t="shared" si="126"/>
        <v>8.39906103286385</v>
      </c>
      <c r="DC44" s="34">
        <v>12989</v>
      </c>
      <c r="DD44" s="224">
        <f t="shared" si="127"/>
        <v>7.8001355013550135</v>
      </c>
      <c r="DE44" s="130">
        <v>157</v>
      </c>
      <c r="DF44" s="220">
        <f t="shared" si="128"/>
        <v>21.428571428571427</v>
      </c>
      <c r="DG44" s="34">
        <v>140386</v>
      </c>
      <c r="DH44" s="224">
        <f t="shared" si="129"/>
        <v>20.647802621434078</v>
      </c>
      <c r="DI44" s="34">
        <v>38250</v>
      </c>
      <c r="DJ44" s="224">
        <f t="shared" si="130"/>
        <v>27.125</v>
      </c>
      <c r="DK44" s="34">
        <v>83618</v>
      </c>
      <c r="DL44" s="224">
        <f t="shared" si="131"/>
        <v>20.195944233206589</v>
      </c>
      <c r="DM44" s="34">
        <v>8248</v>
      </c>
      <c r="DN44" s="224">
        <f t="shared" si="132"/>
        <v>6.6370370370370368</v>
      </c>
      <c r="DO44" s="34">
        <v>9338</v>
      </c>
      <c r="DP44" s="224">
        <f t="shared" si="133"/>
        <v>110.16666666666667</v>
      </c>
      <c r="DQ44" s="130">
        <v>199</v>
      </c>
      <c r="DR44" s="220">
        <f t="shared" si="134"/>
        <v>2.1587301587301586</v>
      </c>
      <c r="DS44" s="34">
        <v>82434</v>
      </c>
      <c r="DT44" s="224">
        <f t="shared" si="135"/>
        <v>3.40729255774166</v>
      </c>
      <c r="DU44" s="34">
        <v>52584</v>
      </c>
      <c r="DV44" s="224">
        <f t="shared" si="136"/>
        <v>4.2006725348630205</v>
      </c>
      <c r="DW44" s="34">
        <v>24314</v>
      </c>
      <c r="DX44" s="224">
        <f t="shared" si="137"/>
        <v>2.1987896329430336</v>
      </c>
      <c r="DY44" s="34">
        <v>13050</v>
      </c>
      <c r="DZ44" s="224">
        <f t="shared" si="138"/>
        <v>4.1096319498825373</v>
      </c>
      <c r="EA44" s="34">
        <v>10037</v>
      </c>
      <c r="EB44" s="224">
        <f t="shared" si="139"/>
        <v>4.6770361990950224</v>
      </c>
      <c r="EC44" s="130">
        <v>1194</v>
      </c>
      <c r="ED44" s="220">
        <f t="shared" si="140"/>
        <v>2.3351955307262569</v>
      </c>
    </row>
    <row r="45" spans="1:134" s="16" customFormat="1" outlineLevel="1" x14ac:dyDescent="0.25">
      <c r="A45" s="218"/>
      <c r="B45" s="33" t="s">
        <v>55</v>
      </c>
      <c r="C45" s="34">
        <v>1025982</v>
      </c>
      <c r="D45" s="224">
        <f t="shared" si="75"/>
        <v>3.0945269660858665</v>
      </c>
      <c r="E45" s="34">
        <v>415641</v>
      </c>
      <c r="F45" s="224">
        <f t="shared" si="76"/>
        <v>2.8022320815990485</v>
      </c>
      <c r="G45" s="34">
        <v>316527</v>
      </c>
      <c r="H45" s="224">
        <f t="shared" si="77"/>
        <v>3.2217109475032011</v>
      </c>
      <c r="I45" s="34">
        <v>141590</v>
      </c>
      <c r="J45" s="224">
        <f t="shared" si="78"/>
        <v>2.5478212934425817</v>
      </c>
      <c r="K45" s="34">
        <v>169823</v>
      </c>
      <c r="L45" s="224">
        <f t="shared" si="79"/>
        <v>3.3875109802097869</v>
      </c>
      <c r="M45" s="130">
        <v>18737</v>
      </c>
      <c r="N45" s="220">
        <f t="shared" si="80"/>
        <v>0.92470467385721622</v>
      </c>
      <c r="O45" s="34">
        <v>903812</v>
      </c>
      <c r="P45" s="224">
        <f t="shared" si="81"/>
        <v>3.3358695130726792</v>
      </c>
      <c r="Q45" s="34">
        <v>367811</v>
      </c>
      <c r="R45" s="224">
        <f t="shared" si="82"/>
        <v>2.9698117687691576</v>
      </c>
      <c r="S45" s="34">
        <v>280210</v>
      </c>
      <c r="T45" s="224">
        <f t="shared" si="83"/>
        <v>3.5306234639762</v>
      </c>
      <c r="U45" s="34">
        <v>130332</v>
      </c>
      <c r="V45" s="224">
        <f t="shared" si="84"/>
        <v>2.6393387691276669</v>
      </c>
      <c r="W45" s="34">
        <v>148414</v>
      </c>
      <c r="X45" s="224">
        <f t="shared" si="85"/>
        <v>3.7439347930318041</v>
      </c>
      <c r="Y45" s="130">
        <v>6578</v>
      </c>
      <c r="Z45" s="220">
        <f t="shared" si="86"/>
        <v>-0.20823302840635527</v>
      </c>
      <c r="AA45" s="34">
        <v>122170</v>
      </c>
      <c r="AB45" s="224">
        <f t="shared" si="87"/>
        <v>1.9002468901338903</v>
      </c>
      <c r="AC45" s="34">
        <v>47830</v>
      </c>
      <c r="AD45" s="224">
        <f t="shared" si="88"/>
        <v>1.8706037690553354</v>
      </c>
      <c r="AE45" s="34">
        <v>36317</v>
      </c>
      <c r="AF45" s="224">
        <f t="shared" si="89"/>
        <v>1.766166501637596</v>
      </c>
      <c r="AG45" s="34">
        <v>11258</v>
      </c>
      <c r="AH45" s="224">
        <f t="shared" si="90"/>
        <v>1.7471937530502686</v>
      </c>
      <c r="AI45" s="34">
        <v>21409</v>
      </c>
      <c r="AJ45" s="224">
        <f t="shared" si="91"/>
        <v>1.8849211696536856</v>
      </c>
      <c r="AK45" s="130">
        <v>12159</v>
      </c>
      <c r="AL45" s="220">
        <f t="shared" si="92"/>
        <v>7.5206727400140156</v>
      </c>
      <c r="AM45" s="34">
        <v>211682</v>
      </c>
      <c r="AN45" s="224">
        <f t="shared" si="93"/>
        <v>2.4519748214343955</v>
      </c>
      <c r="AO45" s="34">
        <v>68414</v>
      </c>
      <c r="AP45" s="224">
        <f t="shared" si="94"/>
        <v>2.5689916010224843</v>
      </c>
      <c r="AQ45" s="34">
        <v>74094</v>
      </c>
      <c r="AR45" s="224">
        <f t="shared" si="95"/>
        <v>1.9374405328258799</v>
      </c>
      <c r="AS45" s="34">
        <v>58307</v>
      </c>
      <c r="AT45" s="224">
        <f t="shared" si="96"/>
        <v>1.7979749508133787</v>
      </c>
      <c r="AU45" s="34">
        <v>29537</v>
      </c>
      <c r="AV45" s="224">
        <f t="shared" si="97"/>
        <v>3.138573630376909</v>
      </c>
      <c r="AW45" s="130">
        <v>4027</v>
      </c>
      <c r="AX45" s="220">
        <f t="shared" si="98"/>
        <v>-0.41082662765179223</v>
      </c>
      <c r="AY45" s="34">
        <v>38229</v>
      </c>
      <c r="AZ45" s="224">
        <f t="shared" si="99"/>
        <v>1.5596919986608637</v>
      </c>
      <c r="BA45" s="34">
        <v>23591</v>
      </c>
      <c r="BB45" s="224">
        <f t="shared" si="100"/>
        <v>2.5544673798402893</v>
      </c>
      <c r="BC45" s="34">
        <v>8375</v>
      </c>
      <c r="BD45" s="224">
        <f t="shared" si="101"/>
        <v>0.87654044364777062</v>
      </c>
      <c r="BE45" s="34">
        <v>1495</v>
      </c>
      <c r="BF45" s="224">
        <f t="shared" si="102"/>
        <v>9.0444930707512805E-2</v>
      </c>
      <c r="BG45" s="34">
        <v>4657</v>
      </c>
      <c r="BH45" s="224">
        <f t="shared" si="103"/>
        <v>1.3100198412698414</v>
      </c>
      <c r="BI45" s="130">
        <v>282</v>
      </c>
      <c r="BJ45" s="220">
        <f t="shared" si="104"/>
        <v>-0.33647058823529408</v>
      </c>
      <c r="BK45" s="34">
        <v>62228</v>
      </c>
      <c r="BL45" s="224">
        <f t="shared" si="105"/>
        <v>3.1593476371900273</v>
      </c>
      <c r="BM45" s="34">
        <v>27178</v>
      </c>
      <c r="BN45" s="224">
        <f t="shared" si="106"/>
        <v>2.7752465620225033</v>
      </c>
      <c r="BO45" s="34">
        <v>8488</v>
      </c>
      <c r="BP45" s="224">
        <f t="shared" si="107"/>
        <v>2.1057446030003657</v>
      </c>
      <c r="BQ45" s="34">
        <v>12535</v>
      </c>
      <c r="BR45" s="224">
        <f t="shared" si="108"/>
        <v>4.9520417853751191</v>
      </c>
      <c r="BS45" s="34">
        <v>15709</v>
      </c>
      <c r="BT45" s="224">
        <f t="shared" si="109"/>
        <v>3.7922513727882858</v>
      </c>
      <c r="BU45" s="130">
        <v>410</v>
      </c>
      <c r="BV45" s="220">
        <f t="shared" si="110"/>
        <v>2.0827067669172932</v>
      </c>
      <c r="BW45" s="34">
        <v>224228</v>
      </c>
      <c r="BX45" s="224">
        <f t="shared" si="111"/>
        <v>2.4893868658574543</v>
      </c>
      <c r="BY45" s="34">
        <v>113796</v>
      </c>
      <c r="BZ45" s="224">
        <f t="shared" si="112"/>
        <v>2.0387737662892542</v>
      </c>
      <c r="CA45" s="34">
        <v>32457</v>
      </c>
      <c r="CB45" s="224">
        <f t="shared" si="113"/>
        <v>2.8234185416421251</v>
      </c>
      <c r="CC45" s="34">
        <v>22839</v>
      </c>
      <c r="CD45" s="224">
        <f t="shared" si="114"/>
        <v>3.004032258064516</v>
      </c>
      <c r="CE45" s="34">
        <v>54354</v>
      </c>
      <c r="CF45" s="224">
        <f t="shared" si="115"/>
        <v>3.1529645476772616</v>
      </c>
      <c r="CG45" s="130">
        <v>140</v>
      </c>
      <c r="CH45" s="220">
        <f t="shared" si="116"/>
        <v>-0.18128654970760238</v>
      </c>
      <c r="CI45" s="34">
        <v>48534</v>
      </c>
      <c r="CJ45" s="224">
        <f t="shared" si="117"/>
        <v>7.1941583656930614</v>
      </c>
      <c r="CK45" s="34">
        <v>16706</v>
      </c>
      <c r="CL45" s="224">
        <f t="shared" si="118"/>
        <v>5.5539427226363278</v>
      </c>
      <c r="CM45" s="34">
        <v>19276</v>
      </c>
      <c r="CN45" s="224">
        <f t="shared" si="119"/>
        <v>7.3626898047722342</v>
      </c>
      <c r="CO45" s="34">
        <v>4440</v>
      </c>
      <c r="CP45" s="224">
        <f t="shared" si="120"/>
        <v>9.1138952164009108</v>
      </c>
      <c r="CQ45" s="34">
        <v>7679</v>
      </c>
      <c r="CR45" s="224">
        <f t="shared" si="121"/>
        <v>10.652503793626707</v>
      </c>
      <c r="CS45" s="130">
        <v>145</v>
      </c>
      <c r="CT45" s="220">
        <f t="shared" si="122"/>
        <v>1.5892857142857144</v>
      </c>
      <c r="CU45" s="34">
        <v>28154</v>
      </c>
      <c r="CV45" s="224">
        <f t="shared" si="123"/>
        <v>4.2555534814261717</v>
      </c>
      <c r="CW45" s="34">
        <v>10641</v>
      </c>
      <c r="CX45" s="224">
        <f t="shared" si="124"/>
        <v>3.6124837451235372</v>
      </c>
      <c r="CY45" s="34">
        <v>3953</v>
      </c>
      <c r="CZ45" s="224">
        <f t="shared" si="125"/>
        <v>5.7572649572649572</v>
      </c>
      <c r="DA45" s="34">
        <v>2369</v>
      </c>
      <c r="DB45" s="224">
        <f t="shared" si="126"/>
        <v>3.5645472061657033</v>
      </c>
      <c r="DC45" s="34">
        <v>11460</v>
      </c>
      <c r="DD45" s="224">
        <f t="shared" si="127"/>
        <v>4.6817055032226076</v>
      </c>
      <c r="DE45" s="130">
        <v>30</v>
      </c>
      <c r="DF45" s="220" t="str">
        <f t="shared" si="128"/>
        <v>-</v>
      </c>
      <c r="DG45" s="34">
        <v>146195</v>
      </c>
      <c r="DH45" s="224">
        <f t="shared" si="129"/>
        <v>18.639306824288017</v>
      </c>
      <c r="DI45" s="34">
        <v>34627</v>
      </c>
      <c r="DJ45" s="224">
        <f t="shared" si="130"/>
        <v>37.135462555066077</v>
      </c>
      <c r="DK45" s="34">
        <v>95576</v>
      </c>
      <c r="DL45" s="224">
        <f t="shared" si="131"/>
        <v>15.788336553662393</v>
      </c>
      <c r="DM45" s="34">
        <v>7155</v>
      </c>
      <c r="DN45" s="224">
        <f t="shared" si="132"/>
        <v>7.1958762886597931</v>
      </c>
      <c r="DO45" s="34">
        <v>8690</v>
      </c>
      <c r="DP45" s="224">
        <f t="shared" si="133"/>
        <v>104.97560975609755</v>
      </c>
      <c r="DQ45" s="130">
        <v>0</v>
      </c>
      <c r="DR45" s="220">
        <f t="shared" si="134"/>
        <v>-1</v>
      </c>
      <c r="DS45" s="34">
        <v>89863</v>
      </c>
      <c r="DT45" s="224">
        <f t="shared" si="135"/>
        <v>2.4905030102932608</v>
      </c>
      <c r="DU45" s="34">
        <v>51848</v>
      </c>
      <c r="DV45" s="224">
        <f t="shared" si="136"/>
        <v>2.5700612821042483</v>
      </c>
      <c r="DW45" s="34">
        <v>28954</v>
      </c>
      <c r="DX45" s="224">
        <f t="shared" si="137"/>
        <v>1.6386585254716119</v>
      </c>
      <c r="DY45" s="34">
        <v>12690</v>
      </c>
      <c r="DZ45" s="224">
        <f t="shared" si="138"/>
        <v>2.9046153846153846</v>
      </c>
      <c r="EA45" s="34">
        <v>9568</v>
      </c>
      <c r="EB45" s="224">
        <f t="shared" si="139"/>
        <v>2.5582000743770918</v>
      </c>
      <c r="EC45" s="130">
        <v>1303</v>
      </c>
      <c r="ED45" s="220">
        <f t="shared" si="140"/>
        <v>0.98024316109422482</v>
      </c>
    </row>
    <row r="46" spans="1:134" s="16" customFormat="1" ht="15.75" x14ac:dyDescent="0.25">
      <c r="A46" s="218"/>
      <c r="B46" s="225">
        <v>2021</v>
      </c>
      <c r="C46" s="226">
        <f>SUM(C34:C45)</f>
        <v>6697165</v>
      </c>
      <c r="D46" s="227">
        <f>IFERROR(C46/C59-1,"-")</f>
        <v>0.44590854880733288</v>
      </c>
      <c r="E46" s="226">
        <f>SUM(E34:E45)</f>
        <v>2762750</v>
      </c>
      <c r="F46" s="227">
        <f>IFERROR(E46/E59-1,"-")</f>
        <v>0.43003553413787654</v>
      </c>
      <c r="G46" s="226">
        <f>SUM(G34:G45)</f>
        <v>1789513</v>
      </c>
      <c r="H46" s="227">
        <f>IFERROR(G46/G59-1,"-")</f>
        <v>0.34405843363313737</v>
      </c>
      <c r="I46" s="226">
        <f>SUM(I34:I45)</f>
        <v>1024015</v>
      </c>
      <c r="J46" s="227">
        <f>IFERROR(I46/I59-1,"-")</f>
        <v>0.56887633942387539</v>
      </c>
      <c r="K46" s="226">
        <f>SUM(K34:K45)</f>
        <v>1188784</v>
      </c>
      <c r="L46" s="227">
        <f>IFERROR(K46/K59-1,"-")</f>
        <v>0.49492525901865281</v>
      </c>
      <c r="M46" s="228">
        <f>SUM(M34:M45)</f>
        <v>161172</v>
      </c>
      <c r="N46" s="229">
        <f>IFERROR(M46/M59-1,"-")</f>
        <v>0.30287377228082946</v>
      </c>
      <c r="O46" s="226">
        <f>SUM(O34:O45)</f>
        <v>5278731</v>
      </c>
      <c r="P46" s="227">
        <f>IFERROR(O46/O59-1,"-")</f>
        <v>0.3822408997618727</v>
      </c>
      <c r="Q46" s="226">
        <f>SUM(Q34:Q45)</f>
        <v>2189109</v>
      </c>
      <c r="R46" s="227">
        <f>IFERROR(Q46/Q59-1,"-")</f>
        <v>0.38622970626564901</v>
      </c>
      <c r="S46" s="226">
        <f>SUM(S34:S45)</f>
        <v>1399181</v>
      </c>
      <c r="T46" s="227">
        <f>IFERROR(S46/S59-1,"-")</f>
        <v>0.28302961223406253</v>
      </c>
      <c r="U46" s="226">
        <f>SUM(U34:U45)</f>
        <v>877604</v>
      </c>
      <c r="V46" s="227">
        <f>IFERROR(U46/U59-1,"-")</f>
        <v>0.54994286642753565</v>
      </c>
      <c r="W46" s="226">
        <f>SUM(W34:W45)</f>
        <v>902978</v>
      </c>
      <c r="X46" s="227">
        <f>IFERROR(W46/W59-1,"-")</f>
        <v>0.36499658364624721</v>
      </c>
      <c r="Y46" s="228">
        <f>SUM(Y34:Y45)</f>
        <v>72258</v>
      </c>
      <c r="Z46" s="229">
        <f>IFERROR(Y46/Y59-1,"-")</f>
        <v>-0.23461184022371218</v>
      </c>
      <c r="AA46" s="226">
        <f>SUM(AA34:AA45)</f>
        <v>1418435</v>
      </c>
      <c r="AB46" s="227">
        <f>IFERROR(AA46/AA59-1,"-")</f>
        <v>0.74503807026975832</v>
      </c>
      <c r="AC46" s="226">
        <f>SUM(AC34:AC45)</f>
        <v>573642</v>
      </c>
      <c r="AD46" s="227">
        <f>IFERROR(AC46/AC59-1,"-")</f>
        <v>0.62614453937782422</v>
      </c>
      <c r="AE46" s="226">
        <f>SUM(AE34:AE45)</f>
        <v>390335</v>
      </c>
      <c r="AF46" s="227">
        <f>IFERROR(AE46/AE59-1,"-")</f>
        <v>0.6203465395855472</v>
      </c>
      <c r="AG46" s="226">
        <f>SUM(AG34:AG45)</f>
        <v>146413</v>
      </c>
      <c r="AH46" s="227">
        <f>IFERROR(AG46/AG59-1,"-")</f>
        <v>0.6928315412186381</v>
      </c>
      <c r="AI46" s="226">
        <f>SUM(AI34:AI45)</f>
        <v>285807</v>
      </c>
      <c r="AJ46" s="227">
        <f>IFERROR(AI46/AI59-1,"-")</f>
        <v>1.1378178037414637</v>
      </c>
      <c r="AK46" s="228">
        <f>SUM(AK34:AK45)</f>
        <v>88913</v>
      </c>
      <c r="AL46" s="229">
        <f>IFERROR(AK46/AK59-1,"-")</f>
        <v>2.0347805310942726</v>
      </c>
      <c r="AM46" s="226">
        <f>SUM(AM34:AM45)</f>
        <v>1297534</v>
      </c>
      <c r="AN46" s="227">
        <f>IFERROR(AM46/AM59-1,"-")</f>
        <v>0.45194550003804612</v>
      </c>
      <c r="AO46" s="226">
        <f>SUM(AO34:AO45)</f>
        <v>393332</v>
      </c>
      <c r="AP46" s="227">
        <f>IFERROR(AO46/AO59-1,"-")</f>
        <v>0.39076013549349753</v>
      </c>
      <c r="AQ46" s="226">
        <f>SUM(AQ34:AQ45)</f>
        <v>407466</v>
      </c>
      <c r="AR46" s="227">
        <f>IFERROR(AQ46/AQ59-1,"-")</f>
        <v>0.39237495771269226</v>
      </c>
      <c r="AS46" s="226">
        <f>SUM(AS34:AS45)</f>
        <v>405615</v>
      </c>
      <c r="AT46" s="227">
        <f>IFERROR(AS46/AS59-1,"-")</f>
        <v>0.4881022262007837</v>
      </c>
      <c r="AU46" s="226">
        <f>SUM(AU34:AU45)</f>
        <v>163478</v>
      </c>
      <c r="AV46" s="227">
        <f>IFERROR(AU46/AU59-1,"-")</f>
        <v>0.29879477869848814</v>
      </c>
      <c r="AW46" s="228">
        <f>SUM(AW34:AW45)</f>
        <v>44688</v>
      </c>
      <c r="AX46" s="229">
        <f>IFERROR(AW46/AW59-1,"-")</f>
        <v>-0.23598502333692362</v>
      </c>
      <c r="AY46" s="226">
        <f>SUM(AY34:AY45)</f>
        <v>251126</v>
      </c>
      <c r="AZ46" s="227">
        <f>IFERROR(AY46/AY59-1,"-")</f>
        <v>0.60886417364452328</v>
      </c>
      <c r="BA46" s="226">
        <f>SUM(BA34:BA45)</f>
        <v>153738</v>
      </c>
      <c r="BB46" s="227">
        <f>IFERROR(BA46/BA59-1,"-")</f>
        <v>0.61257434154630408</v>
      </c>
      <c r="BC46" s="226">
        <f>SUM(BC34:BC45)</f>
        <v>57611</v>
      </c>
      <c r="BD46" s="227">
        <f>IFERROR(BC46/BC59-1,"-")</f>
        <v>0.81166666666666676</v>
      </c>
      <c r="BE46" s="226">
        <f>SUM(BE34:BE45)</f>
        <v>11009</v>
      </c>
      <c r="BF46" s="227">
        <f>IFERROR(BE46/BE59-1,"-")</f>
        <v>0.29487179487179493</v>
      </c>
      <c r="BG46" s="226">
        <f>SUM(BG34:BG45)</f>
        <v>25741</v>
      </c>
      <c r="BH46" s="227">
        <f>IFERROR(BG46/BG59-1,"-")</f>
        <v>0.45874419131814581</v>
      </c>
      <c r="BI46" s="228">
        <f>SUM(BI34:BI45)</f>
        <v>2671</v>
      </c>
      <c r="BJ46" s="229">
        <f>IFERROR(BI46/BI59-1,"-")</f>
        <v>0.13273960983884647</v>
      </c>
      <c r="BK46" s="226">
        <f>SUM(BK34:BK45)</f>
        <v>460424</v>
      </c>
      <c r="BL46" s="227">
        <f>IFERROR(BK46/BK59-1,"-")</f>
        <v>1.250196710896073</v>
      </c>
      <c r="BM46" s="226">
        <f>SUM(BM34:BM45)</f>
        <v>202743</v>
      </c>
      <c r="BN46" s="227">
        <f>IFERROR(BM46/BM59-1,"-")</f>
        <v>1.3581622564699041</v>
      </c>
      <c r="BO46" s="226">
        <f>SUM(BO34:BO45)</f>
        <v>73774</v>
      </c>
      <c r="BP46" s="227">
        <f>IFERROR(BO46/BO59-1,"-")</f>
        <v>1.3882809970864356</v>
      </c>
      <c r="BQ46" s="226">
        <f>SUM(BQ34:BQ45)</f>
        <v>80514</v>
      </c>
      <c r="BR46" s="227">
        <f>IFERROR(BQ46/BQ59-1,"-")</f>
        <v>1.2476131985930432</v>
      </c>
      <c r="BS46" s="226">
        <f>SUM(BS34:BS45)</f>
        <v>112304</v>
      </c>
      <c r="BT46" s="227">
        <f>IFERROR(BS46/BS59-1,"-")</f>
        <v>1.1081243429944436</v>
      </c>
      <c r="BU46" s="228">
        <f>SUM(BU34:BU45)</f>
        <v>4596</v>
      </c>
      <c r="BV46" s="229">
        <f>IFERROR(BU46/BU59-1,"-")</f>
        <v>0.59141274238227148</v>
      </c>
      <c r="BW46" s="226">
        <f>SUM(BW34:BW45)</f>
        <v>1288931</v>
      </c>
      <c r="BX46" s="227">
        <f>IFERROR(BW46/BW59-1,"-")</f>
        <v>9.7299681008377936E-2</v>
      </c>
      <c r="BY46" s="226">
        <f>SUM(BY34:BY45)</f>
        <v>627514</v>
      </c>
      <c r="BZ46" s="227">
        <f>IFERROR(BY46/BY59-1,"-")</f>
        <v>7.1201289168390858E-2</v>
      </c>
      <c r="CA46" s="226">
        <f>SUM(CA34:CA45)</f>
        <v>187478</v>
      </c>
      <c r="CB46" s="227">
        <f>IFERROR(CA46/CA59-1,"-")</f>
        <v>9.3504114974306995E-2</v>
      </c>
      <c r="CC46" s="226">
        <f>SUM(CC34:CC45)</f>
        <v>131267</v>
      </c>
      <c r="CD46" s="227">
        <f>IFERROR(CC46/CC59-1,"-")</f>
        <v>0.16849001682407705</v>
      </c>
      <c r="CE46" s="226">
        <f>SUM(CE34:CE45)</f>
        <v>340317</v>
      </c>
      <c r="CF46" s="227">
        <f>IFERROR(CE46/CE59-1,"-")</f>
        <v>0.13553689226118371</v>
      </c>
      <c r="CG46" s="228">
        <f>SUM(CG34:CG45)</f>
        <v>3136</v>
      </c>
      <c r="CH46" s="229">
        <f>IFERROR(CG46/CG59-1,"-")</f>
        <v>-0.63653222067686599</v>
      </c>
      <c r="CI46" s="226">
        <f>SUM(CI34:CI45)</f>
        <v>314758</v>
      </c>
      <c r="CJ46" s="227">
        <f>IFERROR(CI46/CI59-1,"-")</f>
        <v>0.80318176870592417</v>
      </c>
      <c r="CK46" s="226">
        <f>SUM(CK34:CK45)</f>
        <v>116178</v>
      </c>
      <c r="CL46" s="227">
        <f>IFERROR(CK46/CK59-1,"-")</f>
        <v>1.0110089837461702</v>
      </c>
      <c r="CM46" s="226">
        <f>SUM(CM34:CM45)</f>
        <v>126644</v>
      </c>
      <c r="CN46" s="227">
        <f>IFERROR(CM46/CM59-1,"-")</f>
        <v>0.85485595442096174</v>
      </c>
      <c r="CO46" s="226">
        <f>SUM(CO34:CO45)</f>
        <v>28613</v>
      </c>
      <c r="CP46" s="227">
        <f>IFERROR(CO46/CO59-1,"-")</f>
        <v>0.74757222256153422</v>
      </c>
      <c r="CQ46" s="226">
        <f>SUM(CQ34:CQ45)</f>
        <v>41477</v>
      </c>
      <c r="CR46" s="227">
        <f>IFERROR(CQ46/CQ59-1,"-")</f>
        <v>0.52304189769764631</v>
      </c>
      <c r="CS46" s="228">
        <f>SUM(CS34:CS45)</f>
        <v>2935</v>
      </c>
      <c r="CT46" s="229">
        <f>IFERROR(CS46/CS59-1,"-")</f>
        <v>-0.54769610109415934</v>
      </c>
      <c r="CU46" s="226">
        <f>SUM(CU34:CU45)</f>
        <v>178730</v>
      </c>
      <c r="CV46" s="227">
        <f>IFERROR(CU46/CU59-1,"-")</f>
        <v>0.50880480845531739</v>
      </c>
      <c r="CW46" s="226">
        <f>SUM(CW34:CW45)</f>
        <v>60835</v>
      </c>
      <c r="CX46" s="227">
        <f>IFERROR(CW46/CW59-1,"-")</f>
        <v>0.49163887799136918</v>
      </c>
      <c r="CY46" s="226">
        <f>SUM(CY34:CY45)</f>
        <v>24357</v>
      </c>
      <c r="CZ46" s="227">
        <f>IFERROR(CY46/CY59-1,"-")</f>
        <v>0.26747150960087418</v>
      </c>
      <c r="DA46" s="226">
        <f>SUM(DA34:DA45)</f>
        <v>11626</v>
      </c>
      <c r="DB46" s="227">
        <f>IFERROR(DA46/DA59-1,"-")</f>
        <v>0.40241254523522318</v>
      </c>
      <c r="DC46" s="226">
        <f>SUM(DC34:DC45)</f>
        <v>82411</v>
      </c>
      <c r="DD46" s="227">
        <f>IFERROR(DC46/DC59-1,"-")</f>
        <v>0.60485677007263727</v>
      </c>
      <c r="DE46" s="228">
        <f>SUM(DE34:DE45)</f>
        <v>367</v>
      </c>
      <c r="DF46" s="229">
        <f>IFERROR(DE46/DE59-1,"-")</f>
        <v>-0.30360531309297911</v>
      </c>
      <c r="DG46" s="226">
        <f>SUM(DG34:DG45)</f>
        <v>449249</v>
      </c>
      <c r="DH46" s="227">
        <f>IFERROR(DG46/DG59-1,"-")</f>
        <v>-0.16758107880249995</v>
      </c>
      <c r="DI46" s="226">
        <f>SUM(DI34:DI45)</f>
        <v>102335</v>
      </c>
      <c r="DJ46" s="227">
        <f>IFERROR(DI46/DI59-1,"-")</f>
        <v>-0.34475406267207931</v>
      </c>
      <c r="DK46" s="226">
        <f>SUM(DK34:DK45)</f>
        <v>273883</v>
      </c>
      <c r="DL46" s="227">
        <f>IFERROR(DK46/DK59-1,"-")</f>
        <v>-0.14406747879568227</v>
      </c>
      <c r="DM46" s="226">
        <f>SUM(DM34:DM45)</f>
        <v>37476</v>
      </c>
      <c r="DN46" s="227">
        <f>IFERROR(DM46/DM59-1,"-")</f>
        <v>0.30637571025203059</v>
      </c>
      <c r="DO46" s="226">
        <f>SUM(DO34:DO45)</f>
        <v>34577</v>
      </c>
      <c r="DP46" s="227">
        <f>IFERROR(DO46/DO59-1,"-")</f>
        <v>0.21331321496245348</v>
      </c>
      <c r="DQ46" s="228">
        <f>SUM(DQ34:DQ45)</f>
        <v>687</v>
      </c>
      <c r="DR46" s="229">
        <f>IFERROR(DQ46/DQ59-1,"-")</f>
        <v>-0.8974779883599463</v>
      </c>
      <c r="DS46" s="226">
        <f>SUM(DS34:DS45)</f>
        <v>650891</v>
      </c>
      <c r="DT46" s="227">
        <f>IFERROR(DS46/DS59-1,"-")</f>
        <v>0.83112305182017665</v>
      </c>
      <c r="DU46" s="226">
        <f>SUM(DU34:DU45)</f>
        <v>394218</v>
      </c>
      <c r="DV46" s="227">
        <f>IFERROR(DU46/DU59-1,"-")</f>
        <v>0.87934955163684725</v>
      </c>
      <c r="DW46" s="226">
        <f>SUM(DW34:DW45)</f>
        <v>197940</v>
      </c>
      <c r="DX46" s="227">
        <f>IFERROR(DW46/DW59-1,"-")</f>
        <v>0.56630319527750972</v>
      </c>
      <c r="DY46" s="226">
        <f>SUM(DY34:DY45)</f>
        <v>106751</v>
      </c>
      <c r="DZ46" s="227">
        <f>IFERROR(DY46/DY59-1,"-")</f>
        <v>0.79241734808670694</v>
      </c>
      <c r="EA46" s="226">
        <f>SUM(EA34:EA45)</f>
        <v>61498</v>
      </c>
      <c r="EB46" s="227">
        <f>IFERROR(EA46/EA59-1,"-")</f>
        <v>0.51611074131597756</v>
      </c>
      <c r="EC46" s="228">
        <f>SUM(EC34:EC45)</f>
        <v>11636</v>
      </c>
      <c r="ED46" s="229">
        <f>IFERROR(EC46/EC59-1,"-")</f>
        <v>0.59440942724033974</v>
      </c>
    </row>
    <row r="47" spans="1:134" s="16" customFormat="1" outlineLevel="1" x14ac:dyDescent="0.25">
      <c r="A47" s="218"/>
      <c r="B47" s="33" t="s">
        <v>33</v>
      </c>
      <c r="C47" s="34">
        <v>1233023</v>
      </c>
      <c r="D47" s="224">
        <f>IFERROR(C47/C60-1,"-")</f>
        <v>-5.7630224972256783E-2</v>
      </c>
      <c r="E47" s="34">
        <v>512153</v>
      </c>
      <c r="F47" s="224">
        <f>IFERROR(E47/E60-1,"-")</f>
        <v>-1.9992307707026979E-2</v>
      </c>
      <c r="G47" s="34">
        <v>405209</v>
      </c>
      <c r="H47" s="224">
        <f>IFERROR(G47/G60-1,"-")</f>
        <v>-4.4582037503801963E-2</v>
      </c>
      <c r="I47" s="34">
        <v>149141</v>
      </c>
      <c r="J47" s="224">
        <f>IFERROR(I47/I60-1,"-")</f>
        <v>-0.1352540761184684</v>
      </c>
      <c r="K47" s="34">
        <v>209769</v>
      </c>
      <c r="L47" s="224">
        <f>IFERROR(K47/K60-1,"-")</f>
        <v>-0.12534295125714046</v>
      </c>
      <c r="M47" s="130">
        <v>36618</v>
      </c>
      <c r="N47" s="220">
        <f>IFERROR(M47/M60-1,"-")</f>
        <v>-0.12903455985538614</v>
      </c>
      <c r="O47" s="34">
        <v>1115192</v>
      </c>
      <c r="P47" s="224">
        <f>IFERROR(O47/O60-1,"-")</f>
        <v>-5.1432430662292417E-2</v>
      </c>
      <c r="Q47" s="34">
        <v>458860</v>
      </c>
      <c r="R47" s="224">
        <f>IFERROR(Q47/Q60-1,"-")</f>
        <v>-2.8324820640527215E-2</v>
      </c>
      <c r="S47" s="34">
        <v>366401</v>
      </c>
      <c r="T47" s="224">
        <f>IFERROR(S47/S60-1,"-")</f>
        <v>2.415749703160941E-3</v>
      </c>
      <c r="U47" s="34">
        <v>138174</v>
      </c>
      <c r="V47" s="224">
        <f>IFERROR(U47/U60-1,"-")</f>
        <v>-0.15908565307886124</v>
      </c>
      <c r="W47" s="34">
        <v>194252</v>
      </c>
      <c r="X47" s="224">
        <f>IFERROR(W47/W60-1,"-")</f>
        <v>-0.12404401154401157</v>
      </c>
      <c r="Y47" s="130">
        <v>33210</v>
      </c>
      <c r="Z47" s="220">
        <f>IFERROR(Y47/Y60-1,"-")</f>
        <v>-0.13773854342463976</v>
      </c>
      <c r="AA47" s="34">
        <v>117832</v>
      </c>
      <c r="AB47" s="224">
        <f>IFERROR(AA47/AA60-1,"-")</f>
        <v>-0.11250367179085474</v>
      </c>
      <c r="AC47" s="34">
        <v>53294</v>
      </c>
      <c r="AD47" s="224">
        <f>IFERROR(AC47/AC60-1,"-")</f>
        <v>5.8155465104735349E-2</v>
      </c>
      <c r="AE47" s="34">
        <v>38808</v>
      </c>
      <c r="AF47" s="224">
        <f>IFERROR(AE47/AE60-1,"-")</f>
        <v>-0.33773613884195974</v>
      </c>
      <c r="AG47" s="34">
        <v>10966</v>
      </c>
      <c r="AH47" s="224">
        <f>IFERROR(AG47/AG60-1,"-")</f>
        <v>0.34486141770909984</v>
      </c>
      <c r="AI47" s="34">
        <v>15518</v>
      </c>
      <c r="AJ47" s="224">
        <f>IFERROR(AI47/AI60-1,"-")</f>
        <v>-0.14127607769354211</v>
      </c>
      <c r="AK47" s="130">
        <v>3408</v>
      </c>
      <c r="AL47" s="220">
        <f>IFERROR(AK47/AK60-1,"-")</f>
        <v>-3.4013605442176909E-2</v>
      </c>
      <c r="AM47" s="34">
        <v>236593</v>
      </c>
      <c r="AN47" s="224">
        <f>IFERROR(AM47/AM60-1,"-")</f>
        <v>-3.965303090574035E-2</v>
      </c>
      <c r="AO47" s="34">
        <v>81631</v>
      </c>
      <c r="AP47" s="224">
        <f>IFERROR(AO47/AO60-1,"-")</f>
        <v>-3.8696609630580414E-2</v>
      </c>
      <c r="AQ47" s="34">
        <v>92114</v>
      </c>
      <c r="AR47" s="224">
        <f>IFERROR(AQ47/AQ60-1,"-")</f>
        <v>0.1128373643897842</v>
      </c>
      <c r="AS47" s="34">
        <v>63675</v>
      </c>
      <c r="AT47" s="224">
        <f>IFERROR(AS47/AS60-1,"-")</f>
        <v>-9.3645913399948766E-2</v>
      </c>
      <c r="AU47" s="34">
        <v>41469</v>
      </c>
      <c r="AV47" s="224">
        <f>IFERROR(AU47/AU60-1,"-")</f>
        <v>0.16058884442081101</v>
      </c>
      <c r="AW47" s="130">
        <v>20603</v>
      </c>
      <c r="AX47" s="220">
        <f>IFERROR(AW47/AW60-1,"-")</f>
        <v>-1.1087645195353768E-2</v>
      </c>
      <c r="AY47" s="34">
        <v>31446</v>
      </c>
      <c r="AZ47" s="224">
        <f>IFERROR(AY47/AY60-1,"-")</f>
        <v>-6.8404680788031413E-2</v>
      </c>
      <c r="BA47" s="34">
        <v>20157</v>
      </c>
      <c r="BB47" s="224">
        <f>IFERROR(BA47/BA60-1,"-")</f>
        <v>-3.2262710643813919E-2</v>
      </c>
      <c r="BC47" s="34">
        <v>6184</v>
      </c>
      <c r="BD47" s="224">
        <f>IFERROR(BC47/BC60-1,"-")</f>
        <v>-0.19761256001038019</v>
      </c>
      <c r="BE47" s="34">
        <v>1280</v>
      </c>
      <c r="BF47" s="224">
        <f>IFERROR(BE47/BE60-1,"-")</f>
        <v>-6.1583577712609916E-2</v>
      </c>
      <c r="BG47" s="34">
        <v>3381</v>
      </c>
      <c r="BH47" s="224">
        <f>IFERROR(BG47/BG60-1,"-")</f>
        <v>-0.13017751479289941</v>
      </c>
      <c r="BI47" s="130">
        <v>457</v>
      </c>
      <c r="BJ47" s="220">
        <f>IFERROR(BI47/BI60-1,"-")</f>
        <v>-0.15837937384898715</v>
      </c>
      <c r="BK47" s="34">
        <v>42401</v>
      </c>
      <c r="BL47" s="224">
        <f>IFERROR(BK47/BK60-1,"-")</f>
        <v>0.19050426774483387</v>
      </c>
      <c r="BM47" s="34">
        <v>18609</v>
      </c>
      <c r="BN47" s="224">
        <f>IFERROR(BM47/BM60-1,"-")</f>
        <v>0.28515193370165748</v>
      </c>
      <c r="BO47" s="34">
        <v>6141</v>
      </c>
      <c r="BP47" s="224">
        <f>IFERROR(BO47/BO60-1,"-")</f>
        <v>0.1491392215568863</v>
      </c>
      <c r="BQ47" s="34">
        <v>7283</v>
      </c>
      <c r="BR47" s="224">
        <f>IFERROR(BQ47/BQ60-1,"-")</f>
        <v>4.0131391031134056E-2</v>
      </c>
      <c r="BS47" s="34">
        <v>10431</v>
      </c>
      <c r="BT47" s="224">
        <f>IFERROR(BS47/BS60-1,"-")</f>
        <v>0.1691324815063886</v>
      </c>
      <c r="BU47" s="130">
        <v>734</v>
      </c>
      <c r="BV47" s="220">
        <f>IFERROR(BU47/BU60-1,"-")</f>
        <v>-3.03830911492734E-2</v>
      </c>
      <c r="BW47" s="34">
        <v>342551</v>
      </c>
      <c r="BX47" s="224">
        <f>IFERROR(BW47/BW60-1,"-")</f>
        <v>-7.0473404572861331E-2</v>
      </c>
      <c r="BY47" s="34">
        <v>172354</v>
      </c>
      <c r="BZ47" s="224">
        <f>IFERROR(BY47/BY60-1,"-")</f>
        <v>-3.3012040081239702E-2</v>
      </c>
      <c r="CA47" s="34">
        <v>55003</v>
      </c>
      <c r="CB47" s="224">
        <f>IFERROR(CA47/CA60-1,"-")</f>
        <v>3.1738290409108805E-2</v>
      </c>
      <c r="CC47" s="34">
        <v>29231</v>
      </c>
      <c r="CD47" s="224">
        <f>IFERROR(CC47/CC60-1,"-")</f>
        <v>-0.31434133983861889</v>
      </c>
      <c r="CE47" s="34">
        <v>86502</v>
      </c>
      <c r="CF47" s="224">
        <f>IFERROR(CE47/CE60-1,"-")</f>
        <v>-0.20753057578672529</v>
      </c>
      <c r="CG47" s="130">
        <v>3389</v>
      </c>
      <c r="CH47" s="220">
        <f>IFERROR(CG47/CG60-1,"-")</f>
        <v>-0.53047935716264893</v>
      </c>
      <c r="CI47" s="34">
        <v>50893</v>
      </c>
      <c r="CJ47" s="224">
        <f>IFERROR(CI47/CI60-1,"-")</f>
        <v>4.0969523419922327E-2</v>
      </c>
      <c r="CK47" s="34">
        <v>16702</v>
      </c>
      <c r="CL47" s="224">
        <f>IFERROR(CK47/CK60-1,"-")</f>
        <v>0.10302469951129312</v>
      </c>
      <c r="CM47" s="34">
        <v>18391</v>
      </c>
      <c r="CN47" s="224">
        <f>IFERROR(CM47/CM60-1,"-")</f>
        <v>-6.4737591537835648E-2</v>
      </c>
      <c r="CO47" s="34">
        <v>4605</v>
      </c>
      <c r="CP47" s="224">
        <f>IFERROR(CO47/CO60-1,"-")</f>
        <v>5.4258241758241788E-2</v>
      </c>
      <c r="CQ47" s="34">
        <v>8353</v>
      </c>
      <c r="CR47" s="224">
        <f>IFERROR(CQ47/CQ60-1,"-")</f>
        <v>-6.2303547373147694E-2</v>
      </c>
      <c r="CS47" s="130">
        <v>2298</v>
      </c>
      <c r="CT47" s="220">
        <f>IFERROR(CS47/CS60-1,"-")</f>
        <v>6.9832402234636826E-2</v>
      </c>
      <c r="CU47" s="34">
        <v>36506</v>
      </c>
      <c r="CV47" s="224">
        <f>IFERROR(CU47/CU60-1,"-")</f>
        <v>-8.4649716664159325E-2</v>
      </c>
      <c r="CW47" s="34">
        <v>12433</v>
      </c>
      <c r="CX47" s="224">
        <f>IFERROR(CW47/CW60-1,"-")</f>
        <v>0.10427213784527933</v>
      </c>
      <c r="CY47" s="34">
        <v>7169</v>
      </c>
      <c r="CZ47" s="224">
        <f>IFERROR(CY47/CY60-1,"-")</f>
        <v>9.3001982009452755E-2</v>
      </c>
      <c r="DA47" s="34">
        <v>1972</v>
      </c>
      <c r="DB47" s="224">
        <f>IFERROR(DA47/DA60-1,"-")</f>
        <v>-0.29747060919130741</v>
      </c>
      <c r="DC47" s="34">
        <v>15698</v>
      </c>
      <c r="DD47" s="224">
        <f>IFERROR(DC47/DC60-1,"-")</f>
        <v>-0.19315378289473684</v>
      </c>
      <c r="DE47" s="130">
        <v>258</v>
      </c>
      <c r="DF47" s="220">
        <f>IFERROR(DE47/DE60-1,"-")</f>
        <v>1.1680672268907561</v>
      </c>
      <c r="DG47" s="34">
        <v>219534</v>
      </c>
      <c r="DH47" s="224">
        <f>IFERROR(DG47/DG60-1,"-")</f>
        <v>-1.6358626251764208E-2</v>
      </c>
      <c r="DI47" s="34">
        <v>58935</v>
      </c>
      <c r="DJ47" s="224">
        <f>IFERROR(DI47/DI60-1,"-")</f>
        <v>-3.3139201049954936E-2</v>
      </c>
      <c r="DK47" s="34">
        <v>135939</v>
      </c>
      <c r="DL47" s="224">
        <f>IFERROR(DK47/DK60-1,"-")</f>
        <v>3.4620211116851429E-3</v>
      </c>
      <c r="DM47" s="34">
        <v>9893</v>
      </c>
      <c r="DN47" s="224">
        <f>IFERROR(DM47/DM60-1,"-")</f>
        <v>-0.20671958944751823</v>
      </c>
      <c r="DO47" s="34">
        <v>12196</v>
      </c>
      <c r="DP47" s="224">
        <f>IFERROR(DO47/DO60-1,"-")</f>
        <v>-2.9830562405536498E-2</v>
      </c>
      <c r="DQ47" s="130">
        <v>3036</v>
      </c>
      <c r="DR47" s="220">
        <f>IFERROR(DQ47/DQ60-1,"-")</f>
        <v>0.40490513651087467</v>
      </c>
      <c r="DS47" s="34">
        <v>97677</v>
      </c>
      <c r="DT47" s="224">
        <f>IFERROR(DS47/DS60-1,"-")</f>
        <v>-9.5884705098300604E-2</v>
      </c>
      <c r="DU47" s="34">
        <v>59085</v>
      </c>
      <c r="DV47" s="224">
        <f>IFERROR(DU47/DU60-1,"-")</f>
        <v>-8.1261370527592525E-2</v>
      </c>
      <c r="DW47" s="34">
        <v>36270</v>
      </c>
      <c r="DX47" s="224">
        <f>IFERROR(DW47/DW60-1,"-")</f>
        <v>-0.1668772252210865</v>
      </c>
      <c r="DY47" s="34">
        <v>14685</v>
      </c>
      <c r="DZ47" s="224">
        <f>IFERROR(DY47/DY60-1,"-")</f>
        <v>-0.10919017288444044</v>
      </c>
      <c r="EA47" s="34">
        <v>11458</v>
      </c>
      <c r="EB47" s="224">
        <f>IFERROR(EA47/EA60-1,"-")</f>
        <v>-0.2772801816576258</v>
      </c>
      <c r="EC47" s="130">
        <v>2166</v>
      </c>
      <c r="ED47" s="220">
        <f>IFERROR(EC47/EC60-1,"-")</f>
        <v>-0.51727211945620688</v>
      </c>
    </row>
    <row r="48" spans="1:134" s="16" customFormat="1" outlineLevel="1" x14ac:dyDescent="0.25">
      <c r="A48" s="218"/>
      <c r="B48" s="33" t="s">
        <v>35</v>
      </c>
      <c r="C48" s="34">
        <v>1296405</v>
      </c>
      <c r="D48" s="224">
        <f>IFERROR(C48/C61-1,"-")</f>
        <v>2.2102035799267394E-3</v>
      </c>
      <c r="E48" s="34">
        <v>528873</v>
      </c>
      <c r="F48" s="224">
        <f>IFERROR(E48/E61-1,"-")</f>
        <v>2.9176072234762929E-2</v>
      </c>
      <c r="G48" s="34">
        <v>387432</v>
      </c>
      <c r="H48" s="224">
        <f>IFERROR(G48/G61-1,"-")</f>
        <v>-3.8923603962066178E-2</v>
      </c>
      <c r="I48" s="34">
        <v>175618</v>
      </c>
      <c r="J48" s="224">
        <f>IFERROR(I48/I61-1,"-")</f>
        <v>6.4545068800387906E-2</v>
      </c>
      <c r="K48" s="34">
        <v>215054</v>
      </c>
      <c r="L48" s="224">
        <f>IFERROR(K48/K61-1,"-")</f>
        <v>-0.21060243440468673</v>
      </c>
      <c r="M48" s="130">
        <v>31996</v>
      </c>
      <c r="N48" s="220">
        <f>IFERROR(M48/M61-1,"-")</f>
        <v>-5.1613705615322081E-3</v>
      </c>
      <c r="O48" s="34">
        <v>1184249</v>
      </c>
      <c r="P48" s="224">
        <f>IFERROR(O48/O61-1,"-")</f>
        <v>-9.2032983270207147E-5</v>
      </c>
      <c r="Q48" s="34">
        <v>479020</v>
      </c>
      <c r="R48" s="224">
        <f>IFERROR(Q48/Q61-1,"-")</f>
        <v>3.8413180143073822E-2</v>
      </c>
      <c r="S48" s="34">
        <v>349693</v>
      </c>
      <c r="T48" s="224">
        <f>IFERROR(S48/S61-1,"-")</f>
        <v>-5.6243303565404412E-2</v>
      </c>
      <c r="U48" s="34">
        <v>165527</v>
      </c>
      <c r="V48" s="224">
        <f>IFERROR(U48/U61-1,"-")</f>
        <v>6.1642166294671563E-2</v>
      </c>
      <c r="W48" s="34">
        <v>199693</v>
      </c>
      <c r="X48" s="224">
        <f>IFERROR(W48/W61-1,"-")</f>
        <v>-0.21708362247758395</v>
      </c>
      <c r="Y48" s="130">
        <v>28935</v>
      </c>
      <c r="Z48" s="220">
        <f>IFERROR(Y48/Y61-1,"-")</f>
        <v>1.7011704333766753E-2</v>
      </c>
      <c r="AA48" s="34">
        <v>112156</v>
      </c>
      <c r="AB48" s="224">
        <f>IFERROR(AA48/AA61-1,"-")</f>
        <v>2.718247426457121E-2</v>
      </c>
      <c r="AC48" s="34">
        <v>49853</v>
      </c>
      <c r="AD48" s="224">
        <f>IFERROR(AC48/AC61-1,"-")</f>
        <v>-5.1863826550018977E-2</v>
      </c>
      <c r="AE48" s="34">
        <v>37738</v>
      </c>
      <c r="AF48" s="224">
        <f>IFERROR(AE48/AE61-1,"-")</f>
        <v>0.15796256520405039</v>
      </c>
      <c r="AG48" s="34">
        <v>10091</v>
      </c>
      <c r="AH48" s="224">
        <f>IFERROR(AG48/AG61-1,"-")</f>
        <v>0.11453501214932627</v>
      </c>
      <c r="AI48" s="34">
        <v>15361</v>
      </c>
      <c r="AJ48" s="224">
        <f>IFERROR(AI48/AI61-1,"-")</f>
        <v>-0.11540454938093869</v>
      </c>
      <c r="AK48" s="130">
        <v>3062</v>
      </c>
      <c r="AL48" s="220">
        <f>IFERROR(AK48/AK61-1,"-")</f>
        <v>-0.17488547561304235</v>
      </c>
      <c r="AM48" s="34">
        <v>253043</v>
      </c>
      <c r="AN48" s="224">
        <f>IFERROR(AM48/AM61-1,"-")</f>
        <v>7.5369303211110461E-2</v>
      </c>
      <c r="AO48" s="34">
        <v>84333</v>
      </c>
      <c r="AP48" s="224">
        <f>IFERROR(AO48/AO61-1,"-")</f>
        <v>-1.1856348481797951E-4</v>
      </c>
      <c r="AQ48" s="34">
        <v>81126</v>
      </c>
      <c r="AR48" s="224">
        <f>IFERROR(AQ48/AQ61-1,"-")</f>
        <v>-0.15930735033523669</v>
      </c>
      <c r="AS48" s="34">
        <v>72951</v>
      </c>
      <c r="AT48" s="224">
        <f>IFERROR(AS48/AS61-1,"-")</f>
        <v>0.10543542496931502</v>
      </c>
      <c r="AU48" s="34">
        <v>32156</v>
      </c>
      <c r="AV48" s="224">
        <f>IFERROR(AU48/AU61-1,"-")</f>
        <v>-0.39551846003458901</v>
      </c>
      <c r="AW48" s="130">
        <v>16866</v>
      </c>
      <c r="AX48" s="220">
        <f>IFERROR(AW48/AW61-1,"-")</f>
        <v>5.6700707975690712E-2</v>
      </c>
      <c r="AY48" s="34">
        <v>29370</v>
      </c>
      <c r="AZ48" s="224">
        <f>IFERROR(AY48/AY61-1,"-")</f>
        <v>9.1578086672117642E-2</v>
      </c>
      <c r="BA48" s="34">
        <v>17979</v>
      </c>
      <c r="BB48" s="224">
        <f>IFERROR(BA48/BA61-1,"-")</f>
        <v>5.1280551982224365E-2</v>
      </c>
      <c r="BC48" s="34">
        <v>5883</v>
      </c>
      <c r="BD48" s="224">
        <f>IFERROR(BC48/BC61-1,"-")</f>
        <v>6.1721710882512104E-2</v>
      </c>
      <c r="BE48" s="34">
        <v>1364</v>
      </c>
      <c r="BF48" s="224">
        <f>IFERROR(BE48/BE61-1,"-")</f>
        <v>0.49234135667396051</v>
      </c>
      <c r="BG48" s="34">
        <v>3341</v>
      </c>
      <c r="BH48" s="224">
        <f>IFERROR(BG48/BG61-1,"-")</f>
        <v>0.10812603648424535</v>
      </c>
      <c r="BI48" s="130">
        <v>512</v>
      </c>
      <c r="BJ48" s="220">
        <f>IFERROR(BI48/BI61-1,"-")</f>
        <v>0.27047146401985112</v>
      </c>
      <c r="BK48" s="34">
        <v>65834</v>
      </c>
      <c r="BL48" s="224">
        <f>IFERROR(BK48/BK61-1,"-")</f>
        <v>0.14380527129628029</v>
      </c>
      <c r="BM48" s="34">
        <v>27506</v>
      </c>
      <c r="BN48" s="224">
        <f>IFERROR(BM48/BM61-1,"-")</f>
        <v>0.25197997269003181</v>
      </c>
      <c r="BO48" s="34">
        <v>8343</v>
      </c>
      <c r="BP48" s="224">
        <f>IFERROR(BO48/BO61-1,"-")</f>
        <v>-3.5491329479768741E-2</v>
      </c>
      <c r="BQ48" s="34">
        <v>10298</v>
      </c>
      <c r="BR48" s="224">
        <f>IFERROR(BQ48/BQ61-1,"-")</f>
        <v>0.16876631483373061</v>
      </c>
      <c r="BS48" s="34">
        <v>19935</v>
      </c>
      <c r="BT48" s="224">
        <f>IFERROR(BS48/BS61-1,"-")</f>
        <v>7.3216689098250409E-2</v>
      </c>
      <c r="BU48" s="130">
        <v>1014</v>
      </c>
      <c r="BV48" s="220">
        <f>IFERROR(BU48/BU61-1,"-")</f>
        <v>-0.22239263803680986</v>
      </c>
      <c r="BW48" s="34">
        <v>379216</v>
      </c>
      <c r="BX48" s="224">
        <f>IFERROR(BW48/BW61-1,"-")</f>
        <v>-2.7347016246107803E-2</v>
      </c>
      <c r="BY48" s="34">
        <v>184208</v>
      </c>
      <c r="BZ48" s="224">
        <f>IFERROR(BY48/BY61-1,"-")</f>
        <v>4.7779395704404815E-2</v>
      </c>
      <c r="CA48" s="34">
        <v>56873</v>
      </c>
      <c r="CB48" s="224">
        <f>IFERROR(CA48/CA61-1,"-")</f>
        <v>8.6544523623025116E-2</v>
      </c>
      <c r="CC48" s="34">
        <v>40321</v>
      </c>
      <c r="CD48" s="224">
        <f>IFERROR(CC48/CC61-1,"-")</f>
        <v>1.0924348883978308E-3</v>
      </c>
      <c r="CE48" s="34">
        <v>93051</v>
      </c>
      <c r="CF48" s="224">
        <f>IFERROR(CE48/CE61-1,"-")</f>
        <v>-0.2067331054296212</v>
      </c>
      <c r="CG48" s="130">
        <v>3012</v>
      </c>
      <c r="CH48" s="220">
        <f>IFERROR(CG48/CG61-1,"-")</f>
        <v>-0.16146993318485525</v>
      </c>
      <c r="CI48" s="34">
        <v>50560</v>
      </c>
      <c r="CJ48" s="224">
        <f>IFERROR(CI48/CI61-1,"-")</f>
        <v>-2.3862846551857331E-2</v>
      </c>
      <c r="CK48" s="34">
        <v>15114</v>
      </c>
      <c r="CL48" s="224">
        <f>IFERROR(CK48/CK61-1,"-")</f>
        <v>-0.10158711288117461</v>
      </c>
      <c r="CM48" s="34">
        <v>20213</v>
      </c>
      <c r="CN48" s="224">
        <f>IFERROR(CM48/CM61-1,"-")</f>
        <v>0.13244439464395774</v>
      </c>
      <c r="CO48" s="34">
        <v>5898</v>
      </c>
      <c r="CP48" s="224">
        <f>IFERROR(CO48/CO61-1,"-")</f>
        <v>0.13466717968449404</v>
      </c>
      <c r="CQ48" s="34">
        <v>8523</v>
      </c>
      <c r="CR48" s="224">
        <f>IFERROR(CQ48/CQ61-1,"-")</f>
        <v>-0.18150388936905792</v>
      </c>
      <c r="CS48" s="130">
        <v>2463</v>
      </c>
      <c r="CT48" s="220">
        <f>IFERROR(CS48/CS61-1,"-")</f>
        <v>0.22965551672491258</v>
      </c>
      <c r="CU48" s="34">
        <v>35855</v>
      </c>
      <c r="CV48" s="224">
        <f>IFERROR(CU48/CU61-1,"-")</f>
        <v>-5.0802139037433136E-2</v>
      </c>
      <c r="CW48" s="34">
        <v>12201</v>
      </c>
      <c r="CX48" s="224">
        <f>IFERROR(CW48/CW61-1,"-")</f>
        <v>4.389117043121149E-2</v>
      </c>
      <c r="CY48" s="34">
        <v>6540</v>
      </c>
      <c r="CZ48" s="224">
        <f>IFERROR(CY48/CY61-1,"-")</f>
        <v>0.18887475004544618</v>
      </c>
      <c r="DA48" s="34">
        <v>2273</v>
      </c>
      <c r="DB48" s="224">
        <f>IFERROR(DA48/DA61-1,"-")</f>
        <v>-8.0129502225819493E-2</v>
      </c>
      <c r="DC48" s="34">
        <v>15047</v>
      </c>
      <c r="DD48" s="224">
        <f>IFERROR(DC48/DC61-1,"-")</f>
        <v>-0.17802906150988751</v>
      </c>
      <c r="DE48" s="130">
        <v>194</v>
      </c>
      <c r="DF48" s="220">
        <f>IFERROR(DE48/DE61-1,"-")</f>
        <v>0.34722222222222232</v>
      </c>
      <c r="DG48" s="34">
        <v>219483</v>
      </c>
      <c r="DH48" s="224">
        <f>IFERROR(DG48/DG61-1,"-")</f>
        <v>-2.2386630380073824E-2</v>
      </c>
      <c r="DI48" s="34">
        <v>63872</v>
      </c>
      <c r="DJ48" s="224">
        <f>IFERROR(DI48/DI61-1,"-")</f>
        <v>0.11195835727093884</v>
      </c>
      <c r="DK48" s="34">
        <v>128276</v>
      </c>
      <c r="DL48" s="224">
        <f>IFERROR(DK48/DK61-1,"-")</f>
        <v>-7.6945217998258597E-2</v>
      </c>
      <c r="DM48" s="34">
        <v>11606</v>
      </c>
      <c r="DN48" s="224">
        <f>IFERROR(DM48/DM61-1,"-")</f>
        <v>-2.7484498072733343E-2</v>
      </c>
      <c r="DO48" s="34">
        <v>12287</v>
      </c>
      <c r="DP48" s="224">
        <f>IFERROR(DO48/DO61-1,"-")</f>
        <v>-0.13123099766669022</v>
      </c>
      <c r="DQ48" s="130">
        <v>2876</v>
      </c>
      <c r="DR48" s="220">
        <f>IFERROR(DQ48/DQ61-1,"-")</f>
        <v>0.39071566731141205</v>
      </c>
      <c r="DS48" s="34">
        <v>96666</v>
      </c>
      <c r="DT48" s="224">
        <f>IFERROR(DS48/DS61-1,"-")</f>
        <v>-1.8818514007308162E-2</v>
      </c>
      <c r="DU48" s="34">
        <v>56510</v>
      </c>
      <c r="DV48" s="224">
        <f>IFERROR(DU48/DU61-1,"-")</f>
        <v>4.1582187488480082E-2</v>
      </c>
      <c r="DW48" s="34">
        <v>35335</v>
      </c>
      <c r="DX48" s="224">
        <f>IFERROR(DW48/DW61-1,"-")</f>
        <v>-1.8035793686082657E-2</v>
      </c>
      <c r="DY48" s="34">
        <v>15625</v>
      </c>
      <c r="DZ48" s="224">
        <f>IFERROR(DY48/DY61-1,"-")</f>
        <v>3.1625511686253827E-2</v>
      </c>
      <c r="EA48" s="34">
        <v>11439</v>
      </c>
      <c r="EB48" s="224">
        <f>IFERROR(EA48/EA61-1,"-")</f>
        <v>-0.20634149725941853</v>
      </c>
      <c r="EC48" s="130">
        <v>1812</v>
      </c>
      <c r="ED48" s="220">
        <f>IFERROR(EC48/EC61-1,"-")</f>
        <v>-0.35630550621669632</v>
      </c>
    </row>
    <row r="49" spans="1:134" s="16" customFormat="1" outlineLevel="1" x14ac:dyDescent="0.25">
      <c r="A49" s="218"/>
      <c r="B49" s="33" t="s">
        <v>37</v>
      </c>
      <c r="C49" s="34">
        <v>517624</v>
      </c>
      <c r="D49" s="224">
        <f t="shared" ref="D49:D58" si="141">IFERROR(C49/C62-1,"-")</f>
        <v>-0.65080285982975405</v>
      </c>
      <c r="E49" s="34">
        <v>208696</v>
      </c>
      <c r="F49" s="224">
        <f t="shared" ref="F49:F58" si="142">IFERROR(E49/E62-1,"-")</f>
        <v>-0.63969725011394551</v>
      </c>
      <c r="G49" s="34">
        <v>141692</v>
      </c>
      <c r="H49" s="224">
        <f t="shared" ref="H49:H58" si="143">IFERROR(G49/G62-1,"-")</f>
        <v>-0.6873080046608524</v>
      </c>
      <c r="I49" s="34">
        <v>71988</v>
      </c>
      <c r="J49" s="224">
        <f t="shared" ref="J49:J58" si="144">IFERROR(I49/I62-1,"-")</f>
        <v>-0.64283871479886479</v>
      </c>
      <c r="K49" s="34">
        <v>99407</v>
      </c>
      <c r="L49" s="224">
        <f t="shared" ref="L49:L58" si="145">IFERROR(K49/K62-1,"-")</f>
        <v>-0.66372702240083359</v>
      </c>
      <c r="M49" s="130">
        <v>11531</v>
      </c>
      <c r="N49" s="220">
        <f t="shared" ref="N49:N58" si="146">IFERROR(M49/M62-1,"-")</f>
        <v>-0.70859236795552194</v>
      </c>
      <c r="O49" s="34">
        <v>462238</v>
      </c>
      <c r="P49" s="224">
        <f t="shared" ref="P49:P58" si="147">IFERROR(O49/O62-1,"-")</f>
        <v>-0.64709403308126023</v>
      </c>
      <c r="Q49" s="34">
        <v>185003</v>
      </c>
      <c r="R49" s="224">
        <f t="shared" ref="R49:R58" si="148">IFERROR(Q49/Q62-1,"-")</f>
        <v>-0.63139837220191075</v>
      </c>
      <c r="S49" s="34">
        <v>122150</v>
      </c>
      <c r="T49" s="224">
        <f t="shared" ref="T49:T58" si="149">IFERROR(S49/S62-1,"-")</f>
        <v>-0.6909558736094279</v>
      </c>
      <c r="U49" s="34">
        <v>67404</v>
      </c>
      <c r="V49" s="224">
        <f t="shared" ref="V49:V58" si="150">IFERROR(U49/U62-1,"-")</f>
        <v>-0.64457802736692238</v>
      </c>
      <c r="W49" s="34">
        <v>91441</v>
      </c>
      <c r="X49" s="224">
        <f t="shared" ref="X49:X58" si="151">IFERROR(W49/W62-1,"-")</f>
        <v>-0.66271002010291213</v>
      </c>
      <c r="Y49" s="130">
        <v>9888</v>
      </c>
      <c r="Z49" s="220">
        <f t="shared" ref="Z49:Z58" si="152">IFERROR(Y49/Y62-1,"-")</f>
        <v>-0.71402955722011741</v>
      </c>
      <c r="AA49" s="34">
        <v>55386</v>
      </c>
      <c r="AB49" s="224">
        <f t="shared" ref="AB49:AB58" si="153">IFERROR(AA49/AA62-1,"-")</f>
        <v>-0.67896082216078035</v>
      </c>
      <c r="AC49" s="34">
        <v>23693</v>
      </c>
      <c r="AD49" s="224">
        <f t="shared" ref="AD49:AD58" si="154">IFERROR(AC49/AC62-1,"-")</f>
        <v>-0.6935682044516871</v>
      </c>
      <c r="AE49" s="34">
        <v>19542</v>
      </c>
      <c r="AF49" s="224">
        <f t="shared" ref="AF49:AF58" si="155">IFERROR(AE49/AE62-1,"-")</f>
        <v>-0.66239958538481469</v>
      </c>
      <c r="AG49" s="34">
        <v>4584</v>
      </c>
      <c r="AH49" s="224">
        <f t="shared" ref="AH49:AH58" si="156">IFERROR(AG49/AG62-1,"-")</f>
        <v>-0.61514566367223567</v>
      </c>
      <c r="AI49" s="34">
        <v>7967</v>
      </c>
      <c r="AJ49" s="224">
        <f t="shared" ref="AJ49:AJ58" si="157">IFERROR(AI49/AI62-1,"-")</f>
        <v>-0.67492247429410801</v>
      </c>
      <c r="AK49" s="130">
        <v>1643</v>
      </c>
      <c r="AL49" s="220">
        <f t="shared" ref="AL49:AL58" si="158">IFERROR(AK49/AK62-1,"-")</f>
        <v>-0.67093931504105742</v>
      </c>
      <c r="AM49" s="34">
        <v>108740</v>
      </c>
      <c r="AN49" s="224">
        <f t="shared" ref="AN49:AN58" si="159">IFERROR(AM49/AM62-1,"-")</f>
        <v>-0.62194748845747339</v>
      </c>
      <c r="AO49" s="34">
        <v>36164</v>
      </c>
      <c r="AP49" s="224">
        <f t="shared" ref="AP49:AP58" si="160">IFERROR(AO49/AO62-1,"-")</f>
        <v>-0.57848359461507082</v>
      </c>
      <c r="AQ49" s="34">
        <v>29114</v>
      </c>
      <c r="AR49" s="224">
        <f t="shared" ref="AR49:AR58" si="161">IFERROR(AQ49/AQ62-1,"-")</f>
        <v>-0.72474757024543357</v>
      </c>
      <c r="AS49" s="34">
        <v>29406</v>
      </c>
      <c r="AT49" s="224">
        <f t="shared" ref="AT49:AT58" si="162">IFERROR(AS49/AS62-1,"-")</f>
        <v>-0.6346445344531968</v>
      </c>
      <c r="AU49" s="34">
        <v>18324</v>
      </c>
      <c r="AV49" s="224">
        <f t="shared" ref="AV49:AV58" si="163">IFERROR(AU49/AU62-1,"-")</f>
        <v>-0.67742276208080277</v>
      </c>
      <c r="AW49" s="130">
        <v>4825</v>
      </c>
      <c r="AX49" s="220">
        <f t="shared" ref="AX49:AX58" si="164">IFERROR(AW49/AW62-1,"-")</f>
        <v>-0.76319018404907979</v>
      </c>
      <c r="AY49" s="34">
        <v>12548</v>
      </c>
      <c r="AZ49" s="224">
        <f t="shared" ref="AZ49:AZ58" si="165">IFERROR(AY49/AY62-1,"-")</f>
        <v>-0.63298136827634621</v>
      </c>
      <c r="BA49" s="34">
        <v>7803</v>
      </c>
      <c r="BB49" s="224">
        <f t="shared" ref="BB49:BB58" si="166">IFERROR(BA49/BA62-1,"-")</f>
        <v>-0.61309996033320113</v>
      </c>
      <c r="BC49" s="34">
        <v>2299</v>
      </c>
      <c r="BD49" s="224">
        <f t="shared" ref="BD49:BD58" si="167">IFERROR(BC49/BC62-1,"-")</f>
        <v>-0.70920819630660259</v>
      </c>
      <c r="BE49" s="34">
        <v>571</v>
      </c>
      <c r="BF49" s="224">
        <f t="shared" ref="BF49:BF58" si="168">IFERROR(BE49/BE62-1,"-")</f>
        <v>-0.54283426741393115</v>
      </c>
      <c r="BG49" s="34">
        <v>1599</v>
      </c>
      <c r="BH49" s="224">
        <f t="shared" ref="BH49:BH58" si="169">IFERROR(BG49/BG62-1,"-")</f>
        <v>-0.6445876861524783</v>
      </c>
      <c r="BI49" s="130">
        <v>205</v>
      </c>
      <c r="BJ49" s="220">
        <f t="shared" ref="BJ49:BJ58" si="170">IFERROR(BI49/BI62-1,"-")</f>
        <v>-0.70418470418470425</v>
      </c>
      <c r="BK49" s="34">
        <v>21722</v>
      </c>
      <c r="BL49" s="224">
        <f t="shared" ref="BL49:BL58" si="171">IFERROR(BK49/BK62-1,"-")</f>
        <v>-0.56071024106131695</v>
      </c>
      <c r="BM49" s="34">
        <v>7162</v>
      </c>
      <c r="BN49" s="224">
        <f t="shared" ref="BN49:BN58" si="172">IFERROR(BM49/BM62-1,"-")</f>
        <v>-0.64857703631010799</v>
      </c>
      <c r="BO49" s="34">
        <v>3988</v>
      </c>
      <c r="BP49" s="224">
        <f t="shared" ref="BP49:BP58" si="173">IFERROR(BO49/BO62-1,"-")</f>
        <v>-0.40716515534413555</v>
      </c>
      <c r="BQ49" s="34">
        <v>5634</v>
      </c>
      <c r="BR49" s="224">
        <f t="shared" ref="BR49:BR58" si="174">IFERROR(BQ49/BQ62-1,"-")</f>
        <v>-0.46954147443743532</v>
      </c>
      <c r="BS49" s="34">
        <v>4509</v>
      </c>
      <c r="BT49" s="224">
        <f t="shared" ref="BT49:BT58" si="175">IFERROR(BS49/BS62-1,"-")</f>
        <v>-0.63472132209980558</v>
      </c>
      <c r="BU49" s="130">
        <v>388</v>
      </c>
      <c r="BV49" s="220">
        <f t="shared" ref="BV49:BV58" si="176">IFERROR(BU49/BU62-1,"-")</f>
        <v>-0.43108504398826974</v>
      </c>
      <c r="BW49" s="34">
        <v>161344</v>
      </c>
      <c r="BX49" s="224">
        <f t="shared" ref="BX49:BX58" si="177">IFERROR(BW49/BW62-1,"-")</f>
        <v>-0.63205305383376897</v>
      </c>
      <c r="BY49" s="34">
        <v>73071</v>
      </c>
      <c r="BZ49" s="224">
        <f t="shared" ref="BZ49:BZ58" si="178">IFERROR(BY49/BY62-1,"-")</f>
        <v>-0.63398984181685214</v>
      </c>
      <c r="CA49" s="34">
        <v>22864</v>
      </c>
      <c r="CB49" s="224">
        <f t="shared" ref="CB49:CB58" si="179">IFERROR(CA49/CA62-1,"-")</f>
        <v>-0.58506043337809888</v>
      </c>
      <c r="CC49" s="34">
        <v>16970</v>
      </c>
      <c r="CD49" s="224">
        <f t="shared" ref="CD49:CD58" si="180">IFERROR(CC49/CC62-1,"-")</f>
        <v>-0.68044440259862538</v>
      </c>
      <c r="CE49" s="34">
        <v>46700</v>
      </c>
      <c r="CF49" s="224">
        <f t="shared" ref="CF49:CF58" si="181">IFERROR(CE49/CE62-1,"-")</f>
        <v>-0.63492237214465519</v>
      </c>
      <c r="CG49" s="130">
        <v>1610</v>
      </c>
      <c r="CH49" s="220">
        <f t="shared" ref="CH49:CH58" si="182">IFERROR(CG49/CG62-1,"-")</f>
        <v>-0.5942540322580645</v>
      </c>
      <c r="CI49" s="34">
        <v>21616</v>
      </c>
      <c r="CJ49" s="224">
        <f t="shared" ref="CJ49:CJ58" si="183">IFERROR(CI49/CI62-1,"-")</f>
        <v>-0.58847830639480647</v>
      </c>
      <c r="CK49" s="34">
        <v>5832</v>
      </c>
      <c r="CL49" s="224">
        <f t="shared" ref="CL49:CL58" si="184">IFERROR(CK49/CK62-1,"-")</f>
        <v>-0.63179493654902452</v>
      </c>
      <c r="CM49" s="34">
        <v>8811</v>
      </c>
      <c r="CN49" s="224">
        <f t="shared" ref="CN49:CN58" si="185">IFERROR(CM49/CM62-1,"-")</f>
        <v>-0.55430219029794126</v>
      </c>
      <c r="CO49" s="34">
        <v>2301</v>
      </c>
      <c r="CP49" s="224">
        <f t="shared" ref="CP49:CP58" si="186">IFERROR(CO49/CO62-1,"-")</f>
        <v>-0.5569035239745812</v>
      </c>
      <c r="CQ49" s="34">
        <v>3928</v>
      </c>
      <c r="CR49" s="224">
        <f t="shared" ref="CR49:CR58" si="187">IFERROR(CQ49/CQ62-1,"-")</f>
        <v>-0.62650946087287251</v>
      </c>
      <c r="CS49" s="130">
        <v>790</v>
      </c>
      <c r="CT49" s="220">
        <f t="shared" ref="CT49:CT58" si="188">IFERROR(CS49/CS62-1,"-")</f>
        <v>-0.60949085516559565</v>
      </c>
      <c r="CU49" s="34">
        <v>14868</v>
      </c>
      <c r="CV49" s="224">
        <f t="shared" ref="CV49:CV58" si="189">IFERROR(CU49/CU62-1,"-")</f>
        <v>-0.66952656145810185</v>
      </c>
      <c r="CW49" s="34">
        <v>4225</v>
      </c>
      <c r="CX49" s="224">
        <f t="shared" ref="CX49:CX58" si="190">IFERROR(CW49/CW62-1,"-")</f>
        <v>-0.67417290043957734</v>
      </c>
      <c r="CY49" s="34">
        <v>1937</v>
      </c>
      <c r="CZ49" s="224">
        <f t="shared" ref="CZ49:CZ58" si="191">IFERROR(CY49/CY62-1,"-")</f>
        <v>-0.66295458500087001</v>
      </c>
      <c r="DA49" s="34">
        <v>1141</v>
      </c>
      <c r="DB49" s="224">
        <f t="shared" ref="DB49:DB58" si="192">IFERROR(DA49/DA62-1,"-")</f>
        <v>-0.60911270983213428</v>
      </c>
      <c r="DC49" s="34">
        <v>7659</v>
      </c>
      <c r="DD49" s="224">
        <f t="shared" ref="DD49:DD58" si="193">IFERROR(DC49/DC62-1,"-")</f>
        <v>-0.6777193351567431</v>
      </c>
      <c r="DE49" s="130">
        <v>44</v>
      </c>
      <c r="DF49" s="220">
        <f t="shared" ref="DF49:DF58" si="194">IFERROR(DE49/DE62-1,"-")</f>
        <v>-0.81512605042016806</v>
      </c>
      <c r="DG49" s="34">
        <v>76826</v>
      </c>
      <c r="DH49" s="224">
        <f t="shared" ref="DH49:DH58" si="195">IFERROR(DG49/DG62-1,"-")</f>
        <v>-0.6743777973687779</v>
      </c>
      <c r="DI49" s="34">
        <v>28927</v>
      </c>
      <c r="DJ49" s="224">
        <f t="shared" ref="DJ49:DJ58" si="196">IFERROR(DI49/DI62-1,"-")</f>
        <v>-0.54331317787846733</v>
      </c>
      <c r="DK49" s="34">
        <v>39339</v>
      </c>
      <c r="DL49" s="224">
        <f t="shared" ref="DL49:DL58" si="197">IFERROR(DK49/DK62-1,"-")</f>
        <v>-0.7314963961996287</v>
      </c>
      <c r="DM49" s="34">
        <v>4285</v>
      </c>
      <c r="DN49" s="224">
        <f t="shared" ref="DN49:DN58" si="198">IFERROR(DM49/DM62-1,"-")</f>
        <v>-0.62752086230876225</v>
      </c>
      <c r="DO49" s="34">
        <v>3676</v>
      </c>
      <c r="DP49" s="224">
        <f t="shared" ref="DP49:DP58" si="199">IFERROR(DO49/DO62-1,"-")</f>
        <v>-0.73901313454029105</v>
      </c>
      <c r="DQ49" s="130">
        <v>636</v>
      </c>
      <c r="DR49" s="220">
        <f t="shared" ref="DR49:DR58" si="200">IFERROR(DQ49/DQ62-1,"-")</f>
        <v>-0.48081632653061224</v>
      </c>
      <c r="DS49" s="34">
        <v>30804</v>
      </c>
      <c r="DT49" s="224">
        <f t="shared" ref="DT49:DT58" si="201">IFERROR(DS49/DS62-1,"-")</f>
        <v>-0.68934114585959638</v>
      </c>
      <c r="DU49" s="34">
        <v>17920</v>
      </c>
      <c r="DV49" s="224">
        <f t="shared" ref="DV49:DV58" si="202">IFERROR(DU49/DU62-1,"-")</f>
        <v>-0.70658064938679943</v>
      </c>
      <c r="DW49" s="34">
        <v>11470</v>
      </c>
      <c r="DX49" s="224">
        <f t="shared" ref="DX49:DX58" si="203">IFERROR(DW49/DW62-1,"-")</f>
        <v>-0.69081891207073154</v>
      </c>
      <c r="DY49" s="34">
        <v>5459</v>
      </c>
      <c r="DZ49" s="224">
        <f t="shared" ref="DZ49:DZ58" si="204">IFERROR(DY49/DY62-1,"-")</f>
        <v>-0.66762055528494879</v>
      </c>
      <c r="EA49" s="34">
        <v>3785</v>
      </c>
      <c r="EB49" s="224">
        <f t="shared" ref="EB49:EB58" si="205">IFERROR(EA49/EA62-1,"-")</f>
        <v>-0.75142838379194854</v>
      </c>
      <c r="EC49" s="130">
        <v>1306</v>
      </c>
      <c r="ED49" s="220">
        <f t="shared" ref="ED49:ED58" si="206">IFERROR(EC49/EC62-1,"-")</f>
        <v>-0.74382110631620235</v>
      </c>
    </row>
    <row r="50" spans="1:134" s="16" customFormat="1" outlineLevel="1" x14ac:dyDescent="0.25">
      <c r="A50" s="218"/>
      <c r="B50" s="33" t="s">
        <v>39</v>
      </c>
      <c r="C50" s="34">
        <v>0</v>
      </c>
      <c r="D50" s="224">
        <f t="shared" si="141"/>
        <v>-1</v>
      </c>
      <c r="E50" s="34">
        <v>0</v>
      </c>
      <c r="F50" s="224">
        <f t="shared" si="142"/>
        <v>-1</v>
      </c>
      <c r="G50" s="34">
        <v>0</v>
      </c>
      <c r="H50" s="224">
        <f t="shared" si="143"/>
        <v>-1</v>
      </c>
      <c r="I50" s="34">
        <v>0</v>
      </c>
      <c r="J50" s="224">
        <f t="shared" si="144"/>
        <v>-1</v>
      </c>
      <c r="K50" s="34">
        <v>0</v>
      </c>
      <c r="L50" s="224">
        <f t="shared" si="145"/>
        <v>-1</v>
      </c>
      <c r="M50" s="130">
        <v>0</v>
      </c>
      <c r="N50" s="220">
        <f t="shared" si="146"/>
        <v>-1</v>
      </c>
      <c r="O50" s="34">
        <v>0</v>
      </c>
      <c r="P50" s="224">
        <f t="shared" si="147"/>
        <v>-1</v>
      </c>
      <c r="Q50" s="34">
        <v>0</v>
      </c>
      <c r="R50" s="224">
        <f t="shared" si="148"/>
        <v>-1</v>
      </c>
      <c r="S50" s="34">
        <v>0</v>
      </c>
      <c r="T50" s="224">
        <f t="shared" si="149"/>
        <v>-1</v>
      </c>
      <c r="U50" s="34">
        <v>0</v>
      </c>
      <c r="V50" s="224">
        <f t="shared" si="150"/>
        <v>-1</v>
      </c>
      <c r="W50" s="34">
        <v>0</v>
      </c>
      <c r="X50" s="224">
        <f t="shared" si="151"/>
        <v>-1</v>
      </c>
      <c r="Y50" s="130">
        <v>0</v>
      </c>
      <c r="Z50" s="220">
        <f t="shared" si="152"/>
        <v>-1</v>
      </c>
      <c r="AA50" s="34">
        <v>0</v>
      </c>
      <c r="AB50" s="224">
        <f t="shared" si="153"/>
        <v>-1</v>
      </c>
      <c r="AC50" s="34">
        <v>0</v>
      </c>
      <c r="AD50" s="224">
        <f t="shared" si="154"/>
        <v>-1</v>
      </c>
      <c r="AE50" s="34">
        <v>0</v>
      </c>
      <c r="AF50" s="224">
        <f t="shared" si="155"/>
        <v>-1</v>
      </c>
      <c r="AG50" s="34">
        <v>0</v>
      </c>
      <c r="AH50" s="224">
        <f t="shared" si="156"/>
        <v>-1</v>
      </c>
      <c r="AI50" s="34">
        <v>0</v>
      </c>
      <c r="AJ50" s="224">
        <f t="shared" si="157"/>
        <v>-1</v>
      </c>
      <c r="AK50" s="130">
        <v>0</v>
      </c>
      <c r="AL50" s="220">
        <f t="shared" si="158"/>
        <v>-1</v>
      </c>
      <c r="AM50" s="34">
        <v>0</v>
      </c>
      <c r="AN50" s="224">
        <f t="shared" si="159"/>
        <v>-1</v>
      </c>
      <c r="AO50" s="34">
        <v>0</v>
      </c>
      <c r="AP50" s="224">
        <f t="shared" si="160"/>
        <v>-1</v>
      </c>
      <c r="AQ50" s="34">
        <v>0</v>
      </c>
      <c r="AR50" s="224">
        <f t="shared" si="161"/>
        <v>-1</v>
      </c>
      <c r="AS50" s="34">
        <v>0</v>
      </c>
      <c r="AT50" s="224">
        <f t="shared" si="162"/>
        <v>-1</v>
      </c>
      <c r="AU50" s="34">
        <v>0</v>
      </c>
      <c r="AV50" s="224">
        <f t="shared" si="163"/>
        <v>-1</v>
      </c>
      <c r="AW50" s="130">
        <v>0</v>
      </c>
      <c r="AX50" s="220">
        <f t="shared" si="164"/>
        <v>-1</v>
      </c>
      <c r="AY50" s="34">
        <v>0</v>
      </c>
      <c r="AZ50" s="224">
        <f t="shared" si="165"/>
        <v>-1</v>
      </c>
      <c r="BA50" s="34">
        <v>0</v>
      </c>
      <c r="BB50" s="224">
        <f t="shared" si="166"/>
        <v>-1</v>
      </c>
      <c r="BC50" s="34">
        <v>0</v>
      </c>
      <c r="BD50" s="224">
        <f t="shared" si="167"/>
        <v>-1</v>
      </c>
      <c r="BE50" s="34">
        <v>0</v>
      </c>
      <c r="BF50" s="224">
        <f t="shared" si="168"/>
        <v>-1</v>
      </c>
      <c r="BG50" s="34">
        <v>0</v>
      </c>
      <c r="BH50" s="224">
        <f t="shared" si="169"/>
        <v>-1</v>
      </c>
      <c r="BI50" s="130">
        <v>0</v>
      </c>
      <c r="BJ50" s="220">
        <f t="shared" si="170"/>
        <v>-1</v>
      </c>
      <c r="BK50" s="34">
        <v>0</v>
      </c>
      <c r="BL50" s="224">
        <f t="shared" si="171"/>
        <v>-1</v>
      </c>
      <c r="BM50" s="34">
        <v>0</v>
      </c>
      <c r="BN50" s="224">
        <f t="shared" si="172"/>
        <v>-1</v>
      </c>
      <c r="BO50" s="34">
        <v>0</v>
      </c>
      <c r="BP50" s="224">
        <f t="shared" si="173"/>
        <v>-1</v>
      </c>
      <c r="BQ50" s="34">
        <v>0</v>
      </c>
      <c r="BR50" s="224">
        <f t="shared" si="174"/>
        <v>-1</v>
      </c>
      <c r="BS50" s="34">
        <v>0</v>
      </c>
      <c r="BT50" s="224">
        <f t="shared" si="175"/>
        <v>-1</v>
      </c>
      <c r="BU50" s="130">
        <v>0</v>
      </c>
      <c r="BV50" s="220">
        <f t="shared" si="176"/>
        <v>-1</v>
      </c>
      <c r="BW50" s="34">
        <v>0</v>
      </c>
      <c r="BX50" s="224">
        <f t="shared" si="177"/>
        <v>-1</v>
      </c>
      <c r="BY50" s="34">
        <v>0</v>
      </c>
      <c r="BZ50" s="224">
        <f t="shared" si="178"/>
        <v>-1</v>
      </c>
      <c r="CA50" s="34">
        <v>0</v>
      </c>
      <c r="CB50" s="224">
        <f t="shared" si="179"/>
        <v>-1</v>
      </c>
      <c r="CC50" s="34">
        <v>0</v>
      </c>
      <c r="CD50" s="224">
        <f t="shared" si="180"/>
        <v>-1</v>
      </c>
      <c r="CE50" s="34">
        <v>0</v>
      </c>
      <c r="CF50" s="224">
        <f t="shared" si="181"/>
        <v>-1</v>
      </c>
      <c r="CG50" s="130">
        <v>0</v>
      </c>
      <c r="CH50" s="220">
        <f t="shared" si="182"/>
        <v>-1</v>
      </c>
      <c r="CI50" s="34">
        <v>0</v>
      </c>
      <c r="CJ50" s="224">
        <f t="shared" si="183"/>
        <v>-1</v>
      </c>
      <c r="CK50" s="34">
        <v>0</v>
      </c>
      <c r="CL50" s="224">
        <f t="shared" si="184"/>
        <v>-1</v>
      </c>
      <c r="CM50" s="34">
        <v>0</v>
      </c>
      <c r="CN50" s="224">
        <f t="shared" si="185"/>
        <v>-1</v>
      </c>
      <c r="CO50" s="34">
        <v>0</v>
      </c>
      <c r="CP50" s="224">
        <f t="shared" si="186"/>
        <v>-1</v>
      </c>
      <c r="CQ50" s="34">
        <v>0</v>
      </c>
      <c r="CR50" s="224">
        <f t="shared" si="187"/>
        <v>-1</v>
      </c>
      <c r="CS50" s="130">
        <v>0</v>
      </c>
      <c r="CT50" s="220">
        <f t="shared" si="188"/>
        <v>-1</v>
      </c>
      <c r="CU50" s="34">
        <v>0</v>
      </c>
      <c r="CV50" s="224">
        <f t="shared" si="189"/>
        <v>-1</v>
      </c>
      <c r="CW50" s="34">
        <v>0</v>
      </c>
      <c r="CX50" s="224">
        <f t="shared" si="190"/>
        <v>-1</v>
      </c>
      <c r="CY50" s="34">
        <v>0</v>
      </c>
      <c r="CZ50" s="224">
        <f t="shared" si="191"/>
        <v>-1</v>
      </c>
      <c r="DA50" s="34">
        <v>0</v>
      </c>
      <c r="DB50" s="224">
        <f t="shared" si="192"/>
        <v>-1</v>
      </c>
      <c r="DC50" s="34">
        <v>0</v>
      </c>
      <c r="DD50" s="224">
        <f t="shared" si="193"/>
        <v>-1</v>
      </c>
      <c r="DE50" s="130">
        <v>0</v>
      </c>
      <c r="DF50" s="220">
        <f t="shared" si="194"/>
        <v>-1</v>
      </c>
      <c r="DG50" s="34">
        <v>0</v>
      </c>
      <c r="DH50" s="224">
        <f t="shared" si="195"/>
        <v>-1</v>
      </c>
      <c r="DI50" s="34">
        <v>0</v>
      </c>
      <c r="DJ50" s="224">
        <f t="shared" si="196"/>
        <v>-1</v>
      </c>
      <c r="DK50" s="34">
        <v>0</v>
      </c>
      <c r="DL50" s="224">
        <f t="shared" si="197"/>
        <v>-1</v>
      </c>
      <c r="DM50" s="34">
        <v>0</v>
      </c>
      <c r="DN50" s="224">
        <f t="shared" si="198"/>
        <v>-1</v>
      </c>
      <c r="DO50" s="34">
        <v>0</v>
      </c>
      <c r="DP50" s="224">
        <f t="shared" si="199"/>
        <v>-1</v>
      </c>
      <c r="DQ50" s="130">
        <v>0</v>
      </c>
      <c r="DR50" s="220">
        <f t="shared" si="200"/>
        <v>-1</v>
      </c>
      <c r="DS50" s="34">
        <v>0</v>
      </c>
      <c r="DT50" s="224">
        <f t="shared" si="201"/>
        <v>-1</v>
      </c>
      <c r="DU50" s="34">
        <v>0</v>
      </c>
      <c r="DV50" s="224">
        <f t="shared" si="202"/>
        <v>-1</v>
      </c>
      <c r="DW50" s="34">
        <v>0</v>
      </c>
      <c r="DX50" s="224">
        <f t="shared" si="203"/>
        <v>-1</v>
      </c>
      <c r="DY50" s="34">
        <v>0</v>
      </c>
      <c r="DZ50" s="224">
        <f t="shared" si="204"/>
        <v>-1</v>
      </c>
      <c r="EA50" s="34">
        <v>0</v>
      </c>
      <c r="EB50" s="224">
        <f t="shared" si="205"/>
        <v>-1</v>
      </c>
      <c r="EC50" s="130">
        <v>0</v>
      </c>
      <c r="ED50" s="220">
        <f t="shared" si="206"/>
        <v>-1</v>
      </c>
    </row>
    <row r="51" spans="1:134" s="16" customFormat="1" outlineLevel="1" x14ac:dyDescent="0.25">
      <c r="A51" s="218"/>
      <c r="B51" s="33" t="s">
        <v>41</v>
      </c>
      <c r="C51" s="34">
        <v>0</v>
      </c>
      <c r="D51" s="224">
        <f t="shared" si="141"/>
        <v>-1</v>
      </c>
      <c r="E51" s="34">
        <v>0</v>
      </c>
      <c r="F51" s="224">
        <f t="shared" si="142"/>
        <v>-1</v>
      </c>
      <c r="G51" s="34">
        <v>0</v>
      </c>
      <c r="H51" s="224">
        <f t="shared" si="143"/>
        <v>-1</v>
      </c>
      <c r="I51" s="34">
        <v>0</v>
      </c>
      <c r="J51" s="224">
        <f t="shared" si="144"/>
        <v>-1</v>
      </c>
      <c r="K51" s="34">
        <v>0</v>
      </c>
      <c r="L51" s="224">
        <f t="shared" si="145"/>
        <v>-1</v>
      </c>
      <c r="M51" s="130">
        <v>0</v>
      </c>
      <c r="N51" s="220">
        <f t="shared" si="146"/>
        <v>-1</v>
      </c>
      <c r="O51" s="34">
        <v>0</v>
      </c>
      <c r="P51" s="224">
        <f t="shared" si="147"/>
        <v>-1</v>
      </c>
      <c r="Q51" s="34">
        <v>0</v>
      </c>
      <c r="R51" s="224">
        <f t="shared" si="148"/>
        <v>-1</v>
      </c>
      <c r="S51" s="34">
        <v>0</v>
      </c>
      <c r="T51" s="224">
        <f t="shared" si="149"/>
        <v>-1</v>
      </c>
      <c r="U51" s="34">
        <v>0</v>
      </c>
      <c r="V51" s="224">
        <f t="shared" si="150"/>
        <v>-1</v>
      </c>
      <c r="W51" s="34">
        <v>0</v>
      </c>
      <c r="X51" s="224">
        <f t="shared" si="151"/>
        <v>-1</v>
      </c>
      <c r="Y51" s="130">
        <v>0</v>
      </c>
      <c r="Z51" s="220">
        <f t="shared" si="152"/>
        <v>-1</v>
      </c>
      <c r="AA51" s="34">
        <v>0</v>
      </c>
      <c r="AB51" s="224">
        <f t="shared" si="153"/>
        <v>-1</v>
      </c>
      <c r="AC51" s="34">
        <v>0</v>
      </c>
      <c r="AD51" s="224">
        <f t="shared" si="154"/>
        <v>-1</v>
      </c>
      <c r="AE51" s="34">
        <v>0</v>
      </c>
      <c r="AF51" s="224">
        <f t="shared" si="155"/>
        <v>-1</v>
      </c>
      <c r="AG51" s="34">
        <v>0</v>
      </c>
      <c r="AH51" s="224">
        <f t="shared" si="156"/>
        <v>-1</v>
      </c>
      <c r="AI51" s="34">
        <v>0</v>
      </c>
      <c r="AJ51" s="224">
        <f t="shared" si="157"/>
        <v>-1</v>
      </c>
      <c r="AK51" s="130">
        <v>0</v>
      </c>
      <c r="AL51" s="220">
        <f t="shared" si="158"/>
        <v>-1</v>
      </c>
      <c r="AM51" s="34">
        <v>0</v>
      </c>
      <c r="AN51" s="224">
        <f t="shared" si="159"/>
        <v>-1</v>
      </c>
      <c r="AO51" s="34">
        <v>0</v>
      </c>
      <c r="AP51" s="224">
        <f t="shared" si="160"/>
        <v>-1</v>
      </c>
      <c r="AQ51" s="34">
        <v>0</v>
      </c>
      <c r="AR51" s="224">
        <f t="shared" si="161"/>
        <v>-1</v>
      </c>
      <c r="AS51" s="34">
        <v>0</v>
      </c>
      <c r="AT51" s="224">
        <f t="shared" si="162"/>
        <v>-1</v>
      </c>
      <c r="AU51" s="34">
        <v>0</v>
      </c>
      <c r="AV51" s="224">
        <f t="shared" si="163"/>
        <v>-1</v>
      </c>
      <c r="AW51" s="130">
        <v>0</v>
      </c>
      <c r="AX51" s="220">
        <f t="shared" si="164"/>
        <v>-1</v>
      </c>
      <c r="AY51" s="34">
        <v>0</v>
      </c>
      <c r="AZ51" s="224">
        <f t="shared" si="165"/>
        <v>-1</v>
      </c>
      <c r="BA51" s="34">
        <v>0</v>
      </c>
      <c r="BB51" s="224">
        <f t="shared" si="166"/>
        <v>-1</v>
      </c>
      <c r="BC51" s="34">
        <v>0</v>
      </c>
      <c r="BD51" s="224">
        <f t="shared" si="167"/>
        <v>-1</v>
      </c>
      <c r="BE51" s="34">
        <v>0</v>
      </c>
      <c r="BF51" s="224">
        <f t="shared" si="168"/>
        <v>-1</v>
      </c>
      <c r="BG51" s="34">
        <v>0</v>
      </c>
      <c r="BH51" s="224">
        <f t="shared" si="169"/>
        <v>-1</v>
      </c>
      <c r="BI51" s="130">
        <v>0</v>
      </c>
      <c r="BJ51" s="220">
        <f t="shared" si="170"/>
        <v>-1</v>
      </c>
      <c r="BK51" s="34">
        <v>0</v>
      </c>
      <c r="BL51" s="224">
        <f t="shared" si="171"/>
        <v>-1</v>
      </c>
      <c r="BM51" s="34">
        <v>0</v>
      </c>
      <c r="BN51" s="224">
        <f t="shared" si="172"/>
        <v>-1</v>
      </c>
      <c r="BO51" s="34">
        <v>0</v>
      </c>
      <c r="BP51" s="224">
        <f t="shared" si="173"/>
        <v>-1</v>
      </c>
      <c r="BQ51" s="34">
        <v>0</v>
      </c>
      <c r="BR51" s="224">
        <f t="shared" si="174"/>
        <v>-1</v>
      </c>
      <c r="BS51" s="34">
        <v>0</v>
      </c>
      <c r="BT51" s="224">
        <f t="shared" si="175"/>
        <v>-1</v>
      </c>
      <c r="BU51" s="130">
        <v>0</v>
      </c>
      <c r="BV51" s="220">
        <f t="shared" si="176"/>
        <v>-1</v>
      </c>
      <c r="BW51" s="34">
        <v>0</v>
      </c>
      <c r="BX51" s="224">
        <f t="shared" si="177"/>
        <v>-1</v>
      </c>
      <c r="BY51" s="34">
        <v>0</v>
      </c>
      <c r="BZ51" s="224">
        <f t="shared" si="178"/>
        <v>-1</v>
      </c>
      <c r="CA51" s="34">
        <v>0</v>
      </c>
      <c r="CB51" s="224">
        <f t="shared" si="179"/>
        <v>-1</v>
      </c>
      <c r="CC51" s="34">
        <v>0</v>
      </c>
      <c r="CD51" s="224">
        <f t="shared" si="180"/>
        <v>-1</v>
      </c>
      <c r="CE51" s="34">
        <v>0</v>
      </c>
      <c r="CF51" s="224">
        <f t="shared" si="181"/>
        <v>-1</v>
      </c>
      <c r="CG51" s="130">
        <v>0</v>
      </c>
      <c r="CH51" s="220">
        <f t="shared" si="182"/>
        <v>-1</v>
      </c>
      <c r="CI51" s="34">
        <v>0</v>
      </c>
      <c r="CJ51" s="224">
        <f t="shared" si="183"/>
        <v>-1</v>
      </c>
      <c r="CK51" s="34">
        <v>0</v>
      </c>
      <c r="CL51" s="224">
        <f t="shared" si="184"/>
        <v>-1</v>
      </c>
      <c r="CM51" s="34">
        <v>0</v>
      </c>
      <c r="CN51" s="224">
        <f t="shared" si="185"/>
        <v>-1</v>
      </c>
      <c r="CO51" s="34">
        <v>0</v>
      </c>
      <c r="CP51" s="224">
        <f t="shared" si="186"/>
        <v>-1</v>
      </c>
      <c r="CQ51" s="34">
        <v>0</v>
      </c>
      <c r="CR51" s="224">
        <f t="shared" si="187"/>
        <v>-1</v>
      </c>
      <c r="CS51" s="130">
        <v>0</v>
      </c>
      <c r="CT51" s="220">
        <f t="shared" si="188"/>
        <v>-1</v>
      </c>
      <c r="CU51" s="34">
        <v>0</v>
      </c>
      <c r="CV51" s="224">
        <f t="shared" si="189"/>
        <v>-1</v>
      </c>
      <c r="CW51" s="34">
        <v>0</v>
      </c>
      <c r="CX51" s="224">
        <f t="shared" si="190"/>
        <v>-1</v>
      </c>
      <c r="CY51" s="34">
        <v>0</v>
      </c>
      <c r="CZ51" s="224">
        <f t="shared" si="191"/>
        <v>-1</v>
      </c>
      <c r="DA51" s="34">
        <v>0</v>
      </c>
      <c r="DB51" s="224">
        <f t="shared" si="192"/>
        <v>-1</v>
      </c>
      <c r="DC51" s="34">
        <v>0</v>
      </c>
      <c r="DD51" s="224">
        <f t="shared" si="193"/>
        <v>-1</v>
      </c>
      <c r="DE51" s="130">
        <v>0</v>
      </c>
      <c r="DF51" s="220">
        <f t="shared" si="194"/>
        <v>-1</v>
      </c>
      <c r="DG51" s="34">
        <v>0</v>
      </c>
      <c r="DH51" s="224">
        <f t="shared" si="195"/>
        <v>-1</v>
      </c>
      <c r="DI51" s="34">
        <v>0</v>
      </c>
      <c r="DJ51" s="224">
        <f t="shared" si="196"/>
        <v>-1</v>
      </c>
      <c r="DK51" s="34">
        <v>0</v>
      </c>
      <c r="DL51" s="224">
        <f t="shared" si="197"/>
        <v>-1</v>
      </c>
      <c r="DM51" s="34">
        <v>0</v>
      </c>
      <c r="DN51" s="224">
        <f t="shared" si="198"/>
        <v>-1</v>
      </c>
      <c r="DO51" s="34">
        <v>0</v>
      </c>
      <c r="DP51" s="224">
        <f t="shared" si="199"/>
        <v>-1</v>
      </c>
      <c r="DQ51" s="130">
        <v>0</v>
      </c>
      <c r="DR51" s="220">
        <f t="shared" si="200"/>
        <v>-1</v>
      </c>
      <c r="DS51" s="34">
        <v>0</v>
      </c>
      <c r="DT51" s="224">
        <f t="shared" si="201"/>
        <v>-1</v>
      </c>
      <c r="DU51" s="34">
        <v>0</v>
      </c>
      <c r="DV51" s="224">
        <f t="shared" si="202"/>
        <v>-1</v>
      </c>
      <c r="DW51" s="34">
        <v>0</v>
      </c>
      <c r="DX51" s="224">
        <f t="shared" si="203"/>
        <v>-1</v>
      </c>
      <c r="DY51" s="34">
        <v>0</v>
      </c>
      <c r="DZ51" s="224">
        <f t="shared" si="204"/>
        <v>-1</v>
      </c>
      <c r="EA51" s="34">
        <v>0</v>
      </c>
      <c r="EB51" s="224">
        <f t="shared" si="205"/>
        <v>-1</v>
      </c>
      <c r="EC51" s="130">
        <v>0</v>
      </c>
      <c r="ED51" s="220">
        <f t="shared" si="206"/>
        <v>-1</v>
      </c>
    </row>
    <row r="52" spans="1:134" s="16" customFormat="1" outlineLevel="1" x14ac:dyDescent="0.25">
      <c r="A52" s="218"/>
      <c r="B52" s="33" t="s">
        <v>43</v>
      </c>
      <c r="C52" s="34">
        <v>13494</v>
      </c>
      <c r="D52" s="224">
        <f t="shared" si="141"/>
        <v>-0.98803051712530165</v>
      </c>
      <c r="E52" s="34">
        <v>5732</v>
      </c>
      <c r="F52" s="224">
        <f t="shared" si="142"/>
        <v>-0.9872973380255472</v>
      </c>
      <c r="G52" s="34">
        <v>6405</v>
      </c>
      <c r="H52" s="224">
        <f t="shared" si="143"/>
        <v>-0.9766990079343425</v>
      </c>
      <c r="I52" s="34">
        <v>611</v>
      </c>
      <c r="J52" s="224">
        <f t="shared" si="144"/>
        <v>-0.99617993685329331</v>
      </c>
      <c r="K52" s="34">
        <v>788</v>
      </c>
      <c r="L52" s="224">
        <f t="shared" si="145"/>
        <v>-0.99675587996755877</v>
      </c>
      <c r="M52" s="130">
        <v>14</v>
      </c>
      <c r="N52" s="220">
        <f t="shared" si="146"/>
        <v>-0.99923354866965952</v>
      </c>
      <c r="O52" s="34">
        <v>5652</v>
      </c>
      <c r="P52" s="224">
        <f t="shared" si="147"/>
        <v>-0.99404438262628814</v>
      </c>
      <c r="Q52" s="34">
        <v>2879</v>
      </c>
      <c r="R52" s="224">
        <f t="shared" si="148"/>
        <v>-0.99216003442068945</v>
      </c>
      <c r="S52" s="34">
        <v>2192</v>
      </c>
      <c r="T52" s="224">
        <f t="shared" si="149"/>
        <v>-0.99017965144930786</v>
      </c>
      <c r="U52" s="34">
        <v>186</v>
      </c>
      <c r="V52" s="224">
        <f t="shared" si="150"/>
        <v>-0.99870257601439727</v>
      </c>
      <c r="W52" s="34">
        <v>412</v>
      </c>
      <c r="X52" s="224">
        <f t="shared" si="151"/>
        <v>-0.99809750736523239</v>
      </c>
      <c r="Y52" s="130">
        <v>7</v>
      </c>
      <c r="Z52" s="220">
        <f t="shared" si="152"/>
        <v>-0.99949462132697997</v>
      </c>
      <c r="AA52" s="34">
        <v>7842</v>
      </c>
      <c r="AB52" s="224">
        <f t="shared" si="153"/>
        <v>-0.95602953792326195</v>
      </c>
      <c r="AC52" s="34">
        <v>2853</v>
      </c>
      <c r="AD52" s="224">
        <f t="shared" si="154"/>
        <v>-0.96604501148495059</v>
      </c>
      <c r="AE52" s="34">
        <v>4213</v>
      </c>
      <c r="AF52" s="224">
        <f t="shared" si="155"/>
        <v>-0.91846490294362404</v>
      </c>
      <c r="AG52" s="34">
        <v>425</v>
      </c>
      <c r="AH52" s="224">
        <f t="shared" si="156"/>
        <v>-0.97437288953207912</v>
      </c>
      <c r="AI52" s="34">
        <v>376</v>
      </c>
      <c r="AJ52" s="224">
        <f t="shared" si="157"/>
        <v>-0.98572675853167824</v>
      </c>
      <c r="AK52" s="130">
        <v>7</v>
      </c>
      <c r="AL52" s="220">
        <f t="shared" si="158"/>
        <v>-0.99841449603624011</v>
      </c>
      <c r="AM52" s="34">
        <v>1140</v>
      </c>
      <c r="AN52" s="224">
        <f t="shared" si="159"/>
        <v>-0.99382956612107043</v>
      </c>
      <c r="AO52" s="34">
        <v>616</v>
      </c>
      <c r="AP52" s="224">
        <f t="shared" si="160"/>
        <v>-0.98780125552012987</v>
      </c>
      <c r="AQ52" s="34">
        <v>425</v>
      </c>
      <c r="AR52" s="224">
        <f t="shared" si="161"/>
        <v>-0.99265442981091634</v>
      </c>
      <c r="AS52" s="34">
        <v>23</v>
      </c>
      <c r="AT52" s="224">
        <f t="shared" si="162"/>
        <v>-0.99960857726344454</v>
      </c>
      <c r="AU52" s="34">
        <v>54</v>
      </c>
      <c r="AV52" s="224">
        <f t="shared" si="163"/>
        <v>-0.9975336834893811</v>
      </c>
      <c r="AW52" s="130">
        <v>0</v>
      </c>
      <c r="AX52" s="220">
        <f t="shared" si="164"/>
        <v>-1</v>
      </c>
      <c r="AY52" s="34">
        <v>241</v>
      </c>
      <c r="AZ52" s="224">
        <f t="shared" si="165"/>
        <v>-0.99207106431978942</v>
      </c>
      <c r="BA52" s="34">
        <v>223</v>
      </c>
      <c r="BB52" s="224">
        <f t="shared" si="166"/>
        <v>-0.98480822944342261</v>
      </c>
      <c r="BC52" s="34">
        <v>9</v>
      </c>
      <c r="BD52" s="224">
        <f t="shared" si="167"/>
        <v>-0.99909438518816662</v>
      </c>
      <c r="BE52" s="34">
        <v>0</v>
      </c>
      <c r="BF52" s="224">
        <f t="shared" si="168"/>
        <v>-1</v>
      </c>
      <c r="BG52" s="34">
        <v>0</v>
      </c>
      <c r="BH52" s="224">
        <f t="shared" si="169"/>
        <v>-1</v>
      </c>
      <c r="BI52" s="130">
        <v>0</v>
      </c>
      <c r="BJ52" s="220">
        <f t="shared" si="170"/>
        <v>-1</v>
      </c>
      <c r="BK52" s="34">
        <v>222</v>
      </c>
      <c r="BL52" s="224">
        <f t="shared" si="171"/>
        <v>-0.99467830089174414</v>
      </c>
      <c r="BM52" s="34">
        <v>111</v>
      </c>
      <c r="BN52" s="224">
        <f t="shared" si="172"/>
        <v>-0.99296444190910815</v>
      </c>
      <c r="BO52" s="34">
        <v>80</v>
      </c>
      <c r="BP52" s="224">
        <f t="shared" si="173"/>
        <v>-0.98809169395653473</v>
      </c>
      <c r="BQ52" s="34">
        <v>20</v>
      </c>
      <c r="BR52" s="224">
        <f t="shared" si="174"/>
        <v>-0.99763397610315863</v>
      </c>
      <c r="BS52" s="34">
        <v>49</v>
      </c>
      <c r="BT52" s="224">
        <f t="shared" si="175"/>
        <v>-0.99546044098573283</v>
      </c>
      <c r="BU52" s="130">
        <v>0</v>
      </c>
      <c r="BV52" s="220">
        <f t="shared" si="176"/>
        <v>-1</v>
      </c>
      <c r="BW52" s="34">
        <v>1337</v>
      </c>
      <c r="BX52" s="224">
        <f t="shared" si="177"/>
        <v>-0.9968276264619137</v>
      </c>
      <c r="BY52" s="34">
        <v>862</v>
      </c>
      <c r="BZ52" s="224">
        <f t="shared" si="178"/>
        <v>-0.99534858622922517</v>
      </c>
      <c r="CA52" s="34">
        <v>154</v>
      </c>
      <c r="CB52" s="224">
        <f t="shared" si="179"/>
        <v>-0.99772817796922719</v>
      </c>
      <c r="CC52" s="34">
        <v>57</v>
      </c>
      <c r="CD52" s="224">
        <f t="shared" si="180"/>
        <v>-0.99867064695181673</v>
      </c>
      <c r="CE52" s="34">
        <v>207</v>
      </c>
      <c r="CF52" s="224">
        <f t="shared" si="181"/>
        <v>-0.99830885116256274</v>
      </c>
      <c r="CG52" s="130">
        <v>0</v>
      </c>
      <c r="CH52" s="220">
        <f t="shared" si="182"/>
        <v>-1</v>
      </c>
      <c r="CI52" s="34">
        <v>320</v>
      </c>
      <c r="CJ52" s="224">
        <f t="shared" si="183"/>
        <v>-0.99194502479422053</v>
      </c>
      <c r="CK52" s="34">
        <v>232</v>
      </c>
      <c r="CL52" s="224">
        <f t="shared" si="184"/>
        <v>-0.98007899708054269</v>
      </c>
      <c r="CM52" s="34">
        <v>88</v>
      </c>
      <c r="CN52" s="224">
        <f t="shared" si="185"/>
        <v>-0.99483113069016149</v>
      </c>
      <c r="CO52" s="34">
        <v>0</v>
      </c>
      <c r="CP52" s="224">
        <f t="shared" si="186"/>
        <v>-1</v>
      </c>
      <c r="CQ52" s="34">
        <v>0</v>
      </c>
      <c r="CR52" s="224">
        <f t="shared" si="187"/>
        <v>-1</v>
      </c>
      <c r="CS52" s="130">
        <v>0</v>
      </c>
      <c r="CT52" s="220">
        <f t="shared" si="188"/>
        <v>-1</v>
      </c>
      <c r="CU52" s="34">
        <v>81</v>
      </c>
      <c r="CV52" s="224">
        <f t="shared" si="189"/>
        <v>-0.99855196825056314</v>
      </c>
      <c r="CW52" s="34">
        <v>59</v>
      </c>
      <c r="CX52" s="224">
        <f t="shared" si="190"/>
        <v>-0.99598502892140184</v>
      </c>
      <c r="CY52" s="34">
        <v>0</v>
      </c>
      <c r="CZ52" s="224">
        <f t="shared" si="191"/>
        <v>-1</v>
      </c>
      <c r="DA52" s="34">
        <v>0</v>
      </c>
      <c r="DB52" s="224">
        <f t="shared" si="192"/>
        <v>-1</v>
      </c>
      <c r="DC52" s="34">
        <v>22</v>
      </c>
      <c r="DD52" s="224">
        <f t="shared" si="193"/>
        <v>-0.99929842464442886</v>
      </c>
      <c r="DE52" s="130">
        <v>0</v>
      </c>
      <c r="DF52" s="220">
        <f t="shared" si="194"/>
        <v>-1</v>
      </c>
      <c r="DG52" s="34">
        <v>68</v>
      </c>
      <c r="DH52" s="224">
        <f t="shared" si="195"/>
        <v>-0.9979227761485826</v>
      </c>
      <c r="DI52" s="34">
        <v>39</v>
      </c>
      <c r="DJ52" s="224">
        <f t="shared" si="196"/>
        <v>-0.99459309579925137</v>
      </c>
      <c r="DK52" s="34">
        <v>46</v>
      </c>
      <c r="DL52" s="224">
        <f t="shared" si="197"/>
        <v>-0.99780534351145034</v>
      </c>
      <c r="DM52" s="34">
        <v>6</v>
      </c>
      <c r="DN52" s="224">
        <f t="shared" si="198"/>
        <v>-0.99743808710503845</v>
      </c>
      <c r="DO52" s="34">
        <v>3</v>
      </c>
      <c r="DP52" s="224">
        <f t="shared" si="199"/>
        <v>-0.99855491329479773</v>
      </c>
      <c r="DQ52" s="130">
        <v>2</v>
      </c>
      <c r="DR52" s="220">
        <f t="shared" si="200"/>
        <v>-0.98245614035087714</v>
      </c>
      <c r="DS52" s="34">
        <v>1930</v>
      </c>
      <c r="DT52" s="224">
        <f t="shared" si="201"/>
        <v>-0.98005312277147905</v>
      </c>
      <c r="DU52" s="34">
        <v>624</v>
      </c>
      <c r="DV52" s="224">
        <f t="shared" si="202"/>
        <v>-0.98867040688490659</v>
      </c>
      <c r="DW52" s="34">
        <v>1293</v>
      </c>
      <c r="DX52" s="224">
        <f t="shared" si="203"/>
        <v>-0.95714001591089892</v>
      </c>
      <c r="DY52" s="34">
        <v>44</v>
      </c>
      <c r="DZ52" s="224">
        <f t="shared" si="204"/>
        <v>-0.99720865317515706</v>
      </c>
      <c r="EA52" s="34">
        <v>66</v>
      </c>
      <c r="EB52" s="224">
        <f t="shared" si="205"/>
        <v>-0.99434592649704445</v>
      </c>
      <c r="EC52" s="130">
        <v>5</v>
      </c>
      <c r="ED52" s="220">
        <f t="shared" si="206"/>
        <v>-0.99801901743264654</v>
      </c>
    </row>
    <row r="53" spans="1:134" s="16" customFormat="1" outlineLevel="1" x14ac:dyDescent="0.25">
      <c r="A53" s="218"/>
      <c r="B53" s="33" t="s">
        <v>45</v>
      </c>
      <c r="C53" s="34">
        <v>301198</v>
      </c>
      <c r="D53" s="224">
        <f t="shared" si="141"/>
        <v>-0.76328020987407874</v>
      </c>
      <c r="E53" s="34">
        <v>120529</v>
      </c>
      <c r="F53" s="224">
        <f t="shared" si="142"/>
        <v>-0.74992738227629596</v>
      </c>
      <c r="G53" s="34">
        <v>69912</v>
      </c>
      <c r="H53" s="224">
        <f t="shared" si="143"/>
        <v>-0.79038704280587302</v>
      </c>
      <c r="I53" s="34">
        <v>53295</v>
      </c>
      <c r="J53" s="224">
        <f t="shared" si="144"/>
        <v>-0.68981893737013955</v>
      </c>
      <c r="K53" s="34">
        <v>57457</v>
      </c>
      <c r="L53" s="224">
        <f t="shared" si="145"/>
        <v>-0.78754095208513597</v>
      </c>
      <c r="M53" s="130">
        <v>4495</v>
      </c>
      <c r="N53" s="220">
        <f t="shared" si="146"/>
        <v>-0.79622829684029195</v>
      </c>
      <c r="O53" s="34">
        <v>218095</v>
      </c>
      <c r="P53" s="224">
        <f t="shared" si="147"/>
        <v>-0.79089685350555416</v>
      </c>
      <c r="Q53" s="34">
        <v>87450</v>
      </c>
      <c r="R53" s="224">
        <f t="shared" si="148"/>
        <v>-0.78216519575240817</v>
      </c>
      <c r="S53" s="34">
        <v>45132</v>
      </c>
      <c r="T53" s="224">
        <f t="shared" si="149"/>
        <v>-0.82030291930115151</v>
      </c>
      <c r="U53" s="34">
        <v>44021</v>
      </c>
      <c r="V53" s="224">
        <f t="shared" si="150"/>
        <v>-0.70299027082461851</v>
      </c>
      <c r="W53" s="34">
        <v>41627</v>
      </c>
      <c r="X53" s="224">
        <f t="shared" si="151"/>
        <v>-0.81829491337503435</v>
      </c>
      <c r="Y53" s="130">
        <v>2703</v>
      </c>
      <c r="Z53" s="220">
        <f t="shared" si="152"/>
        <v>-0.82326402510788543</v>
      </c>
      <c r="AA53" s="34">
        <v>83103</v>
      </c>
      <c r="AB53" s="224">
        <f t="shared" si="153"/>
        <v>-0.63770441060428373</v>
      </c>
      <c r="AC53" s="34">
        <v>33079</v>
      </c>
      <c r="AD53" s="224">
        <f t="shared" si="154"/>
        <v>-0.58920832039739213</v>
      </c>
      <c r="AE53" s="34">
        <v>24780</v>
      </c>
      <c r="AF53" s="224">
        <f t="shared" si="155"/>
        <v>-0.69917327279569763</v>
      </c>
      <c r="AG53" s="34">
        <v>9273</v>
      </c>
      <c r="AH53" s="224">
        <f t="shared" si="156"/>
        <v>-0.6071595001059098</v>
      </c>
      <c r="AI53" s="34">
        <v>15830</v>
      </c>
      <c r="AJ53" s="224">
        <f t="shared" si="157"/>
        <v>-0.6171427189397054</v>
      </c>
      <c r="AK53" s="130">
        <v>1791</v>
      </c>
      <c r="AL53" s="220">
        <f t="shared" si="158"/>
        <v>-0.73525498891352548</v>
      </c>
      <c r="AM53" s="34">
        <v>69443</v>
      </c>
      <c r="AN53" s="224">
        <f t="shared" si="159"/>
        <v>-0.62468112244897966</v>
      </c>
      <c r="AO53" s="34">
        <v>17551</v>
      </c>
      <c r="AP53" s="224">
        <f t="shared" si="160"/>
        <v>-0.63529631784556562</v>
      </c>
      <c r="AQ53" s="34">
        <v>16578</v>
      </c>
      <c r="AR53" s="224">
        <f t="shared" si="161"/>
        <v>-0.67960883597781341</v>
      </c>
      <c r="AS53" s="34">
        <v>26507</v>
      </c>
      <c r="AT53" s="224">
        <f t="shared" si="162"/>
        <v>-0.51835229131082605</v>
      </c>
      <c r="AU53" s="34">
        <v>8531</v>
      </c>
      <c r="AV53" s="224">
        <f t="shared" si="163"/>
        <v>-0.61620478675544366</v>
      </c>
      <c r="AW53" s="130">
        <v>1895</v>
      </c>
      <c r="AX53" s="220">
        <f t="shared" si="164"/>
        <v>-0.67946549391069011</v>
      </c>
      <c r="AY53" s="34">
        <v>16280</v>
      </c>
      <c r="AZ53" s="224">
        <f t="shared" si="165"/>
        <v>-0.60475843651371686</v>
      </c>
      <c r="BA53" s="34">
        <v>8406</v>
      </c>
      <c r="BB53" s="224">
        <f t="shared" si="166"/>
        <v>-0.57160330241565593</v>
      </c>
      <c r="BC53" s="34">
        <v>3993</v>
      </c>
      <c r="BD53" s="224">
        <f t="shared" si="167"/>
        <v>-0.6732673267326732</v>
      </c>
      <c r="BE53" s="34">
        <v>1197</v>
      </c>
      <c r="BF53" s="224">
        <f t="shared" si="168"/>
        <v>-0.27498485766202296</v>
      </c>
      <c r="BG53" s="34">
        <v>2301</v>
      </c>
      <c r="BH53" s="224">
        <f t="shared" si="169"/>
        <v>-0.63359872611464962</v>
      </c>
      <c r="BI53" s="130">
        <v>124</v>
      </c>
      <c r="BJ53" s="220">
        <f t="shared" si="170"/>
        <v>-0.8826868495742668</v>
      </c>
      <c r="BK53" s="34">
        <v>6701</v>
      </c>
      <c r="BL53" s="224">
        <f t="shared" si="171"/>
        <v>-0.86424230145867098</v>
      </c>
      <c r="BM53" s="34">
        <v>2693</v>
      </c>
      <c r="BN53" s="224">
        <f t="shared" si="172"/>
        <v>-0.83995958875616572</v>
      </c>
      <c r="BO53" s="34">
        <v>1153</v>
      </c>
      <c r="BP53" s="224">
        <f t="shared" si="173"/>
        <v>-0.85724897858115634</v>
      </c>
      <c r="BQ53" s="34">
        <v>1266</v>
      </c>
      <c r="BR53" s="224">
        <f t="shared" si="174"/>
        <v>-0.87004721823034281</v>
      </c>
      <c r="BS53" s="34">
        <v>1771</v>
      </c>
      <c r="BT53" s="224">
        <f t="shared" si="175"/>
        <v>-0.87712481787275376</v>
      </c>
      <c r="BU53" s="130">
        <v>26</v>
      </c>
      <c r="BV53" s="220">
        <f t="shared" si="176"/>
        <v>-0.97695035460992907</v>
      </c>
      <c r="BW53" s="34">
        <v>65003</v>
      </c>
      <c r="BX53" s="224">
        <f t="shared" si="177"/>
        <v>-0.84963033903323715</v>
      </c>
      <c r="BY53" s="34">
        <v>31479</v>
      </c>
      <c r="BZ53" s="224">
        <f t="shared" si="178"/>
        <v>-0.84039689098680248</v>
      </c>
      <c r="CA53" s="34">
        <v>8423</v>
      </c>
      <c r="CB53" s="224">
        <f t="shared" si="179"/>
        <v>-0.88811848309756258</v>
      </c>
      <c r="CC53" s="34">
        <v>5882</v>
      </c>
      <c r="CD53" s="224">
        <f t="shared" si="180"/>
        <v>-0.8512279636795913</v>
      </c>
      <c r="CE53" s="34">
        <v>19383</v>
      </c>
      <c r="CF53" s="224">
        <f t="shared" si="181"/>
        <v>-0.8351589474937493</v>
      </c>
      <c r="CG53" s="130">
        <v>72</v>
      </c>
      <c r="CH53" s="220">
        <f t="shared" si="182"/>
        <v>-0.95680863827234552</v>
      </c>
      <c r="CI53" s="34">
        <v>14332</v>
      </c>
      <c r="CJ53" s="224">
        <f t="shared" si="183"/>
        <v>-0.70847402465318743</v>
      </c>
      <c r="CK53" s="34">
        <v>5714</v>
      </c>
      <c r="CL53" s="224">
        <f t="shared" si="184"/>
        <v>-0.62748549449116631</v>
      </c>
      <c r="CM53" s="34">
        <v>5577</v>
      </c>
      <c r="CN53" s="224">
        <f t="shared" si="185"/>
        <v>-0.72489147592738745</v>
      </c>
      <c r="CO53" s="34">
        <v>943</v>
      </c>
      <c r="CP53" s="224">
        <f t="shared" si="186"/>
        <v>-0.69492073762536388</v>
      </c>
      <c r="CQ53" s="34">
        <v>1716</v>
      </c>
      <c r="CR53" s="224">
        <f t="shared" si="187"/>
        <v>-0.80023282887077996</v>
      </c>
      <c r="CS53" s="130">
        <v>369</v>
      </c>
      <c r="CT53" s="220">
        <f t="shared" si="188"/>
        <v>-0.81038026721479961</v>
      </c>
      <c r="CU53" s="34">
        <v>7259</v>
      </c>
      <c r="CV53" s="224">
        <f t="shared" si="189"/>
        <v>-0.89000515198351371</v>
      </c>
      <c r="CW53" s="34">
        <v>2847</v>
      </c>
      <c r="CX53" s="224">
        <f t="shared" si="190"/>
        <v>-0.84038795761619101</v>
      </c>
      <c r="CY53" s="34">
        <v>666</v>
      </c>
      <c r="CZ53" s="224">
        <f t="shared" si="191"/>
        <v>-0.90474828375286043</v>
      </c>
      <c r="DA53" s="34">
        <v>645</v>
      </c>
      <c r="DB53" s="224">
        <f t="shared" si="192"/>
        <v>-0.82285086514693762</v>
      </c>
      <c r="DC53" s="34">
        <v>3135</v>
      </c>
      <c r="DD53" s="224">
        <f t="shared" si="193"/>
        <v>-0.91747828375888396</v>
      </c>
      <c r="DE53" s="130">
        <v>0</v>
      </c>
      <c r="DF53" s="220">
        <f t="shared" si="194"/>
        <v>-1</v>
      </c>
      <c r="DG53" s="34">
        <v>1433</v>
      </c>
      <c r="DH53" s="224">
        <f t="shared" si="195"/>
        <v>-0.97174517420194417</v>
      </c>
      <c r="DI53" s="34">
        <v>249</v>
      </c>
      <c r="DJ53" s="224">
        <f t="shared" si="196"/>
        <v>-0.9765977443609023</v>
      </c>
      <c r="DK53" s="34">
        <v>951</v>
      </c>
      <c r="DL53" s="224">
        <f t="shared" si="197"/>
        <v>-0.97148425787106452</v>
      </c>
      <c r="DM53" s="34">
        <v>226</v>
      </c>
      <c r="DN53" s="224">
        <f t="shared" si="198"/>
        <v>-0.93840283455982554</v>
      </c>
      <c r="DO53" s="34">
        <v>76</v>
      </c>
      <c r="DP53" s="224">
        <f t="shared" si="199"/>
        <v>-0.97545219638242897</v>
      </c>
      <c r="DQ53" s="130">
        <v>18</v>
      </c>
      <c r="DR53" s="220">
        <f t="shared" si="200"/>
        <v>-0.83018867924528306</v>
      </c>
      <c r="DS53" s="34">
        <v>21439</v>
      </c>
      <c r="DT53" s="224">
        <f t="shared" si="201"/>
        <v>-0.80745257939359105</v>
      </c>
      <c r="DU53" s="34">
        <v>14252</v>
      </c>
      <c r="DV53" s="224">
        <f t="shared" si="202"/>
        <v>-0.77371312438474482</v>
      </c>
      <c r="DW53" s="34">
        <v>5851</v>
      </c>
      <c r="DX53" s="224">
        <f t="shared" si="203"/>
        <v>-0.8384817115251898</v>
      </c>
      <c r="DY53" s="34">
        <v>5840</v>
      </c>
      <c r="DZ53" s="224">
        <f t="shared" si="204"/>
        <v>-0.74254981484746962</v>
      </c>
      <c r="EA53" s="34">
        <v>2847</v>
      </c>
      <c r="EB53" s="224">
        <f t="shared" si="205"/>
        <v>-0.78390891840607213</v>
      </c>
      <c r="EC53" s="130">
        <v>141</v>
      </c>
      <c r="ED53" s="220">
        <f t="shared" si="206"/>
        <v>-0.9529058116232465</v>
      </c>
    </row>
    <row r="54" spans="1:134" s="16" customFormat="1" outlineLevel="1" x14ac:dyDescent="0.25">
      <c r="A54" s="218"/>
      <c r="B54" s="33" t="s">
        <v>47</v>
      </c>
      <c r="C54" s="34">
        <v>406679</v>
      </c>
      <c r="D54" s="224">
        <f t="shared" si="141"/>
        <v>-0.68472296516811249</v>
      </c>
      <c r="E54" s="34">
        <v>158567</v>
      </c>
      <c r="F54" s="224">
        <f t="shared" si="142"/>
        <v>-0.68394816149504101</v>
      </c>
      <c r="G54" s="34">
        <v>101836</v>
      </c>
      <c r="H54" s="224">
        <f t="shared" si="143"/>
        <v>-0.6903937419623557</v>
      </c>
      <c r="I54" s="34">
        <v>75686</v>
      </c>
      <c r="J54" s="224">
        <f t="shared" si="144"/>
        <v>-0.5678863622090401</v>
      </c>
      <c r="K54" s="34">
        <v>69133</v>
      </c>
      <c r="L54" s="224">
        <f t="shared" si="145"/>
        <v>-0.74748980031630885</v>
      </c>
      <c r="M54" s="130">
        <v>10749</v>
      </c>
      <c r="N54" s="220">
        <f t="shared" si="146"/>
        <v>-0.59384092197241634</v>
      </c>
      <c r="O54" s="34">
        <v>237554</v>
      </c>
      <c r="P54" s="224">
        <f t="shared" si="147"/>
        <v>-0.77058429279730833</v>
      </c>
      <c r="Q54" s="34">
        <v>89188</v>
      </c>
      <c r="R54" s="224">
        <f t="shared" si="148"/>
        <v>-0.7772338310445942</v>
      </c>
      <c r="S54" s="34">
        <v>56340</v>
      </c>
      <c r="T54" s="224">
        <f t="shared" si="149"/>
        <v>-0.77194438260235987</v>
      </c>
      <c r="U54" s="34">
        <v>54233</v>
      </c>
      <c r="V54" s="224">
        <f t="shared" si="150"/>
        <v>-0.63576345747002927</v>
      </c>
      <c r="W54" s="34">
        <v>37493</v>
      </c>
      <c r="X54" s="224">
        <f t="shared" si="151"/>
        <v>-0.83796130225643195</v>
      </c>
      <c r="Y54" s="130">
        <v>2530</v>
      </c>
      <c r="Z54" s="220">
        <f t="shared" si="152"/>
        <v>-0.83162518301610544</v>
      </c>
      <c r="AA54" s="34">
        <v>169125</v>
      </c>
      <c r="AB54" s="224">
        <f t="shared" si="153"/>
        <v>-0.33529453379238783</v>
      </c>
      <c r="AC54" s="34">
        <v>69379</v>
      </c>
      <c r="AD54" s="224">
        <f t="shared" si="154"/>
        <v>-0.31542438774100601</v>
      </c>
      <c r="AE54" s="34">
        <v>45496</v>
      </c>
      <c r="AF54" s="224">
        <f t="shared" si="155"/>
        <v>-0.44433045092579027</v>
      </c>
      <c r="AG54" s="34">
        <v>21453</v>
      </c>
      <c r="AH54" s="224">
        <f t="shared" si="156"/>
        <v>-0.18299185010282581</v>
      </c>
      <c r="AI54" s="34">
        <v>31640</v>
      </c>
      <c r="AJ54" s="224">
        <f t="shared" si="157"/>
        <v>-0.25377358490566038</v>
      </c>
      <c r="AK54" s="130">
        <v>8219</v>
      </c>
      <c r="AL54" s="220">
        <f t="shared" si="158"/>
        <v>-0.28143031998601153</v>
      </c>
      <c r="AM54" s="34">
        <v>76083</v>
      </c>
      <c r="AN54" s="224">
        <f t="shared" si="159"/>
        <v>-0.57238724181537171</v>
      </c>
      <c r="AO54" s="34">
        <v>16092</v>
      </c>
      <c r="AP54" s="224">
        <f t="shared" si="160"/>
        <v>-0.6552994602004969</v>
      </c>
      <c r="AQ54" s="34">
        <v>19146</v>
      </c>
      <c r="AR54" s="224">
        <f t="shared" si="161"/>
        <v>-0.58937954404100634</v>
      </c>
      <c r="AS54" s="34">
        <v>32157</v>
      </c>
      <c r="AT54" s="224">
        <f t="shared" si="162"/>
        <v>-0.41980008660508084</v>
      </c>
      <c r="AU54" s="34">
        <v>7073</v>
      </c>
      <c r="AV54" s="224">
        <f t="shared" si="163"/>
        <v>-0.68286777563556478</v>
      </c>
      <c r="AW54" s="130">
        <v>1374</v>
      </c>
      <c r="AX54" s="220">
        <f t="shared" si="164"/>
        <v>-0.74913273689976267</v>
      </c>
      <c r="AY54" s="34">
        <v>17775</v>
      </c>
      <c r="AZ54" s="224">
        <f t="shared" si="165"/>
        <v>-0.47504430005906673</v>
      </c>
      <c r="BA54" s="34">
        <v>10644</v>
      </c>
      <c r="BB54" s="224">
        <f t="shared" si="166"/>
        <v>-0.42230664857530531</v>
      </c>
      <c r="BC54" s="34">
        <v>4310</v>
      </c>
      <c r="BD54" s="224">
        <f t="shared" si="167"/>
        <v>-0.51122703560898164</v>
      </c>
      <c r="BE54" s="34">
        <v>1074</v>
      </c>
      <c r="BF54" s="224">
        <f t="shared" si="168"/>
        <v>-0.25674740484429071</v>
      </c>
      <c r="BG54" s="34">
        <v>1800</v>
      </c>
      <c r="BH54" s="224">
        <f t="shared" si="169"/>
        <v>-0.59541469993256912</v>
      </c>
      <c r="BI54" s="130">
        <v>79</v>
      </c>
      <c r="BJ54" s="220">
        <f t="shared" si="170"/>
        <v>-0.90246913580246912</v>
      </c>
      <c r="BK54" s="34">
        <v>22064</v>
      </c>
      <c r="BL54" s="224">
        <f t="shared" si="171"/>
        <v>-0.66376617241431857</v>
      </c>
      <c r="BM54" s="34">
        <v>9669</v>
      </c>
      <c r="BN54" s="224">
        <f t="shared" si="172"/>
        <v>-0.55157221037009552</v>
      </c>
      <c r="BO54" s="34">
        <v>3706</v>
      </c>
      <c r="BP54" s="224">
        <f t="shared" si="173"/>
        <v>-0.73045312386355365</v>
      </c>
      <c r="BQ54" s="34">
        <v>4235</v>
      </c>
      <c r="BR54" s="224">
        <f t="shared" si="174"/>
        <v>-0.62392327501998046</v>
      </c>
      <c r="BS54" s="34">
        <v>4841</v>
      </c>
      <c r="BT54" s="224">
        <f t="shared" si="175"/>
        <v>-0.74803518451048767</v>
      </c>
      <c r="BU54" s="130">
        <v>117</v>
      </c>
      <c r="BV54" s="220">
        <f t="shared" si="176"/>
        <v>-0.92002734107997264</v>
      </c>
      <c r="BW54" s="34">
        <v>39285</v>
      </c>
      <c r="BX54" s="224">
        <f t="shared" si="177"/>
        <v>-0.91228383553079606</v>
      </c>
      <c r="BY54" s="34">
        <v>18091</v>
      </c>
      <c r="BZ54" s="224">
        <f t="shared" si="178"/>
        <v>-0.90931556838802163</v>
      </c>
      <c r="CA54" s="34">
        <v>6199</v>
      </c>
      <c r="CB54" s="224">
        <f t="shared" si="179"/>
        <v>-0.92251443713907155</v>
      </c>
      <c r="CC54" s="34">
        <v>3247</v>
      </c>
      <c r="CD54" s="224">
        <f t="shared" si="180"/>
        <v>-0.92390616578003792</v>
      </c>
      <c r="CE54" s="34">
        <v>11641</v>
      </c>
      <c r="CF54" s="224">
        <f t="shared" si="181"/>
        <v>-0.90600650792497317</v>
      </c>
      <c r="CG54" s="130">
        <v>119</v>
      </c>
      <c r="CH54" s="220">
        <f t="shared" si="182"/>
        <v>-0.94234496124031009</v>
      </c>
      <c r="CI54" s="34">
        <v>22048</v>
      </c>
      <c r="CJ54" s="224">
        <f t="shared" si="183"/>
        <v>-0.60354593350475616</v>
      </c>
      <c r="CK54" s="34">
        <v>7718</v>
      </c>
      <c r="CL54" s="224">
        <f t="shared" si="184"/>
        <v>-0.60754601850910195</v>
      </c>
      <c r="CM54" s="34">
        <v>9553</v>
      </c>
      <c r="CN54" s="224">
        <f t="shared" si="185"/>
        <v>-0.57997713682729513</v>
      </c>
      <c r="CO54" s="34">
        <v>1642</v>
      </c>
      <c r="CP54" s="224">
        <f t="shared" si="186"/>
        <v>-0.57592975206611574</v>
      </c>
      <c r="CQ54" s="34">
        <v>2975</v>
      </c>
      <c r="CR54" s="224">
        <f t="shared" si="187"/>
        <v>-0.61632705700283719</v>
      </c>
      <c r="CS54" s="130">
        <v>328</v>
      </c>
      <c r="CT54" s="220">
        <f t="shared" si="188"/>
        <v>-0.84593705965241894</v>
      </c>
      <c r="CU54" s="34">
        <v>6142</v>
      </c>
      <c r="CV54" s="224">
        <f t="shared" si="189"/>
        <v>-0.89473864610111398</v>
      </c>
      <c r="CW54" s="34">
        <v>2112</v>
      </c>
      <c r="CX54" s="224">
        <f t="shared" si="190"/>
        <v>-0.87436049970255802</v>
      </c>
      <c r="CY54" s="34">
        <v>777</v>
      </c>
      <c r="CZ54" s="224">
        <f t="shared" si="191"/>
        <v>-0.89727657324167109</v>
      </c>
      <c r="DA54" s="34">
        <v>524</v>
      </c>
      <c r="DB54" s="224">
        <f t="shared" si="192"/>
        <v>-0.8057820607857672</v>
      </c>
      <c r="DC54" s="34">
        <v>2738</v>
      </c>
      <c r="DD54" s="224">
        <f t="shared" si="193"/>
        <v>-0.91327484083494348</v>
      </c>
      <c r="DE54" s="130">
        <v>12</v>
      </c>
      <c r="DF54" s="220">
        <f t="shared" si="194"/>
        <v>-0.92207792207792205</v>
      </c>
      <c r="DG54" s="34">
        <v>1272</v>
      </c>
      <c r="DH54" s="224">
        <f t="shared" si="195"/>
        <v>-0.95909178619669389</v>
      </c>
      <c r="DI54" s="34">
        <v>324</v>
      </c>
      <c r="DJ54" s="224">
        <f t="shared" si="196"/>
        <v>-0.93716058960434445</v>
      </c>
      <c r="DK54" s="34">
        <v>877</v>
      </c>
      <c r="DL54" s="224">
        <f t="shared" si="197"/>
        <v>-0.95995799470368004</v>
      </c>
      <c r="DM54" s="34">
        <v>45</v>
      </c>
      <c r="DN54" s="224">
        <f t="shared" si="198"/>
        <v>-0.97432972047917854</v>
      </c>
      <c r="DO54" s="34">
        <v>10</v>
      </c>
      <c r="DP54" s="224">
        <f t="shared" si="199"/>
        <v>-0.99578947368421056</v>
      </c>
      <c r="DQ54" s="130">
        <v>47</v>
      </c>
      <c r="DR54" s="220">
        <f t="shared" si="200"/>
        <v>-0.84280936454849498</v>
      </c>
      <c r="DS54" s="34">
        <v>29726</v>
      </c>
      <c r="DT54" s="224">
        <f t="shared" si="201"/>
        <v>-0.71523819559532131</v>
      </c>
      <c r="DU54" s="34">
        <v>16705</v>
      </c>
      <c r="DV54" s="224">
        <f t="shared" si="202"/>
        <v>-0.69051633102988308</v>
      </c>
      <c r="DW54" s="34">
        <v>7700</v>
      </c>
      <c r="DX54" s="224">
        <f t="shared" si="203"/>
        <v>-0.7887806885200932</v>
      </c>
      <c r="DY54" s="34">
        <v>6945</v>
      </c>
      <c r="DZ54" s="224">
        <f t="shared" si="204"/>
        <v>-0.61307036603710507</v>
      </c>
      <c r="EA54" s="34">
        <v>3536</v>
      </c>
      <c r="EB54" s="224">
        <f t="shared" si="205"/>
        <v>-0.72443890274314215</v>
      </c>
      <c r="EC54" s="130">
        <v>369</v>
      </c>
      <c r="ED54" s="220">
        <f t="shared" si="206"/>
        <v>-0.83333333333333337</v>
      </c>
    </row>
    <row r="55" spans="1:134" s="16" customFormat="1" outlineLevel="1" x14ac:dyDescent="0.25">
      <c r="A55" s="218"/>
      <c r="B55" s="33" t="s">
        <v>49</v>
      </c>
      <c r="C55" s="34">
        <v>200048</v>
      </c>
      <c r="D55" s="224">
        <f t="shared" si="141"/>
        <v>-0.82271252111430349</v>
      </c>
      <c r="E55" s="34">
        <v>100893</v>
      </c>
      <c r="F55" s="224">
        <f t="shared" si="142"/>
        <v>-0.76658160609474812</v>
      </c>
      <c r="G55" s="34">
        <v>38899</v>
      </c>
      <c r="H55" s="224">
        <f t="shared" si="143"/>
        <v>-0.86671806205136115</v>
      </c>
      <c r="I55" s="34">
        <v>26016</v>
      </c>
      <c r="J55" s="224">
        <f t="shared" si="144"/>
        <v>-0.83112634366723792</v>
      </c>
      <c r="K55" s="34">
        <v>33754</v>
      </c>
      <c r="L55" s="224">
        <f t="shared" si="145"/>
        <v>-0.85669160291083246</v>
      </c>
      <c r="M55" s="130">
        <v>6957</v>
      </c>
      <c r="N55" s="220">
        <f t="shared" si="146"/>
        <v>-0.67037809153795136</v>
      </c>
      <c r="O55" s="34">
        <v>91252</v>
      </c>
      <c r="P55" s="224">
        <f t="shared" si="147"/>
        <v>-0.90305551689665464</v>
      </c>
      <c r="Q55" s="34">
        <v>47208</v>
      </c>
      <c r="R55" s="224">
        <f t="shared" si="148"/>
        <v>-0.8674550630885598</v>
      </c>
      <c r="S55" s="34">
        <v>15481</v>
      </c>
      <c r="T55" s="224">
        <f t="shared" si="149"/>
        <v>-0.93302182707075954</v>
      </c>
      <c r="U55" s="34">
        <v>13252</v>
      </c>
      <c r="V55" s="224">
        <f t="shared" si="150"/>
        <v>-0.90369396016075232</v>
      </c>
      <c r="W55" s="34">
        <v>14572</v>
      </c>
      <c r="X55" s="224">
        <f t="shared" si="151"/>
        <v>-0.92866898040501844</v>
      </c>
      <c r="Y55" s="130">
        <v>1858</v>
      </c>
      <c r="Z55" s="220">
        <f t="shared" si="152"/>
        <v>-0.875293643868716</v>
      </c>
      <c r="AA55" s="34">
        <v>108796</v>
      </c>
      <c r="AB55" s="224">
        <f t="shared" si="153"/>
        <v>-0.41851727142024897</v>
      </c>
      <c r="AC55" s="34">
        <v>53685</v>
      </c>
      <c r="AD55" s="224">
        <f t="shared" si="154"/>
        <v>-0.29431482090042727</v>
      </c>
      <c r="AE55" s="34">
        <v>23419</v>
      </c>
      <c r="AF55" s="224">
        <f t="shared" si="155"/>
        <v>-0.61431159420289849</v>
      </c>
      <c r="AG55" s="34">
        <v>12765</v>
      </c>
      <c r="AH55" s="224">
        <f t="shared" si="156"/>
        <v>-0.22415364979031183</v>
      </c>
      <c r="AI55" s="34">
        <v>19182</v>
      </c>
      <c r="AJ55" s="224">
        <f t="shared" si="157"/>
        <v>-0.38611706723845485</v>
      </c>
      <c r="AK55" s="130">
        <v>5099</v>
      </c>
      <c r="AL55" s="220">
        <f t="shared" si="158"/>
        <v>-0.17864046391752575</v>
      </c>
      <c r="AM55" s="34">
        <v>11844</v>
      </c>
      <c r="AN55" s="224">
        <f t="shared" si="159"/>
        <v>-0.93667563102487739</v>
      </c>
      <c r="AO55" s="34">
        <v>3192</v>
      </c>
      <c r="AP55" s="224">
        <f t="shared" si="160"/>
        <v>-0.93433044623202421</v>
      </c>
      <c r="AQ55" s="34">
        <v>2787</v>
      </c>
      <c r="AR55" s="224">
        <f t="shared" si="161"/>
        <v>-0.94685050632187195</v>
      </c>
      <c r="AS55" s="34">
        <v>3576</v>
      </c>
      <c r="AT55" s="224">
        <f t="shared" si="162"/>
        <v>-0.93651131824234357</v>
      </c>
      <c r="AU55" s="34">
        <v>1129</v>
      </c>
      <c r="AV55" s="224">
        <f t="shared" si="163"/>
        <v>-0.94529508673321061</v>
      </c>
      <c r="AW55" s="130">
        <v>1063</v>
      </c>
      <c r="AX55" s="220">
        <f t="shared" si="164"/>
        <v>-0.8423316523286859</v>
      </c>
      <c r="AY55" s="34">
        <v>13145</v>
      </c>
      <c r="AZ55" s="224">
        <f t="shared" si="165"/>
        <v>-0.55498002572956873</v>
      </c>
      <c r="BA55" s="34">
        <v>11833</v>
      </c>
      <c r="BB55" s="224">
        <f t="shared" si="166"/>
        <v>-0.23722039579707344</v>
      </c>
      <c r="BC55" s="34">
        <v>540</v>
      </c>
      <c r="BD55" s="224">
        <f t="shared" si="167"/>
        <v>-0.93897615549779634</v>
      </c>
      <c r="BE55" s="34">
        <v>242</v>
      </c>
      <c r="BF55" s="224">
        <f t="shared" si="168"/>
        <v>-0.75604838709677424</v>
      </c>
      <c r="BG55" s="34">
        <v>294</v>
      </c>
      <c r="BH55" s="224">
        <f t="shared" si="169"/>
        <v>-0.92939481268011526</v>
      </c>
      <c r="BI55" s="130">
        <v>185</v>
      </c>
      <c r="BJ55" s="220">
        <f t="shared" si="170"/>
        <v>-0.68213058419243988</v>
      </c>
      <c r="BK55" s="34">
        <v>7663</v>
      </c>
      <c r="BL55" s="224">
        <f t="shared" si="171"/>
        <v>-0.81109796381205934</v>
      </c>
      <c r="BM55" s="34">
        <v>2920</v>
      </c>
      <c r="BN55" s="224">
        <f t="shared" si="172"/>
        <v>-0.80962315816925279</v>
      </c>
      <c r="BO55" s="34">
        <v>853</v>
      </c>
      <c r="BP55" s="224">
        <f t="shared" si="173"/>
        <v>-0.87574654042243261</v>
      </c>
      <c r="BQ55" s="34">
        <v>1346</v>
      </c>
      <c r="BR55" s="224">
        <f t="shared" si="174"/>
        <v>-0.86110824476318237</v>
      </c>
      <c r="BS55" s="34">
        <v>2592</v>
      </c>
      <c r="BT55" s="224">
        <f t="shared" si="175"/>
        <v>-0.69730234730818641</v>
      </c>
      <c r="BU55" s="130">
        <v>114</v>
      </c>
      <c r="BV55" s="220">
        <f t="shared" si="176"/>
        <v>-0.72921615201900236</v>
      </c>
      <c r="BW55" s="34">
        <v>26928</v>
      </c>
      <c r="BX55" s="224">
        <f t="shared" si="177"/>
        <v>-0.93342727879552023</v>
      </c>
      <c r="BY55" s="34">
        <v>13829</v>
      </c>
      <c r="BZ55" s="224">
        <f t="shared" si="178"/>
        <v>-0.92172500452816519</v>
      </c>
      <c r="CA55" s="34">
        <v>3362</v>
      </c>
      <c r="CB55" s="224">
        <f t="shared" si="179"/>
        <v>-0.95300399787525514</v>
      </c>
      <c r="CC55" s="34">
        <v>3111</v>
      </c>
      <c r="CD55" s="224">
        <f t="shared" si="180"/>
        <v>-0.91237853823405157</v>
      </c>
      <c r="CE55" s="34">
        <v>6696</v>
      </c>
      <c r="CF55" s="224">
        <f t="shared" si="181"/>
        <v>-0.94347554490047436</v>
      </c>
      <c r="CG55" s="130">
        <v>53</v>
      </c>
      <c r="CH55" s="220">
        <f t="shared" si="182"/>
        <v>-0.97180851063829787</v>
      </c>
      <c r="CI55" s="34">
        <v>1600</v>
      </c>
      <c r="CJ55" s="224">
        <f t="shared" si="183"/>
        <v>-0.96461351321464117</v>
      </c>
      <c r="CK55" s="34">
        <v>699</v>
      </c>
      <c r="CL55" s="224">
        <f t="shared" si="184"/>
        <v>-0.94752646197732904</v>
      </c>
      <c r="CM55" s="34">
        <v>693</v>
      </c>
      <c r="CN55" s="224">
        <f t="shared" si="185"/>
        <v>-0.96535346465353467</v>
      </c>
      <c r="CO55" s="34">
        <v>86</v>
      </c>
      <c r="CP55" s="224">
        <f t="shared" si="186"/>
        <v>-0.97882295001231223</v>
      </c>
      <c r="CQ55" s="34">
        <v>84</v>
      </c>
      <c r="CR55" s="224">
        <f t="shared" si="187"/>
        <v>-0.98579161028416784</v>
      </c>
      <c r="CS55" s="130">
        <v>39</v>
      </c>
      <c r="CT55" s="220">
        <f t="shared" si="188"/>
        <v>-0.98072170044488383</v>
      </c>
      <c r="CU55" s="34">
        <v>3514</v>
      </c>
      <c r="CV55" s="224">
        <f t="shared" si="189"/>
        <v>-0.93416516786570747</v>
      </c>
      <c r="CW55" s="34">
        <v>1189</v>
      </c>
      <c r="CX55" s="224">
        <f t="shared" si="190"/>
        <v>-0.91353984874927285</v>
      </c>
      <c r="CY55" s="34">
        <v>540</v>
      </c>
      <c r="CZ55" s="224">
        <f t="shared" si="191"/>
        <v>-0.92907801418439717</v>
      </c>
      <c r="DA55" s="34">
        <v>381</v>
      </c>
      <c r="DB55" s="224">
        <f t="shared" si="192"/>
        <v>-0.85611782477341392</v>
      </c>
      <c r="DC55" s="34">
        <v>1426</v>
      </c>
      <c r="DD55" s="224">
        <f t="shared" si="193"/>
        <v>-0.95124119537714558</v>
      </c>
      <c r="DE55" s="130">
        <v>0</v>
      </c>
      <c r="DF55" s="220">
        <f t="shared" si="194"/>
        <v>-1</v>
      </c>
      <c r="DG55" s="34">
        <v>951</v>
      </c>
      <c r="DH55" s="224">
        <f t="shared" si="195"/>
        <v>-0.9720014131778838</v>
      </c>
      <c r="DI55" s="34">
        <v>259</v>
      </c>
      <c r="DJ55" s="224">
        <f t="shared" si="196"/>
        <v>-0.96158979682633838</v>
      </c>
      <c r="DK55" s="34">
        <v>673</v>
      </c>
      <c r="DL55" s="224">
        <f t="shared" si="197"/>
        <v>-0.9706881533101045</v>
      </c>
      <c r="DM55" s="34">
        <v>4</v>
      </c>
      <c r="DN55" s="224">
        <f t="shared" si="198"/>
        <v>-0.99796126401630991</v>
      </c>
      <c r="DO55" s="34">
        <v>12</v>
      </c>
      <c r="DP55" s="224">
        <f t="shared" si="199"/>
        <v>-0.99452804377564985</v>
      </c>
      <c r="DQ55" s="130">
        <v>18</v>
      </c>
      <c r="DR55" s="220">
        <f t="shared" si="200"/>
        <v>-0.86956521739130432</v>
      </c>
      <c r="DS55" s="34">
        <v>14956</v>
      </c>
      <c r="DT55" s="224">
        <f t="shared" si="201"/>
        <v>-0.83730922777360783</v>
      </c>
      <c r="DU55" s="34">
        <v>9268</v>
      </c>
      <c r="DV55" s="224">
        <f t="shared" si="202"/>
        <v>-0.81765955772408905</v>
      </c>
      <c r="DW55" s="34">
        <v>4522</v>
      </c>
      <c r="DX55" s="224">
        <f t="shared" si="203"/>
        <v>-0.85781215608590378</v>
      </c>
      <c r="DY55" s="34">
        <v>2526</v>
      </c>
      <c r="DZ55" s="224">
        <f t="shared" si="204"/>
        <v>-0.84845212383009361</v>
      </c>
      <c r="EA55" s="34">
        <v>1218</v>
      </c>
      <c r="EB55" s="224">
        <f t="shared" si="205"/>
        <v>-0.8849315068493151</v>
      </c>
      <c r="EC55" s="130">
        <v>249</v>
      </c>
      <c r="ED55" s="220">
        <f t="shared" si="206"/>
        <v>-0.90607317993210112</v>
      </c>
    </row>
    <row r="56" spans="1:134" s="16" customFormat="1" outlineLevel="1" x14ac:dyDescent="0.25">
      <c r="A56" s="218"/>
      <c r="B56" s="33" t="s">
        <v>51</v>
      </c>
      <c r="C56" s="34">
        <v>213082</v>
      </c>
      <c r="D56" s="224">
        <f t="shared" si="141"/>
        <v>-0.83503154484989395</v>
      </c>
      <c r="E56" s="34">
        <v>100854</v>
      </c>
      <c r="F56" s="224">
        <f t="shared" si="142"/>
        <v>-0.7920128685000154</v>
      </c>
      <c r="G56" s="34">
        <v>43237</v>
      </c>
      <c r="H56" s="224">
        <f t="shared" si="143"/>
        <v>-0.87810880755980802</v>
      </c>
      <c r="I56" s="34">
        <v>28670</v>
      </c>
      <c r="J56" s="224">
        <f t="shared" si="144"/>
        <v>-0.83661210905443606</v>
      </c>
      <c r="K56" s="34">
        <v>41635</v>
      </c>
      <c r="L56" s="224">
        <f t="shared" si="145"/>
        <v>-0.83907437326551282</v>
      </c>
      <c r="M56" s="130">
        <v>4759</v>
      </c>
      <c r="N56" s="220">
        <f t="shared" si="146"/>
        <v>-0.80580266057292094</v>
      </c>
      <c r="O56" s="34">
        <v>134986</v>
      </c>
      <c r="P56" s="224">
        <f t="shared" si="147"/>
        <v>-0.88183791733048544</v>
      </c>
      <c r="Q56" s="34">
        <v>65907</v>
      </c>
      <c r="R56" s="224">
        <f t="shared" si="148"/>
        <v>-0.84215291099950429</v>
      </c>
      <c r="S56" s="34">
        <v>23822</v>
      </c>
      <c r="T56" s="224">
        <f t="shared" si="149"/>
        <v>-0.92165697053010298</v>
      </c>
      <c r="U56" s="34">
        <v>18963</v>
      </c>
      <c r="V56" s="224">
        <f t="shared" si="150"/>
        <v>-0.88557481113176129</v>
      </c>
      <c r="W56" s="34">
        <v>26741</v>
      </c>
      <c r="X56" s="224">
        <f t="shared" si="151"/>
        <v>-0.88725250446925485</v>
      </c>
      <c r="Y56" s="130">
        <v>1710</v>
      </c>
      <c r="Z56" s="220">
        <f t="shared" si="152"/>
        <v>-0.91389294526411202</v>
      </c>
      <c r="AA56" s="34">
        <v>78096</v>
      </c>
      <c r="AB56" s="224">
        <f t="shared" si="153"/>
        <v>-0.47682434197745072</v>
      </c>
      <c r="AC56" s="34">
        <v>34947</v>
      </c>
      <c r="AD56" s="224">
        <f t="shared" si="154"/>
        <v>-0.48125222657641609</v>
      </c>
      <c r="AE56" s="34">
        <v>19414</v>
      </c>
      <c r="AF56" s="224">
        <f t="shared" si="155"/>
        <v>-0.61666502122618227</v>
      </c>
      <c r="AG56" s="34">
        <v>9708</v>
      </c>
      <c r="AH56" s="224">
        <f t="shared" si="156"/>
        <v>-4.103405826836326E-3</v>
      </c>
      <c r="AI56" s="34">
        <v>14894</v>
      </c>
      <c r="AJ56" s="224">
        <f t="shared" si="157"/>
        <v>-0.30873479996287012</v>
      </c>
      <c r="AK56" s="130">
        <v>3049</v>
      </c>
      <c r="AL56" s="220">
        <f t="shared" si="158"/>
        <v>-0.34387777060469116</v>
      </c>
      <c r="AM56" s="34">
        <v>16282</v>
      </c>
      <c r="AN56" s="224">
        <f t="shared" si="159"/>
        <v>-0.92915263382328628</v>
      </c>
      <c r="AO56" s="34">
        <v>5477</v>
      </c>
      <c r="AP56" s="224">
        <f t="shared" si="160"/>
        <v>-0.8928704156479218</v>
      </c>
      <c r="AQ56" s="34">
        <v>4409</v>
      </c>
      <c r="AR56" s="224">
        <f t="shared" si="161"/>
        <v>-0.93000920722608504</v>
      </c>
      <c r="AS56" s="34">
        <v>3710</v>
      </c>
      <c r="AT56" s="224">
        <f t="shared" si="162"/>
        <v>-0.94989736387208301</v>
      </c>
      <c r="AU56" s="34">
        <v>1676</v>
      </c>
      <c r="AV56" s="224">
        <f t="shared" si="163"/>
        <v>-0.94323262430564969</v>
      </c>
      <c r="AW56" s="130">
        <v>851</v>
      </c>
      <c r="AX56" s="220">
        <f t="shared" si="164"/>
        <v>-0.91229516644336806</v>
      </c>
      <c r="AY56" s="34">
        <v>9174</v>
      </c>
      <c r="AZ56" s="224">
        <f t="shared" si="165"/>
        <v>-0.70511089681774353</v>
      </c>
      <c r="BA56" s="34">
        <v>6476</v>
      </c>
      <c r="BB56" s="224">
        <f t="shared" si="166"/>
        <v>-0.62824339839265209</v>
      </c>
      <c r="BC56" s="34">
        <v>815</v>
      </c>
      <c r="BD56" s="224">
        <f t="shared" si="167"/>
        <v>-0.89648164613235104</v>
      </c>
      <c r="BE56" s="34">
        <v>433</v>
      </c>
      <c r="BF56" s="224">
        <f t="shared" si="168"/>
        <v>-0.62478336221837094</v>
      </c>
      <c r="BG56" s="34">
        <v>1482</v>
      </c>
      <c r="BH56" s="224">
        <f t="shared" si="169"/>
        <v>-0.63506525486333421</v>
      </c>
      <c r="BI56" s="130">
        <v>43</v>
      </c>
      <c r="BJ56" s="220">
        <f t="shared" si="170"/>
        <v>-0.91468253968253965</v>
      </c>
      <c r="BK56" s="34">
        <v>17788</v>
      </c>
      <c r="BL56" s="224">
        <f t="shared" si="171"/>
        <v>-0.63551421019199639</v>
      </c>
      <c r="BM56" s="34">
        <v>7437</v>
      </c>
      <c r="BN56" s="224">
        <f t="shared" si="172"/>
        <v>-0.60771178394345393</v>
      </c>
      <c r="BO56" s="34">
        <v>2314</v>
      </c>
      <c r="BP56" s="224">
        <f t="shared" si="173"/>
        <v>-0.71286760143938455</v>
      </c>
      <c r="BQ56" s="34">
        <v>3132</v>
      </c>
      <c r="BR56" s="224">
        <f t="shared" si="174"/>
        <v>-0.68177199756147122</v>
      </c>
      <c r="BS56" s="34">
        <v>5238</v>
      </c>
      <c r="BT56" s="224">
        <f t="shared" si="175"/>
        <v>-0.60805148159233768</v>
      </c>
      <c r="BU56" s="130">
        <v>256</v>
      </c>
      <c r="BV56" s="220">
        <f t="shared" si="176"/>
        <v>-0.52592592592592591</v>
      </c>
      <c r="BW56" s="34">
        <v>50141</v>
      </c>
      <c r="BX56" s="224">
        <f t="shared" si="177"/>
        <v>-0.88414179061368503</v>
      </c>
      <c r="BY56" s="34">
        <v>27627</v>
      </c>
      <c r="BZ56" s="224">
        <f t="shared" si="178"/>
        <v>-0.85463375620228255</v>
      </c>
      <c r="CA56" s="34">
        <v>4478</v>
      </c>
      <c r="CB56" s="224">
        <f t="shared" si="179"/>
        <v>-0.93698105772749019</v>
      </c>
      <c r="CC56" s="34">
        <v>5245</v>
      </c>
      <c r="CD56" s="224">
        <f t="shared" si="180"/>
        <v>-0.86898636159264631</v>
      </c>
      <c r="CE56" s="34">
        <v>12868</v>
      </c>
      <c r="CF56" s="224">
        <f t="shared" si="181"/>
        <v>-0.89962323611316952</v>
      </c>
      <c r="CG56" s="130">
        <v>139</v>
      </c>
      <c r="CH56" s="220">
        <f t="shared" si="182"/>
        <v>-0.94653846153846155</v>
      </c>
      <c r="CI56" s="34">
        <v>2406</v>
      </c>
      <c r="CJ56" s="224">
        <f t="shared" si="183"/>
        <v>-0.95619720361200122</v>
      </c>
      <c r="CK56" s="34">
        <v>1089</v>
      </c>
      <c r="CL56" s="224">
        <f t="shared" si="184"/>
        <v>-0.93385166737532654</v>
      </c>
      <c r="CM56" s="34">
        <v>625</v>
      </c>
      <c r="CN56" s="224">
        <f t="shared" si="185"/>
        <v>-0.97374280552871484</v>
      </c>
      <c r="CO56" s="34">
        <v>96</v>
      </c>
      <c r="CP56" s="224">
        <f t="shared" si="186"/>
        <v>-0.98020618556701034</v>
      </c>
      <c r="CQ56" s="34">
        <v>563</v>
      </c>
      <c r="CR56" s="224">
        <f t="shared" si="187"/>
        <v>-0.92786675208199876</v>
      </c>
      <c r="CS56" s="130">
        <v>43</v>
      </c>
      <c r="CT56" s="220">
        <f t="shared" si="188"/>
        <v>-0.97870232788509159</v>
      </c>
      <c r="CU56" s="34">
        <v>4713</v>
      </c>
      <c r="CV56" s="224">
        <f t="shared" si="189"/>
        <v>-0.90785383306938827</v>
      </c>
      <c r="CW56" s="34">
        <v>1502</v>
      </c>
      <c r="CX56" s="224">
        <f t="shared" si="190"/>
        <v>-0.88725416604113494</v>
      </c>
      <c r="CY56" s="34">
        <v>436</v>
      </c>
      <c r="CZ56" s="224">
        <f t="shared" si="191"/>
        <v>-0.9377942645170495</v>
      </c>
      <c r="DA56" s="34">
        <v>622</v>
      </c>
      <c r="DB56" s="224">
        <f t="shared" si="192"/>
        <v>-0.82131571387532321</v>
      </c>
      <c r="DC56" s="34">
        <v>2133</v>
      </c>
      <c r="DD56" s="224">
        <f t="shared" si="193"/>
        <v>-0.92209072978303752</v>
      </c>
      <c r="DE56" s="130">
        <v>12</v>
      </c>
      <c r="DF56" s="220" t="str">
        <f t="shared" si="194"/>
        <v>-</v>
      </c>
      <c r="DG56" s="34">
        <v>6195</v>
      </c>
      <c r="DH56" s="224">
        <f t="shared" si="195"/>
        <v>-0.95328406605836669</v>
      </c>
      <c r="DI56" s="34">
        <v>1305</v>
      </c>
      <c r="DJ56" s="224">
        <f t="shared" si="196"/>
        <v>-0.96245900696162479</v>
      </c>
      <c r="DK56" s="34">
        <v>4243</v>
      </c>
      <c r="DL56" s="224">
        <f t="shared" si="197"/>
        <v>-0.94548164518740285</v>
      </c>
      <c r="DM56" s="34">
        <v>669</v>
      </c>
      <c r="DN56" s="224">
        <f t="shared" si="198"/>
        <v>-0.91863293602529794</v>
      </c>
      <c r="DO56" s="34">
        <v>72</v>
      </c>
      <c r="DP56" s="224">
        <f t="shared" si="199"/>
        <v>-0.99227053140096622</v>
      </c>
      <c r="DQ56" s="130">
        <v>0</v>
      </c>
      <c r="DR56" s="220">
        <f t="shared" si="200"/>
        <v>-1</v>
      </c>
      <c r="DS56" s="34">
        <v>17813</v>
      </c>
      <c r="DT56" s="224">
        <f t="shared" si="201"/>
        <v>-0.8070515597920277</v>
      </c>
      <c r="DU56" s="34">
        <v>10765</v>
      </c>
      <c r="DV56" s="224">
        <f t="shared" si="202"/>
        <v>-0.82346960528689261</v>
      </c>
      <c r="DW56" s="34">
        <v>5359</v>
      </c>
      <c r="DX56" s="224">
        <f t="shared" si="203"/>
        <v>-0.85875065893516078</v>
      </c>
      <c r="DY56" s="34">
        <v>2629</v>
      </c>
      <c r="DZ56" s="224">
        <f t="shared" si="204"/>
        <v>-0.84560723514211888</v>
      </c>
      <c r="EA56" s="34">
        <v>1757</v>
      </c>
      <c r="EB56" s="224">
        <f t="shared" si="205"/>
        <v>-0.86378789053414995</v>
      </c>
      <c r="EC56" s="130">
        <v>234</v>
      </c>
      <c r="ED56" s="220">
        <f t="shared" si="206"/>
        <v>-0.880306905370844</v>
      </c>
    </row>
    <row r="57" spans="1:134" s="16" customFormat="1" outlineLevel="1" x14ac:dyDescent="0.25">
      <c r="A57" s="218"/>
      <c r="B57" s="33" t="s">
        <v>53</v>
      </c>
      <c r="C57" s="34">
        <v>199677</v>
      </c>
      <c r="D57" s="224">
        <f t="shared" si="141"/>
        <v>-0.8451012775768163</v>
      </c>
      <c r="E57" s="34">
        <v>86333</v>
      </c>
      <c r="F57" s="224">
        <f t="shared" si="142"/>
        <v>-0.82293427075984049</v>
      </c>
      <c r="G57" s="34">
        <v>61827</v>
      </c>
      <c r="H57" s="224">
        <f t="shared" si="143"/>
        <v>-0.84760977533490256</v>
      </c>
      <c r="I57" s="34">
        <v>31772</v>
      </c>
      <c r="J57" s="224">
        <f t="shared" si="144"/>
        <v>-0.8006175008785581</v>
      </c>
      <c r="K57" s="34">
        <v>29510</v>
      </c>
      <c r="L57" s="224">
        <f t="shared" si="145"/>
        <v>-0.87279898273669687</v>
      </c>
      <c r="M57" s="130">
        <v>6851</v>
      </c>
      <c r="N57" s="220">
        <f t="shared" si="146"/>
        <v>-0.76865671641791045</v>
      </c>
      <c r="O57" s="34">
        <v>161298</v>
      </c>
      <c r="P57" s="224">
        <f t="shared" si="147"/>
        <v>-0.86121333573108272</v>
      </c>
      <c r="Q57" s="34">
        <v>71015</v>
      </c>
      <c r="R57" s="224">
        <f t="shared" si="148"/>
        <v>-0.83555061539708453</v>
      </c>
      <c r="S57" s="34">
        <v>47470</v>
      </c>
      <c r="T57" s="224">
        <f t="shared" si="149"/>
        <v>-0.86893908856481816</v>
      </c>
      <c r="U57" s="34">
        <v>28645</v>
      </c>
      <c r="V57" s="224">
        <f t="shared" si="150"/>
        <v>-0.80938787189161499</v>
      </c>
      <c r="W57" s="34">
        <v>24008</v>
      </c>
      <c r="X57" s="224">
        <f t="shared" si="151"/>
        <v>-0.88715128440151358</v>
      </c>
      <c r="Y57" s="130">
        <v>5258</v>
      </c>
      <c r="Z57" s="220">
        <f t="shared" si="152"/>
        <v>-0.80155495169082125</v>
      </c>
      <c r="AA57" s="34">
        <v>38379</v>
      </c>
      <c r="AB57" s="224">
        <f t="shared" si="153"/>
        <v>-0.69751733921815884</v>
      </c>
      <c r="AC57" s="34">
        <v>15317</v>
      </c>
      <c r="AD57" s="224">
        <f t="shared" si="154"/>
        <v>-0.72521124486464184</v>
      </c>
      <c r="AE57" s="34">
        <v>14357</v>
      </c>
      <c r="AF57" s="224">
        <f t="shared" si="155"/>
        <v>-0.67008295608612722</v>
      </c>
      <c r="AG57" s="34">
        <v>3127</v>
      </c>
      <c r="AH57" s="224">
        <f t="shared" si="156"/>
        <v>-0.6553130511463845</v>
      </c>
      <c r="AI57" s="34">
        <v>5502</v>
      </c>
      <c r="AJ57" s="224">
        <f t="shared" si="157"/>
        <v>-0.71418181818181825</v>
      </c>
      <c r="AK57" s="130">
        <v>1593</v>
      </c>
      <c r="AL57" s="220">
        <f t="shared" si="158"/>
        <v>-0.4890955740859525</v>
      </c>
      <c r="AM57" s="34">
        <v>59162</v>
      </c>
      <c r="AN57" s="224">
        <f t="shared" si="159"/>
        <v>-0.77951611460600456</v>
      </c>
      <c r="AO57" s="34">
        <v>18593</v>
      </c>
      <c r="AP57" s="224">
        <f t="shared" si="160"/>
        <v>-0.72010296862768719</v>
      </c>
      <c r="AQ57" s="34">
        <v>21718</v>
      </c>
      <c r="AR57" s="224">
        <f t="shared" si="161"/>
        <v>-0.77031114495420605</v>
      </c>
      <c r="AS57" s="34">
        <v>19728</v>
      </c>
      <c r="AT57" s="224">
        <f t="shared" si="162"/>
        <v>-0.72619774607228105</v>
      </c>
      <c r="AU57" s="34">
        <v>8320</v>
      </c>
      <c r="AV57" s="224">
        <f t="shared" si="163"/>
        <v>-0.78404194569900842</v>
      </c>
      <c r="AW57" s="130">
        <v>4179</v>
      </c>
      <c r="AX57" s="220">
        <f t="shared" si="164"/>
        <v>-0.71986861509585731</v>
      </c>
      <c r="AY57" s="34">
        <v>11175</v>
      </c>
      <c r="AZ57" s="224">
        <f t="shared" si="165"/>
        <v>-0.64207930305553784</v>
      </c>
      <c r="BA57" s="34">
        <v>5179</v>
      </c>
      <c r="BB57" s="224">
        <f t="shared" si="166"/>
        <v>-0.71625027394258156</v>
      </c>
      <c r="BC57" s="34">
        <v>3304</v>
      </c>
      <c r="BD57" s="224">
        <f t="shared" si="167"/>
        <v>-0.51969763046954498</v>
      </c>
      <c r="BE57" s="34">
        <v>970</v>
      </c>
      <c r="BF57" s="224">
        <f t="shared" si="168"/>
        <v>-0.21647819063004847</v>
      </c>
      <c r="BG57" s="34">
        <v>1432</v>
      </c>
      <c r="BH57" s="224">
        <f t="shared" si="169"/>
        <v>-0.66542056074766354</v>
      </c>
      <c r="BI57" s="130">
        <v>328</v>
      </c>
      <c r="BJ57" s="220">
        <f t="shared" si="170"/>
        <v>-0.44122657580919933</v>
      </c>
      <c r="BK57" s="34">
        <v>5259</v>
      </c>
      <c r="BL57" s="224">
        <f t="shared" si="171"/>
        <v>-0.86800692718921768</v>
      </c>
      <c r="BM57" s="34">
        <v>2669</v>
      </c>
      <c r="BN57" s="224">
        <f t="shared" si="172"/>
        <v>-0.8468556346109708</v>
      </c>
      <c r="BO57" s="34">
        <v>1579</v>
      </c>
      <c r="BP57" s="224">
        <f t="shared" si="173"/>
        <v>-0.73068395019614529</v>
      </c>
      <c r="BQ57" s="34">
        <v>502</v>
      </c>
      <c r="BR57" s="224">
        <f t="shared" si="174"/>
        <v>-0.92969187675070031</v>
      </c>
      <c r="BS57" s="34">
        <v>628</v>
      </c>
      <c r="BT57" s="224">
        <f t="shared" si="175"/>
        <v>-0.93786484614623533</v>
      </c>
      <c r="BU57" s="130">
        <v>106</v>
      </c>
      <c r="BV57" s="220">
        <f t="shared" si="176"/>
        <v>-0.6797583081570997</v>
      </c>
      <c r="BW57" s="34">
        <v>44574</v>
      </c>
      <c r="BX57" s="224">
        <f t="shared" si="177"/>
        <v>-0.87882099631357458</v>
      </c>
      <c r="BY57" s="34">
        <v>26835</v>
      </c>
      <c r="BZ57" s="224">
        <f t="shared" si="178"/>
        <v>-0.84763662171753018</v>
      </c>
      <c r="CA57" s="34">
        <v>5602</v>
      </c>
      <c r="CB57" s="224">
        <f t="shared" si="179"/>
        <v>-0.89709772226304185</v>
      </c>
      <c r="CC57" s="34">
        <v>2571</v>
      </c>
      <c r="CD57" s="224">
        <f t="shared" si="180"/>
        <v>-0.9221828747843458</v>
      </c>
      <c r="CE57" s="34">
        <v>9561</v>
      </c>
      <c r="CF57" s="224">
        <f t="shared" si="181"/>
        <v>-0.90459321644896373</v>
      </c>
      <c r="CG57" s="130">
        <v>63</v>
      </c>
      <c r="CH57" s="220">
        <f t="shared" si="182"/>
        <v>-0.97599999999999998</v>
      </c>
      <c r="CI57" s="34">
        <v>4859</v>
      </c>
      <c r="CJ57" s="224">
        <f t="shared" si="183"/>
        <v>-0.89530499235095129</v>
      </c>
      <c r="CK57" s="34">
        <v>2122</v>
      </c>
      <c r="CL57" s="224">
        <f t="shared" si="184"/>
        <v>-0.83162739030389587</v>
      </c>
      <c r="CM57" s="34">
        <v>2021</v>
      </c>
      <c r="CN57" s="224">
        <f t="shared" si="185"/>
        <v>-0.89076856556048001</v>
      </c>
      <c r="CO57" s="34">
        <v>363</v>
      </c>
      <c r="CP57" s="224">
        <f t="shared" si="186"/>
        <v>-0.90925</v>
      </c>
      <c r="CQ57" s="34">
        <v>432</v>
      </c>
      <c r="CR57" s="224">
        <f t="shared" si="187"/>
        <v>-0.95265753424657529</v>
      </c>
      <c r="CS57" s="130">
        <v>103</v>
      </c>
      <c r="CT57" s="220">
        <f t="shared" si="188"/>
        <v>-0.94677002583979331</v>
      </c>
      <c r="CU57" s="34">
        <v>4163</v>
      </c>
      <c r="CV57" s="224">
        <f t="shared" si="189"/>
        <v>-0.88581068107633654</v>
      </c>
      <c r="CW57" s="34">
        <v>1909</v>
      </c>
      <c r="CX57" s="224">
        <f t="shared" si="190"/>
        <v>-0.83360934367645778</v>
      </c>
      <c r="CY57" s="34">
        <v>567</v>
      </c>
      <c r="CZ57" s="224">
        <f t="shared" si="191"/>
        <v>-0.88480292563998375</v>
      </c>
      <c r="DA57" s="34">
        <v>213</v>
      </c>
      <c r="DB57" s="224">
        <f t="shared" si="192"/>
        <v>-0.90978398983481579</v>
      </c>
      <c r="DC57" s="34">
        <v>1476</v>
      </c>
      <c r="DD57" s="224">
        <f t="shared" si="193"/>
        <v>-0.91635972119907061</v>
      </c>
      <c r="DE57" s="130">
        <v>7</v>
      </c>
      <c r="DF57" s="220">
        <f t="shared" si="194"/>
        <v>-0.82051282051282048</v>
      </c>
      <c r="DG57" s="34">
        <v>6485</v>
      </c>
      <c r="DH57" s="224">
        <f t="shared" si="195"/>
        <v>-0.97057782697856743</v>
      </c>
      <c r="DI57" s="34">
        <v>1360</v>
      </c>
      <c r="DJ57" s="224">
        <f t="shared" si="196"/>
        <v>-0.97624080641498223</v>
      </c>
      <c r="DK57" s="34">
        <v>3945</v>
      </c>
      <c r="DL57" s="224">
        <f t="shared" si="197"/>
        <v>-0.9706743778061907</v>
      </c>
      <c r="DM57" s="34">
        <v>1080</v>
      </c>
      <c r="DN57" s="224">
        <f t="shared" si="198"/>
        <v>-0.89692689444550489</v>
      </c>
      <c r="DO57" s="34">
        <v>84</v>
      </c>
      <c r="DP57" s="224">
        <f t="shared" si="199"/>
        <v>-0.99396117900790792</v>
      </c>
      <c r="DQ57" s="130">
        <v>63</v>
      </c>
      <c r="DR57" s="220">
        <f t="shared" si="200"/>
        <v>-0.98062134727776074</v>
      </c>
      <c r="DS57" s="34">
        <v>18704</v>
      </c>
      <c r="DT57" s="224">
        <f t="shared" si="201"/>
        <v>-0.78466497812571956</v>
      </c>
      <c r="DU57" s="34">
        <v>10111</v>
      </c>
      <c r="DV57" s="224">
        <f t="shared" si="202"/>
        <v>-0.81779355582786706</v>
      </c>
      <c r="DW57" s="34">
        <v>7601</v>
      </c>
      <c r="DX57" s="224">
        <f t="shared" si="203"/>
        <v>-0.77978966885882317</v>
      </c>
      <c r="DY57" s="34">
        <v>2554</v>
      </c>
      <c r="DZ57" s="224">
        <f t="shared" si="204"/>
        <v>-0.82397132814115381</v>
      </c>
      <c r="EA57" s="34">
        <v>1768</v>
      </c>
      <c r="EB57" s="224">
        <f t="shared" si="205"/>
        <v>-0.85842408712363871</v>
      </c>
      <c r="EC57" s="130">
        <v>358</v>
      </c>
      <c r="ED57" s="220">
        <f t="shared" si="206"/>
        <v>-0.86021085513471296</v>
      </c>
    </row>
    <row r="58" spans="1:134" s="16" customFormat="1" outlineLevel="1" x14ac:dyDescent="0.25">
      <c r="A58" s="218"/>
      <c r="B58" s="33" t="s">
        <v>55</v>
      </c>
      <c r="C58" s="34">
        <v>250574</v>
      </c>
      <c r="D58" s="224">
        <f t="shared" si="141"/>
        <v>-0.81101933444149132</v>
      </c>
      <c r="E58" s="34">
        <v>109315</v>
      </c>
      <c r="F58" s="224">
        <f t="shared" si="142"/>
        <v>-0.79227869220040359</v>
      </c>
      <c r="G58" s="34">
        <v>74976</v>
      </c>
      <c r="H58" s="224">
        <f t="shared" si="143"/>
        <v>-0.82008192492375032</v>
      </c>
      <c r="I58" s="34">
        <v>39909</v>
      </c>
      <c r="J58" s="224">
        <f t="shared" si="144"/>
        <v>-0.76345596472199007</v>
      </c>
      <c r="K58" s="34">
        <v>38706</v>
      </c>
      <c r="L58" s="224">
        <f t="shared" si="145"/>
        <v>-0.84923636618588183</v>
      </c>
      <c r="M58" s="130">
        <v>9735</v>
      </c>
      <c r="N58" s="220">
        <f t="shared" si="146"/>
        <v>-0.72589046881599328</v>
      </c>
      <c r="O58" s="34">
        <v>208450</v>
      </c>
      <c r="P58" s="224">
        <f t="shared" si="147"/>
        <v>-0.82622737079386033</v>
      </c>
      <c r="Q58" s="34">
        <v>92652</v>
      </c>
      <c r="R58" s="224">
        <f t="shared" si="148"/>
        <v>-0.80278878102045292</v>
      </c>
      <c r="S58" s="34">
        <v>61848</v>
      </c>
      <c r="T58" s="224">
        <f t="shared" si="149"/>
        <v>-0.8362340829474052</v>
      </c>
      <c r="U58" s="34">
        <v>35812</v>
      </c>
      <c r="V58" s="224">
        <f t="shared" si="150"/>
        <v>-0.77609243408506889</v>
      </c>
      <c r="W58" s="34">
        <v>31285</v>
      </c>
      <c r="X58" s="224">
        <f t="shared" si="151"/>
        <v>-0.86692217382427006</v>
      </c>
      <c r="Y58" s="130">
        <v>8308</v>
      </c>
      <c r="Z58" s="220">
        <f t="shared" si="152"/>
        <v>-0.74162649665681846</v>
      </c>
      <c r="AA58" s="34">
        <v>42124</v>
      </c>
      <c r="AB58" s="224">
        <f t="shared" si="153"/>
        <v>-0.66665611547227144</v>
      </c>
      <c r="AC58" s="34">
        <v>16662</v>
      </c>
      <c r="AD58" s="224">
        <f t="shared" si="154"/>
        <v>-0.70482045104257085</v>
      </c>
      <c r="AE58" s="34">
        <v>13129</v>
      </c>
      <c r="AF58" s="224">
        <f t="shared" si="155"/>
        <v>-0.66389329783421225</v>
      </c>
      <c r="AG58" s="34">
        <v>4098</v>
      </c>
      <c r="AH58" s="224">
        <f t="shared" si="156"/>
        <v>-0.53304466727438471</v>
      </c>
      <c r="AI58" s="34">
        <v>7421</v>
      </c>
      <c r="AJ58" s="224">
        <f t="shared" si="157"/>
        <v>-0.65714945714945716</v>
      </c>
      <c r="AK58" s="130">
        <v>1427</v>
      </c>
      <c r="AL58" s="220">
        <f t="shared" si="158"/>
        <v>-0.57529761904761911</v>
      </c>
      <c r="AM58" s="34">
        <v>61322</v>
      </c>
      <c r="AN58" s="224">
        <f t="shared" si="159"/>
        <v>-0.75933092096484267</v>
      </c>
      <c r="AO58" s="34">
        <v>19169</v>
      </c>
      <c r="AP58" s="224">
        <f t="shared" si="160"/>
        <v>-0.74182817277000357</v>
      </c>
      <c r="AQ58" s="34">
        <v>25224</v>
      </c>
      <c r="AR58" s="224">
        <f t="shared" si="161"/>
        <v>-0.75129656287590463</v>
      </c>
      <c r="AS58" s="34">
        <v>20839</v>
      </c>
      <c r="AT58" s="224">
        <f t="shared" si="162"/>
        <v>-0.71106705118961788</v>
      </c>
      <c r="AU58" s="34">
        <v>7137</v>
      </c>
      <c r="AV58" s="224">
        <f t="shared" si="163"/>
        <v>-0.84779270633397319</v>
      </c>
      <c r="AW58" s="130">
        <v>6835</v>
      </c>
      <c r="AX58" s="220">
        <f t="shared" si="164"/>
        <v>-0.65746216297484206</v>
      </c>
      <c r="AY58" s="34">
        <v>14935</v>
      </c>
      <c r="AZ58" s="224">
        <f t="shared" si="165"/>
        <v>-0.55641688199827732</v>
      </c>
      <c r="BA58" s="34">
        <v>6637</v>
      </c>
      <c r="BB58" s="224">
        <f t="shared" si="166"/>
        <v>-0.67826845702651606</v>
      </c>
      <c r="BC58" s="34">
        <v>4463</v>
      </c>
      <c r="BD58" s="224">
        <f t="shared" si="167"/>
        <v>-0.39819309600862995</v>
      </c>
      <c r="BE58" s="34">
        <v>1371</v>
      </c>
      <c r="BF58" s="224">
        <f t="shared" si="168"/>
        <v>0.10832659660468869</v>
      </c>
      <c r="BG58" s="34">
        <v>2016</v>
      </c>
      <c r="BH58" s="224">
        <f t="shared" si="169"/>
        <v>-0.55545755237045202</v>
      </c>
      <c r="BI58" s="130">
        <v>425</v>
      </c>
      <c r="BJ58" s="220">
        <f t="shared" si="170"/>
        <v>-0.27226027397260277</v>
      </c>
      <c r="BK58" s="34">
        <v>14961</v>
      </c>
      <c r="BL58" s="224">
        <f t="shared" si="171"/>
        <v>-0.65292534681946823</v>
      </c>
      <c r="BM58" s="34">
        <v>7199</v>
      </c>
      <c r="BN58" s="224">
        <f t="shared" si="172"/>
        <v>-0.55804530664865859</v>
      </c>
      <c r="BO58" s="34">
        <v>2733</v>
      </c>
      <c r="BP58" s="224">
        <f t="shared" si="173"/>
        <v>-0.63603675589292852</v>
      </c>
      <c r="BQ58" s="34">
        <v>2106</v>
      </c>
      <c r="BR58" s="224">
        <f t="shared" si="174"/>
        <v>-0.76076337612177669</v>
      </c>
      <c r="BS58" s="34">
        <v>3278</v>
      </c>
      <c r="BT58" s="224">
        <f t="shared" si="175"/>
        <v>-0.72182620502376105</v>
      </c>
      <c r="BU58" s="130">
        <v>133</v>
      </c>
      <c r="BV58" s="220">
        <f t="shared" si="176"/>
        <v>-0.73818897637795278</v>
      </c>
      <c r="BW58" s="34">
        <v>64260</v>
      </c>
      <c r="BX58" s="224">
        <f t="shared" si="177"/>
        <v>-0.83619135989721816</v>
      </c>
      <c r="BY58" s="34">
        <v>37448</v>
      </c>
      <c r="BZ58" s="224">
        <f t="shared" si="178"/>
        <v>-0.79893799227923612</v>
      </c>
      <c r="CA58" s="34">
        <v>8489</v>
      </c>
      <c r="CB58" s="224">
        <f t="shared" si="179"/>
        <v>-0.85131277039216713</v>
      </c>
      <c r="CC58" s="34">
        <v>5704</v>
      </c>
      <c r="CD58" s="224">
        <f t="shared" si="180"/>
        <v>-0.83566222017344205</v>
      </c>
      <c r="CE58" s="34">
        <v>13088</v>
      </c>
      <c r="CF58" s="224">
        <f t="shared" si="181"/>
        <v>-0.8837046054326867</v>
      </c>
      <c r="CG58" s="130">
        <v>171</v>
      </c>
      <c r="CH58" s="220">
        <f t="shared" si="182"/>
        <v>-0.92213114754098358</v>
      </c>
      <c r="CI58" s="34">
        <v>5923</v>
      </c>
      <c r="CJ58" s="224">
        <f t="shared" si="183"/>
        <v>-0.88584149256032685</v>
      </c>
      <c r="CK58" s="34">
        <v>2549</v>
      </c>
      <c r="CL58" s="224">
        <f t="shared" si="184"/>
        <v>-0.85823136818687429</v>
      </c>
      <c r="CM58" s="34">
        <v>2305</v>
      </c>
      <c r="CN58" s="224">
        <f t="shared" si="185"/>
        <v>-0.89351381317564449</v>
      </c>
      <c r="CO58" s="34">
        <v>439</v>
      </c>
      <c r="CP58" s="224">
        <f t="shared" si="186"/>
        <v>-0.9151362845544172</v>
      </c>
      <c r="CQ58" s="34">
        <v>659</v>
      </c>
      <c r="CR58" s="224">
        <f t="shared" si="187"/>
        <v>-0.93172399502693737</v>
      </c>
      <c r="CS58" s="130">
        <v>56</v>
      </c>
      <c r="CT58" s="220">
        <f t="shared" si="188"/>
        <v>-0.98077583247511158</v>
      </c>
      <c r="CU58" s="34">
        <v>5357</v>
      </c>
      <c r="CV58" s="224">
        <f t="shared" si="189"/>
        <v>-0.86251764403952258</v>
      </c>
      <c r="CW58" s="34">
        <v>2307</v>
      </c>
      <c r="CX58" s="224">
        <f t="shared" si="190"/>
        <v>-0.79677589852008457</v>
      </c>
      <c r="CY58" s="34">
        <v>585</v>
      </c>
      <c r="CZ58" s="224">
        <f t="shared" si="191"/>
        <v>-0.90743670886075956</v>
      </c>
      <c r="DA58" s="34">
        <v>519</v>
      </c>
      <c r="DB58" s="224">
        <f t="shared" si="192"/>
        <v>-0.83627760252365935</v>
      </c>
      <c r="DC58" s="34">
        <v>2017</v>
      </c>
      <c r="DD58" s="224">
        <f t="shared" si="193"/>
        <v>-0.88938247230448608</v>
      </c>
      <c r="DE58" s="130">
        <v>0</v>
      </c>
      <c r="DF58" s="220" t="str">
        <f t="shared" si="194"/>
        <v>-</v>
      </c>
      <c r="DG58" s="34">
        <v>7444</v>
      </c>
      <c r="DH58" s="224">
        <f t="shared" si="195"/>
        <v>-0.96660161069609885</v>
      </c>
      <c r="DI58" s="34">
        <v>908</v>
      </c>
      <c r="DJ58" s="224">
        <f t="shared" si="196"/>
        <v>-0.9858333073298593</v>
      </c>
      <c r="DK58" s="34">
        <v>5693</v>
      </c>
      <c r="DL58" s="224">
        <f t="shared" si="197"/>
        <v>-0.95653700805435737</v>
      </c>
      <c r="DM58" s="34">
        <v>873</v>
      </c>
      <c r="DN58" s="224">
        <f t="shared" si="198"/>
        <v>-0.92703109327983957</v>
      </c>
      <c r="DO58" s="34">
        <v>82</v>
      </c>
      <c r="DP58" s="224">
        <f t="shared" si="199"/>
        <v>-0.99357668807770638</v>
      </c>
      <c r="DQ58" s="130">
        <v>5</v>
      </c>
      <c r="DR58" s="220">
        <f t="shared" si="200"/>
        <v>-0.99833222148098733</v>
      </c>
      <c r="DS58" s="34">
        <v>25745</v>
      </c>
      <c r="DT58" s="224">
        <f t="shared" si="201"/>
        <v>-0.74419482726071362</v>
      </c>
      <c r="DU58" s="34">
        <v>14523</v>
      </c>
      <c r="DV58" s="224">
        <f t="shared" si="202"/>
        <v>-0.75501838669410615</v>
      </c>
      <c r="DW58" s="34">
        <v>10973</v>
      </c>
      <c r="DX58" s="224">
        <f t="shared" si="203"/>
        <v>-0.69409829667419365</v>
      </c>
      <c r="DY58" s="34">
        <v>3250</v>
      </c>
      <c r="DZ58" s="224">
        <f t="shared" si="204"/>
        <v>-0.79374246366694168</v>
      </c>
      <c r="EA58" s="34">
        <v>2689</v>
      </c>
      <c r="EB58" s="224">
        <f t="shared" si="205"/>
        <v>-0.78957664919007753</v>
      </c>
      <c r="EC58" s="130">
        <v>658</v>
      </c>
      <c r="ED58" s="220">
        <f t="shared" si="206"/>
        <v>-0.76029143897996354</v>
      </c>
    </row>
    <row r="59" spans="1:134" s="16" customFormat="1" ht="15.75" x14ac:dyDescent="0.25">
      <c r="A59" s="218"/>
      <c r="B59" s="225">
        <v>2020</v>
      </c>
      <c r="C59" s="226">
        <f>SUM(C47:C58)</f>
        <v>4631804</v>
      </c>
      <c r="D59" s="227">
        <f>IFERROR(C59/C72-1,"-")</f>
        <v>-0.69357679484303381</v>
      </c>
      <c r="E59" s="226">
        <f>SUM(E47:E58)</f>
        <v>1931945</v>
      </c>
      <c r="F59" s="227">
        <f>IFERROR(E59/E72-1,"-")</f>
        <v>-0.67196534687256237</v>
      </c>
      <c r="G59" s="226">
        <f>SUM(G47:G58)</f>
        <v>1331425</v>
      </c>
      <c r="H59" s="227">
        <f>IFERROR(G59/G72-1,"-")</f>
        <v>-0.68838170534906606</v>
      </c>
      <c r="I59" s="226">
        <f>SUM(I47:I58)</f>
        <v>652706</v>
      </c>
      <c r="J59" s="227">
        <f>IFERROR(I59/I72-1,"-")</f>
        <v>-0.67738864647814645</v>
      </c>
      <c r="K59" s="226">
        <f>SUM(K47:K58)</f>
        <v>795213</v>
      </c>
      <c r="L59" s="227">
        <f>IFERROR(K59/K72-1,"-")</f>
        <v>-0.74059907195224395</v>
      </c>
      <c r="M59" s="228">
        <f>SUM(M47:M58)</f>
        <v>123705</v>
      </c>
      <c r="N59" s="229">
        <f>IFERROR(M59/M72-1,"-")</f>
        <v>-0.6400576117318435</v>
      </c>
      <c r="O59" s="226">
        <f>SUM(O47:O58)</f>
        <v>3818966</v>
      </c>
      <c r="P59" s="227">
        <f>IFERROR(O59/O72-1,"-")</f>
        <v>-0.70952853757307299</v>
      </c>
      <c r="Q59" s="226">
        <f>SUM(Q47:Q58)</f>
        <v>1579182</v>
      </c>
      <c r="R59" s="227">
        <f>IFERROR(Q59/Q72-1,"-")</f>
        <v>-0.68717975028371447</v>
      </c>
      <c r="S59" s="226">
        <f>SUM(S47:S58)</f>
        <v>1090529</v>
      </c>
      <c r="T59" s="227">
        <f>IFERROR(S59/S72-1,"-")</f>
        <v>-0.69881179510577351</v>
      </c>
      <c r="U59" s="226">
        <f>SUM(U47:U58)</f>
        <v>566217</v>
      </c>
      <c r="V59" s="227">
        <f>IFERROR(U59/U72-1,"-")</f>
        <v>-0.69522045525010334</v>
      </c>
      <c r="W59" s="226">
        <f>SUM(W47:W58)</f>
        <v>661524</v>
      </c>
      <c r="X59" s="227">
        <f>IFERROR(W59/W72-1,"-")</f>
        <v>-0.75997178546211108</v>
      </c>
      <c r="Y59" s="228">
        <f>SUM(Y47:Y58)</f>
        <v>94407</v>
      </c>
      <c r="Z59" s="229">
        <f>IFERROR(Y59/Y72-1,"-")</f>
        <v>-0.66631556996073138</v>
      </c>
      <c r="AA59" s="226">
        <f>SUM(AA47:AA58)</f>
        <v>812839</v>
      </c>
      <c r="AB59" s="227">
        <f>IFERROR(AA59/AA72-1,"-")</f>
        <v>-0.58702115703722213</v>
      </c>
      <c r="AC59" s="226">
        <f>SUM(AC47:AC58)</f>
        <v>352762</v>
      </c>
      <c r="AD59" s="227">
        <f>IFERROR(AC59/AC72-1,"-")</f>
        <v>-0.58066674987667088</v>
      </c>
      <c r="AE59" s="226">
        <f>SUM(AE47:AE58)</f>
        <v>240896</v>
      </c>
      <c r="AF59" s="227">
        <f>IFERROR(AE59/AE72-1,"-")</f>
        <v>-0.63044712191919094</v>
      </c>
      <c r="AG59" s="226">
        <f>SUM(AG47:AG58)</f>
        <v>86490</v>
      </c>
      <c r="AH59" s="227">
        <f>IFERROR(AG59/AG72-1,"-")</f>
        <v>-0.47709533684395089</v>
      </c>
      <c r="AI59" s="226">
        <f>SUM(AI47:AI58)</f>
        <v>133691</v>
      </c>
      <c r="AJ59" s="227">
        <f>IFERROR(AI59/AI72-1,"-")</f>
        <v>-0.56811177515748668</v>
      </c>
      <c r="AK59" s="228">
        <f>SUM(AK47:AK58)</f>
        <v>29298</v>
      </c>
      <c r="AL59" s="229">
        <f>IFERROR(AK59/AK72-1,"-")</f>
        <v>-0.51778395904998598</v>
      </c>
      <c r="AM59" s="226">
        <f>SUM(AM47:AM58)</f>
        <v>893652</v>
      </c>
      <c r="AN59" s="227">
        <f>IFERROR(AM59/AM72-1,"-")</f>
        <v>-0.66294809717814662</v>
      </c>
      <c r="AO59" s="226">
        <f>SUM(AO47:AO58)</f>
        <v>282818</v>
      </c>
      <c r="AP59" s="227">
        <f>IFERROR(AO59/AO72-1,"-")</f>
        <v>-0.61884315207971974</v>
      </c>
      <c r="AQ59" s="226">
        <f>SUM(AQ47:AQ58)</f>
        <v>292641</v>
      </c>
      <c r="AR59" s="227">
        <f>IFERROR(AQ59/AQ72-1,"-")</f>
        <v>-0.66545449972677662</v>
      </c>
      <c r="AS59" s="226">
        <f>SUM(AS47:AS58)</f>
        <v>272572</v>
      </c>
      <c r="AT59" s="227">
        <f>IFERROR(AS59/AS72-1,"-")</f>
        <v>-0.64842847119035829</v>
      </c>
      <c r="AU59" s="226">
        <f>SUM(AU47:AU58)</f>
        <v>125869</v>
      </c>
      <c r="AV59" s="227">
        <f>IFERROR(AU59/AU72-1,"-")</f>
        <v>-0.68372398058154848</v>
      </c>
      <c r="AW59" s="228">
        <f>SUM(AW47:AW58)</f>
        <v>58491</v>
      </c>
      <c r="AX59" s="229">
        <f>IFERROR(AW59/AW72-1,"-")</f>
        <v>-0.60254816022831514</v>
      </c>
      <c r="AY59" s="226">
        <f>SUM(AY47:AY58)</f>
        <v>156089</v>
      </c>
      <c r="AZ59" s="227">
        <f>IFERROR(AY59/AY72-1,"-")</f>
        <v>-0.60987308109513172</v>
      </c>
      <c r="BA59" s="226">
        <f>SUM(BA47:BA58)</f>
        <v>95337</v>
      </c>
      <c r="BB59" s="227">
        <f>IFERROR(BA59/BA72-1,"-")</f>
        <v>-0.56883912137013437</v>
      </c>
      <c r="BC59" s="226">
        <f>SUM(BC47:BC58)</f>
        <v>31800</v>
      </c>
      <c r="BD59" s="227">
        <f>IFERROR(BC59/BC72-1,"-")</f>
        <v>-0.69267642112994565</v>
      </c>
      <c r="BE59" s="226">
        <f>SUM(BE47:BE58)</f>
        <v>8502</v>
      </c>
      <c r="BF59" s="227">
        <f>IFERROR(BE59/BE72-1,"-")</f>
        <v>-0.45451045810342616</v>
      </c>
      <c r="BG59" s="226">
        <f>SUM(BG47:BG58)</f>
        <v>17646</v>
      </c>
      <c r="BH59" s="227">
        <f>IFERROR(BG59/BG72-1,"-")</f>
        <v>-0.66619374609840531</v>
      </c>
      <c r="BI59" s="228">
        <f>SUM(BI47:BI58)</f>
        <v>2358</v>
      </c>
      <c r="BJ59" s="229">
        <f>IFERROR(BI59/BI72-1,"-")</f>
        <v>-0.67672059226761716</v>
      </c>
      <c r="BK59" s="226">
        <f>SUM(BK47:BK58)</f>
        <v>204615</v>
      </c>
      <c r="BL59" s="227">
        <f>IFERROR(BK59/BK72-1,"-")</f>
        <v>-0.64919153663759477</v>
      </c>
      <c r="BM59" s="226">
        <f>SUM(BM47:BM58)</f>
        <v>85975</v>
      </c>
      <c r="BN59" s="227">
        <f>IFERROR(BM59/BM72-1,"-")</f>
        <v>-0.60789634507858037</v>
      </c>
      <c r="BO59" s="226">
        <f>SUM(BO47:BO58)</f>
        <v>30890</v>
      </c>
      <c r="BP59" s="227">
        <f>IFERROR(BO59/BO72-1,"-")</f>
        <v>-0.67664607976551872</v>
      </c>
      <c r="BQ59" s="226">
        <f>SUM(BQ47:BQ58)</f>
        <v>35822</v>
      </c>
      <c r="BR59" s="227">
        <f>IFERROR(BQ59/BQ72-1,"-")</f>
        <v>-0.68602531290537461</v>
      </c>
      <c r="BS59" s="226">
        <f>SUM(BS47:BS58)</f>
        <v>53272</v>
      </c>
      <c r="BT59" s="227">
        <f>IFERROR(BS59/BS72-1,"-")</f>
        <v>-0.66225400689795089</v>
      </c>
      <c r="BU59" s="228">
        <f>SUM(BU47:BU58)</f>
        <v>2888</v>
      </c>
      <c r="BV59" s="229">
        <f>IFERROR(BU59/BU72-1,"-")</f>
        <v>-0.74708818635607321</v>
      </c>
      <c r="BW59" s="226">
        <f>SUM(BW47:BW58)</f>
        <v>1174639</v>
      </c>
      <c r="BX59" s="227">
        <f>IFERROR(BW59/BW72-1,"-")</f>
        <v>-0.76219013468021646</v>
      </c>
      <c r="BY59" s="226">
        <f>SUM(BY47:BY58)</f>
        <v>585804</v>
      </c>
      <c r="BZ59" s="227">
        <f>IFERROR(BY59/BY72-1,"-")</f>
        <v>-0.73939665711097935</v>
      </c>
      <c r="CA59" s="226">
        <f>SUM(CA47:CA58)</f>
        <v>171447</v>
      </c>
      <c r="CB59" s="227">
        <f>IFERROR(CA59/CA72-1,"-")</f>
        <v>-0.77789595321807126</v>
      </c>
      <c r="CC59" s="226">
        <f>SUM(CC47:CC58)</f>
        <v>112339</v>
      </c>
      <c r="CD59" s="227">
        <f>IFERROR(CC59/CC72-1,"-")</f>
        <v>-0.77170721199472447</v>
      </c>
      <c r="CE59" s="226">
        <f>SUM(CE47:CE58)</f>
        <v>299697</v>
      </c>
      <c r="CF59" s="227">
        <f>IFERROR(CE59/CE72-1,"-")</f>
        <v>-0.78905941517421951</v>
      </c>
      <c r="CG59" s="228">
        <f>SUM(CG47:CG58)</f>
        <v>8628</v>
      </c>
      <c r="CH59" s="229">
        <f>IFERROR(CG59/CG72-1,"-")</f>
        <v>-0.76476361851791264</v>
      </c>
      <c r="CI59" s="226">
        <f>SUM(CI47:CI58)</f>
        <v>174557</v>
      </c>
      <c r="CJ59" s="227">
        <f>IFERROR(CI59/CI72-1,"-")</f>
        <v>-0.70107799402351212</v>
      </c>
      <c r="CK59" s="226">
        <f>SUM(CK47:CK58)</f>
        <v>57771</v>
      </c>
      <c r="CL59" s="227">
        <f>IFERROR(CK59/CK72-1,"-")</f>
        <v>-0.68410778534792926</v>
      </c>
      <c r="CM59" s="226">
        <f>SUM(CM47:CM58)</f>
        <v>68277</v>
      </c>
      <c r="CN59" s="227">
        <f>IFERROR(CM59/CM72-1,"-")</f>
        <v>-0.71287453478836815</v>
      </c>
      <c r="CO59" s="226">
        <f>SUM(CO47:CO58)</f>
        <v>16373</v>
      </c>
      <c r="CP59" s="227">
        <f>IFERROR(CO59/CO72-1,"-")</f>
        <v>-0.68358906968654587</v>
      </c>
      <c r="CQ59" s="226">
        <f>SUM(CQ47:CQ58)</f>
        <v>27233</v>
      </c>
      <c r="CR59" s="227">
        <f>IFERROR(CQ59/CQ72-1,"-")</f>
        <v>-0.71942964878480986</v>
      </c>
      <c r="CS59" s="228">
        <f>SUM(CS47:CS58)</f>
        <v>6489</v>
      </c>
      <c r="CT59" s="229">
        <f>IFERROR(CS59/CS72-1,"-")</f>
        <v>-0.73287502058290799</v>
      </c>
      <c r="CU59" s="226">
        <f>SUM(CU47:CU58)</f>
        <v>118458</v>
      </c>
      <c r="CV59" s="227">
        <f>IFERROR(CU59/CU72-1,"-")</f>
        <v>-0.79745783577495999</v>
      </c>
      <c r="CW59" s="226">
        <f>SUM(CW47:CW58)</f>
        <v>40784</v>
      </c>
      <c r="CX59" s="227">
        <f>IFERROR(CW59/CW72-1,"-")</f>
        <v>-0.74803071771458218</v>
      </c>
      <c r="CY59" s="226">
        <f>SUM(CY47:CY58)</f>
        <v>19217</v>
      </c>
      <c r="CZ59" s="227">
        <f>IFERROR(CY59/CY72-1,"-")</f>
        <v>-0.75335943014823847</v>
      </c>
      <c r="DA59" s="226">
        <f>SUM(DA47:DA58)</f>
        <v>8290</v>
      </c>
      <c r="DB59" s="227">
        <f>IFERROR(DA59/DA72-1,"-")</f>
        <v>-0.76776109367996415</v>
      </c>
      <c r="DC59" s="226">
        <f>SUM(DC47:DC58)</f>
        <v>51351</v>
      </c>
      <c r="DD59" s="227">
        <f>IFERROR(DC59/DC72-1,"-")</f>
        <v>-0.83525029596619726</v>
      </c>
      <c r="DE59" s="228">
        <f>SUM(DE47:DE58)</f>
        <v>527</v>
      </c>
      <c r="DF59" s="229">
        <f>IFERROR(DE59/DE72-1,"-")</f>
        <v>-0.68310282621767882</v>
      </c>
      <c r="DG59" s="226">
        <f>SUM(DG47:DG58)</f>
        <v>539691</v>
      </c>
      <c r="DH59" s="227">
        <f>IFERROR(DG59/DG72-1,"-")</f>
        <v>-0.64872580434150118</v>
      </c>
      <c r="DI59" s="226">
        <f>SUM(DI47:DI58)</f>
        <v>156178</v>
      </c>
      <c r="DJ59" s="227">
        <f>IFERROR(DI59/DI72-1,"-")</f>
        <v>-0.60739271537995509</v>
      </c>
      <c r="DK59" s="226">
        <f>SUM(DK47:DK58)</f>
        <v>319982</v>
      </c>
      <c r="DL59" s="227">
        <f>IFERROR(DK59/DK72-1,"-")</f>
        <v>-0.6605624584298222</v>
      </c>
      <c r="DM59" s="226">
        <f>SUM(DM47:DM58)</f>
        <v>28687</v>
      </c>
      <c r="DN59" s="227">
        <f>IFERROR(DM59/DM72-1,"-")</f>
        <v>-0.6587399776355547</v>
      </c>
      <c r="DO59" s="226">
        <f>SUM(DO47:DO58)</f>
        <v>28498</v>
      </c>
      <c r="DP59" s="227">
        <f>IFERROR(DO59/DO72-1,"-")</f>
        <v>-0.70268437470657585</v>
      </c>
      <c r="DQ59" s="228">
        <f>SUM(DQ47:DQ58)</f>
        <v>6701</v>
      </c>
      <c r="DR59" s="229">
        <f>IFERROR(DQ59/DQ72-1,"-")</f>
        <v>-0.60769275803524381</v>
      </c>
      <c r="DS59" s="226">
        <f>SUM(DS47:DS58)</f>
        <v>355460</v>
      </c>
      <c r="DT59" s="227">
        <f>IFERROR(DS59/DS72-1,"-")</f>
        <v>-0.69070236302141663</v>
      </c>
      <c r="DU59" s="226">
        <f>SUM(DU47:DU58)</f>
        <v>209763</v>
      </c>
      <c r="DV59" s="227">
        <f>IFERROR(DU59/DU72-1,"-")</f>
        <v>-0.6875392879167499</v>
      </c>
      <c r="DW59" s="226">
        <f>SUM(DW47:DW58)</f>
        <v>126374</v>
      </c>
      <c r="DX59" s="227">
        <f>IFERROR(DW59/DW72-1,"-")</f>
        <v>-0.69647682157379365</v>
      </c>
      <c r="DY59" s="226">
        <f>SUM(DY47:DY58)</f>
        <v>59557</v>
      </c>
      <c r="DZ59" s="227">
        <f>IFERROR(DY59/DY72-1,"-")</f>
        <v>-0.70020185545940994</v>
      </c>
      <c r="EA59" s="226">
        <f>SUM(EA47:EA58)</f>
        <v>40563</v>
      </c>
      <c r="EB59" s="227">
        <f>IFERROR(EA59/EA72-1,"-")</f>
        <v>-0.73505551926845203</v>
      </c>
      <c r="EC59" s="228">
        <f>SUM(EC47:EC58)</f>
        <v>7298</v>
      </c>
      <c r="ED59" s="229">
        <f>IFERROR(EC59/EC72-1,"-")</f>
        <v>-0.78781799680186071</v>
      </c>
    </row>
    <row r="60" spans="1:134" s="16" customFormat="1" outlineLevel="1" x14ac:dyDescent="0.25">
      <c r="A60" s="218"/>
      <c r="B60" s="33" t="s">
        <v>33</v>
      </c>
      <c r="C60" s="34">
        <v>1308428</v>
      </c>
      <c r="D60" s="224">
        <f>IFERROR(C60/C73-1,"-")</f>
        <v>4.2127835608574138E-3</v>
      </c>
      <c r="E60" s="34">
        <v>522601</v>
      </c>
      <c r="F60" s="224">
        <f>IFERROR(E60/E73-1,"-")</f>
        <v>3.7203089771680853E-2</v>
      </c>
      <c r="G60" s="34">
        <v>424117</v>
      </c>
      <c r="H60" s="224">
        <f>IFERROR(G60/G73-1,"-")</f>
        <v>-3.2921754397966074E-2</v>
      </c>
      <c r="I60" s="34">
        <v>172468</v>
      </c>
      <c r="J60" s="224">
        <f>IFERROR(I60/I73-1,"-")</f>
        <v>-6.3686556387385407E-2</v>
      </c>
      <c r="K60" s="34">
        <v>239830</v>
      </c>
      <c r="L60" s="224">
        <f>IFERROR(K60/K73-1,"-")</f>
        <v>7.8939909934632846E-2</v>
      </c>
      <c r="M60" s="130">
        <v>42043</v>
      </c>
      <c r="N60" s="220">
        <f>IFERROR(M60/M73-1,"-")</f>
        <v>-0.16274021706661357</v>
      </c>
      <c r="O60" s="34">
        <v>1175659</v>
      </c>
      <c r="P60" s="224">
        <f>IFERROR(O60/O73-1,"-")</f>
        <v>-2.349118436866926E-2</v>
      </c>
      <c r="Q60" s="34">
        <v>472236</v>
      </c>
      <c r="R60" s="224">
        <f>IFERROR(Q60/Q73-1,"-")</f>
        <v>3.307242331301774E-2</v>
      </c>
      <c r="S60" s="34">
        <v>365518</v>
      </c>
      <c r="T60" s="224">
        <f>IFERROR(S60/S73-1,"-")</f>
        <v>-9.6089263899261534E-2</v>
      </c>
      <c r="U60" s="34">
        <v>164314</v>
      </c>
      <c r="V60" s="224">
        <f>IFERROR(U60/U73-1,"-")</f>
        <v>-5.7967607854378711E-2</v>
      </c>
      <c r="W60" s="34">
        <v>221760</v>
      </c>
      <c r="X60" s="224">
        <f>IFERROR(W60/W73-1,"-")</f>
        <v>7.5215639500210818E-2</v>
      </c>
      <c r="Y60" s="130">
        <v>38515</v>
      </c>
      <c r="Z60" s="220">
        <f>IFERROR(Y60/Y73-1,"-")</f>
        <v>-0.14373054690973763</v>
      </c>
      <c r="AA60" s="34">
        <v>132769</v>
      </c>
      <c r="AB60" s="224">
        <f>IFERROR(AA60/AA73-1,"-")</f>
        <v>0.34112810359805246</v>
      </c>
      <c r="AC60" s="34">
        <v>50365</v>
      </c>
      <c r="AD60" s="224">
        <f>IFERROR(AC60/AC73-1,"-")</f>
        <v>7.7602807137661101E-2</v>
      </c>
      <c r="AE60" s="34">
        <v>58599</v>
      </c>
      <c r="AF60" s="224">
        <f>IFERROR(AE60/AE73-1,"-")</f>
        <v>0.71432332806740395</v>
      </c>
      <c r="AG60" s="34">
        <v>8154</v>
      </c>
      <c r="AH60" s="224">
        <f>IFERROR(AG60/AG73-1,"-")</f>
        <v>-0.16583120204603585</v>
      </c>
      <c r="AI60" s="34">
        <v>18071</v>
      </c>
      <c r="AJ60" s="224">
        <f>IFERROR(AI60/AI73-1,"-")</f>
        <v>0.12690197056622599</v>
      </c>
      <c r="AK60" s="130">
        <v>3528</v>
      </c>
      <c r="AL60" s="220">
        <f>IFERROR(AK60/AK73-1,"-")</f>
        <v>-0.32607449856733528</v>
      </c>
      <c r="AM60" s="34">
        <v>246362</v>
      </c>
      <c r="AN60" s="224">
        <f>IFERROR(AM60/AM73-1,"-")</f>
        <v>-5.7953945808701501E-2</v>
      </c>
      <c r="AO60" s="34">
        <v>84917</v>
      </c>
      <c r="AP60" s="224">
        <f>IFERROR(AO60/AO73-1,"-")</f>
        <v>0.12938062748540347</v>
      </c>
      <c r="AQ60" s="34">
        <v>82774</v>
      </c>
      <c r="AR60" s="224">
        <f>IFERROR(AQ60/AQ73-1,"-")</f>
        <v>-0.14921215734240578</v>
      </c>
      <c r="AS60" s="34">
        <v>70254</v>
      </c>
      <c r="AT60" s="224">
        <f>IFERROR(AS60/AS73-1,"-")</f>
        <v>7.2776691913022162E-2</v>
      </c>
      <c r="AU60" s="34">
        <v>35731</v>
      </c>
      <c r="AV60" s="224">
        <f>IFERROR(AU60/AU73-1,"-")</f>
        <v>3.4152412375908048E-2</v>
      </c>
      <c r="AW60" s="130">
        <v>20834</v>
      </c>
      <c r="AX60" s="220">
        <f>IFERROR(AW60/AW73-1,"-")</f>
        <v>-6.7454455933037893E-2</v>
      </c>
      <c r="AY60" s="34">
        <v>33755</v>
      </c>
      <c r="AZ60" s="224">
        <f>IFERROR(AY60/AY73-1,"-")</f>
        <v>2.1053268398923075E-2</v>
      </c>
      <c r="BA60" s="34">
        <v>20829</v>
      </c>
      <c r="BB60" s="224">
        <f>IFERROR(BA60/BA73-1,"-")</f>
        <v>6.449634588848574E-2</v>
      </c>
      <c r="BC60" s="34">
        <v>7707</v>
      </c>
      <c r="BD60" s="224">
        <f>IFERROR(BC60/BC73-1,"-")</f>
        <v>-1.8216560509554114E-2</v>
      </c>
      <c r="BE60" s="34">
        <v>1364</v>
      </c>
      <c r="BF60" s="224">
        <f>IFERROR(BE60/BE73-1,"-")</f>
        <v>-0.11371020142949972</v>
      </c>
      <c r="BG60" s="34">
        <v>3887</v>
      </c>
      <c r="BH60" s="224">
        <f>IFERROR(BG60/BG73-1,"-")</f>
        <v>-3.5888233786208756E-3</v>
      </c>
      <c r="BI60" s="130">
        <v>543</v>
      </c>
      <c r="BJ60" s="220">
        <f>IFERROR(BI60/BI73-1,"-")</f>
        <v>0.34739454094292799</v>
      </c>
      <c r="BK60" s="34">
        <v>35616</v>
      </c>
      <c r="BL60" s="224">
        <f>IFERROR(BK60/BK73-1,"-")</f>
        <v>4.1342611543184526E-2</v>
      </c>
      <c r="BM60" s="34">
        <v>14480</v>
      </c>
      <c r="BN60" s="224">
        <f>IFERROR(BM60/BM73-1,"-")</f>
        <v>9.1676718938480173E-2</v>
      </c>
      <c r="BO60" s="34">
        <v>5344</v>
      </c>
      <c r="BP60" s="224">
        <f>IFERROR(BO60/BO73-1,"-")</f>
        <v>-3.3459938506058995E-2</v>
      </c>
      <c r="BQ60" s="34">
        <v>7002</v>
      </c>
      <c r="BR60" s="224">
        <f>IFERROR(BQ60/BQ73-1,"-")</f>
        <v>-0.15424568184563348</v>
      </c>
      <c r="BS60" s="34">
        <v>8922</v>
      </c>
      <c r="BT60" s="224">
        <f>IFERROR(BS60/BS73-1,"-")</f>
        <v>0.17720015833223379</v>
      </c>
      <c r="BU60" s="130">
        <v>757</v>
      </c>
      <c r="BV60" s="220">
        <f>IFERROR(BU60/BU73-1,"-")</f>
        <v>3.2742155525238736E-2</v>
      </c>
      <c r="BW60" s="34">
        <v>368522</v>
      </c>
      <c r="BX60" s="224">
        <f>IFERROR(BW60/BW73-1,"-")</f>
        <v>3.0070102078465055E-2</v>
      </c>
      <c r="BY60" s="34">
        <v>178238</v>
      </c>
      <c r="BZ60" s="224">
        <f>IFERROR(BY60/BY73-1,"-")</f>
        <v>2.5824311802522093E-2</v>
      </c>
      <c r="CA60" s="34">
        <v>53311</v>
      </c>
      <c r="CB60" s="224">
        <f>IFERROR(CA60/CA73-1,"-")</f>
        <v>-0.21078032243260447</v>
      </c>
      <c r="CC60" s="34">
        <v>42632</v>
      </c>
      <c r="CD60" s="224">
        <f>IFERROR(CC60/CC73-1,"-")</f>
        <v>-0.11636197819508354</v>
      </c>
      <c r="CE60" s="34">
        <v>109155</v>
      </c>
      <c r="CF60" s="224">
        <f>IFERROR(CE60/CE73-1,"-")</f>
        <v>0.1536998086943655</v>
      </c>
      <c r="CG60" s="130">
        <v>7218</v>
      </c>
      <c r="CH60" s="220">
        <f>IFERROR(CG60/CG73-1,"-")</f>
        <v>-0.18088969586926917</v>
      </c>
      <c r="CI60" s="34">
        <v>48890</v>
      </c>
      <c r="CJ60" s="224">
        <f>IFERROR(CI60/CI73-1,"-")</f>
        <v>-5.7505831550132003E-2</v>
      </c>
      <c r="CK60" s="34">
        <v>15142</v>
      </c>
      <c r="CL60" s="224">
        <f>IFERROR(CK60/CK73-1,"-")</f>
        <v>-1.0973220117570182E-2</v>
      </c>
      <c r="CM60" s="34">
        <v>19664</v>
      </c>
      <c r="CN60" s="224">
        <f>IFERROR(CM60/CM73-1,"-")</f>
        <v>-5.5387423740212327E-2</v>
      </c>
      <c r="CO60" s="34">
        <v>4368</v>
      </c>
      <c r="CP60" s="224">
        <f>IFERROR(CO60/CO73-1,"-")</f>
        <v>-0.13914071738273548</v>
      </c>
      <c r="CQ60" s="34">
        <v>8908</v>
      </c>
      <c r="CR60" s="224">
        <f>IFERROR(CQ60/CQ73-1,"-")</f>
        <v>-7.3916207505977716E-2</v>
      </c>
      <c r="CS60" s="130">
        <v>2148</v>
      </c>
      <c r="CT60" s="220">
        <f>IFERROR(CS60/CS73-1,"-")</f>
        <v>-0.1523283346487766</v>
      </c>
      <c r="CU60" s="34">
        <v>39882</v>
      </c>
      <c r="CV60" s="224">
        <f>IFERROR(CU60/CU73-1,"-")</f>
        <v>-1.2430665610142611E-2</v>
      </c>
      <c r="CW60" s="34">
        <v>11259</v>
      </c>
      <c r="CX60" s="224">
        <f>IFERROR(CW60/CW73-1,"-")</f>
        <v>2.728102189781012E-2</v>
      </c>
      <c r="CY60" s="34">
        <v>6559</v>
      </c>
      <c r="CZ60" s="224">
        <f>IFERROR(CY60/CY73-1,"-")</f>
        <v>-5.7614942528735669E-2</v>
      </c>
      <c r="DA60" s="34">
        <v>2807</v>
      </c>
      <c r="DB60" s="224">
        <f>IFERROR(DA60/DA73-1,"-")</f>
        <v>-0.2220066518847007</v>
      </c>
      <c r="DC60" s="34">
        <v>19456</v>
      </c>
      <c r="DD60" s="224">
        <f>IFERROR(DC60/DC73-1,"-")</f>
        <v>2.2869460070448433E-2</v>
      </c>
      <c r="DE60" s="130">
        <v>119</v>
      </c>
      <c r="DF60" s="220">
        <f>IFERROR(DE60/DE73-1,"-")</f>
        <v>-0.58245614035087723</v>
      </c>
      <c r="DG60" s="34">
        <v>223185</v>
      </c>
      <c r="DH60" s="224">
        <f>IFERROR(DG60/DG73-1,"-")</f>
        <v>-0.13582613140042743</v>
      </c>
      <c r="DI60" s="34">
        <v>60955</v>
      </c>
      <c r="DJ60" s="224">
        <f>IFERROR(DI60/DI73-1,"-")</f>
        <v>-8.9979397450061227E-2</v>
      </c>
      <c r="DK60" s="34">
        <v>135470</v>
      </c>
      <c r="DL60" s="224">
        <f>IFERROR(DK60/DK73-1,"-")</f>
        <v>-0.10236022210736961</v>
      </c>
      <c r="DM60" s="34">
        <v>12471</v>
      </c>
      <c r="DN60" s="224">
        <f>IFERROR(DM60/DM73-1,"-")</f>
        <v>-0.27282798833819244</v>
      </c>
      <c r="DO60" s="34">
        <v>12571</v>
      </c>
      <c r="DP60" s="224">
        <f>IFERROR(DO60/DO73-1,"-")</f>
        <v>-0.27968141187256479</v>
      </c>
      <c r="DQ60" s="130">
        <v>2161</v>
      </c>
      <c r="DR60" s="220">
        <f>IFERROR(DQ60/DQ73-1,"-")</f>
        <v>-0.53775401069518725</v>
      </c>
      <c r="DS60" s="34">
        <v>108036</v>
      </c>
      <c r="DT60" s="224">
        <f>IFERROR(DS60/DS73-1,"-")</f>
        <v>0.15944579787291135</v>
      </c>
      <c r="DU60" s="34">
        <v>64311</v>
      </c>
      <c r="DV60" s="224">
        <f>IFERROR(DU60/DU73-1,"-")</f>
        <v>0.11942558746736287</v>
      </c>
      <c r="DW60" s="34">
        <v>43535</v>
      </c>
      <c r="DX60" s="224">
        <f>IFERROR(DW60/DW73-1,"-")</f>
        <v>0.15190241837328666</v>
      </c>
      <c r="DY60" s="34">
        <v>16485</v>
      </c>
      <c r="DZ60" s="224">
        <f>IFERROR(DY60/DY73-1,"-")</f>
        <v>8.5682297154899834E-2</v>
      </c>
      <c r="EA60" s="34">
        <v>15854</v>
      </c>
      <c r="EB60" s="224">
        <f>IFERROR(EA60/EA73-1,"-")</f>
        <v>0.11217116801122406</v>
      </c>
      <c r="EC60" s="130">
        <v>4487</v>
      </c>
      <c r="ED60" s="220">
        <f>IFERROR(EC60/EC73-1,"-")</f>
        <v>-6.3647746243739589E-2</v>
      </c>
    </row>
    <row r="61" spans="1:134" s="16" customFormat="1" outlineLevel="1" x14ac:dyDescent="0.25">
      <c r="A61" s="218"/>
      <c r="B61" s="33" t="s">
        <v>35</v>
      </c>
      <c r="C61" s="34">
        <v>1293546</v>
      </c>
      <c r="D61" s="224">
        <f>IFERROR(C61/C74-1,"-")</f>
        <v>9.8112535890546582E-3</v>
      </c>
      <c r="E61" s="34">
        <v>513880</v>
      </c>
      <c r="F61" s="224">
        <f>IFERROR(E61/E74-1,"-")</f>
        <v>6.0672673044573022E-2</v>
      </c>
      <c r="G61" s="34">
        <v>403123</v>
      </c>
      <c r="H61" s="224">
        <f>IFERROR(G61/G74-1,"-")</f>
        <v>1.6173145419667412E-2</v>
      </c>
      <c r="I61" s="34">
        <v>164970</v>
      </c>
      <c r="J61" s="224">
        <f>IFERROR(I61/I74-1,"-")</f>
        <v>-8.9659967552892073E-2</v>
      </c>
      <c r="K61" s="34">
        <v>272428</v>
      </c>
      <c r="L61" s="224">
        <f>IFERROR(K61/K74-1,"-")</f>
        <v>0.10646386288406484</v>
      </c>
      <c r="M61" s="130">
        <v>32162</v>
      </c>
      <c r="N61" s="220">
        <f>IFERROR(M61/M74-1,"-")</f>
        <v>-0.20157886897373511</v>
      </c>
      <c r="O61" s="34">
        <v>1184358</v>
      </c>
      <c r="P61" s="224">
        <f>IFERROR(O61/O74-1,"-")</f>
        <v>3.665775843719743E-4</v>
      </c>
      <c r="Q61" s="34">
        <v>461300</v>
      </c>
      <c r="R61" s="224">
        <f>IFERROR(Q61/Q74-1,"-")</f>
        <v>5.4812280914368738E-2</v>
      </c>
      <c r="S61" s="34">
        <v>370533</v>
      </c>
      <c r="T61" s="224">
        <f>IFERROR(S61/S74-1,"-")</f>
        <v>1.3648151795679908E-2</v>
      </c>
      <c r="U61" s="34">
        <v>155916</v>
      </c>
      <c r="V61" s="224">
        <f>IFERROR(U61/U74-1,"-")</f>
        <v>-9.7426279045535025E-2</v>
      </c>
      <c r="W61" s="34">
        <v>255063</v>
      </c>
      <c r="X61" s="224">
        <f>IFERROR(W61/W74-1,"-")</f>
        <v>0.10706349068560228</v>
      </c>
      <c r="Y61" s="130">
        <v>28451</v>
      </c>
      <c r="Z61" s="220">
        <f>IFERROR(Y61/Y74-1,"-")</f>
        <v>-0.20358862389430077</v>
      </c>
      <c r="AA61" s="34">
        <v>109188</v>
      </c>
      <c r="AB61" s="224">
        <f>IFERROR(AA61/AA74-1,"-")</f>
        <v>0.12501159136572038</v>
      </c>
      <c r="AC61" s="34">
        <v>52580</v>
      </c>
      <c r="AD61" s="224">
        <f>IFERROR(AC61/AC74-1,"-")</f>
        <v>0.11502247858172865</v>
      </c>
      <c r="AE61" s="34">
        <v>32590</v>
      </c>
      <c r="AF61" s="224">
        <f>IFERROR(AE61/AE74-1,"-")</f>
        <v>4.5791483490036367E-2</v>
      </c>
      <c r="AG61" s="34">
        <v>9054</v>
      </c>
      <c r="AH61" s="224">
        <f>IFERROR(AG61/AG74-1,"-")</f>
        <v>6.8696883852691126E-2</v>
      </c>
      <c r="AI61" s="34">
        <v>17365</v>
      </c>
      <c r="AJ61" s="224">
        <f>IFERROR(AI61/AI74-1,"-")</f>
        <v>9.766118836915294E-2</v>
      </c>
      <c r="AK61" s="130">
        <v>3711</v>
      </c>
      <c r="AL61" s="220">
        <f>IFERROR(AK61/AK74-1,"-")</f>
        <v>-0.18582711715664768</v>
      </c>
      <c r="AM61" s="34">
        <v>235308</v>
      </c>
      <c r="AN61" s="224">
        <f>IFERROR(AM61/AM74-1,"-")</f>
        <v>-7.1481278337009679E-2</v>
      </c>
      <c r="AO61" s="34">
        <v>84343</v>
      </c>
      <c r="AP61" s="224">
        <f>IFERROR(AO61/AO74-1,"-")</f>
        <v>0.17978738285074836</v>
      </c>
      <c r="AQ61" s="34">
        <v>96499</v>
      </c>
      <c r="AR61" s="224">
        <f>IFERROR(AQ61/AQ74-1,"-")</f>
        <v>0.16283469500879666</v>
      </c>
      <c r="AS61" s="34">
        <v>65993</v>
      </c>
      <c r="AT61" s="224">
        <f>IFERROR(AS61/AS74-1,"-")</f>
        <v>-9.5936763658282631E-2</v>
      </c>
      <c r="AU61" s="34">
        <v>53196</v>
      </c>
      <c r="AV61" s="224">
        <f>IFERROR(AU61/AU74-1,"-")</f>
        <v>0.39038159958180874</v>
      </c>
      <c r="AW61" s="130">
        <v>15961</v>
      </c>
      <c r="AX61" s="220">
        <f>IFERROR(AW61/AW74-1,"-")</f>
        <v>-3.4130105900151309E-2</v>
      </c>
      <c r="AY61" s="34">
        <v>26906</v>
      </c>
      <c r="AZ61" s="224">
        <f>IFERROR(AY61/AY74-1,"-")</f>
        <v>-0.17698519515477795</v>
      </c>
      <c r="BA61" s="34">
        <v>17102</v>
      </c>
      <c r="BB61" s="224">
        <f>IFERROR(BA61/BA74-1,"-")</f>
        <v>-7.5367647058823484E-2</v>
      </c>
      <c r="BC61" s="34">
        <v>5541</v>
      </c>
      <c r="BD61" s="224">
        <f>IFERROR(BC61/BC74-1,"-")</f>
        <v>-0.29691663494480391</v>
      </c>
      <c r="BE61" s="34">
        <v>914</v>
      </c>
      <c r="BF61" s="224">
        <f>IFERROR(BE61/BE74-1,"-")</f>
        <v>-0.11605415860735013</v>
      </c>
      <c r="BG61" s="34">
        <v>3015</v>
      </c>
      <c r="BH61" s="224">
        <f>IFERROR(BG61/BG74-1,"-")</f>
        <v>-0.32880676758682104</v>
      </c>
      <c r="BI61" s="130">
        <v>403</v>
      </c>
      <c r="BJ61" s="220">
        <f>IFERROR(BI61/BI74-1,"-")</f>
        <v>-0.39850746268656712</v>
      </c>
      <c r="BK61" s="34">
        <v>57557</v>
      </c>
      <c r="BL61" s="224">
        <f>IFERROR(BK61/BK74-1,"-")</f>
        <v>0.23425471232817952</v>
      </c>
      <c r="BM61" s="34">
        <v>21970</v>
      </c>
      <c r="BN61" s="224">
        <f>IFERROR(BM61/BM74-1,"-")</f>
        <v>0.38507123944017141</v>
      </c>
      <c r="BO61" s="34">
        <v>8650</v>
      </c>
      <c r="BP61" s="224">
        <f>IFERROR(BO61/BO74-1,"-")</f>
        <v>1.2287887653598561E-2</v>
      </c>
      <c r="BQ61" s="34">
        <v>8811</v>
      </c>
      <c r="BR61" s="224">
        <f>IFERROR(BQ61/BQ74-1,"-")</f>
        <v>-0.10557303827022635</v>
      </c>
      <c r="BS61" s="34">
        <v>18575</v>
      </c>
      <c r="BT61" s="224">
        <f>IFERROR(BS61/BS74-1,"-")</f>
        <v>0.46317447814100032</v>
      </c>
      <c r="BU61" s="130">
        <v>1304</v>
      </c>
      <c r="BV61" s="220">
        <f>IFERROR(BU61/BU74-1,"-")</f>
        <v>0.56919374247894106</v>
      </c>
      <c r="BW61" s="34">
        <v>389878</v>
      </c>
      <c r="BX61" s="224">
        <f>IFERROR(BW61/BW74-1,"-")</f>
        <v>3.6837878231824384E-2</v>
      </c>
      <c r="BY61" s="34">
        <v>175808</v>
      </c>
      <c r="BZ61" s="224">
        <f>IFERROR(BY61/BY74-1,"-")</f>
        <v>3.0980794604896555E-2</v>
      </c>
      <c r="CA61" s="34">
        <v>52343</v>
      </c>
      <c r="CB61" s="224">
        <f>IFERROR(CA61/CA74-1,"-")</f>
        <v>-8.0152537607198093E-2</v>
      </c>
      <c r="CC61" s="34">
        <v>40277</v>
      </c>
      <c r="CD61" s="224">
        <f>IFERROR(CC61/CC74-1,"-")</f>
        <v>-4.0863953516062201E-2</v>
      </c>
      <c r="CE61" s="34">
        <v>117301</v>
      </c>
      <c r="CF61" s="224">
        <f>IFERROR(CE61/CE74-1,"-")</f>
        <v>6.2047298276111773E-2</v>
      </c>
      <c r="CG61" s="130">
        <v>3592</v>
      </c>
      <c r="CH61" s="220">
        <f>IFERROR(CG61/CG74-1,"-")</f>
        <v>-0.48174866541624584</v>
      </c>
      <c r="CI61" s="34">
        <v>51796</v>
      </c>
      <c r="CJ61" s="224">
        <f>IFERROR(CI61/CI74-1,"-")</f>
        <v>1.9485887493603027E-2</v>
      </c>
      <c r="CK61" s="34">
        <v>16823</v>
      </c>
      <c r="CL61" s="224">
        <f>IFERROR(CK61/CK74-1,"-")</f>
        <v>2.7170594700207662E-2</v>
      </c>
      <c r="CM61" s="34">
        <v>17849</v>
      </c>
      <c r="CN61" s="224">
        <f>IFERROR(CM61/CM74-1,"-")</f>
        <v>-5.0837543206593949E-2</v>
      </c>
      <c r="CO61" s="34">
        <v>5198</v>
      </c>
      <c r="CP61" s="224">
        <f>IFERROR(CO61/CO74-1,"-")</f>
        <v>-0.14786885245901638</v>
      </c>
      <c r="CQ61" s="34">
        <v>10413</v>
      </c>
      <c r="CR61" s="224">
        <f>IFERROR(CQ61/CQ74-1,"-")</f>
        <v>-0.13906572964034725</v>
      </c>
      <c r="CS61" s="130">
        <v>2003</v>
      </c>
      <c r="CT61" s="220">
        <f>IFERROR(CS61/CS74-1,"-")</f>
        <v>-0.33828873472084575</v>
      </c>
      <c r="CU61" s="34">
        <v>37774</v>
      </c>
      <c r="CV61" s="224">
        <f>IFERROR(CU61/CU74-1,"-")</f>
        <v>9.2997685185185253E-2</v>
      </c>
      <c r="CW61" s="34">
        <v>11688</v>
      </c>
      <c r="CX61" s="224">
        <f>IFERROR(CW61/CW74-1,"-")</f>
        <v>0.28921244209133024</v>
      </c>
      <c r="CY61" s="34">
        <v>5501</v>
      </c>
      <c r="CZ61" s="224">
        <f>IFERROR(CY61/CY74-1,"-")</f>
        <v>-0.16499696417729204</v>
      </c>
      <c r="DA61" s="34">
        <v>2471</v>
      </c>
      <c r="DB61" s="224">
        <f>IFERROR(DA61/DA74-1,"-")</f>
        <v>9.80792807519415E-3</v>
      </c>
      <c r="DC61" s="34">
        <v>18306</v>
      </c>
      <c r="DD61" s="224">
        <f>IFERROR(DC61/DC74-1,"-")</f>
        <v>9.8074500629836248E-2</v>
      </c>
      <c r="DE61" s="130">
        <v>144</v>
      </c>
      <c r="DF61" s="220">
        <f>IFERROR(DE61/DE74-1,"-")</f>
        <v>2.0638297872340425</v>
      </c>
      <c r="DG61" s="34">
        <v>224509</v>
      </c>
      <c r="DH61" s="224">
        <f>IFERROR(DG61/DG74-1,"-")</f>
        <v>-6.391007225740819E-2</v>
      </c>
      <c r="DI61" s="34">
        <v>57441</v>
      </c>
      <c r="DJ61" s="224">
        <f>IFERROR(DI61/DI74-1,"-")</f>
        <v>-0.11110939168381795</v>
      </c>
      <c r="DK61" s="34">
        <v>138969</v>
      </c>
      <c r="DL61" s="224">
        <f>IFERROR(DK61/DK74-1,"-")</f>
        <v>-3.1919319437072602E-3</v>
      </c>
      <c r="DM61" s="34">
        <v>11934</v>
      </c>
      <c r="DN61" s="224">
        <f>IFERROR(DM61/DM74-1,"-")</f>
        <v>-0.22035669954922588</v>
      </c>
      <c r="DO61" s="34">
        <v>14143</v>
      </c>
      <c r="DP61" s="224">
        <f>IFERROR(DO61/DO74-1,"-")</f>
        <v>-0.16732410950838972</v>
      </c>
      <c r="DQ61" s="130">
        <v>2068</v>
      </c>
      <c r="DR61" s="220">
        <f>IFERROR(DQ61/DQ74-1,"-")</f>
        <v>-0.48875154511742891</v>
      </c>
      <c r="DS61" s="34">
        <v>98520</v>
      </c>
      <c r="DT61" s="224">
        <f>IFERROR(DS61/DS74-1,"-")</f>
        <v>9.9443136292113543E-2</v>
      </c>
      <c r="DU61" s="34">
        <v>54254</v>
      </c>
      <c r="DV61" s="224">
        <f>IFERROR(DU61/DU74-1,"-")</f>
        <v>3.3370157327339944E-2</v>
      </c>
      <c r="DW61" s="34">
        <v>35984</v>
      </c>
      <c r="DX61" s="224">
        <f>IFERROR(DW61/DW74-1,"-")</f>
        <v>1.6612046558933224E-2</v>
      </c>
      <c r="DY61" s="34">
        <v>15146</v>
      </c>
      <c r="DZ61" s="224">
        <f>IFERROR(DY61/DY74-1,"-")</f>
        <v>-8.077926807064395E-2</v>
      </c>
      <c r="EA61" s="34">
        <v>14413</v>
      </c>
      <c r="EB61" s="224">
        <f>IFERROR(EA61/EA74-1,"-")</f>
        <v>4.1176045654843563E-2</v>
      </c>
      <c r="EC61" s="130">
        <v>2815</v>
      </c>
      <c r="ED61" s="220">
        <f>IFERROR(EC61/EC74-1,"-")</f>
        <v>-0.1178314008147916</v>
      </c>
    </row>
    <row r="62" spans="1:134" s="16" customFormat="1" outlineLevel="1" x14ac:dyDescent="0.25">
      <c r="A62" s="218"/>
      <c r="B62" s="33" t="s">
        <v>37</v>
      </c>
      <c r="C62" s="34">
        <v>1482326</v>
      </c>
      <c r="D62" s="224">
        <f t="shared" ref="D62:D71" si="207">IFERROR(C62/C75-1,"-")</f>
        <v>7.7586794322792585E-5</v>
      </c>
      <c r="E62" s="34">
        <v>579224</v>
      </c>
      <c r="F62" s="224">
        <f t="shared" ref="F62:F71" si="208">IFERROR(E62/E75-1,"-")</f>
        <v>1.171847025842121E-2</v>
      </c>
      <c r="G62" s="34">
        <v>453136</v>
      </c>
      <c r="H62" s="224">
        <f t="shared" ref="H62:H71" si="209">IFERROR(G62/G75-1,"-")</f>
        <v>2.6076717539966543E-2</v>
      </c>
      <c r="I62" s="34">
        <v>201556</v>
      </c>
      <c r="J62" s="224">
        <f t="shared" ref="J62:J71" si="210">IFERROR(I62/I75-1,"-")</f>
        <v>-9.8094667036576322E-2</v>
      </c>
      <c r="K62" s="34">
        <v>295614</v>
      </c>
      <c r="L62" s="224">
        <f t="shared" ref="L62:L71" si="211">IFERROR(K62/K75-1,"-")</f>
        <v>-1.4488598479797332E-2</v>
      </c>
      <c r="M62" s="130">
        <v>39570</v>
      </c>
      <c r="N62" s="220">
        <f t="shared" ref="N62:N71" si="212">IFERROR(M62/M75-1,"-")</f>
        <v>0.11877632955412931</v>
      </c>
      <c r="O62" s="34">
        <v>1309805</v>
      </c>
      <c r="P62" s="224">
        <f t="shared" ref="P62:P71" si="213">IFERROR(O62/O75-1,"-")</f>
        <v>-2.7372765501790686E-2</v>
      </c>
      <c r="Q62" s="34">
        <v>501905</v>
      </c>
      <c r="R62" s="224">
        <f t="shared" ref="R62:R71" si="214">IFERROR(Q62/Q75-1,"-")</f>
        <v>-9.318511091021775E-3</v>
      </c>
      <c r="S62" s="34">
        <v>395251</v>
      </c>
      <c r="T62" s="224">
        <f t="shared" ref="T62:T71" si="215">IFERROR(S62/S75-1,"-")</f>
        <v>-7.8493290292134255E-3</v>
      </c>
      <c r="U62" s="34">
        <v>189645</v>
      </c>
      <c r="V62" s="224">
        <f t="shared" ref="V62:V71" si="216">IFERROR(U62/U75-1,"-")</f>
        <v>-0.11136674601240792</v>
      </c>
      <c r="W62" s="34">
        <v>271105</v>
      </c>
      <c r="X62" s="224">
        <f t="shared" ref="X62:X71" si="217">IFERROR(W62/W75-1,"-")</f>
        <v>-2.8635205681178943E-2</v>
      </c>
      <c r="Y62" s="130">
        <v>34577</v>
      </c>
      <c r="Z62" s="220">
        <f t="shared" ref="Z62:Z71" si="218">IFERROR(Y62/Y75-1,"-")</f>
        <v>9.5630406540131219E-2</v>
      </c>
      <c r="AA62" s="34">
        <v>172521</v>
      </c>
      <c r="AB62" s="224">
        <f t="shared" ref="AB62:AB71" si="219">IFERROR(AA62/AA75-1,"-")</f>
        <v>0.27279501272640072</v>
      </c>
      <c r="AC62" s="34">
        <v>77319</v>
      </c>
      <c r="AD62" s="224">
        <f t="shared" ref="AD62:AD71" si="220">IFERROR(AC62/AC75-1,"-")</f>
        <v>0.17347356918453771</v>
      </c>
      <c r="AE62" s="34">
        <v>57885</v>
      </c>
      <c r="AF62" s="224">
        <f t="shared" ref="AF62:AF71" si="221">IFERROR(AE62/AE75-1,"-")</f>
        <v>0.33859815461461973</v>
      </c>
      <c r="AG62" s="34">
        <v>11911</v>
      </c>
      <c r="AH62" s="224">
        <f t="shared" ref="AH62:AH71" si="222">IFERROR(AG62/AG75-1,"-")</f>
        <v>0.18329028412477655</v>
      </c>
      <c r="AI62" s="34">
        <v>24508</v>
      </c>
      <c r="AJ62" s="224">
        <f t="shared" ref="AJ62:AJ71" si="223">IFERROR(AI62/AI75-1,"-")</f>
        <v>0.17471121123520117</v>
      </c>
      <c r="AK62" s="130">
        <v>4993</v>
      </c>
      <c r="AL62" s="220">
        <f t="shared" ref="AL62:AL71" si="224">IFERROR(AK62/AK75-1,"-")</f>
        <v>0.31015481500918396</v>
      </c>
      <c r="AM62" s="34">
        <v>287632</v>
      </c>
      <c r="AN62" s="224">
        <f t="shared" ref="AN62:AN71" si="225">IFERROR(AM62/AM75-1,"-")</f>
        <v>-1.5643234326820687E-2</v>
      </c>
      <c r="AO62" s="34">
        <v>85795</v>
      </c>
      <c r="AP62" s="224">
        <f t="shared" ref="AP62:AP71" si="226">IFERROR(AO62/AO75-1,"-")</f>
        <v>-0.13493047783256196</v>
      </c>
      <c r="AQ62" s="34">
        <v>105772</v>
      </c>
      <c r="AR62" s="224">
        <f t="shared" ref="AR62:AR71" si="227">IFERROR(AQ62/AQ75-1,"-")</f>
        <v>0.15976798500016454</v>
      </c>
      <c r="AS62" s="34">
        <v>80486</v>
      </c>
      <c r="AT62" s="224">
        <f t="shared" ref="AT62:AT71" si="228">IFERROR(AS62/AS75-1,"-")</f>
        <v>-0.18543032952797345</v>
      </c>
      <c r="AU62" s="34">
        <v>56805</v>
      </c>
      <c r="AV62" s="224">
        <f t="shared" ref="AV62:AV71" si="229">IFERROR(AU62/AU75-1,"-")</f>
        <v>0.10245313045840931</v>
      </c>
      <c r="AW62" s="130">
        <v>20375</v>
      </c>
      <c r="AX62" s="220">
        <f t="shared" ref="AX62:AX71" si="230">IFERROR(AW62/AW75-1,"-")</f>
        <v>0.48041851340550745</v>
      </c>
      <c r="AY62" s="34">
        <v>34189</v>
      </c>
      <c r="AZ62" s="224">
        <f t="shared" ref="AZ62:AZ71" si="231">IFERROR(AY62/AY75-1,"-")</f>
        <v>7.4720231359235445E-2</v>
      </c>
      <c r="BA62" s="34">
        <v>20168</v>
      </c>
      <c r="BB62" s="224">
        <f t="shared" ref="BB62:BB71" si="232">IFERROR(BA62/BA75-1,"-")</f>
        <v>0.1222525179455789</v>
      </c>
      <c r="BC62" s="34">
        <v>7906</v>
      </c>
      <c r="BD62" s="224">
        <f t="shared" ref="BD62:BD71" si="233">IFERROR(BC62/BC75-1,"-")</f>
        <v>-2.1456518995329743E-3</v>
      </c>
      <c r="BE62" s="34">
        <v>1249</v>
      </c>
      <c r="BF62" s="224">
        <f t="shared" ref="BF62:BF71" si="234">IFERROR(BE62/BE75-1,"-")</f>
        <v>5.4008438818565319E-2</v>
      </c>
      <c r="BG62" s="34">
        <v>4499</v>
      </c>
      <c r="BH62" s="224">
        <f t="shared" ref="BH62:BH71" si="235">IFERROR(BG62/BG75-1,"-")</f>
        <v>2.3197634750966589E-2</v>
      </c>
      <c r="BI62" s="130">
        <v>693</v>
      </c>
      <c r="BJ62" s="220">
        <f t="shared" ref="BJ62:BJ71" si="236">IFERROR(BI62/BI75-1,"-")</f>
        <v>0.13980263157894735</v>
      </c>
      <c r="BK62" s="34">
        <v>49448</v>
      </c>
      <c r="BL62" s="224">
        <f t="shared" ref="BL62:BL71" si="237">IFERROR(BK62/BK75-1,"-")</f>
        <v>-0.19594133142541226</v>
      </c>
      <c r="BM62" s="34">
        <v>20380</v>
      </c>
      <c r="BN62" s="224">
        <f t="shared" ref="BN62:BN71" si="238">IFERROR(BM62/BM75-1,"-")</f>
        <v>-0.14631592175260755</v>
      </c>
      <c r="BO62" s="34">
        <v>6727</v>
      </c>
      <c r="BP62" s="224">
        <f t="shared" ref="BP62:BP71" si="239">IFERROR(BO62/BO75-1,"-")</f>
        <v>-0.31705583756345179</v>
      </c>
      <c r="BQ62" s="34">
        <v>10621</v>
      </c>
      <c r="BR62" s="224">
        <f t="shared" ref="BR62:BR71" si="240">IFERROR(BQ62/BQ75-1,"-")</f>
        <v>-0.16066066066066065</v>
      </c>
      <c r="BS62" s="34">
        <v>12344</v>
      </c>
      <c r="BT62" s="224">
        <f t="shared" ref="BT62:BT71" si="241">IFERROR(BS62/BS75-1,"-")</f>
        <v>-0.20273848737324807</v>
      </c>
      <c r="BU62" s="130">
        <v>682</v>
      </c>
      <c r="BV62" s="220">
        <f t="shared" ref="BV62:BV71" si="242">IFERROR(BU62/BU75-1,"-")</f>
        <v>-0.45396317053642909</v>
      </c>
      <c r="BW62" s="34">
        <v>438498</v>
      </c>
      <c r="BX62" s="224">
        <f t="shared" ref="BX62:BX71" si="243">IFERROR(BW62/BW75-1,"-")</f>
        <v>-6.9704875264959831E-3</v>
      </c>
      <c r="BY62" s="34">
        <v>199642</v>
      </c>
      <c r="BZ62" s="224">
        <f t="shared" ref="BZ62:BZ71" si="244">IFERROR(BY62/BY75-1,"-")</f>
        <v>1.2881589828668272E-2</v>
      </c>
      <c r="CA62" s="34">
        <v>55102</v>
      </c>
      <c r="CB62" s="224">
        <f t="shared" ref="CB62:CB71" si="245">IFERROR(CA62/CA75-1,"-")</f>
        <v>-0.10229549860706078</v>
      </c>
      <c r="CC62" s="34">
        <v>53105</v>
      </c>
      <c r="CD62" s="224">
        <f t="shared" ref="CD62:CD71" si="246">IFERROR(CC62/CC75-1,"-")</f>
        <v>4.6981585899609657E-2</v>
      </c>
      <c r="CE62" s="34">
        <v>127918</v>
      </c>
      <c r="CF62" s="224">
        <f t="shared" ref="CF62:CF71" si="247">IFERROR(CE62/CE75-1,"-")</f>
        <v>-1.8054809242342817E-2</v>
      </c>
      <c r="CG62" s="130">
        <v>3968</v>
      </c>
      <c r="CH62" s="220">
        <f t="shared" ref="CH62:CH71" si="248">IFERROR(CG62/CG75-1,"-")</f>
        <v>-0.19234683492774274</v>
      </c>
      <c r="CI62" s="34">
        <v>52527</v>
      </c>
      <c r="CJ62" s="224">
        <f t="shared" ref="CJ62:CJ71" si="249">IFERROR(CI62/CI75-1,"-")</f>
        <v>-0.10158040570588034</v>
      </c>
      <c r="CK62" s="34">
        <v>15839</v>
      </c>
      <c r="CL62" s="224">
        <f t="shared" ref="CL62:CL71" si="250">IFERROR(CK62/CK75-1,"-")</f>
        <v>-8.3072826212805317E-2</v>
      </c>
      <c r="CM62" s="34">
        <v>19769</v>
      </c>
      <c r="CN62" s="224">
        <f t="shared" ref="CN62:CN71" si="251">IFERROR(CM62/CM75-1,"-")</f>
        <v>-2.1772477608986041E-2</v>
      </c>
      <c r="CO62" s="34">
        <v>5193</v>
      </c>
      <c r="CP62" s="224">
        <f t="shared" ref="CP62:CP71" si="252">IFERROR(CO62/CO75-1,"-")</f>
        <v>-0.20644865525672373</v>
      </c>
      <c r="CQ62" s="34">
        <v>10517</v>
      </c>
      <c r="CR62" s="224">
        <f t="shared" ref="CR62:CR71" si="253">IFERROR(CQ62/CQ75-1,"-")</f>
        <v>-0.19600947939759961</v>
      </c>
      <c r="CS62" s="130">
        <v>2023</v>
      </c>
      <c r="CT62" s="220">
        <f t="shared" ref="CT62:CT71" si="254">IFERROR(CS62/CS75-1,"-")</f>
        <v>-0.38789712556732225</v>
      </c>
      <c r="CU62" s="34">
        <v>44990</v>
      </c>
      <c r="CV62" s="224">
        <f t="shared" ref="CV62:CV71" si="255">IFERROR(CU62/CU75-1,"-")</f>
        <v>3.2283229699653582E-2</v>
      </c>
      <c r="CW62" s="34">
        <v>12967</v>
      </c>
      <c r="CX62" s="224">
        <f t="shared" ref="CX62:CX71" si="256">IFERROR(CW62/CW75-1,"-")</f>
        <v>0.15807805662230945</v>
      </c>
      <c r="CY62" s="34">
        <v>5747</v>
      </c>
      <c r="CZ62" s="224">
        <f t="shared" ref="CZ62:CZ71" si="257">IFERROR(CY62/CY75-1,"-")</f>
        <v>-0.19622377622377618</v>
      </c>
      <c r="DA62" s="34">
        <v>2919</v>
      </c>
      <c r="DB62" s="224">
        <f t="shared" ref="DB62:DB71" si="258">IFERROR(DA62/DA75-1,"-")</f>
        <v>-9.2632887783649309E-2</v>
      </c>
      <c r="DC62" s="34">
        <v>23765</v>
      </c>
      <c r="DD62" s="224">
        <f t="shared" ref="DD62:DD71" si="259">IFERROR(DC62/DC75-1,"-")</f>
        <v>8.4070796460177011E-2</v>
      </c>
      <c r="DE62" s="130">
        <v>238</v>
      </c>
      <c r="DF62" s="220">
        <f t="shared" ref="DF62:DF71" si="260">IFERROR(DE62/DE75-1,"-")</f>
        <v>-3.6437246963562764E-2</v>
      </c>
      <c r="DG62" s="34">
        <v>235936</v>
      </c>
      <c r="DH62" s="224">
        <f t="shared" ref="DH62:DH71" si="261">IFERROR(DG62/DG75-1,"-")</f>
        <v>-6.8881960614073146E-2</v>
      </c>
      <c r="DI62" s="34">
        <v>63341</v>
      </c>
      <c r="DJ62" s="224">
        <f t="shared" ref="DJ62:DJ71" si="262">IFERROR(DI62/DI75-1,"-")</f>
        <v>2.1942208096029425E-2</v>
      </c>
      <c r="DK62" s="34">
        <v>146512</v>
      </c>
      <c r="DL62" s="224">
        <f t="shared" ref="DL62:DL71" si="263">IFERROR(DK62/DK75-1,"-")</f>
        <v>-4.8029940742280952E-2</v>
      </c>
      <c r="DM62" s="34">
        <v>11504</v>
      </c>
      <c r="DN62" s="224">
        <f t="shared" ref="DN62:DN71" si="264">IFERROR(DM62/DM75-1,"-")</f>
        <v>-0.23673036093418254</v>
      </c>
      <c r="DO62" s="34">
        <v>14085</v>
      </c>
      <c r="DP62" s="224">
        <f t="shared" ref="DP62:DP71" si="265">IFERROR(DO62/DO75-1,"-")</f>
        <v>-0.27728462209451488</v>
      </c>
      <c r="DQ62" s="130">
        <v>1225</v>
      </c>
      <c r="DR62" s="220">
        <f t="shared" ref="DR62:DR71" si="266">IFERROR(DQ62/DQ75-1,"-")</f>
        <v>-0.73875026658136056</v>
      </c>
      <c r="DS62" s="34">
        <v>99157</v>
      </c>
      <c r="DT62" s="224">
        <f t="shared" ref="DT62:DT71" si="267">IFERROR(DS62/DS75-1,"-")</f>
        <v>9.8585381254518989E-3</v>
      </c>
      <c r="DU62" s="34">
        <v>61073</v>
      </c>
      <c r="DV62" s="224">
        <f t="shared" ref="DV62:DV71" si="268">IFERROR(DU62/DU75-1,"-")</f>
        <v>4.9490488546732436E-2</v>
      </c>
      <c r="DW62" s="34">
        <v>37098</v>
      </c>
      <c r="DX62" s="224">
        <f t="shared" ref="DX62:DX71" si="269">IFERROR(DW62/DW75-1,"-")</f>
        <v>-2.6018010449211038E-2</v>
      </c>
      <c r="DY62" s="34">
        <v>16424</v>
      </c>
      <c r="DZ62" s="224">
        <f t="shared" ref="DZ62:DZ71" si="270">IFERROR(DY62/DY75-1,"-")</f>
        <v>-6.9356300997280185E-2</v>
      </c>
      <c r="EA62" s="34">
        <v>15227</v>
      </c>
      <c r="EB62" s="224">
        <f t="shared" ref="EB62:EB71" si="271">IFERROR(EA62/EA75-1,"-")</f>
        <v>-1.9573755714377694E-2</v>
      </c>
      <c r="EC62" s="130">
        <v>5098</v>
      </c>
      <c r="ED62" s="220">
        <f t="shared" ref="ED62:ED71" si="272">IFERROR(EC62/EC75-1,"-")</f>
        <v>0.91726212861978196</v>
      </c>
    </row>
    <row r="63" spans="1:134" s="16" customFormat="1" outlineLevel="1" x14ac:dyDescent="0.25">
      <c r="A63" s="218"/>
      <c r="B63" s="33" t="s">
        <v>39</v>
      </c>
      <c r="C63" s="34">
        <v>1240687</v>
      </c>
      <c r="D63" s="224">
        <f t="shared" si="207"/>
        <v>-3.0070016047520909E-3</v>
      </c>
      <c r="E63" s="34">
        <v>484097</v>
      </c>
      <c r="F63" s="224">
        <f t="shared" si="208"/>
        <v>-9.3762981425434822E-3</v>
      </c>
      <c r="G63" s="34">
        <v>324647</v>
      </c>
      <c r="H63" s="224">
        <f t="shared" si="209"/>
        <v>-6.4533789760922944E-2</v>
      </c>
      <c r="I63" s="34">
        <v>179318</v>
      </c>
      <c r="J63" s="224">
        <f t="shared" si="210"/>
        <v>-2.951745935531358E-2</v>
      </c>
      <c r="K63" s="34">
        <v>256776</v>
      </c>
      <c r="L63" s="224">
        <f t="shared" si="211"/>
        <v>-3.6245510128249836E-2</v>
      </c>
      <c r="M63" s="130">
        <v>32927</v>
      </c>
      <c r="N63" s="220">
        <f t="shared" si="212"/>
        <v>7.3414832925835283E-2</v>
      </c>
      <c r="O63" s="34">
        <v>1093021</v>
      </c>
      <c r="P63" s="224">
        <f t="shared" si="213"/>
        <v>-1.5220098133729265E-2</v>
      </c>
      <c r="Q63" s="34">
        <v>414746</v>
      </c>
      <c r="R63" s="224">
        <f t="shared" si="214"/>
        <v>-2.7249017271627096E-2</v>
      </c>
      <c r="S63" s="34">
        <v>282475</v>
      </c>
      <c r="T63" s="224">
        <f t="shared" si="215"/>
        <v>-5.5156958172361326E-2</v>
      </c>
      <c r="U63" s="34">
        <v>166134</v>
      </c>
      <c r="V63" s="224">
        <f t="shared" si="216"/>
        <v>-4.595806749857867E-2</v>
      </c>
      <c r="W63" s="34">
        <v>233190</v>
      </c>
      <c r="X63" s="224">
        <f t="shared" si="217"/>
        <v>-5.8438281051267249E-2</v>
      </c>
      <c r="Y63" s="130">
        <v>29170</v>
      </c>
      <c r="Z63" s="220">
        <f t="shared" si="218"/>
        <v>9.2754926200644405E-2</v>
      </c>
      <c r="AA63" s="34">
        <v>147666</v>
      </c>
      <c r="AB63" s="224">
        <f t="shared" si="219"/>
        <v>9.77660483960896E-2</v>
      </c>
      <c r="AC63" s="34">
        <v>69351</v>
      </c>
      <c r="AD63" s="224">
        <f t="shared" si="220"/>
        <v>0.11291021423413294</v>
      </c>
      <c r="AE63" s="34">
        <v>42171</v>
      </c>
      <c r="AF63" s="224">
        <f t="shared" si="221"/>
        <v>-0.12286284787220769</v>
      </c>
      <c r="AG63" s="34">
        <v>13184</v>
      </c>
      <c r="AH63" s="224">
        <f t="shared" si="222"/>
        <v>0.23956374576908601</v>
      </c>
      <c r="AI63" s="34">
        <v>23586</v>
      </c>
      <c r="AJ63" s="224">
        <f t="shared" si="223"/>
        <v>0.25657964837506664</v>
      </c>
      <c r="AK63" s="130">
        <v>3757</v>
      </c>
      <c r="AL63" s="220">
        <f t="shared" si="224"/>
        <v>-5.6267269530268726E-2</v>
      </c>
      <c r="AM63" s="34">
        <v>227450</v>
      </c>
      <c r="AN63" s="224">
        <f t="shared" si="225"/>
        <v>-4.5302485277636695E-2</v>
      </c>
      <c r="AO63" s="34">
        <v>57611</v>
      </c>
      <c r="AP63" s="224">
        <f t="shared" si="226"/>
        <v>-0.20985571648014045</v>
      </c>
      <c r="AQ63" s="34">
        <v>75059</v>
      </c>
      <c r="AR63" s="224">
        <f t="shared" si="227"/>
        <v>-2.4206653579646686E-2</v>
      </c>
      <c r="AS63" s="34">
        <v>66287</v>
      </c>
      <c r="AT63" s="224">
        <f t="shared" si="228"/>
        <v>-0.13722504230118449</v>
      </c>
      <c r="AU63" s="34">
        <v>29257</v>
      </c>
      <c r="AV63" s="224">
        <f t="shared" si="229"/>
        <v>-0.23410994764397908</v>
      </c>
      <c r="AW63" s="130">
        <v>15271</v>
      </c>
      <c r="AX63" s="220">
        <f t="shared" si="230"/>
        <v>0.65593146822815007</v>
      </c>
      <c r="AY63" s="34">
        <v>46723</v>
      </c>
      <c r="AZ63" s="224">
        <f t="shared" si="231"/>
        <v>8.9723854837205019E-2</v>
      </c>
      <c r="BA63" s="34">
        <v>24504</v>
      </c>
      <c r="BB63" s="224">
        <f t="shared" si="232"/>
        <v>6.3818702787184156E-2</v>
      </c>
      <c r="BC63" s="34">
        <v>11507</v>
      </c>
      <c r="BD63" s="224">
        <f t="shared" si="233"/>
        <v>-1.5906952877790093E-2</v>
      </c>
      <c r="BE63" s="34">
        <v>2240</v>
      </c>
      <c r="BF63" s="224">
        <f t="shared" si="234"/>
        <v>0.4564369310793237</v>
      </c>
      <c r="BG63" s="34">
        <v>6550</v>
      </c>
      <c r="BH63" s="224">
        <f t="shared" si="235"/>
        <v>0.23074032318677196</v>
      </c>
      <c r="BI63" s="130">
        <v>544</v>
      </c>
      <c r="BJ63" s="220">
        <f t="shared" si="236"/>
        <v>-0.36670547147846333</v>
      </c>
      <c r="BK63" s="34">
        <v>62565</v>
      </c>
      <c r="BL63" s="224">
        <f t="shared" si="237"/>
        <v>-2.2177419354838745E-2</v>
      </c>
      <c r="BM63" s="34">
        <v>22123</v>
      </c>
      <c r="BN63" s="224">
        <f t="shared" si="238"/>
        <v>5.0325214831695497E-2</v>
      </c>
      <c r="BO63" s="34">
        <v>8745</v>
      </c>
      <c r="BP63" s="224">
        <f t="shared" si="239"/>
        <v>-0.19192385880613561</v>
      </c>
      <c r="BQ63" s="34">
        <v>13268</v>
      </c>
      <c r="BR63" s="224">
        <f t="shared" si="240"/>
        <v>-3.6036036036036001E-2</v>
      </c>
      <c r="BS63" s="34">
        <v>18052</v>
      </c>
      <c r="BT63" s="224">
        <f t="shared" si="241"/>
        <v>-5.5364854390438367E-4</v>
      </c>
      <c r="BU63" s="130">
        <v>1635</v>
      </c>
      <c r="BV63" s="220">
        <f t="shared" si="242"/>
        <v>-0.1812719078617927</v>
      </c>
      <c r="BW63" s="34">
        <v>430512</v>
      </c>
      <c r="BX63" s="224">
        <f t="shared" si="243"/>
        <v>7.9533615068541064E-3</v>
      </c>
      <c r="BY63" s="34">
        <v>197257</v>
      </c>
      <c r="BZ63" s="224">
        <f t="shared" si="244"/>
        <v>4.7050580435578748E-2</v>
      </c>
      <c r="CA63" s="34">
        <v>67225</v>
      </c>
      <c r="CB63" s="224">
        <f t="shared" si="245"/>
        <v>-9.5635913579250387E-2</v>
      </c>
      <c r="CC63" s="34">
        <v>47768</v>
      </c>
      <c r="CD63" s="224">
        <f t="shared" si="246"/>
        <v>3.9949491650882907E-2</v>
      </c>
      <c r="CE63" s="34">
        <v>124245</v>
      </c>
      <c r="CF63" s="224">
        <f t="shared" si="247"/>
        <v>-3.372193403379975E-2</v>
      </c>
      <c r="CG63" s="130">
        <v>5204</v>
      </c>
      <c r="CH63" s="220">
        <f t="shared" si="248"/>
        <v>-0.40163274692422679</v>
      </c>
      <c r="CI63" s="34">
        <v>45880</v>
      </c>
      <c r="CJ63" s="224">
        <f t="shared" si="249"/>
        <v>-8.4870848708487046E-2</v>
      </c>
      <c r="CK63" s="34">
        <v>15460</v>
      </c>
      <c r="CL63" s="224">
        <f t="shared" si="250"/>
        <v>-4.0168870677345203E-2</v>
      </c>
      <c r="CM63" s="34">
        <v>17917</v>
      </c>
      <c r="CN63" s="224">
        <f t="shared" si="251"/>
        <v>-6.9053309778655314E-2</v>
      </c>
      <c r="CO63" s="34">
        <v>4858</v>
      </c>
      <c r="CP63" s="224">
        <f t="shared" si="252"/>
        <v>-9.3656716417910402E-2</v>
      </c>
      <c r="CQ63" s="34">
        <v>6619</v>
      </c>
      <c r="CR63" s="224">
        <f t="shared" si="253"/>
        <v>-0.15949206349206346</v>
      </c>
      <c r="CS63" s="130">
        <v>2199</v>
      </c>
      <c r="CT63" s="220">
        <f t="shared" si="254"/>
        <v>9.5665171898355661E-2</v>
      </c>
      <c r="CU63" s="34">
        <v>48468</v>
      </c>
      <c r="CV63" s="224">
        <f t="shared" si="255"/>
        <v>0.13646595385481142</v>
      </c>
      <c r="CW63" s="34">
        <v>12686</v>
      </c>
      <c r="CX63" s="224">
        <f t="shared" si="256"/>
        <v>0.24531265338176111</v>
      </c>
      <c r="CY63" s="34">
        <v>7036</v>
      </c>
      <c r="CZ63" s="224">
        <f t="shared" si="257"/>
        <v>0.23982378854625552</v>
      </c>
      <c r="DA63" s="34">
        <v>2906</v>
      </c>
      <c r="DB63" s="224">
        <f t="shared" si="258"/>
        <v>0.28983577452285836</v>
      </c>
      <c r="DC63" s="34">
        <v>26151</v>
      </c>
      <c r="DD63" s="224">
        <f t="shared" si="259"/>
        <v>6.7910813459653774E-2</v>
      </c>
      <c r="DE63" s="130">
        <v>202</v>
      </c>
      <c r="DF63" s="220" t="str">
        <f t="shared" si="260"/>
        <v>-</v>
      </c>
      <c r="DG63" s="34">
        <v>98711</v>
      </c>
      <c r="DH63" s="224">
        <f t="shared" si="261"/>
        <v>3.8800724027614031E-2</v>
      </c>
      <c r="DI63" s="34">
        <v>24357</v>
      </c>
      <c r="DJ63" s="224">
        <f t="shared" si="262"/>
        <v>-0.13627659574468087</v>
      </c>
      <c r="DK63" s="34">
        <v>59420</v>
      </c>
      <c r="DL63" s="224">
        <f t="shared" si="263"/>
        <v>0.10353793295570624</v>
      </c>
      <c r="DM63" s="34">
        <v>6061</v>
      </c>
      <c r="DN63" s="224">
        <f t="shared" si="264"/>
        <v>-0.14186606257964041</v>
      </c>
      <c r="DO63" s="34">
        <v>6857</v>
      </c>
      <c r="DP63" s="224">
        <f t="shared" si="265"/>
        <v>0.34109133581067863</v>
      </c>
      <c r="DQ63" s="130">
        <v>2121</v>
      </c>
      <c r="DR63" s="220">
        <f t="shared" si="266"/>
        <v>0.52589928057553958</v>
      </c>
      <c r="DS63" s="34">
        <v>77348</v>
      </c>
      <c r="DT63" s="224">
        <f t="shared" si="267"/>
        <v>-5.2641893050486277E-2</v>
      </c>
      <c r="DU63" s="34">
        <v>46473</v>
      </c>
      <c r="DV63" s="224">
        <f t="shared" si="268"/>
        <v>-6.5925672823749282E-2</v>
      </c>
      <c r="DW63" s="34">
        <v>29179</v>
      </c>
      <c r="DX63" s="224">
        <f t="shared" si="269"/>
        <v>-0.21801468617677011</v>
      </c>
      <c r="DY63" s="34">
        <v>15944</v>
      </c>
      <c r="DZ63" s="224">
        <f t="shared" si="270"/>
        <v>0.1099972152603732</v>
      </c>
      <c r="EA63" s="34">
        <v>10987</v>
      </c>
      <c r="EB63" s="224">
        <f t="shared" si="271"/>
        <v>-0.16758845367073261</v>
      </c>
      <c r="EC63" s="130">
        <v>1684</v>
      </c>
      <c r="ED63" s="220">
        <f t="shared" si="272"/>
        <v>-0.22752293577981653</v>
      </c>
    </row>
    <row r="64" spans="1:134" s="16" customFormat="1" outlineLevel="1" x14ac:dyDescent="0.25">
      <c r="A64" s="218"/>
      <c r="B64" s="33" t="s">
        <v>41</v>
      </c>
      <c r="C64" s="34">
        <v>1066023</v>
      </c>
      <c r="D64" s="224">
        <f t="shared" si="207"/>
        <v>-4.5935513434030018E-2</v>
      </c>
      <c r="E64" s="34">
        <v>423740</v>
      </c>
      <c r="F64" s="224">
        <f t="shared" si="208"/>
        <v>4.6874666578149426E-3</v>
      </c>
      <c r="G64" s="34">
        <v>261250</v>
      </c>
      <c r="H64" s="224">
        <f t="shared" si="209"/>
        <v>-8.3905490605867161E-2</v>
      </c>
      <c r="I64" s="34">
        <v>140370</v>
      </c>
      <c r="J64" s="224">
        <f t="shared" si="210"/>
        <v>-0.12163346015218257</v>
      </c>
      <c r="K64" s="34">
        <v>230821</v>
      </c>
      <c r="L64" s="224">
        <f t="shared" si="211"/>
        <v>-6.0033474098296513E-2</v>
      </c>
      <c r="M64" s="130">
        <v>19447</v>
      </c>
      <c r="N64" s="220">
        <f t="shared" si="212"/>
        <v>-0.14337943793498376</v>
      </c>
      <c r="O64" s="34">
        <v>911717</v>
      </c>
      <c r="P64" s="224">
        <f t="shared" si="213"/>
        <v>-7.596374869763689E-2</v>
      </c>
      <c r="Q64" s="34">
        <v>353635</v>
      </c>
      <c r="R64" s="224">
        <f t="shared" si="214"/>
        <v>-2.4734972587174942E-2</v>
      </c>
      <c r="S64" s="34">
        <v>210501</v>
      </c>
      <c r="T64" s="224">
        <f t="shared" si="215"/>
        <v>-0.12111077709304074</v>
      </c>
      <c r="U64" s="34">
        <v>127766</v>
      </c>
      <c r="V64" s="224">
        <f t="shared" si="216"/>
        <v>-0.14172091117336072</v>
      </c>
      <c r="W64" s="34">
        <v>208580</v>
      </c>
      <c r="X64" s="224">
        <f t="shared" si="217"/>
        <v>-8.4255677851877597E-2</v>
      </c>
      <c r="Y64" s="130">
        <v>14630</v>
      </c>
      <c r="Z64" s="220">
        <f t="shared" si="218"/>
        <v>-0.16208476517754866</v>
      </c>
      <c r="AA64" s="34">
        <v>154306</v>
      </c>
      <c r="AB64" s="224">
        <f t="shared" si="219"/>
        <v>0.18077470500910597</v>
      </c>
      <c r="AC64" s="34">
        <v>70105</v>
      </c>
      <c r="AD64" s="224">
        <f t="shared" si="220"/>
        <v>0.18502679220406026</v>
      </c>
      <c r="AE64" s="34">
        <v>50749</v>
      </c>
      <c r="AF64" s="224">
        <f t="shared" si="221"/>
        <v>0.11121086052112994</v>
      </c>
      <c r="AG64" s="34">
        <v>12604</v>
      </c>
      <c r="AH64" s="224">
        <f t="shared" si="222"/>
        <v>0.15168128654970769</v>
      </c>
      <c r="AI64" s="34">
        <v>22242</v>
      </c>
      <c r="AJ64" s="224">
        <f t="shared" si="223"/>
        <v>0.25011241007194251</v>
      </c>
      <c r="AK64" s="130">
        <v>4817</v>
      </c>
      <c r="AL64" s="220">
        <f t="shared" si="224"/>
        <v>-8.1075925219381895E-2</v>
      </c>
      <c r="AM64" s="34">
        <v>166944</v>
      </c>
      <c r="AN64" s="224">
        <f t="shared" si="225"/>
        <v>-0.20683396839574686</v>
      </c>
      <c r="AO64" s="34">
        <v>43619</v>
      </c>
      <c r="AP64" s="224">
        <f t="shared" si="226"/>
        <v>-0.23690978114448658</v>
      </c>
      <c r="AQ64" s="34">
        <v>47003</v>
      </c>
      <c r="AR64" s="224">
        <f t="shared" si="227"/>
        <v>-0.19443682731199008</v>
      </c>
      <c r="AS64" s="34">
        <v>48509</v>
      </c>
      <c r="AT64" s="224">
        <f t="shared" si="228"/>
        <v>-0.21978640589313858</v>
      </c>
      <c r="AU64" s="34">
        <v>20979</v>
      </c>
      <c r="AV64" s="224">
        <f t="shared" si="229"/>
        <v>-0.2189501116902457</v>
      </c>
      <c r="AW64" s="130">
        <v>5835</v>
      </c>
      <c r="AX64" s="220">
        <f t="shared" si="230"/>
        <v>-0.22096128170894525</v>
      </c>
      <c r="AY64" s="34">
        <v>27541</v>
      </c>
      <c r="AZ64" s="224">
        <f t="shared" si="231"/>
        <v>-1.7971117846318441E-2</v>
      </c>
      <c r="BA64" s="34">
        <v>13974</v>
      </c>
      <c r="BB64" s="224">
        <f t="shared" si="232"/>
        <v>-5.1452620146619554E-2</v>
      </c>
      <c r="BC64" s="34">
        <v>8819</v>
      </c>
      <c r="BD64" s="224">
        <f t="shared" si="233"/>
        <v>-2.1958522790284984E-2</v>
      </c>
      <c r="BE64" s="34">
        <v>1031</v>
      </c>
      <c r="BF64" s="224">
        <f t="shared" si="234"/>
        <v>3.3066132264529147E-2</v>
      </c>
      <c r="BG64" s="34">
        <v>3120</v>
      </c>
      <c r="BH64" s="224">
        <f t="shared" si="235"/>
        <v>4.0000000000000036E-2</v>
      </c>
      <c r="BI64" s="130">
        <v>580</v>
      </c>
      <c r="BJ64" s="220">
        <f t="shared" si="236"/>
        <v>0.21593291404612169</v>
      </c>
      <c r="BK64" s="34">
        <v>49066</v>
      </c>
      <c r="BL64" s="224">
        <f t="shared" si="237"/>
        <v>-0.16931620024717697</v>
      </c>
      <c r="BM64" s="34">
        <v>18134</v>
      </c>
      <c r="BN64" s="224">
        <f t="shared" si="238"/>
        <v>-3.8494167550371161E-2</v>
      </c>
      <c r="BO64" s="34">
        <v>9224</v>
      </c>
      <c r="BP64" s="224">
        <f t="shared" si="239"/>
        <v>-0.2448010479777305</v>
      </c>
      <c r="BQ64" s="34">
        <v>9458</v>
      </c>
      <c r="BR64" s="224">
        <f t="shared" si="240"/>
        <v>-0.29722098380145634</v>
      </c>
      <c r="BS64" s="34">
        <v>11597</v>
      </c>
      <c r="BT64" s="224">
        <f t="shared" si="241"/>
        <v>-0.19677240615043634</v>
      </c>
      <c r="BU64" s="130">
        <v>1532</v>
      </c>
      <c r="BV64" s="220">
        <f t="shared" si="242"/>
        <v>-0.24938755512003918</v>
      </c>
      <c r="BW64" s="34">
        <v>412998</v>
      </c>
      <c r="BX64" s="224">
        <f t="shared" si="243"/>
        <v>-6.9370471983707382E-3</v>
      </c>
      <c r="BY64" s="34">
        <v>185785</v>
      </c>
      <c r="BZ64" s="224">
        <f t="shared" si="244"/>
        <v>6.331772759011467E-2</v>
      </c>
      <c r="CA64" s="34">
        <v>66738</v>
      </c>
      <c r="CB64" s="224">
        <f t="shared" si="245"/>
        <v>-2.6887521507100942E-2</v>
      </c>
      <c r="CC64" s="34">
        <v>39928</v>
      </c>
      <c r="CD64" s="224">
        <f t="shared" si="246"/>
        <v>-7.3617781489988654E-2</v>
      </c>
      <c r="CE64" s="34">
        <v>118896</v>
      </c>
      <c r="CF64" s="224">
        <f t="shared" si="247"/>
        <v>-5.1071471327666762E-2</v>
      </c>
      <c r="CG64" s="130">
        <v>2012</v>
      </c>
      <c r="CH64" s="220">
        <f t="shared" si="248"/>
        <v>-0.3598472796691059</v>
      </c>
      <c r="CI64" s="34">
        <v>41922</v>
      </c>
      <c r="CJ64" s="224">
        <f t="shared" si="249"/>
        <v>-0.19947296058661779</v>
      </c>
      <c r="CK64" s="34">
        <v>12600</v>
      </c>
      <c r="CL64" s="224">
        <f t="shared" si="250"/>
        <v>-0.18006117003969546</v>
      </c>
      <c r="CM64" s="34">
        <v>18602</v>
      </c>
      <c r="CN64" s="224">
        <f t="shared" si="251"/>
        <v>-8.183613030602177E-2</v>
      </c>
      <c r="CO64" s="34">
        <v>3634</v>
      </c>
      <c r="CP64" s="224">
        <f t="shared" si="252"/>
        <v>-0.2070696050621863</v>
      </c>
      <c r="CQ64" s="34">
        <v>5751</v>
      </c>
      <c r="CR64" s="224">
        <f t="shared" si="253"/>
        <v>-0.46941599778577359</v>
      </c>
      <c r="CS64" s="130">
        <v>1490</v>
      </c>
      <c r="CT64" s="220">
        <f t="shared" si="254"/>
        <v>-4.2416452442159414E-2</v>
      </c>
      <c r="CU64" s="34">
        <v>53515</v>
      </c>
      <c r="CV64" s="224">
        <f t="shared" si="255"/>
        <v>6.722638800255254E-2</v>
      </c>
      <c r="CW64" s="34">
        <v>14020</v>
      </c>
      <c r="CX64" s="224">
        <f t="shared" si="256"/>
        <v>7.0310710741277926E-2</v>
      </c>
      <c r="CY64" s="34">
        <v>6098</v>
      </c>
      <c r="CZ64" s="224">
        <f t="shared" si="257"/>
        <v>-0.17112953649585427</v>
      </c>
      <c r="DA64" s="34">
        <v>2732</v>
      </c>
      <c r="DB64" s="224">
        <f t="shared" si="258"/>
        <v>-2.6372059871703546E-2</v>
      </c>
      <c r="DC64" s="34">
        <v>30589</v>
      </c>
      <c r="DD64" s="224">
        <f t="shared" si="259"/>
        <v>0.13616610333172385</v>
      </c>
      <c r="DE64" s="130">
        <v>195</v>
      </c>
      <c r="DF64" s="220" t="str">
        <f t="shared" si="260"/>
        <v>-</v>
      </c>
      <c r="DG64" s="34">
        <v>29620</v>
      </c>
      <c r="DH64" s="224">
        <f t="shared" si="261"/>
        <v>-4.0150361320846484E-2</v>
      </c>
      <c r="DI64" s="34">
        <v>5854</v>
      </c>
      <c r="DJ64" s="224">
        <f t="shared" si="262"/>
        <v>0.25757250268528464</v>
      </c>
      <c r="DK64" s="34">
        <v>19804</v>
      </c>
      <c r="DL64" s="224">
        <f t="shared" si="263"/>
        <v>-0.13216476774758978</v>
      </c>
      <c r="DM64" s="34">
        <v>1702</v>
      </c>
      <c r="DN64" s="224">
        <f t="shared" si="264"/>
        <v>6.9095477386934778E-2</v>
      </c>
      <c r="DO64" s="34">
        <v>2464</v>
      </c>
      <c r="DP64" s="224">
        <f t="shared" si="265"/>
        <v>0.29411764705882359</v>
      </c>
      <c r="DQ64" s="130">
        <v>63</v>
      </c>
      <c r="DR64" s="220">
        <f t="shared" si="266"/>
        <v>-0.43243243243243246</v>
      </c>
      <c r="DS64" s="34">
        <v>81946</v>
      </c>
      <c r="DT64" s="224">
        <f t="shared" si="267"/>
        <v>-6.5345214281384845E-3</v>
      </c>
      <c r="DU64" s="34">
        <v>46596</v>
      </c>
      <c r="DV64" s="224">
        <f t="shared" si="268"/>
        <v>-5.7943471756095599E-2</v>
      </c>
      <c r="DW64" s="34">
        <v>27582</v>
      </c>
      <c r="DX64" s="224">
        <f t="shared" si="269"/>
        <v>-0.18071644983068968</v>
      </c>
      <c r="DY64" s="34">
        <v>14300</v>
      </c>
      <c r="DZ64" s="224">
        <f t="shared" si="270"/>
        <v>9.7467382962394433E-2</v>
      </c>
      <c r="EA64" s="34">
        <v>10188</v>
      </c>
      <c r="EB64" s="224">
        <f t="shared" si="271"/>
        <v>-0.15843383446225012</v>
      </c>
      <c r="EC64" s="130">
        <v>2667</v>
      </c>
      <c r="ED64" s="220">
        <f t="shared" si="272"/>
        <v>0.13489361702127667</v>
      </c>
    </row>
    <row r="65" spans="1:134" s="16" customFormat="1" outlineLevel="1" x14ac:dyDescent="0.25">
      <c r="A65" s="218"/>
      <c r="B65" s="33" t="s">
        <v>43</v>
      </c>
      <c r="C65" s="34">
        <v>1127367</v>
      </c>
      <c r="D65" s="224">
        <f t="shared" si="207"/>
        <v>-3.5610900293927439E-2</v>
      </c>
      <c r="E65" s="34">
        <v>451244</v>
      </c>
      <c r="F65" s="224">
        <f t="shared" si="208"/>
        <v>5.7436807253485878E-3</v>
      </c>
      <c r="G65" s="34">
        <v>274881</v>
      </c>
      <c r="H65" s="224">
        <f t="shared" si="209"/>
        <v>-8.698034995416315E-2</v>
      </c>
      <c r="I65" s="34">
        <v>159945</v>
      </c>
      <c r="J65" s="224">
        <f t="shared" si="210"/>
        <v>-0.1183036944753757</v>
      </c>
      <c r="K65" s="34">
        <v>242901</v>
      </c>
      <c r="L65" s="224">
        <f t="shared" si="211"/>
        <v>3.881979608594488E-2</v>
      </c>
      <c r="M65" s="130">
        <v>18266</v>
      </c>
      <c r="N65" s="220">
        <f t="shared" si="212"/>
        <v>-5.7676434172513447E-2</v>
      </c>
      <c r="O65" s="34">
        <v>949020</v>
      </c>
      <c r="P65" s="224">
        <f t="shared" si="213"/>
        <v>-5.4289985052316858E-2</v>
      </c>
      <c r="Q65" s="34">
        <v>367221</v>
      </c>
      <c r="R65" s="224">
        <f t="shared" si="214"/>
        <v>-1.6134261057809574E-2</v>
      </c>
      <c r="S65" s="34">
        <v>223210</v>
      </c>
      <c r="T65" s="224">
        <f t="shared" si="215"/>
        <v>-9.8734974542018739E-2</v>
      </c>
      <c r="U65" s="34">
        <v>143361</v>
      </c>
      <c r="V65" s="224">
        <f t="shared" si="216"/>
        <v>-0.14446075623030652</v>
      </c>
      <c r="W65" s="34">
        <v>216558</v>
      </c>
      <c r="X65" s="224">
        <f t="shared" si="217"/>
        <v>3.3063488958960496E-2</v>
      </c>
      <c r="Y65" s="130">
        <v>13851</v>
      </c>
      <c r="Z65" s="220">
        <f t="shared" si="218"/>
        <v>-7.5243690746428116E-2</v>
      </c>
      <c r="AA65" s="34">
        <v>178347</v>
      </c>
      <c r="AB65" s="224">
        <f t="shared" si="219"/>
        <v>7.7644911992362342E-2</v>
      </c>
      <c r="AC65" s="34">
        <v>84023</v>
      </c>
      <c r="AD65" s="224">
        <f t="shared" si="220"/>
        <v>0.11399403380841888</v>
      </c>
      <c r="AE65" s="34">
        <v>51671</v>
      </c>
      <c r="AF65" s="224">
        <f t="shared" si="221"/>
        <v>-3.2468869955996627E-2</v>
      </c>
      <c r="AG65" s="34">
        <v>16584</v>
      </c>
      <c r="AH65" s="224">
        <f t="shared" si="222"/>
        <v>0.19843908079202199</v>
      </c>
      <c r="AI65" s="34">
        <v>26343</v>
      </c>
      <c r="AJ65" s="224">
        <f t="shared" si="223"/>
        <v>8.868868041492739E-2</v>
      </c>
      <c r="AK65" s="130">
        <v>4415</v>
      </c>
      <c r="AL65" s="220">
        <f t="shared" si="224"/>
        <v>2.0426690876078624E-3</v>
      </c>
      <c r="AM65" s="34">
        <v>184752</v>
      </c>
      <c r="AN65" s="224">
        <f t="shared" si="225"/>
        <v>-0.20117606364579732</v>
      </c>
      <c r="AO65" s="34">
        <v>50497</v>
      </c>
      <c r="AP65" s="224">
        <f t="shared" si="226"/>
        <v>-0.16653737600475349</v>
      </c>
      <c r="AQ65" s="34">
        <v>57858</v>
      </c>
      <c r="AR65" s="224">
        <f t="shared" si="227"/>
        <v>-0.10035452170667991</v>
      </c>
      <c r="AS65" s="34">
        <v>58760</v>
      </c>
      <c r="AT65" s="224">
        <f t="shared" si="228"/>
        <v>-0.23480616218046391</v>
      </c>
      <c r="AU65" s="34">
        <v>21895</v>
      </c>
      <c r="AV65" s="224">
        <f t="shared" si="229"/>
        <v>-9.4274840737982979E-2</v>
      </c>
      <c r="AW65" s="130">
        <v>6183</v>
      </c>
      <c r="AX65" s="220">
        <f t="shared" si="230"/>
        <v>-9.6184768308726798E-2</v>
      </c>
      <c r="AY65" s="34">
        <v>30395</v>
      </c>
      <c r="AZ65" s="224">
        <f t="shared" si="231"/>
        <v>1.4756451774446733E-2</v>
      </c>
      <c r="BA65" s="34">
        <v>14679</v>
      </c>
      <c r="BB65" s="224">
        <f t="shared" si="232"/>
        <v>3.6286621955524234E-2</v>
      </c>
      <c r="BC65" s="34">
        <v>9938</v>
      </c>
      <c r="BD65" s="224">
        <f t="shared" si="233"/>
        <v>1.3047910295616694E-2</v>
      </c>
      <c r="BE65" s="34">
        <v>1071</v>
      </c>
      <c r="BF65" s="224">
        <f t="shared" si="234"/>
        <v>-0.29353562005277045</v>
      </c>
      <c r="BG65" s="34">
        <v>4023</v>
      </c>
      <c r="BH65" s="224">
        <f t="shared" si="235"/>
        <v>-1.3728855111546978E-2</v>
      </c>
      <c r="BI65" s="130">
        <v>407</v>
      </c>
      <c r="BJ65" s="220">
        <f t="shared" si="236"/>
        <v>-0.24067164179104472</v>
      </c>
      <c r="BK65" s="34">
        <v>41716</v>
      </c>
      <c r="BL65" s="224">
        <f t="shared" si="237"/>
        <v>6.2959835966711619E-3</v>
      </c>
      <c r="BM65" s="34">
        <v>15777</v>
      </c>
      <c r="BN65" s="224">
        <f t="shared" si="238"/>
        <v>0.25583061370691706</v>
      </c>
      <c r="BO65" s="34">
        <v>6718</v>
      </c>
      <c r="BP65" s="224">
        <f t="shared" si="239"/>
        <v>-9.3387314439945968E-2</v>
      </c>
      <c r="BQ65" s="34">
        <v>8453</v>
      </c>
      <c r="BR65" s="224">
        <f t="shared" si="240"/>
        <v>-0.2056197725777652</v>
      </c>
      <c r="BS65" s="34">
        <v>10794</v>
      </c>
      <c r="BT65" s="224">
        <f t="shared" si="241"/>
        <v>-7.8132181266660217E-3</v>
      </c>
      <c r="BU65" s="130">
        <v>1118</v>
      </c>
      <c r="BV65" s="220">
        <f t="shared" si="242"/>
        <v>4.779756326148088E-2</v>
      </c>
      <c r="BW65" s="34">
        <v>421451</v>
      </c>
      <c r="BX65" s="224">
        <f t="shared" si="243"/>
        <v>2.7190192422525294E-2</v>
      </c>
      <c r="BY65" s="34">
        <v>185320</v>
      </c>
      <c r="BZ65" s="224">
        <f t="shared" si="244"/>
        <v>3.7840986094543672E-2</v>
      </c>
      <c r="CA65" s="34">
        <v>67787</v>
      </c>
      <c r="CB65" s="224">
        <f t="shared" si="245"/>
        <v>-0.11523702620862486</v>
      </c>
      <c r="CC65" s="34">
        <v>42878</v>
      </c>
      <c r="CD65" s="224">
        <f t="shared" si="246"/>
        <v>1.5392630482144565E-2</v>
      </c>
      <c r="CE65" s="34">
        <v>122402</v>
      </c>
      <c r="CF65" s="224">
        <f t="shared" si="247"/>
        <v>9.9837363308802995E-2</v>
      </c>
      <c r="CG65" s="130">
        <v>1652</v>
      </c>
      <c r="CH65" s="220">
        <f t="shared" si="248"/>
        <v>-0.21295855169128153</v>
      </c>
      <c r="CI65" s="34">
        <v>39727</v>
      </c>
      <c r="CJ65" s="224">
        <f t="shared" si="249"/>
        <v>-4.7062774352946812E-2</v>
      </c>
      <c r="CK65" s="34">
        <v>11646</v>
      </c>
      <c r="CL65" s="224">
        <f t="shared" si="250"/>
        <v>-7.9876748044560353E-2</v>
      </c>
      <c r="CM65" s="34">
        <v>17025</v>
      </c>
      <c r="CN65" s="224">
        <f t="shared" si="251"/>
        <v>2.0133021750853963E-2</v>
      </c>
      <c r="CO65" s="34">
        <v>3448</v>
      </c>
      <c r="CP65" s="224">
        <f t="shared" si="252"/>
        <v>-0.14207514307041558</v>
      </c>
      <c r="CQ65" s="34">
        <v>6017</v>
      </c>
      <c r="CR65" s="224">
        <f t="shared" si="253"/>
        <v>-0.12898089171974525</v>
      </c>
      <c r="CS65" s="130">
        <v>1464</v>
      </c>
      <c r="CT65" s="220">
        <f t="shared" si="254"/>
        <v>-0.16055045871559637</v>
      </c>
      <c r="CU65" s="34">
        <v>55938</v>
      </c>
      <c r="CV65" s="224">
        <f t="shared" si="255"/>
        <v>-0.11141822340831109</v>
      </c>
      <c r="CW65" s="34">
        <v>14695</v>
      </c>
      <c r="CX65" s="224">
        <f t="shared" si="256"/>
        <v>-0.16496192749176042</v>
      </c>
      <c r="CY65" s="34">
        <v>6553</v>
      </c>
      <c r="CZ65" s="224">
        <f t="shared" si="257"/>
        <v>-0.16755589430894313</v>
      </c>
      <c r="DA65" s="34">
        <v>3862</v>
      </c>
      <c r="DB65" s="224">
        <f t="shared" si="258"/>
        <v>-8.7644696432789937E-2</v>
      </c>
      <c r="DC65" s="34">
        <v>31358</v>
      </c>
      <c r="DD65" s="224">
        <f t="shared" si="259"/>
        <v>-5.6022155995063105E-2</v>
      </c>
      <c r="DE65" s="130">
        <v>177</v>
      </c>
      <c r="DF65" s="220" t="str">
        <f t="shared" si="260"/>
        <v>-</v>
      </c>
      <c r="DG65" s="34">
        <v>32736</v>
      </c>
      <c r="DH65" s="224">
        <f t="shared" si="261"/>
        <v>-1.9616064208918593E-2</v>
      </c>
      <c r="DI65" s="34">
        <v>7213</v>
      </c>
      <c r="DJ65" s="224">
        <f t="shared" si="262"/>
        <v>0.12632729544034982</v>
      </c>
      <c r="DK65" s="34">
        <v>20960</v>
      </c>
      <c r="DL65" s="224">
        <f t="shared" si="263"/>
        <v>-0.12974880631098196</v>
      </c>
      <c r="DM65" s="34">
        <v>2342</v>
      </c>
      <c r="DN65" s="224">
        <f t="shared" si="264"/>
        <v>-6.8787276341948256E-2</v>
      </c>
      <c r="DO65" s="34">
        <v>2076</v>
      </c>
      <c r="DP65" s="224">
        <f t="shared" si="265"/>
        <v>3.4358974358974361</v>
      </c>
      <c r="DQ65" s="130">
        <v>114</v>
      </c>
      <c r="DR65" s="220">
        <f t="shared" si="266"/>
        <v>4.7</v>
      </c>
      <c r="DS65" s="34">
        <v>96757</v>
      </c>
      <c r="DT65" s="224">
        <f t="shared" si="267"/>
        <v>7.4236808129606313E-3</v>
      </c>
      <c r="DU65" s="34">
        <v>55077</v>
      </c>
      <c r="DV65" s="224">
        <f t="shared" si="268"/>
        <v>8.1823174080175587E-3</v>
      </c>
      <c r="DW65" s="34">
        <v>30168</v>
      </c>
      <c r="DX65" s="224">
        <f t="shared" si="269"/>
        <v>-7.471475892528523E-2</v>
      </c>
      <c r="DY65" s="34">
        <v>15763</v>
      </c>
      <c r="DZ65" s="224">
        <f t="shared" si="270"/>
        <v>-1.8920769278645722E-2</v>
      </c>
      <c r="EA65" s="34">
        <v>11673</v>
      </c>
      <c r="EB65" s="224">
        <f t="shared" si="271"/>
        <v>-7.8253316487681635E-2</v>
      </c>
      <c r="EC65" s="130">
        <v>2524</v>
      </c>
      <c r="ED65" s="220">
        <f t="shared" si="272"/>
        <v>0.19734345351043636</v>
      </c>
    </row>
    <row r="66" spans="1:134" s="16" customFormat="1" outlineLevel="1" x14ac:dyDescent="0.25">
      <c r="A66" s="218"/>
      <c r="B66" s="33" t="s">
        <v>45</v>
      </c>
      <c r="C66" s="34">
        <v>1272382</v>
      </c>
      <c r="D66" s="224">
        <f t="shared" si="207"/>
        <v>-4.9431174675842793E-2</v>
      </c>
      <c r="E66" s="34">
        <v>481976</v>
      </c>
      <c r="F66" s="224">
        <f t="shared" si="208"/>
        <v>-8.2002465218402598E-3</v>
      </c>
      <c r="G66" s="34">
        <v>333529</v>
      </c>
      <c r="H66" s="224">
        <f t="shared" si="209"/>
        <v>-0.11021681077144296</v>
      </c>
      <c r="I66" s="34">
        <v>171819</v>
      </c>
      <c r="J66" s="224">
        <f t="shared" si="210"/>
        <v>-0.17680849738648829</v>
      </c>
      <c r="K66" s="34">
        <v>270438</v>
      </c>
      <c r="L66" s="224">
        <f t="shared" si="211"/>
        <v>4.51871719756054E-2</v>
      </c>
      <c r="M66" s="130">
        <v>22059</v>
      </c>
      <c r="N66" s="220">
        <f t="shared" si="212"/>
        <v>-5.9438024986142479E-2</v>
      </c>
      <c r="O66" s="34">
        <v>1043002</v>
      </c>
      <c r="P66" s="224">
        <f t="shared" si="213"/>
        <v>-8.4984831656832238E-2</v>
      </c>
      <c r="Q66" s="34">
        <v>401451</v>
      </c>
      <c r="R66" s="224">
        <f t="shared" si="214"/>
        <v>-9.5724235254643908E-3</v>
      </c>
      <c r="S66" s="34">
        <v>251156</v>
      </c>
      <c r="T66" s="224">
        <f t="shared" si="215"/>
        <v>-0.16979809866324658</v>
      </c>
      <c r="U66" s="34">
        <v>148214</v>
      </c>
      <c r="V66" s="224">
        <f t="shared" si="216"/>
        <v>-0.22746463456586774</v>
      </c>
      <c r="W66" s="34">
        <v>229091</v>
      </c>
      <c r="X66" s="224">
        <f t="shared" si="217"/>
        <v>1.0926019901595252E-2</v>
      </c>
      <c r="Y66" s="130">
        <v>15294</v>
      </c>
      <c r="Z66" s="220">
        <f t="shared" si="218"/>
        <v>-0.15320303416200654</v>
      </c>
      <c r="AA66" s="34">
        <v>229379</v>
      </c>
      <c r="AB66" s="224">
        <f t="shared" si="219"/>
        <v>0.15454966427413752</v>
      </c>
      <c r="AC66" s="34">
        <v>80525</v>
      </c>
      <c r="AD66" s="224">
        <f t="shared" si="220"/>
        <v>-1.3146308491771563E-3</v>
      </c>
      <c r="AE66" s="34">
        <v>82373</v>
      </c>
      <c r="AF66" s="224">
        <f t="shared" si="221"/>
        <v>0.13902294002959104</v>
      </c>
      <c r="AG66" s="34">
        <v>23605</v>
      </c>
      <c r="AH66" s="224">
        <f t="shared" si="222"/>
        <v>0.39931234809413718</v>
      </c>
      <c r="AI66" s="34">
        <v>41347</v>
      </c>
      <c r="AJ66" s="224">
        <f t="shared" si="223"/>
        <v>0.28686585745409277</v>
      </c>
      <c r="AK66" s="130">
        <v>6765</v>
      </c>
      <c r="AL66" s="220">
        <f t="shared" si="224"/>
        <v>0.25463649851632053</v>
      </c>
      <c r="AM66" s="34">
        <v>185024</v>
      </c>
      <c r="AN66" s="224">
        <f t="shared" si="225"/>
        <v>-0.26010525137162688</v>
      </c>
      <c r="AO66" s="34">
        <v>48124</v>
      </c>
      <c r="AP66" s="224">
        <f t="shared" si="226"/>
        <v>-0.19066278737323628</v>
      </c>
      <c r="AQ66" s="34">
        <v>51743</v>
      </c>
      <c r="AR66" s="224">
        <f t="shared" si="227"/>
        <v>-0.30928289192652714</v>
      </c>
      <c r="AS66" s="34">
        <v>55034</v>
      </c>
      <c r="AT66" s="224">
        <f t="shared" si="228"/>
        <v>-0.36373200763049884</v>
      </c>
      <c r="AU66" s="34">
        <v>22228</v>
      </c>
      <c r="AV66" s="224">
        <f t="shared" si="229"/>
        <v>6.7484940441142616E-3</v>
      </c>
      <c r="AW66" s="130">
        <v>5912</v>
      </c>
      <c r="AX66" s="220">
        <f t="shared" si="230"/>
        <v>3.4289713086074203E-2</v>
      </c>
      <c r="AY66" s="34">
        <v>41190</v>
      </c>
      <c r="AZ66" s="224">
        <f t="shared" si="231"/>
        <v>-9.5123022847100169E-2</v>
      </c>
      <c r="BA66" s="34">
        <v>19622</v>
      </c>
      <c r="BB66" s="224">
        <f t="shared" si="232"/>
        <v>9.6218163107795185E-3</v>
      </c>
      <c r="BC66" s="34">
        <v>12221</v>
      </c>
      <c r="BD66" s="224">
        <f t="shared" si="233"/>
        <v>-0.19114435104904359</v>
      </c>
      <c r="BE66" s="34">
        <v>1651</v>
      </c>
      <c r="BF66" s="224">
        <f t="shared" si="234"/>
        <v>-0.26491540516473733</v>
      </c>
      <c r="BG66" s="34">
        <v>6280</v>
      </c>
      <c r="BH66" s="224">
        <f t="shared" si="235"/>
        <v>-0.21194629188103897</v>
      </c>
      <c r="BI66" s="130">
        <v>1057</v>
      </c>
      <c r="BJ66" s="220">
        <f t="shared" si="236"/>
        <v>0.21354764638346735</v>
      </c>
      <c r="BK66" s="34">
        <v>49360</v>
      </c>
      <c r="BL66" s="224">
        <f t="shared" si="237"/>
        <v>-4.4133310095083145E-2</v>
      </c>
      <c r="BM66" s="34">
        <v>16827</v>
      </c>
      <c r="BN66" s="224">
        <f t="shared" si="238"/>
        <v>0.21591155430305653</v>
      </c>
      <c r="BO66" s="34">
        <v>8077</v>
      </c>
      <c r="BP66" s="224">
        <f t="shared" si="239"/>
        <v>-0.1476361333896159</v>
      </c>
      <c r="BQ66" s="34">
        <v>9742</v>
      </c>
      <c r="BR66" s="224">
        <f t="shared" si="240"/>
        <v>-0.25955764992019459</v>
      </c>
      <c r="BS66" s="34">
        <v>14413</v>
      </c>
      <c r="BT66" s="224">
        <f t="shared" si="241"/>
        <v>1.4591439688715901E-3</v>
      </c>
      <c r="BU66" s="130">
        <v>1128</v>
      </c>
      <c r="BV66" s="220">
        <f t="shared" si="242"/>
        <v>-0.45690900337024554</v>
      </c>
      <c r="BW66" s="34">
        <v>432288</v>
      </c>
      <c r="BX66" s="224">
        <f t="shared" si="243"/>
        <v>-2.4275296077355901E-2</v>
      </c>
      <c r="BY66" s="34">
        <v>197233</v>
      </c>
      <c r="BZ66" s="224">
        <f t="shared" si="244"/>
        <v>2.5567295492834763E-2</v>
      </c>
      <c r="CA66" s="34">
        <v>75285</v>
      </c>
      <c r="CB66" s="224">
        <f t="shared" si="245"/>
        <v>-0.14004226397852537</v>
      </c>
      <c r="CC66" s="34">
        <v>39537</v>
      </c>
      <c r="CD66" s="224">
        <f t="shared" si="246"/>
        <v>-5.5517068393014957E-2</v>
      </c>
      <c r="CE66" s="34">
        <v>117586</v>
      </c>
      <c r="CF66" s="224">
        <f t="shared" si="247"/>
        <v>2.2331321809689886E-3</v>
      </c>
      <c r="CG66" s="130">
        <v>1667</v>
      </c>
      <c r="CH66" s="220">
        <f t="shared" si="248"/>
        <v>-0.17147117296222669</v>
      </c>
      <c r="CI66" s="34">
        <v>49162</v>
      </c>
      <c r="CJ66" s="224">
        <f t="shared" si="249"/>
        <v>-0.16190183944492742</v>
      </c>
      <c r="CK66" s="34">
        <v>15339</v>
      </c>
      <c r="CL66" s="224">
        <f t="shared" si="250"/>
        <v>-0.15277547638773814</v>
      </c>
      <c r="CM66" s="34">
        <v>20272</v>
      </c>
      <c r="CN66" s="224">
        <f t="shared" si="251"/>
        <v>-0.13846153846153841</v>
      </c>
      <c r="CO66" s="34">
        <v>3091</v>
      </c>
      <c r="CP66" s="224">
        <f t="shared" si="252"/>
        <v>-0.28515263644773359</v>
      </c>
      <c r="CQ66" s="34">
        <v>8590</v>
      </c>
      <c r="CR66" s="224">
        <f t="shared" si="253"/>
        <v>-0.12248442128920212</v>
      </c>
      <c r="CS66" s="130">
        <v>1946</v>
      </c>
      <c r="CT66" s="220">
        <f t="shared" si="254"/>
        <v>-0.40434649525558619</v>
      </c>
      <c r="CU66" s="34">
        <v>65994</v>
      </c>
      <c r="CV66" s="224">
        <f t="shared" si="255"/>
        <v>0.25190173574883801</v>
      </c>
      <c r="CW66" s="34">
        <v>17837</v>
      </c>
      <c r="CX66" s="224">
        <f t="shared" si="256"/>
        <v>0.33630506442912789</v>
      </c>
      <c r="CY66" s="34">
        <v>6992</v>
      </c>
      <c r="CZ66" s="224">
        <f t="shared" si="257"/>
        <v>-7.3047858942065447E-2</v>
      </c>
      <c r="DA66" s="34">
        <v>3641</v>
      </c>
      <c r="DB66" s="224">
        <f t="shared" si="258"/>
        <v>-3.0101225359616457E-2</v>
      </c>
      <c r="DC66" s="34">
        <v>37990</v>
      </c>
      <c r="DD66" s="224">
        <f t="shared" si="259"/>
        <v>0.35345042573657781</v>
      </c>
      <c r="DE66" s="130">
        <v>158</v>
      </c>
      <c r="DF66" s="220" t="str">
        <f t="shared" si="260"/>
        <v>-</v>
      </c>
      <c r="DG66" s="34">
        <v>50717</v>
      </c>
      <c r="DH66" s="224">
        <f t="shared" si="261"/>
        <v>-3.2487600152613538E-2</v>
      </c>
      <c r="DI66" s="34">
        <v>10640</v>
      </c>
      <c r="DJ66" s="224">
        <f t="shared" si="262"/>
        <v>-1.7271635725501056E-2</v>
      </c>
      <c r="DK66" s="34">
        <v>33350</v>
      </c>
      <c r="DL66" s="224">
        <f t="shared" si="263"/>
        <v>-2.9984108422587141E-5</v>
      </c>
      <c r="DM66" s="34">
        <v>3669</v>
      </c>
      <c r="DN66" s="224">
        <f t="shared" si="264"/>
        <v>-0.10183598531211746</v>
      </c>
      <c r="DO66" s="34">
        <v>3096</v>
      </c>
      <c r="DP66" s="224">
        <f t="shared" si="265"/>
        <v>-0.2402453987730061</v>
      </c>
      <c r="DQ66" s="130">
        <v>106</v>
      </c>
      <c r="DR66" s="220">
        <f t="shared" si="266"/>
        <v>0.35897435897435903</v>
      </c>
      <c r="DS66" s="34">
        <v>111344</v>
      </c>
      <c r="DT66" s="224">
        <f t="shared" si="267"/>
        <v>-1.0899787689547025E-2</v>
      </c>
      <c r="DU66" s="34">
        <v>62982</v>
      </c>
      <c r="DV66" s="224">
        <f t="shared" si="268"/>
        <v>-1.2387881829015845E-2</v>
      </c>
      <c r="DW66" s="34">
        <v>36225</v>
      </c>
      <c r="DX66" s="224">
        <f t="shared" si="269"/>
        <v>-0.15596821920361614</v>
      </c>
      <c r="DY66" s="34">
        <v>22684</v>
      </c>
      <c r="DZ66" s="224">
        <f t="shared" si="270"/>
        <v>-2.0468088781414595E-2</v>
      </c>
      <c r="EA66" s="34">
        <v>13175</v>
      </c>
      <c r="EB66" s="224">
        <f t="shared" si="271"/>
        <v>-0.16258819042776329</v>
      </c>
      <c r="EC66" s="130">
        <v>2994</v>
      </c>
      <c r="ED66" s="220">
        <f t="shared" si="272"/>
        <v>-0.20074746396155896</v>
      </c>
    </row>
    <row r="67" spans="1:134" s="16" customFormat="1" outlineLevel="1" x14ac:dyDescent="0.25">
      <c r="A67" s="218"/>
      <c r="B67" s="33" t="s">
        <v>47</v>
      </c>
      <c r="C67" s="34">
        <v>1289910</v>
      </c>
      <c r="D67" s="224">
        <f t="shared" si="207"/>
        <v>-5.0165790770060004E-2</v>
      </c>
      <c r="E67" s="34">
        <v>501712</v>
      </c>
      <c r="F67" s="224">
        <f t="shared" si="208"/>
        <v>-2.7780361516758112E-2</v>
      </c>
      <c r="G67" s="34">
        <v>328921</v>
      </c>
      <c r="H67" s="224">
        <f t="shared" si="209"/>
        <v>-0.11158138680611074</v>
      </c>
      <c r="I67" s="34">
        <v>175153</v>
      </c>
      <c r="J67" s="224">
        <f t="shared" si="210"/>
        <v>-0.15269594326570501</v>
      </c>
      <c r="K67" s="34">
        <v>273783</v>
      </c>
      <c r="L67" s="224">
        <f t="shared" si="211"/>
        <v>5.2137455037353675E-2</v>
      </c>
      <c r="M67" s="130">
        <v>26465</v>
      </c>
      <c r="N67" s="220">
        <f t="shared" si="212"/>
        <v>-5.6640764240393549E-2</v>
      </c>
      <c r="O67" s="34">
        <v>1035474</v>
      </c>
      <c r="P67" s="224">
        <f t="shared" si="213"/>
        <v>-7.2069440162882525E-2</v>
      </c>
      <c r="Q67" s="34">
        <v>400366</v>
      </c>
      <c r="R67" s="224">
        <f t="shared" si="214"/>
        <v>-3.1524100261733246E-2</v>
      </c>
      <c r="S67" s="34">
        <v>247045</v>
      </c>
      <c r="T67" s="224">
        <f t="shared" si="215"/>
        <v>-0.15691206181063666</v>
      </c>
      <c r="U67" s="34">
        <v>148895</v>
      </c>
      <c r="V67" s="224">
        <f t="shared" si="216"/>
        <v>-0.17339795368874533</v>
      </c>
      <c r="W67" s="34">
        <v>231383</v>
      </c>
      <c r="X67" s="224">
        <f t="shared" si="217"/>
        <v>4.3704385323914963E-2</v>
      </c>
      <c r="Y67" s="130">
        <v>15026</v>
      </c>
      <c r="Z67" s="220">
        <f t="shared" si="218"/>
        <v>-0.16716550271588515</v>
      </c>
      <c r="AA67" s="34">
        <v>254436</v>
      </c>
      <c r="AB67" s="224">
        <f t="shared" si="219"/>
        <v>5.0776200643426694E-2</v>
      </c>
      <c r="AC67" s="34">
        <v>101346</v>
      </c>
      <c r="AD67" s="224">
        <f t="shared" si="220"/>
        <v>-1.2703360935216734E-2</v>
      </c>
      <c r="AE67" s="34">
        <v>81876</v>
      </c>
      <c r="AF67" s="224">
        <f t="shared" si="221"/>
        <v>6.0460055952751057E-2</v>
      </c>
      <c r="AG67" s="34">
        <v>26258</v>
      </c>
      <c r="AH67" s="224">
        <f t="shared" si="222"/>
        <v>-1.2448757004776434E-2</v>
      </c>
      <c r="AI67" s="34">
        <v>42400</v>
      </c>
      <c r="AJ67" s="224">
        <f t="shared" si="223"/>
        <v>0.10066974715746846</v>
      </c>
      <c r="AK67" s="130">
        <v>11438</v>
      </c>
      <c r="AL67" s="220">
        <f t="shared" si="224"/>
        <v>0.14231499051233398</v>
      </c>
      <c r="AM67" s="34">
        <v>177925</v>
      </c>
      <c r="AN67" s="224">
        <f t="shared" si="225"/>
        <v>-0.24139063106237291</v>
      </c>
      <c r="AO67" s="34">
        <v>46684</v>
      </c>
      <c r="AP67" s="224">
        <f t="shared" si="226"/>
        <v>-0.22919177742920827</v>
      </c>
      <c r="AQ67" s="34">
        <v>46627</v>
      </c>
      <c r="AR67" s="224">
        <f t="shared" si="227"/>
        <v>-0.28271671409891552</v>
      </c>
      <c r="AS67" s="34">
        <v>55424</v>
      </c>
      <c r="AT67" s="224">
        <f t="shared" si="228"/>
        <v>-0.27612778517879999</v>
      </c>
      <c r="AU67" s="34">
        <v>22303</v>
      </c>
      <c r="AV67" s="224">
        <f t="shared" si="229"/>
        <v>-0.13180738837634787</v>
      </c>
      <c r="AW67" s="130">
        <v>5477</v>
      </c>
      <c r="AX67" s="220">
        <f t="shared" si="230"/>
        <v>6.9865784151499355E-3</v>
      </c>
      <c r="AY67" s="34">
        <v>33860</v>
      </c>
      <c r="AZ67" s="224">
        <f t="shared" si="231"/>
        <v>-3.3179144537719196E-2</v>
      </c>
      <c r="BA67" s="34">
        <v>18425</v>
      </c>
      <c r="BB67" s="224">
        <f t="shared" si="232"/>
        <v>0.11686973389101052</v>
      </c>
      <c r="BC67" s="34">
        <v>8818</v>
      </c>
      <c r="BD67" s="224">
        <f t="shared" si="233"/>
        <v>-0.17542547222741722</v>
      </c>
      <c r="BE67" s="34">
        <v>1445</v>
      </c>
      <c r="BF67" s="224">
        <f t="shared" si="234"/>
        <v>-0.23625792811839319</v>
      </c>
      <c r="BG67" s="34">
        <v>4449</v>
      </c>
      <c r="BH67" s="224">
        <f t="shared" si="235"/>
        <v>-0.18005897530409143</v>
      </c>
      <c r="BI67" s="130">
        <v>810</v>
      </c>
      <c r="BJ67" s="220">
        <f t="shared" si="236"/>
        <v>0.60396039603960405</v>
      </c>
      <c r="BK67" s="34">
        <v>65621</v>
      </c>
      <c r="BL67" s="224">
        <f t="shared" si="237"/>
        <v>-4.0404188114178785E-2</v>
      </c>
      <c r="BM67" s="34">
        <v>21562</v>
      </c>
      <c r="BN67" s="224">
        <f t="shared" si="238"/>
        <v>2.0541461567588071E-2</v>
      </c>
      <c r="BO67" s="34">
        <v>13749</v>
      </c>
      <c r="BP67" s="224">
        <f t="shared" si="239"/>
        <v>-0.12376521572876176</v>
      </c>
      <c r="BQ67" s="34">
        <v>11261</v>
      </c>
      <c r="BR67" s="224">
        <f t="shared" si="240"/>
        <v>-0.22450244473521108</v>
      </c>
      <c r="BS67" s="34">
        <v>19213</v>
      </c>
      <c r="BT67" s="224">
        <f t="shared" si="241"/>
        <v>1.9690054134380741E-2</v>
      </c>
      <c r="BU67" s="130">
        <v>1463</v>
      </c>
      <c r="BV67" s="220">
        <f t="shared" si="242"/>
        <v>-0.47675250357653787</v>
      </c>
      <c r="BW67" s="34">
        <v>447865</v>
      </c>
      <c r="BX67" s="224">
        <f t="shared" si="243"/>
        <v>6.9518608368763779E-3</v>
      </c>
      <c r="BY67" s="34">
        <v>199494</v>
      </c>
      <c r="BZ67" s="224">
        <f t="shared" si="244"/>
        <v>1.9642117852707086E-2</v>
      </c>
      <c r="CA67" s="34">
        <v>80002</v>
      </c>
      <c r="CB67" s="224">
        <f t="shared" si="245"/>
        <v>-0.13580486961781923</v>
      </c>
      <c r="CC67" s="34">
        <v>42671</v>
      </c>
      <c r="CD67" s="224">
        <f t="shared" si="246"/>
        <v>-7.7961926575768725E-2</v>
      </c>
      <c r="CE67" s="34">
        <v>123849</v>
      </c>
      <c r="CF67" s="224">
        <f t="shared" si="247"/>
        <v>0.14342559595250837</v>
      </c>
      <c r="CG67" s="130">
        <v>2064</v>
      </c>
      <c r="CH67" s="220">
        <f t="shared" si="248"/>
        <v>-0.18030182684670371</v>
      </c>
      <c r="CI67" s="34">
        <v>55613</v>
      </c>
      <c r="CJ67" s="224">
        <f t="shared" si="249"/>
        <v>-0.15593364396618448</v>
      </c>
      <c r="CK67" s="34">
        <v>19666</v>
      </c>
      <c r="CL67" s="224">
        <f t="shared" si="250"/>
        <v>-5.6243401478068944E-2</v>
      </c>
      <c r="CM67" s="34">
        <v>22744</v>
      </c>
      <c r="CN67" s="224">
        <f t="shared" si="251"/>
        <v>-9.4549942274772092E-2</v>
      </c>
      <c r="CO67" s="34">
        <v>3872</v>
      </c>
      <c r="CP67" s="224">
        <f t="shared" si="252"/>
        <v>-0.31298793470546482</v>
      </c>
      <c r="CQ67" s="34">
        <v>7754</v>
      </c>
      <c r="CR67" s="224">
        <f t="shared" si="253"/>
        <v>-0.33361980061876939</v>
      </c>
      <c r="CS67" s="130">
        <v>2129</v>
      </c>
      <c r="CT67" s="220">
        <f t="shared" si="254"/>
        <v>-0.3307136120716756</v>
      </c>
      <c r="CU67" s="34">
        <v>58350</v>
      </c>
      <c r="CV67" s="224">
        <f t="shared" si="255"/>
        <v>0.13011310814998445</v>
      </c>
      <c r="CW67" s="34">
        <v>16810</v>
      </c>
      <c r="CX67" s="224">
        <f t="shared" si="256"/>
        <v>0.17159185949261224</v>
      </c>
      <c r="CY67" s="34">
        <v>7564</v>
      </c>
      <c r="CZ67" s="224">
        <f t="shared" si="257"/>
        <v>-1.8809184070566864E-2</v>
      </c>
      <c r="DA67" s="34">
        <v>2698</v>
      </c>
      <c r="DB67" s="224">
        <f t="shared" si="258"/>
        <v>-8.3559782608695676E-2</v>
      </c>
      <c r="DC67" s="34">
        <v>31571</v>
      </c>
      <c r="DD67" s="224">
        <f t="shared" si="259"/>
        <v>0.1756535339241827</v>
      </c>
      <c r="DE67" s="130">
        <v>154</v>
      </c>
      <c r="DF67" s="220">
        <f t="shared" si="260"/>
        <v>0.1079136690647482</v>
      </c>
      <c r="DG67" s="34">
        <v>31094</v>
      </c>
      <c r="DH67" s="224">
        <f t="shared" si="261"/>
        <v>-0.1158188074046691</v>
      </c>
      <c r="DI67" s="34">
        <v>5156</v>
      </c>
      <c r="DJ67" s="224">
        <f t="shared" si="262"/>
        <v>9.5389844911833332E-2</v>
      </c>
      <c r="DK67" s="34">
        <v>21902</v>
      </c>
      <c r="DL67" s="224">
        <f t="shared" si="263"/>
        <v>-0.14518772929513701</v>
      </c>
      <c r="DM67" s="34">
        <v>1753</v>
      </c>
      <c r="DN67" s="224">
        <f t="shared" si="264"/>
        <v>-0.13260761999010395</v>
      </c>
      <c r="DO67" s="34">
        <v>2375</v>
      </c>
      <c r="DP67" s="224">
        <f t="shared" si="265"/>
        <v>-9.5582635186595599E-2</v>
      </c>
      <c r="DQ67" s="130">
        <v>299</v>
      </c>
      <c r="DR67" s="220">
        <f t="shared" si="266"/>
        <v>-9.9397590361445798E-2</v>
      </c>
      <c r="DS67" s="34">
        <v>104389</v>
      </c>
      <c r="DT67" s="224">
        <f t="shared" si="267"/>
        <v>-3.196520642457068E-2</v>
      </c>
      <c r="DU67" s="34">
        <v>53977</v>
      </c>
      <c r="DV67" s="224">
        <f t="shared" si="268"/>
        <v>-5.899478739910391E-2</v>
      </c>
      <c r="DW67" s="34">
        <v>36455</v>
      </c>
      <c r="DX67" s="224">
        <f t="shared" si="269"/>
        <v>-8.9217008944186271E-2</v>
      </c>
      <c r="DY67" s="34">
        <v>17949</v>
      </c>
      <c r="DZ67" s="224">
        <f t="shared" si="270"/>
        <v>-2.9469016978479479E-2</v>
      </c>
      <c r="EA67" s="34">
        <v>12832</v>
      </c>
      <c r="EB67" s="224">
        <f t="shared" si="271"/>
        <v>-0.14890230151886985</v>
      </c>
      <c r="EC67" s="130">
        <v>2214</v>
      </c>
      <c r="ED67" s="220">
        <f t="shared" si="272"/>
        <v>-0.1992766726943942</v>
      </c>
    </row>
    <row r="68" spans="1:134" s="16" customFormat="1" outlineLevel="1" x14ac:dyDescent="0.25">
      <c r="A68" s="218"/>
      <c r="B68" s="33" t="s">
        <v>49</v>
      </c>
      <c r="C68" s="34">
        <v>1128382</v>
      </c>
      <c r="D68" s="224">
        <f t="shared" si="207"/>
        <v>-6.8865754111942512E-2</v>
      </c>
      <c r="E68" s="34">
        <v>432241</v>
      </c>
      <c r="F68" s="224">
        <f t="shared" si="208"/>
        <v>-4.3623619061105345E-2</v>
      </c>
      <c r="G68" s="34">
        <v>291855</v>
      </c>
      <c r="H68" s="224">
        <f t="shared" si="209"/>
        <v>-0.10658364786805152</v>
      </c>
      <c r="I68" s="34">
        <v>154056</v>
      </c>
      <c r="J68" s="224">
        <f t="shared" si="210"/>
        <v>-0.15013901760889714</v>
      </c>
      <c r="K68" s="34">
        <v>235534</v>
      </c>
      <c r="L68" s="224">
        <f t="shared" si="211"/>
        <v>-5.8620868821467553E-2</v>
      </c>
      <c r="M68" s="130">
        <v>21106</v>
      </c>
      <c r="N68" s="220">
        <f t="shared" si="212"/>
        <v>-5.1799272204501534E-2</v>
      </c>
      <c r="O68" s="34">
        <v>941281</v>
      </c>
      <c r="P68" s="224">
        <f t="shared" si="213"/>
        <v>-9.8657486761593804E-2</v>
      </c>
      <c r="Q68" s="34">
        <v>356166</v>
      </c>
      <c r="R68" s="224">
        <f t="shared" si="214"/>
        <v>-7.0809897001888777E-2</v>
      </c>
      <c r="S68" s="34">
        <v>231135</v>
      </c>
      <c r="T68" s="224">
        <f t="shared" si="215"/>
        <v>-0.15042325377951105</v>
      </c>
      <c r="U68" s="34">
        <v>137603</v>
      </c>
      <c r="V68" s="224">
        <f t="shared" si="216"/>
        <v>-0.17204883361312173</v>
      </c>
      <c r="W68" s="34">
        <v>204287</v>
      </c>
      <c r="X68" s="224">
        <f t="shared" si="217"/>
        <v>-7.1722307800664353E-2</v>
      </c>
      <c r="Y68" s="130">
        <v>14899</v>
      </c>
      <c r="Z68" s="220">
        <f t="shared" si="218"/>
        <v>-1.7734704641350185E-2</v>
      </c>
      <c r="AA68" s="34">
        <v>187101</v>
      </c>
      <c r="AB68" s="224">
        <f t="shared" si="219"/>
        <v>0.11684753411410775</v>
      </c>
      <c r="AC68" s="34">
        <v>76075</v>
      </c>
      <c r="AD68" s="224">
        <f t="shared" si="220"/>
        <v>0.10817346210432777</v>
      </c>
      <c r="AE68" s="34">
        <v>60720</v>
      </c>
      <c r="AF68" s="224">
        <f t="shared" si="221"/>
        <v>0.11180283443805616</v>
      </c>
      <c r="AG68" s="34">
        <v>16453</v>
      </c>
      <c r="AH68" s="224">
        <f t="shared" si="222"/>
        <v>9.1409618573797591E-2</v>
      </c>
      <c r="AI68" s="34">
        <v>31247</v>
      </c>
      <c r="AJ68" s="224">
        <f t="shared" si="223"/>
        <v>3.7072685031529939E-2</v>
      </c>
      <c r="AK68" s="130">
        <v>6208</v>
      </c>
      <c r="AL68" s="220">
        <f t="shared" si="224"/>
        <v>-0.12452404456353128</v>
      </c>
      <c r="AM68" s="34">
        <v>187037</v>
      </c>
      <c r="AN68" s="224">
        <f t="shared" si="225"/>
        <v>-0.25103113011861</v>
      </c>
      <c r="AO68" s="34">
        <v>48607</v>
      </c>
      <c r="AP68" s="224">
        <f t="shared" si="226"/>
        <v>-0.21691289007749193</v>
      </c>
      <c r="AQ68" s="34">
        <v>52437</v>
      </c>
      <c r="AR68" s="224">
        <f t="shared" si="227"/>
        <v>-0.33147621658146031</v>
      </c>
      <c r="AS68" s="34">
        <v>56325</v>
      </c>
      <c r="AT68" s="224">
        <f t="shared" si="228"/>
        <v>-0.24120975346894791</v>
      </c>
      <c r="AU68" s="34">
        <v>20638</v>
      </c>
      <c r="AV68" s="224">
        <f t="shared" si="229"/>
        <v>-0.32958679833679838</v>
      </c>
      <c r="AW68" s="130">
        <v>6742</v>
      </c>
      <c r="AX68" s="220">
        <f t="shared" si="230"/>
        <v>-5.3621560920831035E-2</v>
      </c>
      <c r="AY68" s="34">
        <v>29538</v>
      </c>
      <c r="AZ68" s="224">
        <f t="shared" si="231"/>
        <v>-8.2471344702264471E-2</v>
      </c>
      <c r="BA68" s="34">
        <v>15513</v>
      </c>
      <c r="BB68" s="224">
        <f t="shared" si="232"/>
        <v>-5.3219407995117485E-2</v>
      </c>
      <c r="BC68" s="34">
        <v>8849</v>
      </c>
      <c r="BD68" s="224">
        <f t="shared" si="233"/>
        <v>-0.10670300827781143</v>
      </c>
      <c r="BE68" s="34">
        <v>992</v>
      </c>
      <c r="BF68" s="224">
        <f t="shared" si="234"/>
        <v>-0.15068493150684936</v>
      </c>
      <c r="BG68" s="34">
        <v>4164</v>
      </c>
      <c r="BH68" s="224">
        <f t="shared" si="235"/>
        <v>2.1088769004413921E-2</v>
      </c>
      <c r="BI68" s="130">
        <v>582</v>
      </c>
      <c r="BJ68" s="220">
        <f t="shared" si="236"/>
        <v>0.37264150943396235</v>
      </c>
      <c r="BK68" s="34">
        <v>40566</v>
      </c>
      <c r="BL68" s="224">
        <f t="shared" si="237"/>
        <v>-7.4891676168757138E-2</v>
      </c>
      <c r="BM68" s="34">
        <v>15338</v>
      </c>
      <c r="BN68" s="224">
        <f t="shared" si="238"/>
        <v>-6.4014157563922591E-2</v>
      </c>
      <c r="BO68" s="34">
        <v>6865</v>
      </c>
      <c r="BP68" s="224">
        <f t="shared" si="239"/>
        <v>-0.11579082946934571</v>
      </c>
      <c r="BQ68" s="34">
        <v>9691</v>
      </c>
      <c r="BR68" s="224">
        <f t="shared" si="240"/>
        <v>-8.1073392755547147E-2</v>
      </c>
      <c r="BS68" s="34">
        <v>8563</v>
      </c>
      <c r="BT68" s="224">
        <f t="shared" si="241"/>
        <v>-0.11456933098955635</v>
      </c>
      <c r="BU68" s="130">
        <v>421</v>
      </c>
      <c r="BV68" s="220">
        <f t="shared" si="242"/>
        <v>4.7732696897375693E-3</v>
      </c>
      <c r="BW68" s="34">
        <v>404490</v>
      </c>
      <c r="BX68" s="224">
        <f t="shared" si="243"/>
        <v>-3.7707570062330498E-2</v>
      </c>
      <c r="BY68" s="34">
        <v>176672</v>
      </c>
      <c r="BZ68" s="224">
        <f t="shared" si="244"/>
        <v>-3.0994443926438242E-2</v>
      </c>
      <c r="CA68" s="34">
        <v>71538</v>
      </c>
      <c r="CB68" s="224">
        <f t="shared" si="245"/>
        <v>-7.9553788551356752E-2</v>
      </c>
      <c r="CC68" s="34">
        <v>35505</v>
      </c>
      <c r="CD68" s="224">
        <f t="shared" si="246"/>
        <v>-0.16556991774383079</v>
      </c>
      <c r="CE68" s="34">
        <v>118462</v>
      </c>
      <c r="CF68" s="224">
        <f t="shared" si="247"/>
        <v>1.1354710924427192E-2</v>
      </c>
      <c r="CG68" s="130">
        <v>1880</v>
      </c>
      <c r="CH68" s="220">
        <f t="shared" si="248"/>
        <v>-0.27886459532029151</v>
      </c>
      <c r="CI68" s="34">
        <v>45215</v>
      </c>
      <c r="CJ68" s="224">
        <f t="shared" si="249"/>
        <v>-1.2622016465398622E-2</v>
      </c>
      <c r="CK68" s="34">
        <v>13321</v>
      </c>
      <c r="CL68" s="224">
        <f t="shared" si="250"/>
        <v>3.3757566351078738E-2</v>
      </c>
      <c r="CM68" s="34">
        <v>20002</v>
      </c>
      <c r="CN68" s="224">
        <f t="shared" si="251"/>
        <v>8.3414581302134083E-2</v>
      </c>
      <c r="CO68" s="34">
        <v>4061</v>
      </c>
      <c r="CP68" s="224">
        <f t="shared" si="252"/>
        <v>-0.1251615682895304</v>
      </c>
      <c r="CQ68" s="34">
        <v>5912</v>
      </c>
      <c r="CR68" s="224">
        <f t="shared" si="253"/>
        <v>-0.26431060228969638</v>
      </c>
      <c r="CS68" s="130">
        <v>2023</v>
      </c>
      <c r="CT68" s="220">
        <f t="shared" si="254"/>
        <v>8.0085424452749576E-2</v>
      </c>
      <c r="CU68" s="34">
        <v>53376</v>
      </c>
      <c r="CV68" s="224">
        <f t="shared" si="255"/>
        <v>-8.9310581725681182E-3</v>
      </c>
      <c r="CW68" s="34">
        <v>13752</v>
      </c>
      <c r="CX68" s="224">
        <f t="shared" si="256"/>
        <v>-2.5233909838389579E-2</v>
      </c>
      <c r="CY68" s="34">
        <v>7614</v>
      </c>
      <c r="CZ68" s="224">
        <f t="shared" si="257"/>
        <v>-0.11701264061231587</v>
      </c>
      <c r="DA68" s="34">
        <v>2648</v>
      </c>
      <c r="DB68" s="224">
        <f t="shared" si="258"/>
        <v>-0.16703365838313933</v>
      </c>
      <c r="DC68" s="34">
        <v>29246</v>
      </c>
      <c r="DD68" s="224">
        <f t="shared" si="259"/>
        <v>2.8955423424691373E-2</v>
      </c>
      <c r="DE68" s="130">
        <v>237</v>
      </c>
      <c r="DF68" s="220" t="str">
        <f t="shared" si="260"/>
        <v>-</v>
      </c>
      <c r="DG68" s="34">
        <v>33966</v>
      </c>
      <c r="DH68" s="224">
        <f t="shared" si="261"/>
        <v>-7.267664082122971E-2</v>
      </c>
      <c r="DI68" s="34">
        <v>6743</v>
      </c>
      <c r="DJ68" s="224">
        <f t="shared" si="262"/>
        <v>2.9937375897357565E-2</v>
      </c>
      <c r="DK68" s="34">
        <v>22960</v>
      </c>
      <c r="DL68" s="224">
        <f t="shared" si="263"/>
        <v>-0.11996933691069378</v>
      </c>
      <c r="DM68" s="34">
        <v>1962</v>
      </c>
      <c r="DN68" s="224">
        <f t="shared" si="264"/>
        <v>2.294056308654846E-2</v>
      </c>
      <c r="DO68" s="34">
        <v>2193</v>
      </c>
      <c r="DP68" s="224">
        <f t="shared" si="265"/>
        <v>0.13216313887454834</v>
      </c>
      <c r="DQ68" s="130">
        <v>138</v>
      </c>
      <c r="DR68" s="220">
        <f t="shared" si="266"/>
        <v>0.97142857142857153</v>
      </c>
      <c r="DS68" s="34">
        <v>91929</v>
      </c>
      <c r="DT68" s="224">
        <f t="shared" si="267"/>
        <v>-8.4810050971647066E-2</v>
      </c>
      <c r="DU68" s="34">
        <v>50828</v>
      </c>
      <c r="DV68" s="224">
        <f t="shared" si="268"/>
        <v>-8.1034171035978986E-2</v>
      </c>
      <c r="DW68" s="34">
        <v>31803</v>
      </c>
      <c r="DX68" s="224">
        <f t="shared" si="269"/>
        <v>-0.11441857874805084</v>
      </c>
      <c r="DY68" s="34">
        <v>16668</v>
      </c>
      <c r="DZ68" s="224">
        <f t="shared" si="270"/>
        <v>-0.1286072772898369</v>
      </c>
      <c r="EA68" s="34">
        <v>10585</v>
      </c>
      <c r="EB68" s="224">
        <f t="shared" si="271"/>
        <v>-0.22776683446414236</v>
      </c>
      <c r="EC68" s="130">
        <v>2651</v>
      </c>
      <c r="ED68" s="220">
        <f t="shared" si="272"/>
        <v>0.15916047223436824</v>
      </c>
    </row>
    <row r="69" spans="1:134" s="16" customFormat="1" outlineLevel="1" x14ac:dyDescent="0.25">
      <c r="A69" s="218"/>
      <c r="B69" s="33" t="s">
        <v>51</v>
      </c>
      <c r="C69" s="34">
        <v>1291653</v>
      </c>
      <c r="D69" s="224">
        <f t="shared" si="207"/>
        <v>-8.5857631494578479E-2</v>
      </c>
      <c r="E69" s="34">
        <v>484905</v>
      </c>
      <c r="F69" s="224">
        <f t="shared" si="208"/>
        <v>-0.10450200556979605</v>
      </c>
      <c r="G69" s="34">
        <v>354718</v>
      </c>
      <c r="H69" s="224">
        <f t="shared" si="209"/>
        <v>-0.10742782660771844</v>
      </c>
      <c r="I69" s="34">
        <v>175472</v>
      </c>
      <c r="J69" s="224">
        <f t="shared" si="210"/>
        <v>-0.15302930841410201</v>
      </c>
      <c r="K69" s="34">
        <v>258722</v>
      </c>
      <c r="L69" s="224">
        <f t="shared" si="211"/>
        <v>-2.7178040985147534E-2</v>
      </c>
      <c r="M69" s="130">
        <v>24506</v>
      </c>
      <c r="N69" s="220">
        <f t="shared" si="212"/>
        <v>-0.12054548717028535</v>
      </c>
      <c r="O69" s="34">
        <v>1142380</v>
      </c>
      <c r="P69" s="224">
        <f t="shared" si="213"/>
        <v>-9.8939357967277597E-2</v>
      </c>
      <c r="Q69" s="34">
        <v>417537</v>
      </c>
      <c r="R69" s="224">
        <f t="shared" si="214"/>
        <v>-0.12208183785079452</v>
      </c>
      <c r="S69" s="34">
        <v>304073</v>
      </c>
      <c r="T69" s="224">
        <f t="shared" si="215"/>
        <v>-0.13989964133374067</v>
      </c>
      <c r="U69" s="34">
        <v>165724</v>
      </c>
      <c r="V69" s="224">
        <f t="shared" si="216"/>
        <v>-0.1435053826792978</v>
      </c>
      <c r="W69" s="34">
        <v>237176</v>
      </c>
      <c r="X69" s="224">
        <f t="shared" si="217"/>
        <v>-3.0335737297421006E-2</v>
      </c>
      <c r="Y69" s="130">
        <v>19859</v>
      </c>
      <c r="Z69" s="220">
        <f t="shared" si="218"/>
        <v>-0.14301126310792733</v>
      </c>
      <c r="AA69" s="34">
        <v>149273</v>
      </c>
      <c r="AB69" s="224">
        <f t="shared" si="219"/>
        <v>2.8405098174302479E-2</v>
      </c>
      <c r="AC69" s="34">
        <v>67368</v>
      </c>
      <c r="AD69" s="224">
        <f t="shared" si="220"/>
        <v>2.2384775317560335E-2</v>
      </c>
      <c r="AE69" s="34">
        <v>50645</v>
      </c>
      <c r="AF69" s="224">
        <f t="shared" si="221"/>
        <v>0.15419676838578811</v>
      </c>
      <c r="AG69" s="34">
        <v>9748</v>
      </c>
      <c r="AH69" s="224">
        <f t="shared" si="222"/>
        <v>-0.28768724881256846</v>
      </c>
      <c r="AI69" s="34">
        <v>21546</v>
      </c>
      <c r="AJ69" s="224">
        <f t="shared" si="223"/>
        <v>8.9912896881145787E-3</v>
      </c>
      <c r="AK69" s="130">
        <v>4647</v>
      </c>
      <c r="AL69" s="220">
        <f t="shared" si="224"/>
        <v>-9.5907928388746511E-3</v>
      </c>
      <c r="AM69" s="34">
        <v>229818</v>
      </c>
      <c r="AN69" s="224">
        <f t="shared" si="225"/>
        <v>-0.19209595657767997</v>
      </c>
      <c r="AO69" s="34">
        <v>51125</v>
      </c>
      <c r="AP69" s="224">
        <f t="shared" si="226"/>
        <v>-0.28816084432129874</v>
      </c>
      <c r="AQ69" s="34">
        <v>62994</v>
      </c>
      <c r="AR69" s="224">
        <f t="shared" si="227"/>
        <v>-0.2942560414075891</v>
      </c>
      <c r="AS69" s="34">
        <v>74048</v>
      </c>
      <c r="AT69" s="224">
        <f t="shared" si="228"/>
        <v>-0.13330290155319124</v>
      </c>
      <c r="AU69" s="34">
        <v>29524</v>
      </c>
      <c r="AV69" s="224">
        <f t="shared" si="229"/>
        <v>-0.17696253345227475</v>
      </c>
      <c r="AW69" s="130">
        <v>9703</v>
      </c>
      <c r="AX69" s="220">
        <f t="shared" si="230"/>
        <v>-0.18331790253345681</v>
      </c>
      <c r="AY69" s="34">
        <v>31110</v>
      </c>
      <c r="AZ69" s="224">
        <f t="shared" si="231"/>
        <v>-9.648001858736055E-2</v>
      </c>
      <c r="BA69" s="34">
        <v>17420</v>
      </c>
      <c r="BB69" s="224">
        <f t="shared" si="232"/>
        <v>-0.11194942903752036</v>
      </c>
      <c r="BC69" s="34">
        <v>7873</v>
      </c>
      <c r="BD69" s="224">
        <f t="shared" si="233"/>
        <v>-0.10706589542928435</v>
      </c>
      <c r="BE69" s="34">
        <v>1154</v>
      </c>
      <c r="BF69" s="224">
        <f t="shared" si="234"/>
        <v>-0.18039772727272729</v>
      </c>
      <c r="BG69" s="34">
        <v>4061</v>
      </c>
      <c r="BH69" s="224">
        <f t="shared" si="235"/>
        <v>-0.12289416846652268</v>
      </c>
      <c r="BI69" s="130">
        <v>504</v>
      </c>
      <c r="BJ69" s="220">
        <f t="shared" si="236"/>
        <v>4.3478260869565188E-2</v>
      </c>
      <c r="BK69" s="34">
        <v>48803</v>
      </c>
      <c r="BL69" s="224">
        <f t="shared" si="237"/>
        <v>0.10419023485225565</v>
      </c>
      <c r="BM69" s="34">
        <v>18958</v>
      </c>
      <c r="BN69" s="224">
        <f t="shared" si="238"/>
        <v>0.12878832986007738</v>
      </c>
      <c r="BO69" s="34">
        <v>8059</v>
      </c>
      <c r="BP69" s="224">
        <f t="shared" si="239"/>
        <v>-7.5908726063524834E-2</v>
      </c>
      <c r="BQ69" s="34">
        <v>9842</v>
      </c>
      <c r="BR69" s="224">
        <f t="shared" si="240"/>
        <v>8.1776214552648829E-2</v>
      </c>
      <c r="BS69" s="34">
        <v>13364</v>
      </c>
      <c r="BT69" s="224">
        <f t="shared" si="241"/>
        <v>0.30929754090330164</v>
      </c>
      <c r="BU69" s="130">
        <v>540</v>
      </c>
      <c r="BV69" s="220">
        <f t="shared" si="242"/>
        <v>-0.49626865671641796</v>
      </c>
      <c r="BW69" s="34">
        <v>432779</v>
      </c>
      <c r="BX69" s="224">
        <f t="shared" si="243"/>
        <v>-9.1558091255822371E-2</v>
      </c>
      <c r="BY69" s="34">
        <v>190051</v>
      </c>
      <c r="BZ69" s="224">
        <f t="shared" si="244"/>
        <v>-0.12052513697615874</v>
      </c>
      <c r="CA69" s="34">
        <v>71058</v>
      </c>
      <c r="CB69" s="224">
        <f t="shared" si="245"/>
        <v>-0.11226325520963465</v>
      </c>
      <c r="CC69" s="34">
        <v>40034</v>
      </c>
      <c r="CD69" s="224">
        <f t="shared" si="246"/>
        <v>-0.22567792348458471</v>
      </c>
      <c r="CE69" s="34">
        <v>128197</v>
      </c>
      <c r="CF69" s="224">
        <f t="shared" si="247"/>
        <v>-5.8469502307600951E-4</v>
      </c>
      <c r="CG69" s="130">
        <v>2600</v>
      </c>
      <c r="CH69" s="220">
        <f t="shared" si="248"/>
        <v>-0.31107578166401695</v>
      </c>
      <c r="CI69" s="34">
        <v>54928</v>
      </c>
      <c r="CJ69" s="224">
        <f t="shared" si="249"/>
        <v>-4.1061452513966534E-2</v>
      </c>
      <c r="CK69" s="34">
        <v>16463</v>
      </c>
      <c r="CL69" s="224">
        <f t="shared" si="250"/>
        <v>-0.13752095557418276</v>
      </c>
      <c r="CM69" s="34">
        <v>23803</v>
      </c>
      <c r="CN69" s="224">
        <f t="shared" si="251"/>
        <v>8.0481162051747601E-2</v>
      </c>
      <c r="CO69" s="34">
        <v>4850</v>
      </c>
      <c r="CP69" s="224">
        <f t="shared" si="252"/>
        <v>-0.12863816025871366</v>
      </c>
      <c r="CQ69" s="34">
        <v>7805</v>
      </c>
      <c r="CR69" s="224">
        <f t="shared" si="253"/>
        <v>-0.18143681174619819</v>
      </c>
      <c r="CS69" s="130">
        <v>2019</v>
      </c>
      <c r="CT69" s="220">
        <f t="shared" si="254"/>
        <v>0.1876470588235295</v>
      </c>
      <c r="CU69" s="34">
        <v>51147</v>
      </c>
      <c r="CV69" s="224">
        <f t="shared" si="255"/>
        <v>-4.0308447248510459E-3</v>
      </c>
      <c r="CW69" s="34">
        <v>13322</v>
      </c>
      <c r="CX69" s="224">
        <f t="shared" si="256"/>
        <v>-7.3574408901251775E-2</v>
      </c>
      <c r="CY69" s="34">
        <v>7009</v>
      </c>
      <c r="CZ69" s="224">
        <f t="shared" si="257"/>
        <v>1.2276140958983328E-2</v>
      </c>
      <c r="DA69" s="34">
        <v>3481</v>
      </c>
      <c r="DB69" s="224">
        <f t="shared" si="258"/>
        <v>9.3966059082338127E-2</v>
      </c>
      <c r="DC69" s="34">
        <v>27378</v>
      </c>
      <c r="DD69" s="224">
        <f t="shared" si="259"/>
        <v>1.5127919911012144E-2</v>
      </c>
      <c r="DE69" s="130">
        <v>0</v>
      </c>
      <c r="DF69" s="220">
        <f t="shared" si="260"/>
        <v>-1</v>
      </c>
      <c r="DG69" s="34">
        <v>132610</v>
      </c>
      <c r="DH69" s="224">
        <f t="shared" si="261"/>
        <v>-9.3531474506640788E-2</v>
      </c>
      <c r="DI69" s="34">
        <v>34762</v>
      </c>
      <c r="DJ69" s="224">
        <f t="shared" si="262"/>
        <v>-6.0308707052685651E-2</v>
      </c>
      <c r="DK69" s="34">
        <v>77827</v>
      </c>
      <c r="DL69" s="224">
        <f t="shared" si="263"/>
        <v>-0.12919864837648531</v>
      </c>
      <c r="DM69" s="34">
        <v>8222</v>
      </c>
      <c r="DN69" s="224">
        <f t="shared" si="264"/>
        <v>-9.299503585217872E-2</v>
      </c>
      <c r="DO69" s="34">
        <v>9315</v>
      </c>
      <c r="DP69" s="224">
        <f t="shared" si="265"/>
        <v>-1.5327695560253707E-2</v>
      </c>
      <c r="DQ69" s="130">
        <v>2537</v>
      </c>
      <c r="DR69" s="220">
        <f t="shared" si="266"/>
        <v>0.63677419354838705</v>
      </c>
      <c r="DS69" s="34">
        <v>92320</v>
      </c>
      <c r="DT69" s="224">
        <f t="shared" si="267"/>
        <v>3.9569398464067707E-2</v>
      </c>
      <c r="DU69" s="34">
        <v>60981</v>
      </c>
      <c r="DV69" s="224">
        <f t="shared" si="268"/>
        <v>-3.1032510248832135E-2</v>
      </c>
      <c r="DW69" s="34">
        <v>37940</v>
      </c>
      <c r="DX69" s="224">
        <f t="shared" si="269"/>
        <v>-4.6494093993465713E-2</v>
      </c>
      <c r="DY69" s="34">
        <v>17028</v>
      </c>
      <c r="DZ69" s="224">
        <f t="shared" si="270"/>
        <v>-0.18028209695277519</v>
      </c>
      <c r="EA69" s="34">
        <v>12899</v>
      </c>
      <c r="EB69" s="224">
        <f t="shared" si="271"/>
        <v>-7.2614853691854164E-2</v>
      </c>
      <c r="EC69" s="130">
        <v>1955</v>
      </c>
      <c r="ED69" s="220">
        <f t="shared" si="272"/>
        <v>-0.22018348623853212</v>
      </c>
    </row>
    <row r="70" spans="1:134" s="16" customFormat="1" outlineLevel="1" x14ac:dyDescent="0.25">
      <c r="A70" s="218"/>
      <c r="B70" s="33" t="s">
        <v>53</v>
      </c>
      <c r="C70" s="34">
        <v>1289081</v>
      </c>
      <c r="D70" s="224">
        <f t="shared" si="207"/>
        <v>-8.5220215034906843E-3</v>
      </c>
      <c r="E70" s="34">
        <v>487576</v>
      </c>
      <c r="F70" s="224">
        <f t="shared" si="208"/>
        <v>-5.1321813473216404E-2</v>
      </c>
      <c r="G70" s="34">
        <v>405715</v>
      </c>
      <c r="H70" s="224">
        <f t="shared" si="209"/>
        <v>-1.1550568148595675E-2</v>
      </c>
      <c r="I70" s="34">
        <v>159352</v>
      </c>
      <c r="J70" s="224">
        <f t="shared" si="210"/>
        <v>-2.3512614208065497E-2</v>
      </c>
      <c r="K70" s="34">
        <v>231995</v>
      </c>
      <c r="L70" s="224">
        <f t="shared" si="211"/>
        <v>-9.6434344024459162E-2</v>
      </c>
      <c r="M70" s="130">
        <v>29614</v>
      </c>
      <c r="N70" s="220">
        <f t="shared" si="212"/>
        <v>-0.2669983416252073</v>
      </c>
      <c r="O70" s="34">
        <v>1162201</v>
      </c>
      <c r="P70" s="224">
        <f t="shared" si="213"/>
        <v>-1.8861282367968024E-2</v>
      </c>
      <c r="Q70" s="34">
        <v>431835</v>
      </c>
      <c r="R70" s="224">
        <f t="shared" si="214"/>
        <v>-6.3461701117118574E-2</v>
      </c>
      <c r="S70" s="34">
        <v>362198</v>
      </c>
      <c r="T70" s="224">
        <f t="shared" si="215"/>
        <v>-2.685434707262091E-2</v>
      </c>
      <c r="U70" s="34">
        <v>150279</v>
      </c>
      <c r="V70" s="224">
        <f t="shared" si="216"/>
        <v>-3.0589404016230004E-2</v>
      </c>
      <c r="W70" s="34">
        <v>212745</v>
      </c>
      <c r="X70" s="224">
        <f t="shared" si="217"/>
        <v>-0.10753464021579084</v>
      </c>
      <c r="Y70" s="130">
        <v>26496</v>
      </c>
      <c r="Z70" s="220">
        <f t="shared" si="218"/>
        <v>-0.28001956468574218</v>
      </c>
      <c r="AA70" s="34">
        <v>126880</v>
      </c>
      <c r="AB70" s="224">
        <f t="shared" si="219"/>
        <v>9.7406978152190904E-2</v>
      </c>
      <c r="AC70" s="34">
        <v>55741</v>
      </c>
      <c r="AD70" s="224">
        <f t="shared" si="220"/>
        <v>5.4582261238080854E-2</v>
      </c>
      <c r="AE70" s="34">
        <v>43517</v>
      </c>
      <c r="AF70" s="224">
        <f t="shared" si="221"/>
        <v>0.13731280871860552</v>
      </c>
      <c r="AG70" s="34">
        <v>9072</v>
      </c>
      <c r="AH70" s="224">
        <f t="shared" si="222"/>
        <v>0.11053984575835485</v>
      </c>
      <c r="AI70" s="34">
        <v>19250</v>
      </c>
      <c r="AJ70" s="224">
        <f t="shared" si="223"/>
        <v>4.7562037440139315E-2</v>
      </c>
      <c r="AK70" s="130">
        <v>3118</v>
      </c>
      <c r="AL70" s="220">
        <f t="shared" si="224"/>
        <v>-0.13388888888888884</v>
      </c>
      <c r="AM70" s="34">
        <v>268328</v>
      </c>
      <c r="AN70" s="224">
        <f t="shared" si="225"/>
        <v>-4.6107686510391099E-2</v>
      </c>
      <c r="AO70" s="34">
        <v>66428</v>
      </c>
      <c r="AP70" s="224">
        <f t="shared" si="226"/>
        <v>-0.22330959813859952</v>
      </c>
      <c r="AQ70" s="34">
        <v>94554</v>
      </c>
      <c r="AR70" s="224">
        <f t="shared" si="227"/>
        <v>-5.7898669855029117E-2</v>
      </c>
      <c r="AS70" s="34">
        <v>72052</v>
      </c>
      <c r="AT70" s="224">
        <f t="shared" si="228"/>
        <v>-1.0111556850030179E-2</v>
      </c>
      <c r="AU70" s="34">
        <v>38526</v>
      </c>
      <c r="AV70" s="224">
        <f t="shared" si="229"/>
        <v>-0.19846041818370952</v>
      </c>
      <c r="AW70" s="130">
        <v>14918</v>
      </c>
      <c r="AX70" s="220">
        <f t="shared" si="230"/>
        <v>-0.31338887099001245</v>
      </c>
      <c r="AY70" s="34">
        <v>31222</v>
      </c>
      <c r="AZ70" s="224">
        <f t="shared" si="231"/>
        <v>3.1722952878197042E-2</v>
      </c>
      <c r="BA70" s="34">
        <v>18252</v>
      </c>
      <c r="BB70" s="224">
        <f t="shared" si="232"/>
        <v>0.1102865137782103</v>
      </c>
      <c r="BC70" s="34">
        <v>6879</v>
      </c>
      <c r="BD70" s="224">
        <f t="shared" si="233"/>
        <v>-0.1814612089481199</v>
      </c>
      <c r="BE70" s="34">
        <v>1238</v>
      </c>
      <c r="BF70" s="224">
        <f t="shared" si="234"/>
        <v>0.31702127659574475</v>
      </c>
      <c r="BG70" s="34">
        <v>4280</v>
      </c>
      <c r="BH70" s="224">
        <f t="shared" si="235"/>
        <v>-3.5818878125703946E-2</v>
      </c>
      <c r="BI70" s="130">
        <v>587</v>
      </c>
      <c r="BJ70" s="220">
        <f t="shared" si="236"/>
        <v>0.322072072072072</v>
      </c>
      <c r="BK70" s="34">
        <v>39843</v>
      </c>
      <c r="BL70" s="224">
        <f t="shared" si="237"/>
        <v>0.38927438195195085</v>
      </c>
      <c r="BM70" s="34">
        <v>17428</v>
      </c>
      <c r="BN70" s="224">
        <f t="shared" si="238"/>
        <v>0.41760208231657714</v>
      </c>
      <c r="BO70" s="34">
        <v>5863</v>
      </c>
      <c r="BP70" s="224">
        <f t="shared" si="239"/>
        <v>8.5539714867617134E-2</v>
      </c>
      <c r="BQ70" s="34">
        <v>7140</v>
      </c>
      <c r="BR70" s="224">
        <f t="shared" si="240"/>
        <v>0.57720344599072226</v>
      </c>
      <c r="BS70" s="34">
        <v>10107</v>
      </c>
      <c r="BT70" s="224">
        <f t="shared" si="241"/>
        <v>0.40375000000000005</v>
      </c>
      <c r="BU70" s="130">
        <v>331</v>
      </c>
      <c r="BV70" s="220">
        <f t="shared" si="242"/>
        <v>-0.26444444444444448</v>
      </c>
      <c r="BW70" s="34">
        <v>367836</v>
      </c>
      <c r="BX70" s="224">
        <f t="shared" si="243"/>
        <v>-6.02980285561735E-2</v>
      </c>
      <c r="BY70" s="34">
        <v>176125</v>
      </c>
      <c r="BZ70" s="224">
        <f t="shared" si="244"/>
        <v>-7.7415873947114799E-2</v>
      </c>
      <c r="CA70" s="34">
        <v>54440</v>
      </c>
      <c r="CB70" s="224">
        <f t="shared" si="245"/>
        <v>-2.4879542889895911E-2</v>
      </c>
      <c r="CC70" s="34">
        <v>33039</v>
      </c>
      <c r="CD70" s="224">
        <f t="shared" si="246"/>
        <v>-0.18468524048071466</v>
      </c>
      <c r="CE70" s="34">
        <v>100213</v>
      </c>
      <c r="CF70" s="224">
        <f t="shared" si="247"/>
        <v>-0.13130201109570039</v>
      </c>
      <c r="CG70" s="130">
        <v>2625</v>
      </c>
      <c r="CH70" s="220">
        <f t="shared" si="248"/>
        <v>-0.66560509554140124</v>
      </c>
      <c r="CI70" s="34">
        <v>46411</v>
      </c>
      <c r="CJ70" s="224">
        <f t="shared" si="249"/>
        <v>0.14146929339137704</v>
      </c>
      <c r="CK70" s="34">
        <v>12603</v>
      </c>
      <c r="CL70" s="224">
        <f t="shared" si="250"/>
        <v>0.11927175843694493</v>
      </c>
      <c r="CM70" s="34">
        <v>18502</v>
      </c>
      <c r="CN70" s="224">
        <f t="shared" si="251"/>
        <v>0.15277258566978191</v>
      </c>
      <c r="CO70" s="34">
        <v>4000</v>
      </c>
      <c r="CP70" s="224">
        <f t="shared" si="252"/>
        <v>5.7641459545214158E-2</v>
      </c>
      <c r="CQ70" s="34">
        <v>9125</v>
      </c>
      <c r="CR70" s="224">
        <f t="shared" si="253"/>
        <v>0.13905879415803279</v>
      </c>
      <c r="CS70" s="130">
        <v>1935</v>
      </c>
      <c r="CT70" s="220">
        <f t="shared" si="254"/>
        <v>0.19814241486068118</v>
      </c>
      <c r="CU70" s="34">
        <v>36457</v>
      </c>
      <c r="CV70" s="224">
        <f t="shared" si="255"/>
        <v>1.2328881237331002E-2</v>
      </c>
      <c r="CW70" s="34">
        <v>11473</v>
      </c>
      <c r="CX70" s="224">
        <f t="shared" si="256"/>
        <v>4.3949044585987362E-2</v>
      </c>
      <c r="CY70" s="34">
        <v>4922</v>
      </c>
      <c r="CZ70" s="224">
        <f t="shared" si="257"/>
        <v>0.15567034515144407</v>
      </c>
      <c r="DA70" s="34">
        <v>2361</v>
      </c>
      <c r="DB70" s="224">
        <f t="shared" si="258"/>
        <v>0.10121268656716409</v>
      </c>
      <c r="DC70" s="34">
        <v>17647</v>
      </c>
      <c r="DD70" s="224">
        <f t="shared" si="259"/>
        <v>-5.5198629403576449E-2</v>
      </c>
      <c r="DE70" s="130">
        <v>39</v>
      </c>
      <c r="DF70" s="220">
        <f t="shared" si="260"/>
        <v>0.21875</v>
      </c>
      <c r="DG70" s="34">
        <v>220412</v>
      </c>
      <c r="DH70" s="224">
        <f t="shared" si="261"/>
        <v>-4.0486561714895286E-3</v>
      </c>
      <c r="DI70" s="34">
        <v>57241</v>
      </c>
      <c r="DJ70" s="224">
        <f t="shared" si="262"/>
        <v>-3.2993208771159188E-2</v>
      </c>
      <c r="DK70" s="34">
        <v>134524</v>
      </c>
      <c r="DL70" s="224">
        <f t="shared" si="263"/>
        <v>1.0641385314889007E-3</v>
      </c>
      <c r="DM70" s="34">
        <v>10478</v>
      </c>
      <c r="DN70" s="224">
        <f t="shared" si="264"/>
        <v>-8.5370111731843612E-2</v>
      </c>
      <c r="DO70" s="34">
        <v>13910</v>
      </c>
      <c r="DP70" s="224">
        <f t="shared" si="265"/>
        <v>-0.17930261372352352</v>
      </c>
      <c r="DQ70" s="130">
        <v>3251</v>
      </c>
      <c r="DR70" s="220">
        <f t="shared" si="266"/>
        <v>1.3204853675945754</v>
      </c>
      <c r="DS70" s="34">
        <v>86860</v>
      </c>
      <c r="DT70" s="224">
        <f t="shared" si="267"/>
        <v>5.0216370073821182E-3</v>
      </c>
      <c r="DU70" s="34">
        <v>55492</v>
      </c>
      <c r="DV70" s="224">
        <f t="shared" si="268"/>
        <v>-4.6250623034219562E-2</v>
      </c>
      <c r="DW70" s="34">
        <v>34517</v>
      </c>
      <c r="DX70" s="224">
        <f t="shared" si="269"/>
        <v>-9.4778526658099715E-2</v>
      </c>
      <c r="DY70" s="34">
        <v>14509</v>
      </c>
      <c r="DZ70" s="224">
        <f t="shared" si="270"/>
        <v>6.2463386057410641E-2</v>
      </c>
      <c r="EA70" s="34">
        <v>12488</v>
      </c>
      <c r="EB70" s="224">
        <f t="shared" si="271"/>
        <v>-5.6155997279117242E-2</v>
      </c>
      <c r="EC70" s="130">
        <v>2561</v>
      </c>
      <c r="ED70" s="220">
        <f t="shared" si="272"/>
        <v>-0.17146554513102552</v>
      </c>
    </row>
    <row r="71" spans="1:134" s="16" customFormat="1" outlineLevel="1" x14ac:dyDescent="0.25">
      <c r="A71" s="218"/>
      <c r="B71" s="33" t="s">
        <v>55</v>
      </c>
      <c r="C71" s="34">
        <v>1325924</v>
      </c>
      <c r="D71" s="224">
        <f t="shared" si="207"/>
        <v>-1.2357413032564324E-2</v>
      </c>
      <c r="E71" s="34">
        <v>526258</v>
      </c>
      <c r="F71" s="224">
        <f t="shared" si="208"/>
        <v>1.2879980599192375E-2</v>
      </c>
      <c r="G71" s="34">
        <v>416723</v>
      </c>
      <c r="H71" s="224">
        <f t="shared" si="209"/>
        <v>-7.8992288847993253E-3</v>
      </c>
      <c r="I71" s="34">
        <v>168717</v>
      </c>
      <c r="J71" s="224">
        <f t="shared" si="210"/>
        <v>-1.4779734653835419E-2</v>
      </c>
      <c r="K71" s="34">
        <v>256733</v>
      </c>
      <c r="L71" s="224">
        <f t="shared" si="211"/>
        <v>-5.6238743536611846E-3</v>
      </c>
      <c r="M71" s="130">
        <v>35515</v>
      </c>
      <c r="N71" s="220">
        <f t="shared" si="212"/>
        <v>3.645012548882276E-2</v>
      </c>
      <c r="O71" s="34">
        <v>1199556</v>
      </c>
      <c r="P71" s="224">
        <f t="shared" si="213"/>
        <v>-3.0680617103183483E-2</v>
      </c>
      <c r="Q71" s="34">
        <v>469811</v>
      </c>
      <c r="R71" s="224">
        <f t="shared" si="214"/>
        <v>-4.2579797380356554E-3</v>
      </c>
      <c r="S71" s="34">
        <v>377661</v>
      </c>
      <c r="T71" s="224">
        <f t="shared" si="215"/>
        <v>-2.6852572394493901E-2</v>
      </c>
      <c r="U71" s="34">
        <v>159941</v>
      </c>
      <c r="V71" s="224">
        <f t="shared" si="216"/>
        <v>-5.7192234289230592E-3</v>
      </c>
      <c r="W71" s="34">
        <v>235088</v>
      </c>
      <c r="X71" s="224">
        <f t="shared" si="217"/>
        <v>-1.2106618929356383E-2</v>
      </c>
      <c r="Y71" s="130">
        <v>32155</v>
      </c>
      <c r="Z71" s="220">
        <f t="shared" si="218"/>
        <v>3.3922829581993552E-2</v>
      </c>
      <c r="AA71" s="34">
        <v>126368</v>
      </c>
      <c r="AB71" s="224">
        <f t="shared" si="219"/>
        <v>0.20361939232307846</v>
      </c>
      <c r="AC71" s="34">
        <v>56447</v>
      </c>
      <c r="AD71" s="224">
        <f t="shared" si="220"/>
        <v>0.18223516106061233</v>
      </c>
      <c r="AE71" s="34">
        <v>39062</v>
      </c>
      <c r="AF71" s="224">
        <f t="shared" si="221"/>
        <v>0.22225351231265056</v>
      </c>
      <c r="AG71" s="34">
        <v>8776</v>
      </c>
      <c r="AH71" s="224">
        <f t="shared" si="222"/>
        <v>-0.15517905275317678</v>
      </c>
      <c r="AI71" s="34">
        <v>21645</v>
      </c>
      <c r="AJ71" s="224">
        <f t="shared" si="223"/>
        <v>7.0686584883260739E-2</v>
      </c>
      <c r="AK71" s="130">
        <v>3360</v>
      </c>
      <c r="AL71" s="220">
        <f t="shared" si="224"/>
        <v>6.1276058117498478E-2</v>
      </c>
      <c r="AM71" s="34">
        <v>254798</v>
      </c>
      <c r="AN71" s="224">
        <f t="shared" si="225"/>
        <v>-8.3855889544081741E-2</v>
      </c>
      <c r="AO71" s="34">
        <v>74249</v>
      </c>
      <c r="AP71" s="224">
        <f t="shared" si="226"/>
        <v>-0.12980955171403452</v>
      </c>
      <c r="AQ71" s="34">
        <v>101422</v>
      </c>
      <c r="AR71" s="224">
        <f t="shared" si="227"/>
        <v>1.7047391749062335E-2</v>
      </c>
      <c r="AS71" s="34">
        <v>72124</v>
      </c>
      <c r="AT71" s="224">
        <f t="shared" si="228"/>
        <v>8.2179242876648573E-2</v>
      </c>
      <c r="AU71" s="34">
        <v>46890</v>
      </c>
      <c r="AV71" s="224">
        <f t="shared" si="229"/>
        <v>3.727463776130957E-2</v>
      </c>
      <c r="AW71" s="130">
        <v>19954</v>
      </c>
      <c r="AX71" s="220">
        <f t="shared" si="230"/>
        <v>-2.1431023490755763E-2</v>
      </c>
      <c r="AY71" s="34">
        <v>33669</v>
      </c>
      <c r="AZ71" s="224">
        <f t="shared" si="231"/>
        <v>1.1141810318938017E-2</v>
      </c>
      <c r="BA71" s="34">
        <v>20629</v>
      </c>
      <c r="BB71" s="224">
        <f t="shared" si="232"/>
        <v>0.10333208536128802</v>
      </c>
      <c r="BC71" s="34">
        <v>7416</v>
      </c>
      <c r="BD71" s="224">
        <f t="shared" si="233"/>
        <v>-3.8381742738589186E-2</v>
      </c>
      <c r="BE71" s="34">
        <v>1237</v>
      </c>
      <c r="BF71" s="224">
        <f t="shared" si="234"/>
        <v>-0.11135057471264365</v>
      </c>
      <c r="BG71" s="34">
        <v>4535</v>
      </c>
      <c r="BH71" s="224">
        <f t="shared" si="235"/>
        <v>1.7500560915413965E-2</v>
      </c>
      <c r="BI71" s="130">
        <v>584</v>
      </c>
      <c r="BJ71" s="220">
        <f t="shared" si="236"/>
        <v>-2.1775544388609736E-2</v>
      </c>
      <c r="BK71" s="34">
        <v>43106</v>
      </c>
      <c r="BL71" s="224">
        <f t="shared" si="237"/>
        <v>0.12471951155873295</v>
      </c>
      <c r="BM71" s="34">
        <v>16289</v>
      </c>
      <c r="BN71" s="224">
        <f t="shared" si="238"/>
        <v>9.2268490578689688E-2</v>
      </c>
      <c r="BO71" s="34">
        <v>7509</v>
      </c>
      <c r="BP71" s="224">
        <f t="shared" si="239"/>
        <v>2.5119453924914659E-2</v>
      </c>
      <c r="BQ71" s="34">
        <v>8803</v>
      </c>
      <c r="BR71" s="224">
        <f t="shared" si="240"/>
        <v>0.10910923522741589</v>
      </c>
      <c r="BS71" s="34">
        <v>11784</v>
      </c>
      <c r="BT71" s="224">
        <f t="shared" si="241"/>
        <v>0.17230401910067639</v>
      </c>
      <c r="BU71" s="130">
        <v>508</v>
      </c>
      <c r="BV71" s="220">
        <f t="shared" si="242"/>
        <v>3.4623217922606919E-2</v>
      </c>
      <c r="BW71" s="34">
        <v>392287</v>
      </c>
      <c r="BX71" s="224">
        <f t="shared" si="243"/>
        <v>-1.1819264998904178E-2</v>
      </c>
      <c r="BY71" s="34">
        <v>186251</v>
      </c>
      <c r="BZ71" s="224">
        <f t="shared" si="244"/>
        <v>3.1552887224874482E-2</v>
      </c>
      <c r="CA71" s="34">
        <v>57093</v>
      </c>
      <c r="CB71" s="224">
        <f t="shared" si="245"/>
        <v>-2.5300896286811758E-2</v>
      </c>
      <c r="CC71" s="34">
        <v>34709</v>
      </c>
      <c r="CD71" s="224">
        <f t="shared" si="246"/>
        <v>-0.15028887583235406</v>
      </c>
      <c r="CE71" s="34">
        <v>112541</v>
      </c>
      <c r="CF71" s="224">
        <f t="shared" si="247"/>
        <v>-1.4932558404159413E-2</v>
      </c>
      <c r="CG71" s="130">
        <v>2196</v>
      </c>
      <c r="CH71" s="220">
        <f t="shared" si="248"/>
        <v>-0.23404255319148937</v>
      </c>
      <c r="CI71" s="34">
        <v>51884</v>
      </c>
      <c r="CJ71" s="224">
        <f t="shared" si="249"/>
        <v>0.12977963592021591</v>
      </c>
      <c r="CK71" s="34">
        <v>17980</v>
      </c>
      <c r="CL71" s="224">
        <f t="shared" si="250"/>
        <v>0.32167009703028526</v>
      </c>
      <c r="CM71" s="34">
        <v>21646</v>
      </c>
      <c r="CN71" s="224">
        <f t="shared" si="251"/>
        <v>0.16020796483893451</v>
      </c>
      <c r="CO71" s="34">
        <v>5173</v>
      </c>
      <c r="CP71" s="224">
        <f t="shared" si="252"/>
        <v>0.20526561043802416</v>
      </c>
      <c r="CQ71" s="34">
        <v>9652</v>
      </c>
      <c r="CR71" s="224">
        <f t="shared" si="253"/>
        <v>0.10688073394495423</v>
      </c>
      <c r="CS71" s="130">
        <v>2913</v>
      </c>
      <c r="CT71" s="220">
        <f t="shared" si="254"/>
        <v>1.1498154981549815</v>
      </c>
      <c r="CU71" s="34">
        <v>38965</v>
      </c>
      <c r="CV71" s="224">
        <f t="shared" si="255"/>
        <v>-3.9797930014785599E-2</v>
      </c>
      <c r="CW71" s="34">
        <v>11352</v>
      </c>
      <c r="CX71" s="224">
        <f t="shared" si="256"/>
        <v>1.6020764342611571E-2</v>
      </c>
      <c r="CY71" s="34">
        <v>6320</v>
      </c>
      <c r="CZ71" s="224">
        <f t="shared" si="257"/>
        <v>5.8271935699933053E-2</v>
      </c>
      <c r="DA71" s="34">
        <v>3170</v>
      </c>
      <c r="DB71" s="224">
        <f t="shared" si="258"/>
        <v>-4.1137326073805158E-2</v>
      </c>
      <c r="DC71" s="34">
        <v>18234</v>
      </c>
      <c r="DD71" s="224">
        <f t="shared" si="259"/>
        <v>-9.6879643387815739E-2</v>
      </c>
      <c r="DE71" s="130">
        <v>0</v>
      </c>
      <c r="DF71" s="220">
        <f t="shared" si="260"/>
        <v>-1</v>
      </c>
      <c r="DG71" s="34">
        <v>222885</v>
      </c>
      <c r="DH71" s="224">
        <f t="shared" si="261"/>
        <v>-4.8463735447431433E-2</v>
      </c>
      <c r="DI71" s="34">
        <v>64094</v>
      </c>
      <c r="DJ71" s="224">
        <f t="shared" si="262"/>
        <v>-9.4581646215188275E-3</v>
      </c>
      <c r="DK71" s="34">
        <v>130985</v>
      </c>
      <c r="DL71" s="224">
        <f t="shared" si="263"/>
        <v>-6.339604293140555E-2</v>
      </c>
      <c r="DM71" s="34">
        <v>11964</v>
      </c>
      <c r="DN71" s="224">
        <f t="shared" si="264"/>
        <v>-0.1503444357645054</v>
      </c>
      <c r="DO71" s="34">
        <v>12766</v>
      </c>
      <c r="DP71" s="224">
        <f t="shared" si="265"/>
        <v>-0.13882892606583919</v>
      </c>
      <c r="DQ71" s="130">
        <v>2998</v>
      </c>
      <c r="DR71" s="220">
        <f t="shared" si="266"/>
        <v>1.061898211829436</v>
      </c>
      <c r="DS71" s="34">
        <v>100643</v>
      </c>
      <c r="DT71" s="224">
        <f t="shared" si="267"/>
        <v>-2.0315389856906507E-2</v>
      </c>
      <c r="DU71" s="34">
        <v>59282</v>
      </c>
      <c r="DV71" s="224">
        <f t="shared" si="268"/>
        <v>-2.9818015187221825E-2</v>
      </c>
      <c r="DW71" s="34">
        <v>35871</v>
      </c>
      <c r="DX71" s="224">
        <f t="shared" si="269"/>
        <v>-0.13417813178855897</v>
      </c>
      <c r="DY71" s="34">
        <v>15757</v>
      </c>
      <c r="DZ71" s="224">
        <f t="shared" si="270"/>
        <v>-5.7420494699647051E-3</v>
      </c>
      <c r="EA71" s="34">
        <v>12779</v>
      </c>
      <c r="EB71" s="224">
        <f t="shared" si="271"/>
        <v>-0.14032963336696935</v>
      </c>
      <c r="EC71" s="130">
        <v>2745</v>
      </c>
      <c r="ED71" s="220">
        <f t="shared" si="272"/>
        <v>-0.26328502415458932</v>
      </c>
    </row>
    <row r="72" spans="1:134" s="16" customFormat="1" ht="15.75" x14ac:dyDescent="0.25">
      <c r="A72" s="218"/>
      <c r="B72" s="225">
        <v>2019</v>
      </c>
      <c r="C72" s="226">
        <f>SUM(C60:C71)</f>
        <v>15115709</v>
      </c>
      <c r="D72" s="227">
        <f>IFERROR(C72/C85-1,"-")</f>
        <v>-2.8613649603350444E-2</v>
      </c>
      <c r="E72" s="226">
        <f>SUM(E60:E71)</f>
        <v>5889454</v>
      </c>
      <c r="F72" s="227">
        <f>IFERROR(E72/E85-1,"-")</f>
        <v>-9.9997613020936793E-3</v>
      </c>
      <c r="G72" s="226">
        <f>SUM(G60:G71)</f>
        <v>4272615</v>
      </c>
      <c r="H72" s="227">
        <f>IFERROR(G72/G85-1,"-")</f>
        <v>-5.2598913439473427E-2</v>
      </c>
      <c r="I72" s="226">
        <f>SUM(I60:I71)</f>
        <v>2023196</v>
      </c>
      <c r="J72" s="227">
        <f>IFERROR(I72/I85-1,"-")</f>
        <v>-0.10208161078853384</v>
      </c>
      <c r="K72" s="226">
        <f>SUM(K60:K71)</f>
        <v>3065575</v>
      </c>
      <c r="L72" s="227">
        <f>IFERROR(K72/K85-1,"-")</f>
        <v>4.0596136644510672E-4</v>
      </c>
      <c r="M72" s="228">
        <f>SUM(M60:M71)</f>
        <v>343680</v>
      </c>
      <c r="N72" s="229">
        <f>IFERROR(M72/M85-1,"-")</f>
        <v>-8.3336667333466674E-2</v>
      </c>
      <c r="O72" s="226">
        <f>SUM(O60:O71)</f>
        <v>13147474</v>
      </c>
      <c r="P72" s="227">
        <f>IFERROR(O72/O85-1,"-")</f>
        <v>-4.8978276226587125E-2</v>
      </c>
      <c r="Q72" s="226">
        <f>SUM(Q60:Q71)</f>
        <v>5048209</v>
      </c>
      <c r="R72" s="227">
        <f>IFERROR(Q72/Q85-1,"-")</f>
        <v>-2.4281398892156858E-2</v>
      </c>
      <c r="S72" s="226">
        <f>SUM(S60:S71)</f>
        <v>3620756</v>
      </c>
      <c r="T72" s="227">
        <f>IFERROR(S72/S85-1,"-")</f>
        <v>-8.0056485949907552E-2</v>
      </c>
      <c r="U72" s="226">
        <f>SUM(U60:U71)</f>
        <v>1857792</v>
      </c>
      <c r="V72" s="227">
        <f>IFERROR(U72/U85-1,"-")</f>
        <v>-0.11479084234842074</v>
      </c>
      <c r="W72" s="226">
        <f>SUM(W60:W71)</f>
        <v>2756026</v>
      </c>
      <c r="X72" s="227">
        <f>IFERROR(W72/W85-1,"-")</f>
        <v>-1.222131624927203E-2</v>
      </c>
      <c r="Y72" s="228">
        <f>SUM(Y60:Y71)</f>
        <v>282923</v>
      </c>
      <c r="Z72" s="229">
        <f>IFERROR(Y72/Y85-1,"-")</f>
        <v>-9.8224644610186762E-2</v>
      </c>
      <c r="AA72" s="226">
        <f>SUM(AA60:AA71)</f>
        <v>1968234</v>
      </c>
      <c r="AB72" s="227">
        <f>IFERROR(AA72/AA85-1,"-")</f>
        <v>0.1335200424328391</v>
      </c>
      <c r="AC72" s="226">
        <f>SUM(AC60:AC71)</f>
        <v>841245</v>
      </c>
      <c r="AD72" s="227">
        <f>IFERROR(AC72/AC85-1,"-")</f>
        <v>8.5327574128475137E-2</v>
      </c>
      <c r="AE72" s="226">
        <f>SUM(AE60:AE71)</f>
        <v>651858</v>
      </c>
      <c r="AF72" s="227">
        <f>IFERROR(AE72/AE85-1,"-")</f>
        <v>0.13567474994904027</v>
      </c>
      <c r="AG72" s="226">
        <f>SUM(AG60:AG71)</f>
        <v>165403</v>
      </c>
      <c r="AH72" s="227">
        <f>IFERROR(AG72/AG85-1,"-")</f>
        <v>7.0528005384904224E-2</v>
      </c>
      <c r="AI72" s="226">
        <f>SUM(AI60:AI71)</f>
        <v>309550</v>
      </c>
      <c r="AJ72" s="227">
        <f>IFERROR(AI72/AI85-1,"-")</f>
        <v>0.12889579367336967</v>
      </c>
      <c r="AK72" s="228">
        <f>SUM(AK60:AK71)</f>
        <v>60757</v>
      </c>
      <c r="AL72" s="229">
        <f>IFERROR(AK72/AK85-1,"-")</f>
        <v>-7.0276365894715864E-3</v>
      </c>
      <c r="AM72" s="226">
        <f>SUM(AM60:AM71)</f>
        <v>2651378</v>
      </c>
      <c r="AN72" s="227">
        <f>IFERROR(AM72/AM85-1,"-")</f>
        <v>-0.13505167419161213</v>
      </c>
      <c r="AO72" s="226">
        <f>SUM(AO60:AO71)</f>
        <v>741999</v>
      </c>
      <c r="AP72" s="227">
        <f>IFERROR(AO72/AO85-1,"-")</f>
        <v>-0.13849871006843251</v>
      </c>
      <c r="AQ72" s="226">
        <f>SUM(AQ60:AQ71)</f>
        <v>874742</v>
      </c>
      <c r="AR72" s="227">
        <f>IFERROR(AQ72/AQ85-1,"-")</f>
        <v>-0.10627437397765949</v>
      </c>
      <c r="AS72" s="226">
        <f>SUM(AS60:AS71)</f>
        <v>775296</v>
      </c>
      <c r="AT72" s="227">
        <f>IFERROR(AS72/AS85-1,"-")</f>
        <v>-0.15291341163616501</v>
      </c>
      <c r="AU72" s="226">
        <f>SUM(AU60:AU71)</f>
        <v>397972</v>
      </c>
      <c r="AV72" s="227">
        <f>IFERROR(AU72/AU85-1,"-")</f>
        <v>-5.5292986599883687E-2</v>
      </c>
      <c r="AW72" s="228">
        <f>SUM(AW60:AW71)</f>
        <v>147165</v>
      </c>
      <c r="AX72" s="229">
        <f>IFERROR(AW72/AW85-1,"-")</f>
        <v>-8.722888320086164E-3</v>
      </c>
      <c r="AY72" s="226">
        <f>SUM(AY60:AY71)</f>
        <v>400098</v>
      </c>
      <c r="AZ72" s="227">
        <f>IFERROR(AY72/AY85-1,"-")</f>
        <v>-2.2157374549080511E-2</v>
      </c>
      <c r="BA72" s="226">
        <f>SUM(BA60:BA71)</f>
        <v>221117</v>
      </c>
      <c r="BB72" s="227">
        <f>IFERROR(BA72/BA85-1,"-")</f>
        <v>2.8288549717718992E-2</v>
      </c>
      <c r="BC72" s="226">
        <f>SUM(BC60:BC71)</f>
        <v>103474</v>
      </c>
      <c r="BD72" s="227">
        <f>IFERROR(BC72/BC85-1,"-")</f>
        <v>-9.8784141583054597E-2</v>
      </c>
      <c r="BE72" s="226">
        <f>SUM(BE60:BE71)</f>
        <v>15586</v>
      </c>
      <c r="BF72" s="227">
        <f>IFERROR(BE72/BE85-1,"-")</f>
        <v>-7.5344091124821988E-2</v>
      </c>
      <c r="BG72" s="226">
        <f>SUM(BG60:BG71)</f>
        <v>52863</v>
      </c>
      <c r="BH72" s="227">
        <f>IFERROR(BG72/BG85-1,"-")</f>
        <v>-5.9209823812066187E-2</v>
      </c>
      <c r="BI72" s="228">
        <f>SUM(BI60:BI71)</f>
        <v>7294</v>
      </c>
      <c r="BJ72" s="229">
        <f>IFERROR(BI72/BI85-1,"-")</f>
        <v>6.063690562745383E-2</v>
      </c>
      <c r="BK72" s="226">
        <f>SUM(BK60:BK71)</f>
        <v>583267</v>
      </c>
      <c r="BL72" s="227">
        <f>IFERROR(BK72/BK85-1,"-")</f>
        <v>2.3233633778128038E-3</v>
      </c>
      <c r="BM72" s="226">
        <f>SUM(BM60:BM71)</f>
        <v>219266</v>
      </c>
      <c r="BN72" s="227">
        <f>IFERROR(BM72/BM85-1,"-")</f>
        <v>9.1739236510473443E-2</v>
      </c>
      <c r="BO72" s="226">
        <f>SUM(BO60:BO71)</f>
        <v>95530</v>
      </c>
      <c r="BP72" s="227">
        <f>IFERROR(BO72/BO85-1,"-")</f>
        <v>-0.1215470629344908</v>
      </c>
      <c r="BQ72" s="226">
        <f>SUM(BQ60:BQ71)</f>
        <v>114092</v>
      </c>
      <c r="BR72" s="227">
        <f>IFERROR(BQ72/BQ85-1,"-")</f>
        <v>-0.11166133314646542</v>
      </c>
      <c r="BS72" s="226">
        <f>SUM(BS60:BS71)</f>
        <v>157728</v>
      </c>
      <c r="BT72" s="227">
        <f>IFERROR(BS72/BS85-1,"-")</f>
        <v>5.5036789297658872E-2</v>
      </c>
      <c r="BU72" s="228">
        <f>SUM(BU60:BU71)</f>
        <v>11419</v>
      </c>
      <c r="BV72" s="229">
        <f>IFERROR(BU72/BU85-1,"-")</f>
        <v>-0.2498850423700979</v>
      </c>
      <c r="BW72" s="226">
        <f>SUM(BW60:BW71)</f>
        <v>4939404</v>
      </c>
      <c r="BX72" s="227">
        <f>IFERROR(BW72/BW85-1,"-")</f>
        <v>-1.2441144186995046E-2</v>
      </c>
      <c r="BY72" s="226">
        <f>SUM(BY60:BY71)</f>
        <v>2247876</v>
      </c>
      <c r="BZ72" s="227">
        <f>IFERROR(BY72/BY85-1,"-")</f>
        <v>3.1125873030535267E-3</v>
      </c>
      <c r="CA72" s="226">
        <f>SUM(CA60:CA71)</f>
        <v>771922</v>
      </c>
      <c r="CB72" s="227">
        <f>IFERROR(CA72/CA85-1,"-")</f>
        <v>-9.9961056556606698E-2</v>
      </c>
      <c r="CC72" s="226">
        <f>SUM(CC60:CC71)</f>
        <v>492083</v>
      </c>
      <c r="CD72" s="227">
        <f>IFERROR(CC72/CC85-1,"-")</f>
        <v>-8.1910721548697163E-2</v>
      </c>
      <c r="CE72" s="226">
        <f>SUM(CE60:CE71)</f>
        <v>1420765</v>
      </c>
      <c r="CF72" s="227">
        <f>IFERROR(CE72/CE85-1,"-")</f>
        <v>1.4001386007321148E-2</v>
      </c>
      <c r="CG72" s="228">
        <f>SUM(CG60:CG71)</f>
        <v>36678</v>
      </c>
      <c r="CH72" s="229">
        <f>IFERROR(CG72/CG85-1,"-")</f>
        <v>-0.34763353076143211</v>
      </c>
      <c r="CI72" s="226">
        <f>SUM(CI60:CI71)</f>
        <v>583955</v>
      </c>
      <c r="CJ72" s="227">
        <f>IFERROR(CI72/CI85-1,"-")</f>
        <v>-5.7436255021879212E-2</v>
      </c>
      <c r="CK72" s="226">
        <f>SUM(CK60:CK71)</f>
        <v>182882</v>
      </c>
      <c r="CL72" s="227">
        <f>IFERROR(CK72/CK85-1,"-")</f>
        <v>-3.1724853606107772E-2</v>
      </c>
      <c r="CM72" s="226">
        <f>SUM(CM60:CM71)</f>
        <v>237795</v>
      </c>
      <c r="CN72" s="227">
        <f>IFERROR(CM72/CM85-1,"-")</f>
        <v>-8.6670502013557194E-3</v>
      </c>
      <c r="CO72" s="226">
        <f>SUM(CO60:CO71)</f>
        <v>51746</v>
      </c>
      <c r="CP72" s="227">
        <f>IFERROR(CO72/CO85-1,"-")</f>
        <v>-0.13644404392376752</v>
      </c>
      <c r="CQ72" s="226">
        <f>SUM(CQ60:CQ71)</f>
        <v>97063</v>
      </c>
      <c r="CR72" s="227">
        <f>IFERROR(CQ72/CQ85-1,"-")</f>
        <v>-0.16428743628598985</v>
      </c>
      <c r="CS72" s="228">
        <f>SUM(CS60:CS71)</f>
        <v>24292</v>
      </c>
      <c r="CT72" s="229">
        <f>IFERROR(CS72/CS85-1,"-")</f>
        <v>-0.10572816963628329</v>
      </c>
      <c r="CU72" s="226">
        <f>SUM(CU60:CU71)</f>
        <v>584856</v>
      </c>
      <c r="CV72" s="227">
        <f>IFERROR(CU72/CU85-1,"-")</f>
        <v>4.3599287679641385E-2</v>
      </c>
      <c r="CW72" s="226">
        <f>SUM(CW60:CW71)</f>
        <v>161861</v>
      </c>
      <c r="CX72" s="227">
        <f>IFERROR(CW72/CW85-1,"-")</f>
        <v>7.5817193294960505E-2</v>
      </c>
      <c r="CY72" s="226">
        <f>SUM(CY60:CY71)</f>
        <v>77915</v>
      </c>
      <c r="CZ72" s="227">
        <f>IFERROR(CY72/CY85-1,"-")</f>
        <v>-5.7084422499757981E-2</v>
      </c>
      <c r="DA72" s="226">
        <f>SUM(DA60:DA71)</f>
        <v>35696</v>
      </c>
      <c r="DB72" s="227">
        <f>IFERROR(DA72/DA85-1,"-")</f>
        <v>-3.7142934210881218E-2</v>
      </c>
      <c r="DC72" s="226">
        <f>SUM(DC60:DC71)</f>
        <v>311691</v>
      </c>
      <c r="DD72" s="227">
        <f>IFERROR(DC72/DC85-1,"-")</f>
        <v>6.9530038294192797E-2</v>
      </c>
      <c r="DE72" s="228">
        <f>SUM(DE60:DE71)</f>
        <v>1663</v>
      </c>
      <c r="DF72" s="229">
        <f>IFERROR(DE72/DE85-1,"-")</f>
        <v>1.0581683168316833</v>
      </c>
      <c r="DG72" s="226">
        <f>SUM(DG60:DG71)</f>
        <v>1536381</v>
      </c>
      <c r="DH72" s="227">
        <f>IFERROR(DG72/DG85-1,"-")</f>
        <v>-6.1361128726590275E-2</v>
      </c>
      <c r="DI72" s="226">
        <f>SUM(DI60:DI71)</f>
        <v>397797</v>
      </c>
      <c r="DJ72" s="227">
        <f>IFERROR(DI72/DI85-1,"-")</f>
        <v>-4.3336371528821527E-2</v>
      </c>
      <c r="DK72" s="226">
        <f>SUM(DK60:DK71)</f>
        <v>942683</v>
      </c>
      <c r="DL72" s="227">
        <f>IFERROR(DK72/DK85-1,"-")</f>
        <v>-5.1297482526631466E-2</v>
      </c>
      <c r="DM72" s="226">
        <f>SUM(DM60:DM71)</f>
        <v>84062</v>
      </c>
      <c r="DN72" s="227">
        <f>IFERROR(DM72/DM85-1,"-")</f>
        <v>-0.17037256353318531</v>
      </c>
      <c r="DO72" s="226">
        <f>SUM(DO60:DO71)</f>
        <v>95851</v>
      </c>
      <c r="DP72" s="227">
        <f>IFERROR(DO72/DO85-1,"-")</f>
        <v>-0.138665732104024</v>
      </c>
      <c r="DQ72" s="228">
        <f>SUM(DQ60:DQ71)</f>
        <v>17081</v>
      </c>
      <c r="DR72" s="229">
        <f>IFERROR(DQ72/DQ85-1,"-")</f>
        <v>-0.13797628059550848</v>
      </c>
      <c r="DS72" s="226">
        <f>SUM(DS60:DS71)</f>
        <v>1149249</v>
      </c>
      <c r="DT72" s="227">
        <f>IFERROR(DS72/DS85-1,"-")</f>
        <v>8.1405722436311834E-3</v>
      </c>
      <c r="DU72" s="226">
        <f>SUM(DU60:DU71)</f>
        <v>671326</v>
      </c>
      <c r="DV72" s="227">
        <f>IFERROR(DU72/DU85-1,"-")</f>
        <v>-1.370446658654767E-2</v>
      </c>
      <c r="DW72" s="226">
        <f>SUM(DW60:DW71)</f>
        <v>416357</v>
      </c>
      <c r="DX72" s="227">
        <f>IFERROR(DW72/DW85-1,"-")</f>
        <v>-8.1033656976500335E-2</v>
      </c>
      <c r="DY72" s="226">
        <f>SUM(DY60:DY71)</f>
        <v>198657</v>
      </c>
      <c r="DZ72" s="227">
        <f>IFERROR(DY72/DY85-1,"-")</f>
        <v>-2.5364647470649149E-2</v>
      </c>
      <c r="EA72" s="226">
        <f>SUM(EA60:EA71)</f>
        <v>153100</v>
      </c>
      <c r="EB72" s="227">
        <f>IFERROR(EA72/EA85-1,"-")</f>
        <v>-8.9340946942660038E-2</v>
      </c>
      <c r="EC72" s="228">
        <f>SUM(EC60:EC71)</f>
        <v>34395</v>
      </c>
      <c r="ED72" s="229">
        <f>IFERROR(EC72/EC85-1,"-")</f>
        <v>-2.8444720637252119E-2</v>
      </c>
    </row>
    <row r="73" spans="1:134" s="16" customFormat="1" outlineLevel="1" x14ac:dyDescent="0.25">
      <c r="A73" s="218"/>
      <c r="B73" s="33" t="s">
        <v>33</v>
      </c>
      <c r="C73" s="34">
        <v>1302939</v>
      </c>
      <c r="D73" s="224">
        <f>IFERROR(C73/C86-1,"-")</f>
        <v>1.2272140702315193E-2</v>
      </c>
      <c r="E73" s="34">
        <v>503856</v>
      </c>
      <c r="F73" s="224">
        <f>IFERROR(E73/E86-1,"-")</f>
        <v>-6.2262008896167953E-2</v>
      </c>
      <c r="G73" s="34">
        <v>438555</v>
      </c>
      <c r="H73" s="224">
        <f>IFERROR(G73/G86-1,"-")</f>
        <v>9.2103723145960048E-2</v>
      </c>
      <c r="I73" s="34">
        <v>184199</v>
      </c>
      <c r="J73" s="224">
        <f>IFERROR(I73/I86-1,"-")</f>
        <v>-0.10361088130809282</v>
      </c>
      <c r="K73" s="34">
        <v>222283</v>
      </c>
      <c r="L73" s="224">
        <f>IFERROR(K73/K86-1,"-")</f>
        <v>-0.1041202335994712</v>
      </c>
      <c r="M73" s="130">
        <v>50215</v>
      </c>
      <c r="N73" s="220">
        <f>IFERROR(M73/M86-1,"-")</f>
        <v>-0.11801384058734676</v>
      </c>
      <c r="O73" s="34">
        <v>1203941</v>
      </c>
      <c r="P73" s="224">
        <f>IFERROR(O73/O86-1,"-")</f>
        <v>1.7362771824092293E-2</v>
      </c>
      <c r="Q73" s="34">
        <v>457118</v>
      </c>
      <c r="R73" s="224">
        <f>IFERROR(Q73/Q86-1,"-")</f>
        <v>-6.8560308905484257E-2</v>
      </c>
      <c r="S73" s="34">
        <v>404374</v>
      </c>
      <c r="T73" s="224">
        <f>IFERROR(S73/S86-1,"-")</f>
        <v>0.10168341729078523</v>
      </c>
      <c r="U73" s="34">
        <v>174425</v>
      </c>
      <c r="V73" s="224">
        <f>IFERROR(U73/U86-1,"-")</f>
        <v>-0.10599879040111526</v>
      </c>
      <c r="W73" s="34">
        <v>206247</v>
      </c>
      <c r="X73" s="224">
        <f>IFERROR(W73/W86-1,"-")</f>
        <v>-0.10307112912484562</v>
      </c>
      <c r="Y73" s="130">
        <v>44980</v>
      </c>
      <c r="Z73" s="220">
        <f>IFERROR(Y73/Y86-1,"-")</f>
        <v>-0.12439166828888459</v>
      </c>
      <c r="AA73" s="34">
        <v>98998</v>
      </c>
      <c r="AB73" s="224">
        <f>IFERROR(AA73/AA86-1,"-")</f>
        <v>-4.5793212464698474E-2</v>
      </c>
      <c r="AC73" s="34">
        <v>46738</v>
      </c>
      <c r="AD73" s="224">
        <f>IFERROR(AC73/AC86-1,"-")</f>
        <v>4.1465248684069422E-3</v>
      </c>
      <c r="AE73" s="34">
        <v>34182</v>
      </c>
      <c r="AF73" s="224">
        <f>IFERROR(AE73/AE86-1,"-")</f>
        <v>-9.734051799061394E-3</v>
      </c>
      <c r="AG73" s="34">
        <v>9775</v>
      </c>
      <c r="AH73" s="224">
        <f>IFERROR(AG73/AG86-1,"-")</f>
        <v>-5.8647919876733456E-2</v>
      </c>
      <c r="AI73" s="34">
        <v>16036</v>
      </c>
      <c r="AJ73" s="224">
        <f>IFERROR(AI73/AI86-1,"-")</f>
        <v>-0.11739776542462432</v>
      </c>
      <c r="AK73" s="130">
        <v>5235</v>
      </c>
      <c r="AL73" s="220">
        <f>IFERROR(AK73/AK86-1,"-")</f>
        <v>-5.9130122214234415E-2</v>
      </c>
      <c r="AM73" s="34">
        <v>261518</v>
      </c>
      <c r="AN73" s="224">
        <f>IFERROR(AM73/AM86-1,"-")</f>
        <v>4.2739404862060848E-2</v>
      </c>
      <c r="AO73" s="34">
        <v>75189</v>
      </c>
      <c r="AP73" s="224">
        <f>IFERROR(AO73/AO86-1,"-")</f>
        <v>-0.20986759142496847</v>
      </c>
      <c r="AQ73" s="34">
        <v>97291</v>
      </c>
      <c r="AR73" s="224">
        <f>IFERROR(AQ73/AQ86-1,"-")</f>
        <v>2.5832709482185967E-2</v>
      </c>
      <c r="AS73" s="34">
        <v>65488</v>
      </c>
      <c r="AT73" s="224">
        <f>IFERROR(AS73/AS86-1,"-")</f>
        <v>-0.31443406892508685</v>
      </c>
      <c r="AU73" s="34">
        <v>34551</v>
      </c>
      <c r="AV73" s="224">
        <f>IFERROR(AU73/AU86-1,"-")</f>
        <v>-0.33360978244098138</v>
      </c>
      <c r="AW73" s="130">
        <v>22341</v>
      </c>
      <c r="AX73" s="220">
        <f>IFERROR(AW73/AW86-1,"-")</f>
        <v>-0.21134566506636543</v>
      </c>
      <c r="AY73" s="34">
        <v>33059</v>
      </c>
      <c r="AZ73" s="224">
        <f>IFERROR(AY73/AY86-1,"-")</f>
        <v>1.0391515633118464E-2</v>
      </c>
      <c r="BA73" s="34">
        <v>19567</v>
      </c>
      <c r="BB73" s="224">
        <f>IFERROR(BA73/BA86-1,"-")</f>
        <v>6.4928703602917137E-2</v>
      </c>
      <c r="BC73" s="34">
        <v>7850</v>
      </c>
      <c r="BD73" s="224">
        <f>IFERROR(BC73/BC86-1,"-")</f>
        <v>-1.1583983883152849E-2</v>
      </c>
      <c r="BE73" s="34">
        <v>1539</v>
      </c>
      <c r="BF73" s="224">
        <f>IFERROR(BE73/BE86-1,"-")</f>
        <v>2.4633821571238279E-2</v>
      </c>
      <c r="BG73" s="34">
        <v>3901</v>
      </c>
      <c r="BH73" s="224">
        <f>IFERROR(BG73/BG86-1,"-")</f>
        <v>-1.9356460532931163E-2</v>
      </c>
      <c r="BI73" s="130">
        <v>403</v>
      </c>
      <c r="BJ73" s="220">
        <f>IFERROR(BI73/BI86-1,"-")</f>
        <v>-0.20039682539682535</v>
      </c>
      <c r="BK73" s="34">
        <v>34202</v>
      </c>
      <c r="BL73" s="224">
        <f>IFERROR(BK73/BK86-1,"-")</f>
        <v>-4.2550809025250547E-2</v>
      </c>
      <c r="BM73" s="34">
        <v>13264</v>
      </c>
      <c r="BN73" s="224">
        <f>IFERROR(BM73/BM86-1,"-")</f>
        <v>-5.5741439453264041E-2</v>
      </c>
      <c r="BO73" s="34">
        <v>5529</v>
      </c>
      <c r="BP73" s="224">
        <f>IFERROR(BO73/BO86-1,"-")</f>
        <v>-0.14425011608110194</v>
      </c>
      <c r="BQ73" s="34">
        <v>8279</v>
      </c>
      <c r="BR73" s="224">
        <f>IFERROR(BQ73/BQ86-1,"-")</f>
        <v>0.16327104116903191</v>
      </c>
      <c r="BS73" s="34">
        <v>7579</v>
      </c>
      <c r="BT73" s="224">
        <f>IFERROR(BS73/BS86-1,"-")</f>
        <v>-8.5986493005306364E-2</v>
      </c>
      <c r="BU73" s="130">
        <v>733</v>
      </c>
      <c r="BV73" s="220">
        <f>IFERROR(BU73/BU86-1,"-")</f>
        <v>-3.8057742782152237E-2</v>
      </c>
      <c r="BW73" s="34">
        <v>357764</v>
      </c>
      <c r="BX73" s="224">
        <f>IFERROR(BW73/BW86-1,"-")</f>
        <v>1.4481493349061569E-2</v>
      </c>
      <c r="BY73" s="34">
        <v>173751</v>
      </c>
      <c r="BZ73" s="224">
        <f>IFERROR(BY73/BY86-1,"-")</f>
        <v>9.7458070365075145E-3</v>
      </c>
      <c r="CA73" s="34">
        <v>67549</v>
      </c>
      <c r="CB73" s="224">
        <f>IFERROR(CA73/CA86-1,"-")</f>
        <v>0.19190796322763926</v>
      </c>
      <c r="CC73" s="34">
        <v>48246</v>
      </c>
      <c r="CD73" s="224">
        <f>IFERROR(CC73/CC86-1,"-")</f>
        <v>0.28807133703545484</v>
      </c>
      <c r="CE73" s="34">
        <v>94613</v>
      </c>
      <c r="CF73" s="224">
        <f>IFERROR(CE73/CE86-1,"-")</f>
        <v>-5.8726968840781546E-2</v>
      </c>
      <c r="CG73" s="130">
        <v>8812</v>
      </c>
      <c r="CH73" s="220">
        <f>IFERROR(CG73/CG86-1,"-")</f>
        <v>-0.1052898771448878</v>
      </c>
      <c r="CI73" s="34">
        <v>51873</v>
      </c>
      <c r="CJ73" s="224">
        <f>IFERROR(CI73/CI86-1,"-")</f>
        <v>6.0428889752028869E-2</v>
      </c>
      <c r="CK73" s="34">
        <v>15310</v>
      </c>
      <c r="CL73" s="224">
        <f>IFERROR(CK73/CK86-1,"-")</f>
        <v>9.9856321839080442E-2</v>
      </c>
      <c r="CM73" s="34">
        <v>20817</v>
      </c>
      <c r="CN73" s="224">
        <f>IFERROR(CM73/CM86-1,"-")</f>
        <v>0.16088556770020079</v>
      </c>
      <c r="CO73" s="34">
        <v>5074</v>
      </c>
      <c r="CP73" s="224">
        <f>IFERROR(CO73/CO86-1,"-")</f>
        <v>-7.5268817204301119E-2</v>
      </c>
      <c r="CQ73" s="34">
        <v>9619</v>
      </c>
      <c r="CR73" s="224">
        <f>IFERROR(CQ73/CQ86-1,"-")</f>
        <v>4.4635099913119092E-2</v>
      </c>
      <c r="CS73" s="130">
        <v>2534</v>
      </c>
      <c r="CT73" s="220">
        <f>IFERROR(CS73/CS86-1,"-")</f>
        <v>-5.0936329588014972E-2</v>
      </c>
      <c r="CU73" s="34">
        <v>40384</v>
      </c>
      <c r="CV73" s="224">
        <f>IFERROR(CU73/CU86-1,"-")</f>
        <v>0.10516953559015896</v>
      </c>
      <c r="CW73" s="34">
        <v>10960</v>
      </c>
      <c r="CX73" s="224">
        <f>IFERROR(CW73/CW86-1,"-")</f>
        <v>0.12042527090574517</v>
      </c>
      <c r="CY73" s="34">
        <v>6960</v>
      </c>
      <c r="CZ73" s="224">
        <f>IFERROR(CY73/CY86-1,"-")</f>
        <v>7.4074074074074181E-2</v>
      </c>
      <c r="DA73" s="34">
        <v>3608</v>
      </c>
      <c r="DB73" s="224">
        <f>IFERROR(DA73/DA86-1,"-")</f>
        <v>6.7771530038472916E-2</v>
      </c>
      <c r="DC73" s="34">
        <v>19021</v>
      </c>
      <c r="DD73" s="224">
        <f>IFERROR(DC73/DC86-1,"-")</f>
        <v>0.10664417035140805</v>
      </c>
      <c r="DE73" s="130">
        <v>285</v>
      </c>
      <c r="DF73" s="220">
        <f>IFERROR(DE73/DE86-1,"-")</f>
        <v>2.064516129032258</v>
      </c>
      <c r="DG73" s="34">
        <v>258264</v>
      </c>
      <c r="DH73" s="224">
        <f>IFERROR(DG73/DG86-1,"-")</f>
        <v>1.8656274898041225E-2</v>
      </c>
      <c r="DI73" s="34">
        <v>66982</v>
      </c>
      <c r="DJ73" s="224">
        <f>IFERROR(DI73/DI86-1,"-")</f>
        <v>-0.20596045331689505</v>
      </c>
      <c r="DK73" s="34">
        <v>150918</v>
      </c>
      <c r="DL73" s="224">
        <f>IFERROR(DK73/DK86-1,"-")</f>
        <v>0.16824064899677982</v>
      </c>
      <c r="DM73" s="34">
        <v>17150</v>
      </c>
      <c r="DN73" s="224">
        <f>IFERROR(DM73/DM86-1,"-")</f>
        <v>-6.2687872328797023E-2</v>
      </c>
      <c r="DO73" s="34">
        <v>17452</v>
      </c>
      <c r="DP73" s="224">
        <f>IFERROR(DO73/DO86-1,"-")</f>
        <v>-4.4145032314601873E-2</v>
      </c>
      <c r="DQ73" s="130">
        <v>4675</v>
      </c>
      <c r="DR73" s="220">
        <f>IFERROR(DQ73/DQ86-1,"-")</f>
        <v>2.7246758954076133E-2</v>
      </c>
      <c r="DS73" s="34">
        <v>93179</v>
      </c>
      <c r="DT73" s="224">
        <f>IFERROR(DS73/DS86-1,"-")</f>
        <v>-9.6743861417811328E-2</v>
      </c>
      <c r="DU73" s="34">
        <v>57450</v>
      </c>
      <c r="DV73" s="224">
        <f>IFERROR(DU73/DU86-1,"-")</f>
        <v>-7.5149002332209891E-3</v>
      </c>
      <c r="DW73" s="34">
        <v>37794</v>
      </c>
      <c r="DX73" s="224">
        <f>IFERROR(DW73/DW86-1,"-")</f>
        <v>4.8202795651209218E-2</v>
      </c>
      <c r="DY73" s="34">
        <v>15184</v>
      </c>
      <c r="DZ73" s="224">
        <f>IFERROR(DY73/DY86-1,"-")</f>
        <v>-5.3484602917342028E-2</v>
      </c>
      <c r="EA73" s="34">
        <v>14255</v>
      </c>
      <c r="EB73" s="224">
        <f>IFERROR(EA73/EA86-1,"-")</f>
        <v>-3.9873375092611352E-2</v>
      </c>
      <c r="EC73" s="130">
        <v>4792</v>
      </c>
      <c r="ED73" s="220">
        <f>IFERROR(EC73/EC86-1,"-")</f>
        <v>0.18525847143210483</v>
      </c>
    </row>
    <row r="74" spans="1:134" s="16" customFormat="1" outlineLevel="1" x14ac:dyDescent="0.25">
      <c r="A74" s="218"/>
      <c r="B74" s="33" t="s">
        <v>35</v>
      </c>
      <c r="C74" s="34">
        <v>1280978</v>
      </c>
      <c r="D74" s="224">
        <f t="shared" ref="D74:D84" si="273">IFERROR(C74/C87-1,"-")</f>
        <v>-5.128221059490623E-3</v>
      </c>
      <c r="E74" s="34">
        <v>484485</v>
      </c>
      <c r="F74" s="224">
        <f t="shared" ref="F74" si="274">IFERROR(E74/E87-1,"-")</f>
        <v>-4.1633368411890803E-2</v>
      </c>
      <c r="G74" s="34">
        <v>396707</v>
      </c>
      <c r="H74" s="224">
        <f t="shared" ref="H74" si="275">IFERROR(G74/G87-1,"-")</f>
        <v>3.2625926340476896E-2</v>
      </c>
      <c r="I74" s="34">
        <v>181218</v>
      </c>
      <c r="J74" s="224">
        <f t="shared" ref="J74" si="276">IFERROR(I74/I87-1,"-")</f>
        <v>-9.93180162881524E-5</v>
      </c>
      <c r="K74" s="34">
        <v>246215</v>
      </c>
      <c r="L74" s="224">
        <f t="shared" ref="L74" si="277">IFERROR(K74/K87-1,"-")</f>
        <v>5.1603148637740182E-2</v>
      </c>
      <c r="M74" s="130">
        <v>40282</v>
      </c>
      <c r="N74" s="220">
        <f t="shared" ref="N74" si="278">IFERROR(M74/M87-1,"-")</f>
        <v>-2.8623791265764753E-2</v>
      </c>
      <c r="O74" s="34">
        <v>1183924</v>
      </c>
      <c r="P74" s="224">
        <f t="shared" ref="P74" si="279">IFERROR(O74/O87-1,"-")</f>
        <v>-2.1956047371018972E-4</v>
      </c>
      <c r="Q74" s="34">
        <v>437329</v>
      </c>
      <c r="R74" s="224">
        <f t="shared" ref="R74" si="280">IFERROR(Q74/Q87-1,"-")</f>
        <v>-4.7159534091255728E-2</v>
      </c>
      <c r="S74" s="34">
        <v>365544</v>
      </c>
      <c r="T74" s="224">
        <f t="shared" ref="T74" si="281">IFERROR(S74/S87-1,"-")</f>
        <v>4.2740065209763811E-2</v>
      </c>
      <c r="U74" s="34">
        <v>172746</v>
      </c>
      <c r="V74" s="224">
        <f t="shared" ref="V74" si="282">IFERROR(U74/U87-1,"-")</f>
        <v>-4.6957553828337328E-3</v>
      </c>
      <c r="W74" s="34">
        <v>230396</v>
      </c>
      <c r="X74" s="224">
        <f t="shared" ref="X74" si="283">IFERROR(W74/W87-1,"-")</f>
        <v>5.7366817197195052E-2</v>
      </c>
      <c r="Y74" s="130">
        <v>35724</v>
      </c>
      <c r="Z74" s="220">
        <f t="shared" ref="Z74" si="284">IFERROR(Y74/Y87-1,"-")</f>
        <v>-7.3042891616284855E-2</v>
      </c>
      <c r="AA74" s="34">
        <v>97055</v>
      </c>
      <c r="AB74" s="224">
        <f t="shared" ref="AB74" si="285">IFERROR(AA74/AA87-1,"-")</f>
        <v>-6.1336402410127944E-2</v>
      </c>
      <c r="AC74" s="34">
        <v>47156</v>
      </c>
      <c r="AD74" s="224">
        <f t="shared" ref="AD74" si="286">IFERROR(AC74/AC87-1,"-")</f>
        <v>1.2844194338244685E-2</v>
      </c>
      <c r="AE74" s="34">
        <v>31163</v>
      </c>
      <c r="AF74" s="224">
        <f t="shared" ref="AF74" si="287">IFERROR(AE74/AE87-1,"-")</f>
        <v>-7.286088301796978E-2</v>
      </c>
      <c r="AG74" s="34">
        <v>8472</v>
      </c>
      <c r="AH74" s="224">
        <f t="shared" ref="AH74" si="288">IFERROR(AG74/AG87-1,"-")</f>
        <v>0.10384364820846903</v>
      </c>
      <c r="AI74" s="34">
        <v>15820</v>
      </c>
      <c r="AJ74" s="224">
        <f t="shared" ref="AJ74" si="289">IFERROR(AI74/AI87-1,"-")</f>
        <v>-2.5682084128841542E-2</v>
      </c>
      <c r="AK74" s="130">
        <v>4558</v>
      </c>
      <c r="AL74" s="220">
        <f t="shared" ref="AL74" si="290">IFERROR(AK74/AK87-1,"-")</f>
        <v>0.5551006482429206</v>
      </c>
      <c r="AM74" s="34">
        <v>253423</v>
      </c>
      <c r="AN74" s="224">
        <f t="shared" ref="AN74" si="291">IFERROR(AM74/AM87-1,"-")</f>
        <v>6.1350900851851575E-2</v>
      </c>
      <c r="AO74" s="34">
        <v>71490</v>
      </c>
      <c r="AP74" s="224">
        <f t="shared" ref="AP74" si="292">IFERROR(AO74/AO87-1,"-")</f>
        <v>5.5327566354698821E-2</v>
      </c>
      <c r="AQ74" s="34">
        <v>82986</v>
      </c>
      <c r="AR74" s="224">
        <f t="shared" ref="AR74" si="293">IFERROR(AQ74/AQ87-1,"-")</f>
        <v>0.1162884545540146</v>
      </c>
      <c r="AS74" s="34">
        <v>72996</v>
      </c>
      <c r="AT74" s="224">
        <f t="shared" ref="AT74" si="294">IFERROR(AS74/AS87-1,"-")</f>
        <v>3.3732687569037356E-2</v>
      </c>
      <c r="AU74" s="34">
        <v>38260</v>
      </c>
      <c r="AV74" s="224">
        <f t="shared" ref="AV74" si="295">IFERROR(AU74/AU87-1,"-")</f>
        <v>0.10578034682080917</v>
      </c>
      <c r="AW74" s="130">
        <v>16525</v>
      </c>
      <c r="AX74" s="220">
        <f t="shared" ref="AX74" si="296">IFERROR(AW74/AW87-1,"-")</f>
        <v>0.33244637961619095</v>
      </c>
      <c r="AY74" s="34">
        <v>32692</v>
      </c>
      <c r="AZ74" s="224">
        <f t="shared" ref="AZ74" si="297">IFERROR(AY74/AY87-1,"-")</f>
        <v>8.4491623818212069E-2</v>
      </c>
      <c r="BA74" s="34">
        <v>18496</v>
      </c>
      <c r="BB74" s="224">
        <f t="shared" ref="BB74" si="298">IFERROR(BA74/BA87-1,"-")</f>
        <v>-2.974348213817346E-2</v>
      </c>
      <c r="BC74" s="34">
        <v>7881</v>
      </c>
      <c r="BD74" s="224">
        <f t="shared" ref="BD74" si="299">IFERROR(BC74/BC87-1,"-")</f>
        <v>9.3823733518390018E-2</v>
      </c>
      <c r="BE74" s="34">
        <v>1034</v>
      </c>
      <c r="BF74" s="224">
        <f t="shared" ref="BF74" si="300">IFERROR(BE74/BE87-1,"-")</f>
        <v>-6.0000000000000053E-2</v>
      </c>
      <c r="BG74" s="34">
        <v>4492</v>
      </c>
      <c r="BH74" s="224">
        <f t="shared" ref="BH74" si="301">IFERROR(BG74/BG87-1,"-")</f>
        <v>0.43652062679884884</v>
      </c>
      <c r="BI74" s="130">
        <v>670</v>
      </c>
      <c r="BJ74" s="220">
        <f t="shared" ref="BJ74" si="302">IFERROR(BI74/BI87-1,"-")</f>
        <v>4.3613707165109039E-2</v>
      </c>
      <c r="BK74" s="34">
        <v>46633</v>
      </c>
      <c r="BL74" s="224">
        <f t="shared" ref="BL74" si="303">IFERROR(BK74/BK87-1,"-")</f>
        <v>-0.17718570798412003</v>
      </c>
      <c r="BM74" s="34">
        <v>15862</v>
      </c>
      <c r="BN74" s="224">
        <f t="shared" ref="BN74" si="304">IFERROR(BM74/BM87-1,"-")</f>
        <v>-0.22484484190978837</v>
      </c>
      <c r="BO74" s="34">
        <v>8545</v>
      </c>
      <c r="BP74" s="224">
        <f t="shared" ref="BP74" si="305">IFERROR(BO74/BO87-1,"-")</f>
        <v>-3.435416431235172E-2</v>
      </c>
      <c r="BQ74" s="34">
        <v>9851</v>
      </c>
      <c r="BR74" s="224">
        <f t="shared" ref="BR74" si="306">IFERROR(BQ74/BQ87-1,"-")</f>
        <v>-4.977331918587824E-2</v>
      </c>
      <c r="BS74" s="34">
        <v>12695</v>
      </c>
      <c r="BT74" s="224">
        <f t="shared" ref="BT74" si="307">IFERROR(BS74/BS87-1,"-")</f>
        <v>-0.23079253514299569</v>
      </c>
      <c r="BU74" s="130">
        <v>831</v>
      </c>
      <c r="BV74" s="220">
        <f t="shared" ref="BV74" si="308">IFERROR(BU74/BU87-1,"-")</f>
        <v>-0.49909584086799275</v>
      </c>
      <c r="BW74" s="34">
        <v>376026</v>
      </c>
      <c r="BX74" s="224">
        <f t="shared" ref="BX74" si="309">IFERROR(BW74/BW87-1,"-")</f>
        <v>-1.9560501449698564E-2</v>
      </c>
      <c r="BY74" s="34">
        <v>170525</v>
      </c>
      <c r="BZ74" s="224">
        <f t="shared" ref="BZ74" si="310">IFERROR(BY74/BY87-1,"-")</f>
        <v>-6.4119028802247957E-2</v>
      </c>
      <c r="CA74" s="34">
        <v>56904</v>
      </c>
      <c r="CB74" s="224">
        <f t="shared" ref="CB74" si="311">IFERROR(CA74/CA87-1,"-")</f>
        <v>-5.8613330686386411E-2</v>
      </c>
      <c r="CC74" s="34">
        <v>41993</v>
      </c>
      <c r="CD74" s="224">
        <f t="shared" ref="CD74" si="312">IFERROR(CC74/CC87-1,"-")</f>
        <v>-2.8142285172070625E-2</v>
      </c>
      <c r="CE74" s="34">
        <v>110448</v>
      </c>
      <c r="CF74" s="224">
        <f t="shared" ref="CF74" si="313">IFERROR(CE74/CE87-1,"-")</f>
        <v>8.4365028717294122E-2</v>
      </c>
      <c r="CG74" s="130">
        <v>6931</v>
      </c>
      <c r="CH74" s="220">
        <f t="shared" ref="CH74" si="314">IFERROR(CG74/CG87-1,"-")</f>
        <v>-0.35877509482838377</v>
      </c>
      <c r="CI74" s="34">
        <v>50806</v>
      </c>
      <c r="CJ74" s="224">
        <f t="shared" ref="CJ74" si="315">IFERROR(CI74/CI87-1,"-")</f>
        <v>-1.1306361531126519E-2</v>
      </c>
      <c r="CK74" s="34">
        <v>16378</v>
      </c>
      <c r="CL74" s="224">
        <f t="shared" ref="CL74" si="316">IFERROR(CK74/CK87-1,"-")</f>
        <v>-3.7776863874038002E-2</v>
      </c>
      <c r="CM74" s="34">
        <v>18805</v>
      </c>
      <c r="CN74" s="224">
        <f t="shared" ref="CN74" si="317">IFERROR(CM74/CM87-1,"-")</f>
        <v>4.9796237369508223E-2</v>
      </c>
      <c r="CO74" s="34">
        <v>6100</v>
      </c>
      <c r="CP74" s="224">
        <f t="shared" ref="CP74" si="318">IFERROR(CO74/CO87-1,"-")</f>
        <v>-0.26078526417838099</v>
      </c>
      <c r="CQ74" s="34">
        <v>12095</v>
      </c>
      <c r="CR74" s="224">
        <f t="shared" ref="CR74" si="319">IFERROR(CQ74/CQ87-1,"-")</f>
        <v>0.12532564197990315</v>
      </c>
      <c r="CS74" s="130">
        <v>3027</v>
      </c>
      <c r="CT74" s="220">
        <f t="shared" ref="CT74" si="320">IFERROR(CS74/CS87-1,"-")</f>
        <v>-1.46484375E-2</v>
      </c>
      <c r="CU74" s="34">
        <v>34560</v>
      </c>
      <c r="CV74" s="224">
        <f t="shared" ref="CV74" si="321">IFERROR(CU74/CU87-1,"-")</f>
        <v>4.0963855421686679E-2</v>
      </c>
      <c r="CW74" s="34">
        <v>9066</v>
      </c>
      <c r="CX74" s="224">
        <f t="shared" ref="CX74" si="322">IFERROR(CW74/CW87-1,"-")</f>
        <v>-1.3492927094668095E-2</v>
      </c>
      <c r="CY74" s="34">
        <v>6588</v>
      </c>
      <c r="CZ74" s="224">
        <f t="shared" ref="CZ74" si="323">IFERROR(CY74/CY87-1,"-")</f>
        <v>0.28196147110332759</v>
      </c>
      <c r="DA74" s="34">
        <v>2447</v>
      </c>
      <c r="DB74" s="224">
        <f t="shared" ref="DB74" si="324">IFERROR(DA74/DA87-1,"-")</f>
        <v>-4.7489295445698687E-2</v>
      </c>
      <c r="DC74" s="34">
        <v>16671</v>
      </c>
      <c r="DD74" s="224">
        <f t="shared" ref="DD74" si="325">IFERROR(DC74/DC87-1,"-")</f>
        <v>9.0182786587580388E-3</v>
      </c>
      <c r="DE74" s="130">
        <v>47</v>
      </c>
      <c r="DF74" s="220">
        <f t="shared" ref="DF74" si="326">IFERROR(DE74/DE87-1,"-")</f>
        <v>-0.70253164556962022</v>
      </c>
      <c r="DG74" s="34">
        <v>239837</v>
      </c>
      <c r="DH74" s="224">
        <f t="shared" ref="DH74" si="327">IFERROR(DG74/DG87-1,"-")</f>
        <v>-2.3516670534540096E-2</v>
      </c>
      <c r="DI74" s="34">
        <v>64621</v>
      </c>
      <c r="DJ74" s="224">
        <f t="shared" ref="DJ74" si="328">IFERROR(DI74/DI87-1,"-")</f>
        <v>-0.14340062832222056</v>
      </c>
      <c r="DK74" s="34">
        <v>139414</v>
      </c>
      <c r="DL74" s="224">
        <f t="shared" ref="DL74" si="329">IFERROR(DK74/DK87-1,"-")</f>
        <v>2.377805193279281E-2</v>
      </c>
      <c r="DM74" s="34">
        <v>15307</v>
      </c>
      <c r="DN74" s="224">
        <f t="shared" ref="DN74" si="330">IFERROR(DM74/DM87-1,"-")</f>
        <v>-4.6292834890965695E-2</v>
      </c>
      <c r="DO74" s="34">
        <v>16985</v>
      </c>
      <c r="DP74" s="224">
        <f t="shared" ref="DP74" si="331">IFERROR(DO74/DO87-1,"-")</f>
        <v>3.5165772793759098E-2</v>
      </c>
      <c r="DQ74" s="130">
        <v>4045</v>
      </c>
      <c r="DR74" s="220">
        <f t="shared" ref="DR74" si="332">IFERROR(DQ74/DQ87-1,"-")</f>
        <v>-0.35681348386070921</v>
      </c>
      <c r="DS74" s="34">
        <v>89609</v>
      </c>
      <c r="DT74" s="224">
        <f t="shared" ref="DT74" si="333">IFERROR(DS74/DS87-1,"-")</f>
        <v>4.8855855328612474E-2</v>
      </c>
      <c r="DU74" s="34">
        <v>52502</v>
      </c>
      <c r="DV74" s="224">
        <f t="shared" ref="DV74" si="334">IFERROR(DU74/DU87-1,"-")</f>
        <v>5.1954557294275672E-2</v>
      </c>
      <c r="DW74" s="34">
        <v>35396</v>
      </c>
      <c r="DX74" s="224">
        <f t="shared" ref="DX74" si="335">IFERROR(DW74/DW87-1,"-")</f>
        <v>0.13806186097357087</v>
      </c>
      <c r="DY74" s="34">
        <v>16477</v>
      </c>
      <c r="DZ74" s="224">
        <f t="shared" ref="DZ74" si="336">IFERROR(DY74/DY87-1,"-")</f>
        <v>0.12180010893246185</v>
      </c>
      <c r="EA74" s="34">
        <v>13843</v>
      </c>
      <c r="EB74" s="224">
        <f t="shared" ref="EB74" si="337">IFERROR(EA74/EA87-1,"-")</f>
        <v>2.2000738279807974E-2</v>
      </c>
      <c r="EC74" s="130">
        <v>3191</v>
      </c>
      <c r="ED74" s="220">
        <f t="shared" ref="ED74" si="338">IFERROR(EC74/EC87-1,"-")</f>
        <v>-3.4200968523002473E-2</v>
      </c>
    </row>
    <row r="75" spans="1:134" s="16" customFormat="1" outlineLevel="1" x14ac:dyDescent="0.25">
      <c r="A75" s="218"/>
      <c r="B75" s="33" t="s">
        <v>37</v>
      </c>
      <c r="C75" s="34">
        <v>1482211</v>
      </c>
      <c r="D75" s="224">
        <f>IFERROR(C75/C88-1,"-")</f>
        <v>6.0291374090797323E-2</v>
      </c>
      <c r="E75" s="34">
        <v>572515</v>
      </c>
      <c r="F75" s="224">
        <f>IFERROR(E75/E88-1,"-")</f>
        <v>5.0098954330604739E-2</v>
      </c>
      <c r="G75" s="34">
        <v>441620</v>
      </c>
      <c r="H75" s="224">
        <f>IFERROR(G75/G88-1,"-")</f>
        <v>2.1495303323641579E-2</v>
      </c>
      <c r="I75" s="34">
        <v>223478</v>
      </c>
      <c r="J75" s="224">
        <f>IFERROR(I75/I88-1,"-")</f>
        <v>1.170249849474625E-2</v>
      </c>
      <c r="K75" s="34">
        <v>299960</v>
      </c>
      <c r="L75" s="224">
        <f>IFERROR(K75/K88-1,"-")</f>
        <v>9.9177339269682419E-2</v>
      </c>
      <c r="M75" s="130">
        <v>35369</v>
      </c>
      <c r="N75" s="220">
        <f>IFERROR(M75/M88-1,"-")</f>
        <v>1.0773891175125838E-2</v>
      </c>
      <c r="O75" s="34">
        <v>1346667</v>
      </c>
      <c r="P75" s="224">
        <f>IFERROR(O75/O88-1,"-")</f>
        <v>4.6613403383876539E-2</v>
      </c>
      <c r="Q75" s="34">
        <v>506626</v>
      </c>
      <c r="R75" s="224">
        <f>IFERROR(Q75/Q88-1,"-")</f>
        <v>3.1457219931796176E-2</v>
      </c>
      <c r="S75" s="34">
        <v>398378</v>
      </c>
      <c r="T75" s="224">
        <f>IFERROR(S75/S88-1,"-")</f>
        <v>7.2259304207120678E-3</v>
      </c>
      <c r="U75" s="34">
        <v>213412</v>
      </c>
      <c r="V75" s="224">
        <f>IFERROR(U75/U88-1,"-")</f>
        <v>-1.1279972665958482E-3</v>
      </c>
      <c r="W75" s="34">
        <v>279097</v>
      </c>
      <c r="X75" s="224">
        <f>IFERROR(W75/W88-1,"-")</f>
        <v>8.0343422066183834E-2</v>
      </c>
      <c r="Y75" s="130">
        <v>31559</v>
      </c>
      <c r="Z75" s="220">
        <f>IFERROR(Y75/Y88-1,"-")</f>
        <v>-1.5442690459849029E-2</v>
      </c>
      <c r="AA75" s="34">
        <v>135545</v>
      </c>
      <c r="AB75" s="224">
        <f>IFERROR(AA75/AA88-1,"-")</f>
        <v>0.21851345763138497</v>
      </c>
      <c r="AC75" s="34">
        <v>65889</v>
      </c>
      <c r="AD75" s="224">
        <f>IFERROR(AC75/AC88-1,"-")</f>
        <v>0.21957946174064347</v>
      </c>
      <c r="AE75" s="34">
        <v>43243</v>
      </c>
      <c r="AF75" s="224">
        <f>IFERROR(AE75/AE88-1,"-")</f>
        <v>0.17482612475548787</v>
      </c>
      <c r="AG75" s="34">
        <v>10066</v>
      </c>
      <c r="AH75" s="224">
        <f>IFERROR(AG75/AG88-1,"-")</f>
        <v>0.39052355297693042</v>
      </c>
      <c r="AI75" s="34">
        <v>20863</v>
      </c>
      <c r="AJ75" s="224">
        <f>IFERROR(AI75/AI88-1,"-")</f>
        <v>0.43348907516833868</v>
      </c>
      <c r="AK75" s="130">
        <v>3811</v>
      </c>
      <c r="AL75" s="220">
        <f>IFERROR(AK75/AK88-1,"-")</f>
        <v>0.29669955767267786</v>
      </c>
      <c r="AM75" s="34">
        <v>292203</v>
      </c>
      <c r="AN75" s="224">
        <f>IFERROR(AM75/AM88-1,"-")</f>
        <v>1.1804261861396048E-2</v>
      </c>
      <c r="AO75" s="34">
        <v>99177</v>
      </c>
      <c r="AP75" s="224">
        <f>IFERROR(AO75/AO88-1,"-")</f>
        <v>3.663411425390839E-3</v>
      </c>
      <c r="AQ75" s="34">
        <v>91201</v>
      </c>
      <c r="AR75" s="224">
        <f>IFERROR(AQ75/AQ88-1,"-")</f>
        <v>-0.11961348366669244</v>
      </c>
      <c r="AS75" s="34">
        <v>98808</v>
      </c>
      <c r="AT75" s="224">
        <f>IFERROR(AS75/AS88-1,"-")</f>
        <v>-5.485780970509746E-2</v>
      </c>
      <c r="AU75" s="34">
        <v>51526</v>
      </c>
      <c r="AV75" s="224">
        <f>IFERROR(AU75/AU88-1,"-")</f>
        <v>-0.10202161031718371</v>
      </c>
      <c r="AW75" s="130">
        <v>13763</v>
      </c>
      <c r="AX75" s="220">
        <f>IFERROR(AW75/AW88-1,"-")</f>
        <v>-3.1252199619905663E-2</v>
      </c>
      <c r="AY75" s="34">
        <v>31812</v>
      </c>
      <c r="AZ75" s="224">
        <f>IFERROR(AY75/AY88-1,"-")</f>
        <v>-4.9366483385130278E-2</v>
      </c>
      <c r="BA75" s="34">
        <v>17971</v>
      </c>
      <c r="BB75" s="224">
        <f>IFERROR(BA75/BA88-1,"-")</f>
        <v>-0.12246691732994774</v>
      </c>
      <c r="BC75" s="34">
        <v>7923</v>
      </c>
      <c r="BD75" s="224">
        <f>IFERROR(BC75/BC88-1,"-")</f>
        <v>5.9674961909599311E-3</v>
      </c>
      <c r="BE75" s="34">
        <v>1185</v>
      </c>
      <c r="BF75" s="224">
        <f>IFERROR(BE75/BE88-1,"-")</f>
        <v>0.3137472283813747</v>
      </c>
      <c r="BG75" s="34">
        <v>4397</v>
      </c>
      <c r="BH75" s="224">
        <f>IFERROR(BG75/BG88-1,"-")</f>
        <v>0.14267151767151764</v>
      </c>
      <c r="BI75" s="130">
        <v>608</v>
      </c>
      <c r="BJ75" s="220">
        <f>IFERROR(BI75/BI88-1,"-")</f>
        <v>0.13011152416356886</v>
      </c>
      <c r="BK75" s="34">
        <v>61498</v>
      </c>
      <c r="BL75" s="224">
        <f>IFERROR(BK75/BK88-1,"-")</f>
        <v>0.39943110706565021</v>
      </c>
      <c r="BM75" s="34">
        <v>23873</v>
      </c>
      <c r="BN75" s="224">
        <f>IFERROR(BM75/BM88-1,"-")</f>
        <v>0.48316351888667985</v>
      </c>
      <c r="BO75" s="34">
        <v>9850</v>
      </c>
      <c r="BP75" s="224">
        <f>IFERROR(BO75/BO88-1,"-")</f>
        <v>0.2864045971006921</v>
      </c>
      <c r="BQ75" s="34">
        <v>12654</v>
      </c>
      <c r="BR75" s="224">
        <f>IFERROR(BQ75/BQ88-1,"-")</f>
        <v>0.32198077726702889</v>
      </c>
      <c r="BS75" s="34">
        <v>15483</v>
      </c>
      <c r="BT75" s="224">
        <f>IFERROR(BS75/BS88-1,"-")</f>
        <v>0.46702671972711762</v>
      </c>
      <c r="BU75" s="130">
        <v>1249</v>
      </c>
      <c r="BV75" s="220">
        <f>IFERROR(BU75/BU88-1,"-")</f>
        <v>-0.19053791315618929</v>
      </c>
      <c r="BW75" s="34">
        <v>441576</v>
      </c>
      <c r="BX75" s="224">
        <f>IFERROR(BW75/BW88-1,"-")</f>
        <v>3.5933552136142577E-2</v>
      </c>
      <c r="BY75" s="34">
        <v>197103</v>
      </c>
      <c r="BZ75" s="224">
        <f>IFERROR(BY75/BY88-1,"-")</f>
        <v>1.1780830356042937E-2</v>
      </c>
      <c r="CA75" s="34">
        <v>61381</v>
      </c>
      <c r="CB75" s="224">
        <f>IFERROR(CA75/CA88-1,"-")</f>
        <v>2.7772785937167921E-3</v>
      </c>
      <c r="CC75" s="34">
        <v>50722</v>
      </c>
      <c r="CD75" s="224">
        <f>IFERROR(CC75/CC88-1,"-")</f>
        <v>-1.4915517576228443E-2</v>
      </c>
      <c r="CE75" s="34">
        <v>130270</v>
      </c>
      <c r="CF75" s="224">
        <f>IFERROR(CE75/CE88-1,"-")</f>
        <v>8.239028200142906E-2</v>
      </c>
      <c r="CG75" s="130">
        <v>4913</v>
      </c>
      <c r="CH75" s="220">
        <f>IFERROR(CG75/CG88-1,"-")</f>
        <v>-0.17993657152395259</v>
      </c>
      <c r="CI75" s="34">
        <v>58466</v>
      </c>
      <c r="CJ75" s="224">
        <f>IFERROR(CI75/CI88-1,"-")</f>
        <v>0.11226101017787493</v>
      </c>
      <c r="CK75" s="34">
        <v>17274</v>
      </c>
      <c r="CL75" s="224">
        <f>IFERROR(CK75/CK88-1,"-")</f>
        <v>3.7602114368092243E-2</v>
      </c>
      <c r="CM75" s="34">
        <v>20209</v>
      </c>
      <c r="CN75" s="224">
        <f>IFERROR(CM75/CM88-1,"-")</f>
        <v>0.11454886388705043</v>
      </c>
      <c r="CO75" s="34">
        <v>6544</v>
      </c>
      <c r="CP75" s="224">
        <f>IFERROR(CO75/CO88-1,"-")</f>
        <v>-5.9243506000303814E-3</v>
      </c>
      <c r="CQ75" s="34">
        <v>13081</v>
      </c>
      <c r="CR75" s="224">
        <f>IFERROR(CQ75/CQ88-1,"-")</f>
        <v>0.24806793244919367</v>
      </c>
      <c r="CS75" s="130">
        <v>3305</v>
      </c>
      <c r="CT75" s="220">
        <f>IFERROR(CS75/CS88-1,"-")</f>
        <v>0.47019572953736666</v>
      </c>
      <c r="CU75" s="34">
        <v>43583</v>
      </c>
      <c r="CV75" s="224">
        <f>IFERROR(CU75/CU88-1,"-")</f>
        <v>5.9562881384776167E-2</v>
      </c>
      <c r="CW75" s="34">
        <v>11197</v>
      </c>
      <c r="CX75" s="224">
        <f>IFERROR(CW75/CW88-1,"-")</f>
        <v>7.5807071483474209E-2</v>
      </c>
      <c r="CY75" s="34">
        <v>7150</v>
      </c>
      <c r="CZ75" s="224">
        <f>IFERROR(CY75/CY88-1,"-")</f>
        <v>1.6635859519408491E-2</v>
      </c>
      <c r="DA75" s="34">
        <v>3217</v>
      </c>
      <c r="DB75" s="224">
        <f>IFERROR(DA75/DA88-1,"-")</f>
        <v>-2.1712158808933069E-3</v>
      </c>
      <c r="DC75" s="34">
        <v>21922</v>
      </c>
      <c r="DD75" s="224">
        <f>IFERROR(DC75/DC88-1,"-")</f>
        <v>5.2020347442172987E-2</v>
      </c>
      <c r="DE75" s="130">
        <v>247</v>
      </c>
      <c r="DF75" s="220">
        <f>IFERROR(DE75/DE88-1,"-")</f>
        <v>2.25</v>
      </c>
      <c r="DG75" s="34">
        <v>253390</v>
      </c>
      <c r="DH75" s="224">
        <f>IFERROR(DG75/DG88-1,"-")</f>
        <v>1.9395017077753041E-2</v>
      </c>
      <c r="DI75" s="34">
        <v>61981</v>
      </c>
      <c r="DJ75" s="224">
        <f>IFERROR(DI75/DI88-1,"-")</f>
        <v>-3.5435276541442295E-2</v>
      </c>
      <c r="DK75" s="34">
        <v>153904</v>
      </c>
      <c r="DL75" s="224">
        <f>IFERROR(DK75/DK88-1,"-")</f>
        <v>3.2781054764828621E-2</v>
      </c>
      <c r="DM75" s="34">
        <v>15072</v>
      </c>
      <c r="DN75" s="224">
        <f>IFERROR(DM75/DM88-1,"-")</f>
        <v>5.1350450150049465E-3</v>
      </c>
      <c r="DO75" s="34">
        <v>19489</v>
      </c>
      <c r="DP75" s="224">
        <f>IFERROR(DO75/DO88-1,"-")</f>
        <v>0.22572327044025164</v>
      </c>
      <c r="DQ75" s="130">
        <v>4689</v>
      </c>
      <c r="DR75" s="220">
        <f>IFERROR(DQ75/DQ88-1,"-")</f>
        <v>-1.5949632738719854E-2</v>
      </c>
      <c r="DS75" s="34">
        <v>98189</v>
      </c>
      <c r="DT75" s="224">
        <f>IFERROR(DS75/DS88-1,"-")</f>
        <v>0.13699946733365764</v>
      </c>
      <c r="DU75" s="34">
        <v>58193</v>
      </c>
      <c r="DV75" s="224">
        <f>IFERROR(DU75/DU88-1,"-")</f>
        <v>0.12239859586861335</v>
      </c>
      <c r="DW75" s="34">
        <v>38089</v>
      </c>
      <c r="DX75" s="224">
        <f>IFERROR(DW75/DW88-1,"-")</f>
        <v>0.21457270408163276</v>
      </c>
      <c r="DY75" s="34">
        <v>17648</v>
      </c>
      <c r="DZ75" s="224">
        <f>IFERROR(DY75/DY88-1,"-")</f>
        <v>0.35691219437182831</v>
      </c>
      <c r="EA75" s="34">
        <v>15531</v>
      </c>
      <c r="EB75" s="224">
        <f>IFERROR(EA75/EA88-1,"-")</f>
        <v>0.18340444986284665</v>
      </c>
      <c r="EC75" s="130">
        <v>2659</v>
      </c>
      <c r="ED75" s="220">
        <f>IFERROR(EC75/EC88-1,"-")</f>
        <v>9.3338815789473673E-2</v>
      </c>
    </row>
    <row r="76" spans="1:134" s="16" customFormat="1" outlineLevel="1" x14ac:dyDescent="0.25">
      <c r="A76" s="218"/>
      <c r="B76" s="33" t="s">
        <v>39</v>
      </c>
      <c r="C76" s="34">
        <v>1244429</v>
      </c>
      <c r="D76" s="224">
        <f t="shared" si="273"/>
        <v>-0.11236356581295592</v>
      </c>
      <c r="E76" s="34">
        <v>488679</v>
      </c>
      <c r="F76" s="224">
        <f t="shared" ref="F76:F84" si="339">IFERROR(E76/E89-1,"-")</f>
        <v>-0.11924656028202618</v>
      </c>
      <c r="G76" s="34">
        <v>347043</v>
      </c>
      <c r="H76" s="224">
        <f t="shared" ref="H76:H84" si="340">IFERROR(G76/G89-1,"-")</f>
        <v>-0.12358895101292477</v>
      </c>
      <c r="I76" s="34">
        <v>184772</v>
      </c>
      <c r="J76" s="224">
        <f t="shared" ref="J76:J84" si="341">IFERROR(I76/I89-1,"-")</f>
        <v>-0.18985587947718496</v>
      </c>
      <c r="K76" s="34">
        <v>266433</v>
      </c>
      <c r="L76" s="224">
        <f t="shared" ref="L76:L84" si="342">IFERROR(K76/K89-1,"-")</f>
        <v>-9.0523362189027567E-2</v>
      </c>
      <c r="M76" s="130">
        <v>30675</v>
      </c>
      <c r="N76" s="220">
        <f t="shared" ref="N76:N84" si="343">IFERROR(M76/M89-1,"-")</f>
        <v>-4.5284780578898176E-2</v>
      </c>
      <c r="O76" s="34">
        <v>1109914</v>
      </c>
      <c r="P76" s="224">
        <f t="shared" ref="P76:P84" si="344">IFERROR(O76/O89-1,"-")</f>
        <v>-0.11643924491893298</v>
      </c>
      <c r="Q76" s="34">
        <v>426364</v>
      </c>
      <c r="R76" s="224">
        <f t="shared" ref="R76:R84" si="345">IFERROR(Q76/Q89-1,"-")</f>
        <v>-0.1160105988165484</v>
      </c>
      <c r="S76" s="34">
        <v>298965</v>
      </c>
      <c r="T76" s="224">
        <f t="shared" ref="T76:T84" si="346">IFERROR(S76/S89-1,"-")</f>
        <v>-0.1552752034358047</v>
      </c>
      <c r="U76" s="34">
        <v>174137</v>
      </c>
      <c r="V76" s="224">
        <f t="shared" ref="V76:V84" si="347">IFERROR(U76/U89-1,"-")</f>
        <v>-0.18873980899138132</v>
      </c>
      <c r="W76" s="34">
        <v>247663</v>
      </c>
      <c r="X76" s="224">
        <f t="shared" ref="X76:X84" si="348">IFERROR(W76/W89-1,"-")</f>
        <v>-9.2204326693986483E-2</v>
      </c>
      <c r="Y76" s="130">
        <v>26694</v>
      </c>
      <c r="Z76" s="220">
        <f t="shared" ref="Z76:Z84" si="349">IFERROR(Y76/Y89-1,"-")</f>
        <v>-4.8376171972478677E-2</v>
      </c>
      <c r="AA76" s="34">
        <v>134515</v>
      </c>
      <c r="AB76" s="224">
        <f t="shared" ref="AB76:AB84" si="350">IFERROR(AA76/AA89-1,"-")</f>
        <v>-7.7248655471408134E-2</v>
      </c>
      <c r="AC76" s="34">
        <v>62315</v>
      </c>
      <c r="AD76" s="224">
        <f t="shared" ref="AD76:AD84" si="351">IFERROR(AC76/AC89-1,"-")</f>
        <v>-0.1407790417097553</v>
      </c>
      <c r="AE76" s="34">
        <v>48078</v>
      </c>
      <c r="AF76" s="224">
        <f t="shared" ref="AF76:AF84" si="352">IFERROR(AE76/AE89-1,"-")</f>
        <v>0.14302696020160721</v>
      </c>
      <c r="AG76" s="34">
        <v>10636</v>
      </c>
      <c r="AH76" s="224">
        <f t="shared" ref="AH76:AH84" si="353">IFERROR(AG76/AG89-1,"-")</f>
        <v>-0.20762869701259035</v>
      </c>
      <c r="AI76" s="34">
        <v>18770</v>
      </c>
      <c r="AJ76" s="224">
        <f t="shared" ref="AJ76:AJ84" si="354">IFERROR(AI76/AI89-1,"-")</f>
        <v>-6.7792401291283833E-2</v>
      </c>
      <c r="AK76" s="130">
        <v>3981</v>
      </c>
      <c r="AL76" s="220">
        <f t="shared" ref="AL76:AL84" si="355">IFERROR(AK76/AK89-1,"-")</f>
        <v>-2.4025496445207128E-2</v>
      </c>
      <c r="AM76" s="34">
        <v>238243</v>
      </c>
      <c r="AN76" s="224">
        <f t="shared" ref="AN76:AN84" si="356">IFERROR(AM76/AM89-1,"-")</f>
        <v>-0.16200140696447418</v>
      </c>
      <c r="AO76" s="34">
        <v>72912</v>
      </c>
      <c r="AP76" s="224">
        <f t="shared" ref="AP76:AP84" si="357">IFERROR(AO76/AO89-1,"-")</f>
        <v>-0.17397018171930934</v>
      </c>
      <c r="AQ76" s="34">
        <v>76921</v>
      </c>
      <c r="AR76" s="224">
        <f t="shared" ref="AR76:AR84" si="358">IFERROR(AQ76/AQ89-1,"-")</f>
        <v>-0.26718175409180112</v>
      </c>
      <c r="AS76" s="34">
        <v>76830</v>
      </c>
      <c r="AT76" s="224">
        <f t="shared" ref="AT76:AT84" si="359">IFERROR(AS76/AS89-1,"-")</f>
        <v>-0.20996616931793644</v>
      </c>
      <c r="AU76" s="34">
        <v>38200</v>
      </c>
      <c r="AV76" s="224">
        <f t="shared" ref="AV76:AV84" si="360">IFERROR(AU76/AU89-1,"-")</f>
        <v>-0.30401195204605913</v>
      </c>
      <c r="AW76" s="130">
        <v>9222</v>
      </c>
      <c r="AX76" s="220">
        <f t="shared" ref="AX76:AX84" si="361">IFERROR(AW76/AW89-1,"-")</f>
        <v>-0.22809073407550018</v>
      </c>
      <c r="AY76" s="34">
        <v>42876</v>
      </c>
      <c r="AZ76" s="224">
        <f t="shared" ref="AZ76:AZ84" si="362">IFERROR(AY76/AY89-1,"-")</f>
        <v>0.11641713318578306</v>
      </c>
      <c r="BA76" s="34">
        <v>23034</v>
      </c>
      <c r="BB76" s="224">
        <f t="shared" ref="BB76:BB84" si="363">IFERROR(BA76/BA89-1,"-")</f>
        <v>0.13512714370195145</v>
      </c>
      <c r="BC76" s="34">
        <v>11693</v>
      </c>
      <c r="BD76" s="224">
        <f t="shared" ref="BD76:BD84" si="364">IFERROR(BC76/BC89-1,"-")</f>
        <v>6.2613595056343119E-2</v>
      </c>
      <c r="BE76" s="34">
        <v>1538</v>
      </c>
      <c r="BF76" s="224">
        <f t="shared" ref="BF76:BF84" si="365">IFERROR(BE76/BE89-1,"-")</f>
        <v>-0.220476431829701</v>
      </c>
      <c r="BG76" s="34">
        <v>5322</v>
      </c>
      <c r="BH76" s="224">
        <f t="shared" ref="BH76:BH84" si="366">IFERROR(BG76/BG89-1,"-")</f>
        <v>0.15120051914341337</v>
      </c>
      <c r="BI76" s="130">
        <v>859</v>
      </c>
      <c r="BJ76" s="220">
        <f t="shared" ref="BJ76:BJ84" si="367">IFERROR(BI76/BI89-1,"-")</f>
        <v>0.1897506925207757</v>
      </c>
      <c r="BK76" s="34">
        <v>63984</v>
      </c>
      <c r="BL76" s="224">
        <f t="shared" ref="BL76:BL84" si="368">IFERROR(BK76/BK89-1,"-")</f>
        <v>-0.21098971563864155</v>
      </c>
      <c r="BM76" s="34">
        <v>21063</v>
      </c>
      <c r="BN76" s="224">
        <f t="shared" ref="BN76:BN84" si="369">IFERROR(BM76/BM89-1,"-")</f>
        <v>-0.21032504780114725</v>
      </c>
      <c r="BO76" s="34">
        <v>10822</v>
      </c>
      <c r="BP76" s="224">
        <f t="shared" ref="BP76:BP84" si="370">IFERROR(BO76/BO89-1,"-")</f>
        <v>-0.2893354347255056</v>
      </c>
      <c r="BQ76" s="34">
        <v>13764</v>
      </c>
      <c r="BR76" s="224">
        <f t="shared" ref="BR76:BR84" si="371">IFERROR(BQ76/BQ89-1,"-")</f>
        <v>-0.20088248954946586</v>
      </c>
      <c r="BS76" s="34">
        <v>18062</v>
      </c>
      <c r="BT76" s="224">
        <f t="shared" ref="BT76:BT84" si="372">IFERROR(BS76/BS89-1,"-")</f>
        <v>-0.19502629467867016</v>
      </c>
      <c r="BU76" s="130">
        <v>1997</v>
      </c>
      <c r="BV76" s="220">
        <f t="shared" ref="BV76:BV84" si="373">IFERROR(BU76/BU89-1,"-")</f>
        <v>-0.10887996430165103</v>
      </c>
      <c r="BW76" s="34">
        <v>427115</v>
      </c>
      <c r="BX76" s="224">
        <f t="shared" ref="BX76:BX84" si="374">IFERROR(BW76/BW89-1,"-")</f>
        <v>-8.2727710056782588E-2</v>
      </c>
      <c r="BY76" s="34">
        <v>188393</v>
      </c>
      <c r="BZ76" s="224">
        <f t="shared" ref="BZ76:BZ84" si="375">IFERROR(BY76/BY89-1,"-")</f>
        <v>-0.10154707515046313</v>
      </c>
      <c r="CA76" s="34">
        <v>74334</v>
      </c>
      <c r="CB76" s="224">
        <f t="shared" ref="CB76:CB84" si="376">IFERROR(CA76/CA89-1,"-")</f>
        <v>-4.5151511258975763E-2</v>
      </c>
      <c r="CC76" s="34">
        <v>45933</v>
      </c>
      <c r="CD76" s="224">
        <f t="shared" ref="CD76:CD84" si="377">IFERROR(CC76/CC89-1,"-")</f>
        <v>-0.10127374826351521</v>
      </c>
      <c r="CE76" s="34">
        <v>128581</v>
      </c>
      <c r="CF76" s="224">
        <f t="shared" ref="CF76:CF84" si="378">IFERROR(CE76/CE89-1,"-")</f>
        <v>-4.9989553266732711E-3</v>
      </c>
      <c r="CG76" s="130">
        <v>8697</v>
      </c>
      <c r="CH76" s="220">
        <f t="shared" ref="CH76:CH84" si="379">IFERROR(CG76/CG89-1,"-")</f>
        <v>0.19628610729023377</v>
      </c>
      <c r="CI76" s="34">
        <v>50135</v>
      </c>
      <c r="CJ76" s="224">
        <f t="shared" ref="CJ76:CJ84" si="380">IFERROR(CI76/CI89-1,"-")</f>
        <v>-5.5179692064150188E-2</v>
      </c>
      <c r="CK76" s="34">
        <v>16107</v>
      </c>
      <c r="CL76" s="224">
        <f t="shared" ref="CL76:CL84" si="381">IFERROR(CK76/CK89-1,"-")</f>
        <v>8.2629107981220251E-3</v>
      </c>
      <c r="CM76" s="34">
        <v>19246</v>
      </c>
      <c r="CN76" s="224">
        <f t="shared" ref="CN76:CN84" si="382">IFERROR(CM76/CM89-1,"-")</f>
        <v>-7.3285824345146411E-2</v>
      </c>
      <c r="CO76" s="34">
        <v>5360</v>
      </c>
      <c r="CP76" s="224">
        <f t="shared" ref="CP76:CP84" si="383">IFERROR(CO76/CO89-1,"-")</f>
        <v>-0.20592592592592596</v>
      </c>
      <c r="CQ76" s="34">
        <v>7875</v>
      </c>
      <c r="CR76" s="224">
        <f t="shared" ref="CR76:CR84" si="384">IFERROR(CQ76/CQ89-1,"-")</f>
        <v>-9.9588383260919233E-2</v>
      </c>
      <c r="CS76" s="130">
        <v>2007</v>
      </c>
      <c r="CT76" s="220">
        <f t="shared" ref="CT76:CT84" si="385">IFERROR(CS76/CS89-1,"-")</f>
        <v>0.12689500280741162</v>
      </c>
      <c r="CU76" s="34">
        <v>42648</v>
      </c>
      <c r="CV76" s="224">
        <f t="shared" ref="CV76:CV84" si="386">IFERROR(CU76/CU89-1,"-")</f>
        <v>4.8016906669287929E-2</v>
      </c>
      <c r="CW76" s="34">
        <v>10187</v>
      </c>
      <c r="CX76" s="224">
        <f t="shared" ref="CX76:CX84" si="387">IFERROR(CW76/CW89-1,"-")</f>
        <v>5.4991714995857421E-2</v>
      </c>
      <c r="CY76" s="34">
        <v>5675</v>
      </c>
      <c r="CZ76" s="224">
        <f t="shared" ref="CZ76:CZ84" si="388">IFERROR(CY76/CY89-1,"-")</f>
        <v>-9.0981899727694993E-2</v>
      </c>
      <c r="DA76" s="34">
        <v>2253</v>
      </c>
      <c r="DB76" s="224">
        <f t="shared" ref="DB76:DB84" si="389">IFERROR(DA76/DA89-1,"-")</f>
        <v>-0.23079549334243765</v>
      </c>
      <c r="DC76" s="34">
        <v>24488</v>
      </c>
      <c r="DD76" s="224">
        <f t="shared" ref="DD76:DD84" si="390">IFERROR(DC76/DC89-1,"-")</f>
        <v>0.11319210837348859</v>
      </c>
      <c r="DE76" s="130">
        <v>0</v>
      </c>
      <c r="DF76" s="220">
        <f t="shared" ref="DF76:DF84" si="391">IFERROR(DE76/DE89-1,"-")</f>
        <v>-1</v>
      </c>
      <c r="DG76" s="34">
        <v>95024</v>
      </c>
      <c r="DH76" s="224">
        <f t="shared" ref="DH76:DH84" si="392">IFERROR(DG76/DG89-1,"-")</f>
        <v>-0.24680368735187574</v>
      </c>
      <c r="DI76" s="34">
        <v>28200</v>
      </c>
      <c r="DJ76" s="224">
        <f t="shared" ref="DJ76:DJ84" si="393">IFERROR(DI76/DI89-1,"-")</f>
        <v>-0.13671707585869097</v>
      </c>
      <c r="DK76" s="34">
        <v>53845</v>
      </c>
      <c r="DL76" s="224">
        <f t="shared" ref="DL76:DL84" si="394">IFERROR(DK76/DK89-1,"-")</f>
        <v>-0.26972006727065589</v>
      </c>
      <c r="DM76" s="34">
        <v>7063</v>
      </c>
      <c r="DN76" s="224">
        <f t="shared" ref="DN76:DN84" si="395">IFERROR(DM76/DM89-1,"-")</f>
        <v>-0.20327129159616464</v>
      </c>
      <c r="DO76" s="34">
        <v>5113</v>
      </c>
      <c r="DP76" s="224">
        <f t="shared" ref="DP76:DP84" si="396">IFERROR(DO76/DO89-1,"-")</f>
        <v>-0.42323745064861817</v>
      </c>
      <c r="DQ76" s="130">
        <v>1390</v>
      </c>
      <c r="DR76" s="220">
        <f t="shared" ref="DR76:DR84" si="397">IFERROR(DQ76/DQ89-1,"-")</f>
        <v>-0.25429184549356221</v>
      </c>
      <c r="DS76" s="34">
        <v>81646</v>
      </c>
      <c r="DT76" s="224">
        <f t="shared" ref="DT76:DT84" si="398">IFERROR(DS76/DS89-1,"-")</f>
        <v>-1.8028744963617727E-2</v>
      </c>
      <c r="DU76" s="34">
        <v>49753</v>
      </c>
      <c r="DV76" s="224">
        <f t="shared" ref="DV76:DV84" si="399">IFERROR(DU76/DU89-1,"-")</f>
        <v>-0.12645070669827052</v>
      </c>
      <c r="DW76" s="34">
        <v>37314</v>
      </c>
      <c r="DX76" s="224">
        <f t="shared" ref="DX76:DX84" si="400">IFERROR(DW76/DW89-1,"-")</f>
        <v>7.3845976746863107E-2</v>
      </c>
      <c r="DY76" s="34">
        <v>14364</v>
      </c>
      <c r="DZ76" s="224">
        <f t="shared" ref="DZ76:DZ84" si="401">IFERROR(DY76/DY89-1,"-")</f>
        <v>-0.1777434312210201</v>
      </c>
      <c r="EA76" s="34">
        <v>13199</v>
      </c>
      <c r="EB76" s="224">
        <f t="shared" ref="EB76:EB84" si="402">IFERROR(EA76/EA89-1,"-")</f>
        <v>-0.12756956837861066</v>
      </c>
      <c r="EC76" s="130">
        <v>2180</v>
      </c>
      <c r="ED76" s="220">
        <f t="shared" ref="ED76:ED84" si="403">IFERROR(EC76/EC89-1,"-")</f>
        <v>0.13660062565172049</v>
      </c>
    </row>
    <row r="77" spans="1:134" s="16" customFormat="1" outlineLevel="1" x14ac:dyDescent="0.25">
      <c r="A77" s="218"/>
      <c r="B77" s="33" t="s">
        <v>41</v>
      </c>
      <c r="C77" s="34">
        <v>1117349</v>
      </c>
      <c r="D77" s="224">
        <f t="shared" si="273"/>
        <v>-2.4833239221751069E-2</v>
      </c>
      <c r="E77" s="34">
        <v>421763</v>
      </c>
      <c r="F77" s="224">
        <f t="shared" si="339"/>
        <v>-7.0232484315134625E-2</v>
      </c>
      <c r="G77" s="34">
        <v>285178</v>
      </c>
      <c r="H77" s="224">
        <f t="shared" si="340"/>
        <v>-5.6424113072517379E-4</v>
      </c>
      <c r="I77" s="34">
        <v>159808</v>
      </c>
      <c r="J77" s="224">
        <f t="shared" si="341"/>
        <v>-6.3209665222667133E-2</v>
      </c>
      <c r="K77" s="34">
        <v>245563</v>
      </c>
      <c r="L77" s="224">
        <f t="shared" si="342"/>
        <v>5.6016891935476876E-2</v>
      </c>
      <c r="M77" s="130">
        <v>22702</v>
      </c>
      <c r="N77" s="220">
        <f t="shared" si="343"/>
        <v>0.10059630581276968</v>
      </c>
      <c r="O77" s="34">
        <v>986668</v>
      </c>
      <c r="P77" s="224">
        <f t="shared" si="344"/>
        <v>-1.9493502828227371E-2</v>
      </c>
      <c r="Q77" s="34">
        <v>362604</v>
      </c>
      <c r="R77" s="224">
        <f t="shared" si="345"/>
        <v>-5.2010729467866446E-2</v>
      </c>
      <c r="S77" s="34">
        <v>239508</v>
      </c>
      <c r="T77" s="224">
        <f t="shared" si="346"/>
        <v>-1.7818111731247921E-2</v>
      </c>
      <c r="U77" s="34">
        <v>148863</v>
      </c>
      <c r="V77" s="224">
        <f t="shared" si="347"/>
        <v>-7.0030548562218464E-2</v>
      </c>
      <c r="W77" s="34">
        <v>227771</v>
      </c>
      <c r="X77" s="224">
        <f t="shared" si="348"/>
        <v>7.6519158147470678E-2</v>
      </c>
      <c r="Y77" s="130">
        <v>17460</v>
      </c>
      <c r="Z77" s="220">
        <f t="shared" si="349"/>
        <v>0.14028213166144199</v>
      </c>
      <c r="AA77" s="34">
        <v>130682</v>
      </c>
      <c r="AB77" s="224">
        <f t="shared" si="350"/>
        <v>-6.3339043427776853E-2</v>
      </c>
      <c r="AC77" s="34">
        <v>59159</v>
      </c>
      <c r="AD77" s="224">
        <f t="shared" si="351"/>
        <v>-0.16822732129801476</v>
      </c>
      <c r="AE77" s="34">
        <v>45670</v>
      </c>
      <c r="AF77" s="224">
        <f t="shared" si="352"/>
        <v>0.10085329990840286</v>
      </c>
      <c r="AG77" s="34">
        <v>10944</v>
      </c>
      <c r="AH77" s="224">
        <f t="shared" si="353"/>
        <v>4.050199657729614E-2</v>
      </c>
      <c r="AI77" s="34">
        <v>17792</v>
      </c>
      <c r="AJ77" s="224">
        <f t="shared" si="354"/>
        <v>-0.15102352435940258</v>
      </c>
      <c r="AK77" s="130">
        <v>5242</v>
      </c>
      <c r="AL77" s="220">
        <f t="shared" si="355"/>
        <v>-1.3549115543846413E-2</v>
      </c>
      <c r="AM77" s="34">
        <v>210478</v>
      </c>
      <c r="AN77" s="224">
        <f t="shared" si="356"/>
        <v>-1.9285517922625006E-2</v>
      </c>
      <c r="AO77" s="34">
        <v>57161</v>
      </c>
      <c r="AP77" s="224">
        <f t="shared" si="357"/>
        <v>8.586463023118851E-2</v>
      </c>
      <c r="AQ77" s="34">
        <v>58348</v>
      </c>
      <c r="AR77" s="224">
        <f t="shared" si="358"/>
        <v>-3.6127859915751181E-2</v>
      </c>
      <c r="AS77" s="34">
        <v>62174</v>
      </c>
      <c r="AT77" s="224">
        <f t="shared" si="359"/>
        <v>-7.190518129300949E-2</v>
      </c>
      <c r="AU77" s="34">
        <v>26860</v>
      </c>
      <c r="AV77" s="224">
        <f t="shared" si="360"/>
        <v>3.8790269559500379E-2</v>
      </c>
      <c r="AW77" s="130">
        <v>7490</v>
      </c>
      <c r="AX77" s="220">
        <f t="shared" si="361"/>
        <v>0.22146118721461194</v>
      </c>
      <c r="AY77" s="34">
        <v>28045</v>
      </c>
      <c r="AZ77" s="224">
        <f t="shared" si="362"/>
        <v>-0.13049544242574562</v>
      </c>
      <c r="BA77" s="34">
        <v>14732</v>
      </c>
      <c r="BB77" s="224">
        <f t="shared" si="363"/>
        <v>-0.18318917720115324</v>
      </c>
      <c r="BC77" s="34">
        <v>9017</v>
      </c>
      <c r="BD77" s="224">
        <f t="shared" si="364"/>
        <v>-3.1679553264604809E-2</v>
      </c>
      <c r="BE77" s="34">
        <v>998</v>
      </c>
      <c r="BF77" s="224">
        <f t="shared" si="365"/>
        <v>-0.23932926829268297</v>
      </c>
      <c r="BG77" s="34">
        <v>3000</v>
      </c>
      <c r="BH77" s="224">
        <f t="shared" si="366"/>
        <v>-2.34375E-2</v>
      </c>
      <c r="BI77" s="130">
        <v>477</v>
      </c>
      <c r="BJ77" s="220">
        <f t="shared" si="367"/>
        <v>-0.11338289962825276</v>
      </c>
      <c r="BK77" s="34">
        <v>59067</v>
      </c>
      <c r="BL77" s="224">
        <f t="shared" si="368"/>
        <v>0.22785099571778988</v>
      </c>
      <c r="BM77" s="34">
        <v>18860</v>
      </c>
      <c r="BN77" s="224">
        <f t="shared" si="369"/>
        <v>0.22834440536667966</v>
      </c>
      <c r="BO77" s="34">
        <v>12214</v>
      </c>
      <c r="BP77" s="224">
        <f t="shared" si="370"/>
        <v>0.12478128741136385</v>
      </c>
      <c r="BQ77" s="34">
        <v>13458</v>
      </c>
      <c r="BR77" s="224">
        <f t="shared" si="371"/>
        <v>0.32512800315084678</v>
      </c>
      <c r="BS77" s="34">
        <v>14438</v>
      </c>
      <c r="BT77" s="224">
        <f t="shared" si="372"/>
        <v>0.34119832791453786</v>
      </c>
      <c r="BU77" s="130">
        <v>2041</v>
      </c>
      <c r="BV77" s="220">
        <f t="shared" si="373"/>
        <v>0.26143386897404208</v>
      </c>
      <c r="BW77" s="34">
        <v>415883</v>
      </c>
      <c r="BX77" s="224">
        <f t="shared" si="374"/>
        <v>-7.1092577371167143E-2</v>
      </c>
      <c r="BY77" s="34">
        <v>174722</v>
      </c>
      <c r="BZ77" s="224">
        <f t="shared" si="375"/>
        <v>-0.12986618459255272</v>
      </c>
      <c r="CA77" s="34">
        <v>68582</v>
      </c>
      <c r="CB77" s="224">
        <f t="shared" si="376"/>
        <v>-0.1322578604415765</v>
      </c>
      <c r="CC77" s="34">
        <v>43101</v>
      </c>
      <c r="CD77" s="224">
        <f t="shared" si="377"/>
        <v>-3.7623364444245966E-2</v>
      </c>
      <c r="CE77" s="34">
        <v>125295</v>
      </c>
      <c r="CF77" s="224">
        <f t="shared" si="378"/>
        <v>2.4690045470901811E-2</v>
      </c>
      <c r="CG77" s="130">
        <v>3143</v>
      </c>
      <c r="CH77" s="220">
        <f t="shared" si="379"/>
        <v>7.8216123499142309E-2</v>
      </c>
      <c r="CI77" s="34">
        <v>52368</v>
      </c>
      <c r="CJ77" s="224">
        <f t="shared" si="380"/>
        <v>0.12245204158182399</v>
      </c>
      <c r="CK77" s="34">
        <v>15367</v>
      </c>
      <c r="CL77" s="224">
        <f t="shared" si="381"/>
        <v>0.10817047667123392</v>
      </c>
      <c r="CM77" s="34">
        <v>20260</v>
      </c>
      <c r="CN77" s="224">
        <f t="shared" si="382"/>
        <v>0.10946826570286405</v>
      </c>
      <c r="CO77" s="34">
        <v>4583</v>
      </c>
      <c r="CP77" s="224">
        <f t="shared" si="383"/>
        <v>-0.23348386017728717</v>
      </c>
      <c r="CQ77" s="34">
        <v>10839</v>
      </c>
      <c r="CR77" s="224">
        <f t="shared" si="384"/>
        <v>0.54864980711530209</v>
      </c>
      <c r="CS77" s="130">
        <v>1556</v>
      </c>
      <c r="CT77" s="220">
        <f t="shared" si="385"/>
        <v>-0.22509960159362552</v>
      </c>
      <c r="CU77" s="34">
        <v>50144</v>
      </c>
      <c r="CV77" s="224">
        <f t="shared" si="386"/>
        <v>0.13199539472199029</v>
      </c>
      <c r="CW77" s="34">
        <v>13099</v>
      </c>
      <c r="CX77" s="224">
        <f t="shared" si="387"/>
        <v>3.1986134089655671E-2</v>
      </c>
      <c r="CY77" s="34">
        <v>7357</v>
      </c>
      <c r="CZ77" s="224">
        <f t="shared" si="388"/>
        <v>0.38107752956635998</v>
      </c>
      <c r="DA77" s="34">
        <v>2806</v>
      </c>
      <c r="DB77" s="224">
        <f t="shared" si="389"/>
        <v>-0.23312380431811974</v>
      </c>
      <c r="DC77" s="34">
        <v>26923</v>
      </c>
      <c r="DD77" s="224">
        <f t="shared" si="390"/>
        <v>0.18150699960503802</v>
      </c>
      <c r="DE77" s="130">
        <v>0</v>
      </c>
      <c r="DF77" s="220" t="str">
        <f t="shared" si="391"/>
        <v>-</v>
      </c>
      <c r="DG77" s="34">
        <v>30859</v>
      </c>
      <c r="DH77" s="224">
        <f t="shared" si="392"/>
        <v>7.1475195822454651E-3</v>
      </c>
      <c r="DI77" s="34">
        <v>4655</v>
      </c>
      <c r="DJ77" s="224">
        <f t="shared" si="393"/>
        <v>-3.0006251302354681E-2</v>
      </c>
      <c r="DK77" s="34">
        <v>22820</v>
      </c>
      <c r="DL77" s="224">
        <f t="shared" si="394"/>
        <v>4.5254672041040722E-2</v>
      </c>
      <c r="DM77" s="34">
        <v>1592</v>
      </c>
      <c r="DN77" s="224">
        <f t="shared" si="395"/>
        <v>-0.11702717692734332</v>
      </c>
      <c r="DO77" s="34">
        <v>1904</v>
      </c>
      <c r="DP77" s="224">
        <f t="shared" si="396"/>
        <v>-0.11524163568773238</v>
      </c>
      <c r="DQ77" s="130">
        <v>111</v>
      </c>
      <c r="DR77" s="220">
        <f t="shared" si="397"/>
        <v>0.24719101123595499</v>
      </c>
      <c r="DS77" s="34">
        <v>82485</v>
      </c>
      <c r="DT77" s="224">
        <f t="shared" si="398"/>
        <v>5.7120520838673361E-2</v>
      </c>
      <c r="DU77" s="34">
        <v>49462</v>
      </c>
      <c r="DV77" s="224">
        <f t="shared" si="399"/>
        <v>7.2486393894056755E-2</v>
      </c>
      <c r="DW77" s="34">
        <v>33666</v>
      </c>
      <c r="DX77" s="224">
        <f t="shared" si="400"/>
        <v>0.1342227612694562</v>
      </c>
      <c r="DY77" s="34">
        <v>13030</v>
      </c>
      <c r="DZ77" s="224">
        <f t="shared" si="401"/>
        <v>-5.9952384387850777E-2</v>
      </c>
      <c r="EA77" s="34">
        <v>12106</v>
      </c>
      <c r="EB77" s="224">
        <f t="shared" si="402"/>
        <v>6.5293910594860893E-2</v>
      </c>
      <c r="EC77" s="130">
        <v>2350</v>
      </c>
      <c r="ED77" s="220">
        <f t="shared" si="403"/>
        <v>0.41225961538461542</v>
      </c>
    </row>
    <row r="78" spans="1:134" s="16" customFormat="1" outlineLevel="1" x14ac:dyDescent="0.25">
      <c r="A78" s="218"/>
      <c r="B78" s="33" t="s">
        <v>43</v>
      </c>
      <c r="C78" s="34">
        <v>1168996</v>
      </c>
      <c r="D78" s="224">
        <f t="shared" si="273"/>
        <v>-1.1866935466828932E-2</v>
      </c>
      <c r="E78" s="34">
        <v>448667</v>
      </c>
      <c r="F78" s="224">
        <f t="shared" si="339"/>
        <v>-4.240451620476593E-2</v>
      </c>
      <c r="G78" s="34">
        <v>301068</v>
      </c>
      <c r="H78" s="224">
        <f t="shared" si="340"/>
        <v>-3.0893937437292962E-3</v>
      </c>
      <c r="I78" s="34">
        <v>181406</v>
      </c>
      <c r="J78" s="224">
        <f t="shared" si="341"/>
        <v>2.9213024163579293E-2</v>
      </c>
      <c r="K78" s="34">
        <v>233824</v>
      </c>
      <c r="L78" s="224">
        <f t="shared" si="342"/>
        <v>4.3295993402514554E-3</v>
      </c>
      <c r="M78" s="130">
        <v>19384</v>
      </c>
      <c r="N78" s="220">
        <f t="shared" si="343"/>
        <v>2.3226351351351315E-2</v>
      </c>
      <c r="O78" s="34">
        <v>1003500</v>
      </c>
      <c r="P78" s="224">
        <f t="shared" si="344"/>
        <v>-3.2006019215186976E-2</v>
      </c>
      <c r="Q78" s="34">
        <v>373243</v>
      </c>
      <c r="R78" s="224">
        <f t="shared" si="345"/>
        <v>-6.0624517090284935E-2</v>
      </c>
      <c r="S78" s="34">
        <v>247663</v>
      </c>
      <c r="T78" s="224">
        <f t="shared" si="346"/>
        <v>-2.1199318649788412E-2</v>
      </c>
      <c r="U78" s="34">
        <v>167568</v>
      </c>
      <c r="V78" s="224">
        <f t="shared" si="347"/>
        <v>3.8762669311595221E-2</v>
      </c>
      <c r="W78" s="34">
        <v>209627</v>
      </c>
      <c r="X78" s="224">
        <f t="shared" si="348"/>
        <v>-2.0205655526992272E-2</v>
      </c>
      <c r="Y78" s="130">
        <v>14978</v>
      </c>
      <c r="Z78" s="220">
        <f t="shared" si="349"/>
        <v>8.9592455372178303E-3</v>
      </c>
      <c r="AA78" s="34">
        <v>165497</v>
      </c>
      <c r="AB78" s="224">
        <f t="shared" si="350"/>
        <v>0.13079156844658546</v>
      </c>
      <c r="AC78" s="34">
        <v>75425</v>
      </c>
      <c r="AD78" s="224">
        <f t="shared" si="351"/>
        <v>5.9280377506881532E-2</v>
      </c>
      <c r="AE78" s="34">
        <v>53405</v>
      </c>
      <c r="AF78" s="224">
        <f t="shared" si="352"/>
        <v>9.0454313425216926E-2</v>
      </c>
      <c r="AG78" s="34">
        <v>13838</v>
      </c>
      <c r="AH78" s="224">
        <f t="shared" si="353"/>
        <v>-7.3947667804323047E-2</v>
      </c>
      <c r="AI78" s="34">
        <v>24197</v>
      </c>
      <c r="AJ78" s="224">
        <f t="shared" si="354"/>
        <v>0.2825718223258773</v>
      </c>
      <c r="AK78" s="130">
        <v>4406</v>
      </c>
      <c r="AL78" s="220">
        <f t="shared" si="355"/>
        <v>7.4896316174676736E-2</v>
      </c>
      <c r="AM78" s="34">
        <v>231280</v>
      </c>
      <c r="AN78" s="224">
        <f t="shared" si="356"/>
        <v>3.4591303746278612E-5</v>
      </c>
      <c r="AO78" s="34">
        <v>60587</v>
      </c>
      <c r="AP78" s="224">
        <f t="shared" si="357"/>
        <v>-6.5592227020357829E-2</v>
      </c>
      <c r="AQ78" s="34">
        <v>64312</v>
      </c>
      <c r="AR78" s="224">
        <f t="shared" si="358"/>
        <v>-2.4496791906199245E-2</v>
      </c>
      <c r="AS78" s="34">
        <v>76791</v>
      </c>
      <c r="AT78" s="224">
        <f t="shared" si="359"/>
        <v>8.8662687667465212E-2</v>
      </c>
      <c r="AU78" s="34">
        <v>24174</v>
      </c>
      <c r="AV78" s="224">
        <f t="shared" si="360"/>
        <v>-4.714229404808834E-2</v>
      </c>
      <c r="AW78" s="130">
        <v>6841</v>
      </c>
      <c r="AX78" s="220">
        <f t="shared" si="361"/>
        <v>7.8001890954932263E-2</v>
      </c>
      <c r="AY78" s="34">
        <v>29953</v>
      </c>
      <c r="AZ78" s="224">
        <f t="shared" si="362"/>
        <v>0.13196780167038291</v>
      </c>
      <c r="BA78" s="34">
        <v>14165</v>
      </c>
      <c r="BB78" s="224">
        <f t="shared" si="363"/>
        <v>7.1239506919761109E-2</v>
      </c>
      <c r="BC78" s="34">
        <v>9810</v>
      </c>
      <c r="BD78" s="224">
        <f t="shared" si="364"/>
        <v>0.12268253604943924</v>
      </c>
      <c r="BE78" s="34">
        <v>1516</v>
      </c>
      <c r="BF78" s="224">
        <f t="shared" si="365"/>
        <v>0.39594843462246776</v>
      </c>
      <c r="BG78" s="34">
        <v>4079</v>
      </c>
      <c r="BH78" s="224">
        <f t="shared" si="366"/>
        <v>0.40898100172711582</v>
      </c>
      <c r="BI78" s="130">
        <v>536</v>
      </c>
      <c r="BJ78" s="220">
        <f t="shared" si="367"/>
        <v>-0.10666666666666669</v>
      </c>
      <c r="BK78" s="34">
        <v>41455</v>
      </c>
      <c r="BL78" s="224">
        <f t="shared" si="368"/>
        <v>0.19943868989063129</v>
      </c>
      <c r="BM78" s="34">
        <v>12563</v>
      </c>
      <c r="BN78" s="224">
        <f t="shared" si="369"/>
        <v>4.8139496078758448E-2</v>
      </c>
      <c r="BO78" s="34">
        <v>7410</v>
      </c>
      <c r="BP78" s="224">
        <f t="shared" si="370"/>
        <v>0.1378992628992628</v>
      </c>
      <c r="BQ78" s="34">
        <v>10641</v>
      </c>
      <c r="BR78" s="224">
        <f t="shared" si="371"/>
        <v>0.47117378681045219</v>
      </c>
      <c r="BS78" s="34">
        <v>10879</v>
      </c>
      <c r="BT78" s="224">
        <f t="shared" si="372"/>
        <v>0.37274447949526812</v>
      </c>
      <c r="BU78" s="130">
        <v>1067</v>
      </c>
      <c r="BV78" s="220">
        <f t="shared" si="373"/>
        <v>-0.30804150453955903</v>
      </c>
      <c r="BW78" s="34">
        <v>410295</v>
      </c>
      <c r="BX78" s="224">
        <f t="shared" si="374"/>
        <v>-0.11905278232845151</v>
      </c>
      <c r="BY78" s="34">
        <v>178563</v>
      </c>
      <c r="BZ78" s="224">
        <f t="shared" si="375"/>
        <v>-0.13163807189542487</v>
      </c>
      <c r="CA78" s="34">
        <v>76616</v>
      </c>
      <c r="CB78" s="224">
        <f t="shared" si="376"/>
        <v>-9.1269229400671281E-2</v>
      </c>
      <c r="CC78" s="34">
        <v>42228</v>
      </c>
      <c r="CD78" s="224">
        <f t="shared" si="377"/>
        <v>-6.7773411629652558E-2</v>
      </c>
      <c r="CE78" s="34">
        <v>111291</v>
      </c>
      <c r="CF78" s="224">
        <f t="shared" si="378"/>
        <v>-0.11082437161438774</v>
      </c>
      <c r="CG78" s="130">
        <v>2099</v>
      </c>
      <c r="CH78" s="220">
        <f t="shared" si="379"/>
        <v>-0.15226171243941844</v>
      </c>
      <c r="CI78" s="34">
        <v>41689</v>
      </c>
      <c r="CJ78" s="224">
        <f t="shared" si="380"/>
        <v>-1.2810798010892688E-2</v>
      </c>
      <c r="CK78" s="34">
        <v>12657</v>
      </c>
      <c r="CL78" s="224">
        <f t="shared" si="381"/>
        <v>8.5258964143426486E-3</v>
      </c>
      <c r="CM78" s="34">
        <v>16689</v>
      </c>
      <c r="CN78" s="224">
        <f t="shared" si="382"/>
        <v>-1.3360922258350616E-2</v>
      </c>
      <c r="CO78" s="34">
        <v>4019</v>
      </c>
      <c r="CP78" s="224">
        <f t="shared" si="383"/>
        <v>-0.21103258735767572</v>
      </c>
      <c r="CQ78" s="34">
        <v>6908</v>
      </c>
      <c r="CR78" s="224">
        <f t="shared" si="384"/>
        <v>0.22874421913909648</v>
      </c>
      <c r="CS78" s="130">
        <v>1744</v>
      </c>
      <c r="CT78" s="220">
        <f t="shared" si="385"/>
        <v>-0.10792838874680311</v>
      </c>
      <c r="CU78" s="34">
        <v>62952</v>
      </c>
      <c r="CV78" s="224">
        <f t="shared" si="386"/>
        <v>0.12573094186441591</v>
      </c>
      <c r="CW78" s="34">
        <v>17598</v>
      </c>
      <c r="CX78" s="224">
        <f t="shared" si="387"/>
        <v>0.11478525275560614</v>
      </c>
      <c r="CY78" s="34">
        <v>7872</v>
      </c>
      <c r="CZ78" s="224">
        <f t="shared" si="388"/>
        <v>-5.3732419761990613E-2</v>
      </c>
      <c r="DA78" s="34">
        <v>4233</v>
      </c>
      <c r="DB78" s="224">
        <f t="shared" si="389"/>
        <v>-0.1097791798107256</v>
      </c>
      <c r="DC78" s="34">
        <v>33219</v>
      </c>
      <c r="DD78" s="224">
        <f t="shared" si="390"/>
        <v>0.22769606031487921</v>
      </c>
      <c r="DE78" s="130">
        <v>0</v>
      </c>
      <c r="DF78" s="220" t="str">
        <f t="shared" si="391"/>
        <v>-</v>
      </c>
      <c r="DG78" s="34">
        <v>33391</v>
      </c>
      <c r="DH78" s="224">
        <f t="shared" si="392"/>
        <v>1.6406915865091909E-2</v>
      </c>
      <c r="DI78" s="34">
        <v>6404</v>
      </c>
      <c r="DJ78" s="224">
        <f t="shared" si="393"/>
        <v>0.33333333333333326</v>
      </c>
      <c r="DK78" s="34">
        <v>24085</v>
      </c>
      <c r="DL78" s="224">
        <f t="shared" si="394"/>
        <v>3.8997454812130572E-2</v>
      </c>
      <c r="DM78" s="34">
        <v>2515</v>
      </c>
      <c r="DN78" s="224">
        <f t="shared" si="395"/>
        <v>0.26002004008016022</v>
      </c>
      <c r="DO78" s="34">
        <v>468</v>
      </c>
      <c r="DP78" s="224">
        <f t="shared" si="396"/>
        <v>-0.83596214511041012</v>
      </c>
      <c r="DQ78" s="130">
        <v>20</v>
      </c>
      <c r="DR78" s="220">
        <f t="shared" si="397"/>
        <v>-0.16666666666666663</v>
      </c>
      <c r="DS78" s="34">
        <v>96044</v>
      </c>
      <c r="DT78" s="224">
        <f t="shared" si="398"/>
        <v>5.5057562175938157E-2</v>
      </c>
      <c r="DU78" s="34">
        <v>54630</v>
      </c>
      <c r="DV78" s="224">
        <f t="shared" si="399"/>
        <v>2.7749035838585234E-2</v>
      </c>
      <c r="DW78" s="34">
        <v>32604</v>
      </c>
      <c r="DX78" s="224">
        <f t="shared" si="400"/>
        <v>5.2658767313466637E-2</v>
      </c>
      <c r="DY78" s="34">
        <v>16067</v>
      </c>
      <c r="DZ78" s="224">
        <f t="shared" si="401"/>
        <v>0.17569149714620225</v>
      </c>
      <c r="EA78" s="34">
        <v>12664</v>
      </c>
      <c r="EB78" s="224">
        <f t="shared" si="402"/>
        <v>0.14203264496347723</v>
      </c>
      <c r="EC78" s="130">
        <v>2108</v>
      </c>
      <c r="ED78" s="220">
        <f t="shared" si="403"/>
        <v>0.31749999999999989</v>
      </c>
    </row>
    <row r="79" spans="1:134" s="16" customFormat="1" outlineLevel="1" x14ac:dyDescent="0.25">
      <c r="A79" s="218"/>
      <c r="B79" s="33" t="s">
        <v>45</v>
      </c>
      <c r="C79" s="34">
        <v>1338548</v>
      </c>
      <c r="D79" s="224">
        <f t="shared" si="273"/>
        <v>-4.7931058028245932E-2</v>
      </c>
      <c r="E79" s="34">
        <v>485961</v>
      </c>
      <c r="F79" s="224">
        <f t="shared" si="339"/>
        <v>-6.7961779530337774E-2</v>
      </c>
      <c r="G79" s="34">
        <v>374843</v>
      </c>
      <c r="H79" s="224">
        <f t="shared" si="340"/>
        <v>-5.9403367428391141E-3</v>
      </c>
      <c r="I79" s="34">
        <v>208723</v>
      </c>
      <c r="J79" s="224">
        <f t="shared" si="341"/>
        <v>-1.1821797178297455E-2</v>
      </c>
      <c r="K79" s="34">
        <v>258746</v>
      </c>
      <c r="L79" s="224">
        <f t="shared" si="342"/>
        <v>-0.10026740292300251</v>
      </c>
      <c r="M79" s="130">
        <v>23453</v>
      </c>
      <c r="N79" s="220">
        <f t="shared" si="343"/>
        <v>7.2582030578938195E-3</v>
      </c>
      <c r="O79" s="34">
        <v>1139874</v>
      </c>
      <c r="P79" s="224">
        <f t="shared" si="344"/>
        <v>-6.241317109643163E-2</v>
      </c>
      <c r="Q79" s="34">
        <v>405331</v>
      </c>
      <c r="R79" s="224">
        <f t="shared" si="345"/>
        <v>-8.5345434523594665E-2</v>
      </c>
      <c r="S79" s="34">
        <v>302524</v>
      </c>
      <c r="T79" s="224">
        <f t="shared" si="346"/>
        <v>-4.0632719915518978E-2</v>
      </c>
      <c r="U79" s="34">
        <v>191854</v>
      </c>
      <c r="V79" s="224">
        <f t="shared" si="347"/>
        <v>-3.9198583659122432E-3</v>
      </c>
      <c r="W79" s="34">
        <v>226615</v>
      </c>
      <c r="X79" s="224">
        <f t="shared" si="348"/>
        <v>-0.11025300750698874</v>
      </c>
      <c r="Y79" s="130">
        <v>18061</v>
      </c>
      <c r="Z79" s="220">
        <f t="shared" si="349"/>
        <v>9.920272655346607E-2</v>
      </c>
      <c r="AA79" s="34">
        <v>198674</v>
      </c>
      <c r="AB79" s="224">
        <f t="shared" si="350"/>
        <v>4.4646472082152444E-2</v>
      </c>
      <c r="AC79" s="34">
        <v>80631</v>
      </c>
      <c r="AD79" s="224">
        <f t="shared" si="351"/>
        <v>3.0507131537242493E-2</v>
      </c>
      <c r="AE79" s="34">
        <v>72319</v>
      </c>
      <c r="AF79" s="224">
        <f t="shared" si="352"/>
        <v>0.17123376413046998</v>
      </c>
      <c r="AG79" s="34">
        <v>16869</v>
      </c>
      <c r="AH79" s="224">
        <f t="shared" si="353"/>
        <v>-9.3600558809306289E-2</v>
      </c>
      <c r="AI79" s="34">
        <v>32130</v>
      </c>
      <c r="AJ79" s="224">
        <f t="shared" si="354"/>
        <v>-2.2958795803557863E-2</v>
      </c>
      <c r="AK79" s="130">
        <v>5392</v>
      </c>
      <c r="AL79" s="220">
        <f t="shared" si="355"/>
        <v>-0.21330609862853811</v>
      </c>
      <c r="AM79" s="34">
        <v>250068</v>
      </c>
      <c r="AN79" s="224">
        <f t="shared" si="356"/>
        <v>1.8590328467153361E-2</v>
      </c>
      <c r="AO79" s="34">
        <v>59461</v>
      </c>
      <c r="AP79" s="224">
        <f t="shared" si="357"/>
        <v>-0.1208155902531346</v>
      </c>
      <c r="AQ79" s="34">
        <v>74912</v>
      </c>
      <c r="AR79" s="224">
        <f t="shared" si="358"/>
        <v>3.9837872352239012E-2</v>
      </c>
      <c r="AS79" s="34">
        <v>86495</v>
      </c>
      <c r="AT79" s="224">
        <f t="shared" si="359"/>
        <v>0.10908088423860085</v>
      </c>
      <c r="AU79" s="34">
        <v>22079</v>
      </c>
      <c r="AV79" s="224">
        <f t="shared" si="360"/>
        <v>-8.8209787321907873E-2</v>
      </c>
      <c r="AW79" s="130">
        <v>5716</v>
      </c>
      <c r="AX79" s="220">
        <f t="shared" si="361"/>
        <v>6.4035740878629843E-2</v>
      </c>
      <c r="AY79" s="34">
        <v>45520</v>
      </c>
      <c r="AZ79" s="224">
        <f t="shared" si="362"/>
        <v>-5.9348652669862778E-2</v>
      </c>
      <c r="BA79" s="34">
        <v>19435</v>
      </c>
      <c r="BB79" s="224">
        <f t="shared" si="363"/>
        <v>-0.11032272831311518</v>
      </c>
      <c r="BC79" s="34">
        <v>15109</v>
      </c>
      <c r="BD79" s="224">
        <f t="shared" si="364"/>
        <v>-3.4074926479989776E-2</v>
      </c>
      <c r="BE79" s="34">
        <v>2246</v>
      </c>
      <c r="BF79" s="224">
        <f t="shared" si="365"/>
        <v>3.885291396854762E-2</v>
      </c>
      <c r="BG79" s="34">
        <v>7969</v>
      </c>
      <c r="BH79" s="224">
        <f t="shared" si="366"/>
        <v>4.9242922975641923E-2</v>
      </c>
      <c r="BI79" s="130">
        <v>871</v>
      </c>
      <c r="BJ79" s="220">
        <f t="shared" si="367"/>
        <v>-0.2860655737704918</v>
      </c>
      <c r="BK79" s="34">
        <v>51639</v>
      </c>
      <c r="BL79" s="224">
        <f t="shared" si="368"/>
        <v>-9.6035010940919041E-2</v>
      </c>
      <c r="BM79" s="34">
        <v>13839</v>
      </c>
      <c r="BN79" s="224">
        <f t="shared" si="369"/>
        <v>-7.9486497272848178E-2</v>
      </c>
      <c r="BO79" s="34">
        <v>9476</v>
      </c>
      <c r="BP79" s="224">
        <f t="shared" si="370"/>
        <v>-0.13080168776371304</v>
      </c>
      <c r="BQ79" s="34">
        <v>13157</v>
      </c>
      <c r="BR79" s="224">
        <f t="shared" si="371"/>
        <v>-6.6349701958558049E-2</v>
      </c>
      <c r="BS79" s="34">
        <v>14392</v>
      </c>
      <c r="BT79" s="224">
        <f t="shared" si="372"/>
        <v>-0.10901999628551973</v>
      </c>
      <c r="BU79" s="130">
        <v>2077</v>
      </c>
      <c r="BV79" s="220">
        <f t="shared" si="373"/>
        <v>8.2334549244398092E-2</v>
      </c>
      <c r="BW79" s="34">
        <v>443043</v>
      </c>
      <c r="BX79" s="224">
        <f t="shared" si="374"/>
        <v>-0.11362858840546652</v>
      </c>
      <c r="BY79" s="34">
        <v>192316</v>
      </c>
      <c r="BZ79" s="224">
        <f t="shared" si="375"/>
        <v>-9.9677914684843216E-2</v>
      </c>
      <c r="CA79" s="34">
        <v>87545</v>
      </c>
      <c r="CB79" s="224">
        <f t="shared" si="376"/>
        <v>-7.9974777993799595E-2</v>
      </c>
      <c r="CC79" s="34">
        <v>41861</v>
      </c>
      <c r="CD79" s="224">
        <f t="shared" si="377"/>
        <v>-0.1116652165609151</v>
      </c>
      <c r="CE79" s="34">
        <v>117324</v>
      </c>
      <c r="CF79" s="224">
        <f t="shared" si="378"/>
        <v>-0.16219284903275566</v>
      </c>
      <c r="CG79" s="130">
        <v>2012</v>
      </c>
      <c r="CH79" s="220">
        <f t="shared" si="379"/>
        <v>-8.4205735093309086E-2</v>
      </c>
      <c r="CI79" s="34">
        <v>58659</v>
      </c>
      <c r="CJ79" s="224">
        <f t="shared" si="380"/>
        <v>-6.0463849825415639E-2</v>
      </c>
      <c r="CK79" s="34">
        <v>18105</v>
      </c>
      <c r="CL79" s="224">
        <f t="shared" si="381"/>
        <v>5.2799906960516285E-2</v>
      </c>
      <c r="CM79" s="34">
        <v>23530</v>
      </c>
      <c r="CN79" s="224">
        <f t="shared" si="382"/>
        <v>-5.4488467411396013E-2</v>
      </c>
      <c r="CO79" s="34">
        <v>4324</v>
      </c>
      <c r="CP79" s="224">
        <f t="shared" si="383"/>
        <v>-0.4949778089231488</v>
      </c>
      <c r="CQ79" s="34">
        <v>9789</v>
      </c>
      <c r="CR79" s="224">
        <f t="shared" si="384"/>
        <v>7.8083700440528592E-2</v>
      </c>
      <c r="CS79" s="130">
        <v>3267</v>
      </c>
      <c r="CT79" s="220">
        <f t="shared" si="385"/>
        <v>0.20066152149944871</v>
      </c>
      <c r="CU79" s="34">
        <v>52715</v>
      </c>
      <c r="CV79" s="224">
        <f t="shared" si="386"/>
        <v>-0.10482611058280122</v>
      </c>
      <c r="CW79" s="34">
        <v>13348</v>
      </c>
      <c r="CX79" s="224">
        <f t="shared" si="387"/>
        <v>-0.15896918908701407</v>
      </c>
      <c r="CY79" s="34">
        <v>7543</v>
      </c>
      <c r="CZ79" s="224">
        <f t="shared" si="388"/>
        <v>-8.1354280842771853E-2</v>
      </c>
      <c r="DA79" s="34">
        <v>3754</v>
      </c>
      <c r="DB79" s="224">
        <f t="shared" si="389"/>
        <v>-0.10661589719181341</v>
      </c>
      <c r="DC79" s="34">
        <v>28069</v>
      </c>
      <c r="DD79" s="224">
        <f t="shared" si="390"/>
        <v>-8.3700584337152772E-2</v>
      </c>
      <c r="DE79" s="130">
        <v>0</v>
      </c>
      <c r="DF79" s="220" t="str">
        <f t="shared" si="391"/>
        <v>-</v>
      </c>
      <c r="DG79" s="34">
        <v>52420</v>
      </c>
      <c r="DH79" s="224">
        <f t="shared" si="392"/>
        <v>-1.1819707052236672E-2</v>
      </c>
      <c r="DI79" s="34">
        <v>10827</v>
      </c>
      <c r="DJ79" s="224">
        <f t="shared" si="393"/>
        <v>-9.3329673346143061E-3</v>
      </c>
      <c r="DK79" s="34">
        <v>33351</v>
      </c>
      <c r="DL79" s="224">
        <f t="shared" si="394"/>
        <v>-6.5719808387259437E-2</v>
      </c>
      <c r="DM79" s="34">
        <v>4085</v>
      </c>
      <c r="DN79" s="224">
        <f t="shared" si="395"/>
        <v>0.33018560729404101</v>
      </c>
      <c r="DO79" s="34">
        <v>4075</v>
      </c>
      <c r="DP79" s="224">
        <f t="shared" si="396"/>
        <v>0.16829128440366969</v>
      </c>
      <c r="DQ79" s="130">
        <v>78</v>
      </c>
      <c r="DR79" s="220" t="str">
        <f t="shared" si="397"/>
        <v>-</v>
      </c>
      <c r="DS79" s="34">
        <v>112571</v>
      </c>
      <c r="DT79" s="224">
        <f t="shared" si="398"/>
        <v>3.0549096435175782E-2</v>
      </c>
      <c r="DU79" s="34">
        <v>63772</v>
      </c>
      <c r="DV79" s="224">
        <f t="shared" si="399"/>
        <v>3.4143655101879222E-3</v>
      </c>
      <c r="DW79" s="34">
        <v>42919</v>
      </c>
      <c r="DX79" s="224">
        <f t="shared" si="400"/>
        <v>-2.8808400901424447E-3</v>
      </c>
      <c r="DY79" s="34">
        <v>23158</v>
      </c>
      <c r="DZ79" s="224">
        <f t="shared" si="401"/>
        <v>0.14973686823552779</v>
      </c>
      <c r="EA79" s="34">
        <v>15733</v>
      </c>
      <c r="EB79" s="224">
        <f t="shared" si="402"/>
        <v>-3.4666830285924655E-2</v>
      </c>
      <c r="EC79" s="130">
        <v>3746</v>
      </c>
      <c r="ED79" s="220">
        <f t="shared" si="403"/>
        <v>0.34554597701149414</v>
      </c>
    </row>
    <row r="80" spans="1:134" s="16" customFormat="1" outlineLevel="1" x14ac:dyDescent="0.25">
      <c r="A80" s="218"/>
      <c r="B80" s="33" t="s">
        <v>47</v>
      </c>
      <c r="C80" s="34">
        <v>1358037</v>
      </c>
      <c r="D80" s="224">
        <f t="shared" si="273"/>
        <v>-4.3302418800920006E-2</v>
      </c>
      <c r="E80" s="34">
        <v>516048</v>
      </c>
      <c r="F80" s="224">
        <f t="shared" si="339"/>
        <v>-4.0033930527987982E-2</v>
      </c>
      <c r="G80" s="34">
        <v>370232</v>
      </c>
      <c r="H80" s="224">
        <f t="shared" si="340"/>
        <v>-3.4002671787592864E-2</v>
      </c>
      <c r="I80" s="34">
        <v>206718</v>
      </c>
      <c r="J80" s="224">
        <f t="shared" si="341"/>
        <v>-2.0762573365355919E-2</v>
      </c>
      <c r="K80" s="34">
        <v>260216</v>
      </c>
      <c r="L80" s="224">
        <f t="shared" si="342"/>
        <v>-7.5862019980325046E-2</v>
      </c>
      <c r="M80" s="130">
        <v>28054</v>
      </c>
      <c r="N80" s="220">
        <f t="shared" si="343"/>
        <v>-5.7261912762954448E-2</v>
      </c>
      <c r="O80" s="34">
        <v>1115896</v>
      </c>
      <c r="P80" s="224">
        <f t="shared" si="344"/>
        <v>-6.1484388995467598E-2</v>
      </c>
      <c r="Q80" s="34">
        <v>413398</v>
      </c>
      <c r="R80" s="224">
        <f t="shared" si="345"/>
        <v>-8.6776530882742731E-2</v>
      </c>
      <c r="S80" s="34">
        <v>293024</v>
      </c>
      <c r="T80" s="224">
        <f t="shared" si="346"/>
        <v>-1.1249907206824172E-2</v>
      </c>
      <c r="U80" s="34">
        <v>180129</v>
      </c>
      <c r="V80" s="224">
        <f t="shared" si="347"/>
        <v>-4.0667856096716637E-2</v>
      </c>
      <c r="W80" s="34">
        <v>221694</v>
      </c>
      <c r="X80" s="224">
        <f t="shared" si="348"/>
        <v>-9.8218353400585712E-2</v>
      </c>
      <c r="Y80" s="130">
        <v>18042</v>
      </c>
      <c r="Z80" s="220">
        <f t="shared" si="349"/>
        <v>-8.1083834165223578E-2</v>
      </c>
      <c r="AA80" s="34">
        <v>242141</v>
      </c>
      <c r="AB80" s="224">
        <f t="shared" si="350"/>
        <v>5.0485024121056377E-2</v>
      </c>
      <c r="AC80" s="34">
        <v>102650</v>
      </c>
      <c r="AD80" s="224">
        <f t="shared" si="351"/>
        <v>0.20922616593433774</v>
      </c>
      <c r="AE80" s="34">
        <v>77208</v>
      </c>
      <c r="AF80" s="224">
        <f t="shared" si="352"/>
        <v>-0.1115918348560514</v>
      </c>
      <c r="AG80" s="34">
        <v>26589</v>
      </c>
      <c r="AH80" s="224">
        <f t="shared" si="353"/>
        <v>0.13939835447377447</v>
      </c>
      <c r="AI80" s="34">
        <v>38522</v>
      </c>
      <c r="AJ80" s="224">
        <f t="shared" si="354"/>
        <v>7.7930436242549694E-2</v>
      </c>
      <c r="AK80" s="130">
        <v>10013</v>
      </c>
      <c r="AL80" s="220">
        <f t="shared" si="355"/>
        <v>-1.1061728395061698E-2</v>
      </c>
      <c r="AM80" s="34">
        <v>234541</v>
      </c>
      <c r="AN80" s="224">
        <f t="shared" si="356"/>
        <v>1.5852322191951762E-2</v>
      </c>
      <c r="AO80" s="34">
        <v>60565</v>
      </c>
      <c r="AP80" s="224">
        <f t="shared" si="357"/>
        <v>4.1423068986862877E-2</v>
      </c>
      <c r="AQ80" s="34">
        <v>65005</v>
      </c>
      <c r="AR80" s="224">
        <f t="shared" si="358"/>
        <v>-1.8318282038116473E-2</v>
      </c>
      <c r="AS80" s="34">
        <v>76566</v>
      </c>
      <c r="AT80" s="224">
        <f t="shared" si="359"/>
        <v>6.3460977540730878E-2</v>
      </c>
      <c r="AU80" s="34">
        <v>25689</v>
      </c>
      <c r="AV80" s="224">
        <f t="shared" si="360"/>
        <v>-7.3435527502254239E-2</v>
      </c>
      <c r="AW80" s="130">
        <v>5439</v>
      </c>
      <c r="AX80" s="220">
        <f t="shared" si="361"/>
        <v>-0.22752449936088626</v>
      </c>
      <c r="AY80" s="34">
        <v>35022</v>
      </c>
      <c r="AZ80" s="224">
        <f t="shared" si="362"/>
        <v>-3.4515079671390003E-2</v>
      </c>
      <c r="BA80" s="34">
        <v>16497</v>
      </c>
      <c r="BB80" s="224">
        <f t="shared" si="363"/>
        <v>-8.6291885904181687E-2</v>
      </c>
      <c r="BC80" s="34">
        <v>10694</v>
      </c>
      <c r="BD80" s="224">
        <f t="shared" si="364"/>
        <v>3.8353238178463922E-2</v>
      </c>
      <c r="BE80" s="34">
        <v>1892</v>
      </c>
      <c r="BF80" s="224">
        <f t="shared" si="365"/>
        <v>0.27065144392209528</v>
      </c>
      <c r="BG80" s="34">
        <v>5426</v>
      </c>
      <c r="BH80" s="224">
        <f t="shared" si="366"/>
        <v>-7.3664825046038107E-4</v>
      </c>
      <c r="BI80" s="130">
        <v>505</v>
      </c>
      <c r="BJ80" s="220">
        <f t="shared" si="367"/>
        <v>-0.55150976909413862</v>
      </c>
      <c r="BK80" s="34">
        <v>68384</v>
      </c>
      <c r="BL80" s="224">
        <f t="shared" si="368"/>
        <v>1.7513056675643845E-2</v>
      </c>
      <c r="BM80" s="34">
        <v>21128</v>
      </c>
      <c r="BN80" s="224">
        <f t="shared" si="369"/>
        <v>-9.9441626529133464E-2</v>
      </c>
      <c r="BO80" s="34">
        <v>15691</v>
      </c>
      <c r="BP80" s="224">
        <f t="shared" si="370"/>
        <v>3.9669844519802933E-3</v>
      </c>
      <c r="BQ80" s="34">
        <v>14521</v>
      </c>
      <c r="BR80" s="224">
        <f t="shared" si="371"/>
        <v>-6.4790365170348418E-2</v>
      </c>
      <c r="BS80" s="34">
        <v>18842</v>
      </c>
      <c r="BT80" s="224">
        <f t="shared" si="372"/>
        <v>0.18094641178314008</v>
      </c>
      <c r="BU80" s="130">
        <v>2796</v>
      </c>
      <c r="BV80" s="220">
        <f t="shared" si="373"/>
        <v>9.3468908877590851E-2</v>
      </c>
      <c r="BW80" s="34">
        <v>444773</v>
      </c>
      <c r="BX80" s="224">
        <f t="shared" si="374"/>
        <v>-0.11775370583789724</v>
      </c>
      <c r="BY80" s="34">
        <v>195651</v>
      </c>
      <c r="BZ80" s="224">
        <f t="shared" si="375"/>
        <v>-0.12131337492084449</v>
      </c>
      <c r="CA80" s="34">
        <v>92574</v>
      </c>
      <c r="CB80" s="224">
        <f t="shared" si="376"/>
        <v>-2.0163210872257364E-2</v>
      </c>
      <c r="CC80" s="34">
        <v>46279</v>
      </c>
      <c r="CD80" s="224">
        <f t="shared" si="377"/>
        <v>-3.861813951555948E-2</v>
      </c>
      <c r="CE80" s="34">
        <v>108314</v>
      </c>
      <c r="CF80" s="224">
        <f t="shared" si="378"/>
        <v>-0.20372575831091111</v>
      </c>
      <c r="CG80" s="130">
        <v>2518</v>
      </c>
      <c r="CH80" s="220">
        <f t="shared" si="379"/>
        <v>5.5765199161425638E-2</v>
      </c>
      <c r="CI80" s="34">
        <v>65887</v>
      </c>
      <c r="CJ80" s="224">
        <f t="shared" si="380"/>
        <v>-6.59758154831942E-2</v>
      </c>
      <c r="CK80" s="34">
        <v>20838</v>
      </c>
      <c r="CL80" s="224">
        <f t="shared" si="381"/>
        <v>-1.3912549687677411E-2</v>
      </c>
      <c r="CM80" s="34">
        <v>25119</v>
      </c>
      <c r="CN80" s="224">
        <f t="shared" si="382"/>
        <v>1.0499637943519158E-2</v>
      </c>
      <c r="CO80" s="34">
        <v>5636</v>
      </c>
      <c r="CP80" s="224">
        <f t="shared" si="383"/>
        <v>-0.5369320515980609</v>
      </c>
      <c r="CQ80" s="34">
        <v>11636</v>
      </c>
      <c r="CR80" s="224">
        <f t="shared" si="384"/>
        <v>0.20968915687701428</v>
      </c>
      <c r="CS80" s="130">
        <v>3181</v>
      </c>
      <c r="CT80" s="220">
        <f t="shared" si="385"/>
        <v>-1.6084132384781902E-2</v>
      </c>
      <c r="CU80" s="34">
        <v>51632</v>
      </c>
      <c r="CV80" s="224">
        <f t="shared" si="386"/>
        <v>7.8993563487419483E-2</v>
      </c>
      <c r="CW80" s="34">
        <v>14348</v>
      </c>
      <c r="CX80" s="224">
        <f t="shared" si="387"/>
        <v>2.7646468987251094E-2</v>
      </c>
      <c r="CY80" s="34">
        <v>7709</v>
      </c>
      <c r="CZ80" s="224">
        <f t="shared" si="388"/>
        <v>0.14275126000592953</v>
      </c>
      <c r="DA80" s="34">
        <v>2944</v>
      </c>
      <c r="DB80" s="224">
        <f t="shared" si="389"/>
        <v>-5.7919999999999972E-2</v>
      </c>
      <c r="DC80" s="34">
        <v>26854</v>
      </c>
      <c r="DD80" s="224">
        <f t="shared" si="390"/>
        <v>0.11998999040747393</v>
      </c>
      <c r="DE80" s="130">
        <v>139</v>
      </c>
      <c r="DF80" s="220">
        <f t="shared" si="391"/>
        <v>-0.66586538461538458</v>
      </c>
      <c r="DG80" s="34">
        <v>35167</v>
      </c>
      <c r="DH80" s="224">
        <f t="shared" si="392"/>
        <v>-0.15812027195250411</v>
      </c>
      <c r="DI80" s="34">
        <v>4707</v>
      </c>
      <c r="DJ80" s="224">
        <f t="shared" si="393"/>
        <v>-0.6035542828265813</v>
      </c>
      <c r="DK80" s="34">
        <v>25622</v>
      </c>
      <c r="DL80" s="224">
        <f t="shared" si="394"/>
        <v>-1.4803706694351493E-2</v>
      </c>
      <c r="DM80" s="34">
        <v>2021</v>
      </c>
      <c r="DN80" s="224">
        <f t="shared" si="395"/>
        <v>2.0191822311963703E-2</v>
      </c>
      <c r="DO80" s="34">
        <v>2626</v>
      </c>
      <c r="DP80" s="224">
        <f t="shared" si="396"/>
        <v>0.42022714981070841</v>
      </c>
      <c r="DQ80" s="130">
        <v>332</v>
      </c>
      <c r="DR80" s="220">
        <f t="shared" si="397"/>
        <v>10.066666666666666</v>
      </c>
      <c r="DS80" s="34">
        <v>107836</v>
      </c>
      <c r="DT80" s="224">
        <f t="shared" si="398"/>
        <v>5.7639575444421443E-3</v>
      </c>
      <c r="DU80" s="34">
        <v>57361</v>
      </c>
      <c r="DV80" s="224">
        <f t="shared" si="399"/>
        <v>-3.4245306844010392E-2</v>
      </c>
      <c r="DW80" s="34">
        <v>40026</v>
      </c>
      <c r="DX80" s="224">
        <f t="shared" si="400"/>
        <v>-1.5907358690040119E-2</v>
      </c>
      <c r="DY80" s="34">
        <v>18494</v>
      </c>
      <c r="DZ80" s="224">
        <f t="shared" si="401"/>
        <v>4.5626731497710127E-2</v>
      </c>
      <c r="EA80" s="34">
        <v>15077</v>
      </c>
      <c r="EB80" s="224">
        <f t="shared" si="402"/>
        <v>2.3348944546256689E-2</v>
      </c>
      <c r="EC80" s="130">
        <v>2765</v>
      </c>
      <c r="ED80" s="220">
        <f t="shared" si="403"/>
        <v>0.1276508972267536</v>
      </c>
    </row>
    <row r="81" spans="1:134" s="16" customFormat="1" outlineLevel="1" x14ac:dyDescent="0.25">
      <c r="A81" s="218"/>
      <c r="B81" s="33" t="s">
        <v>49</v>
      </c>
      <c r="C81" s="34">
        <v>1211836</v>
      </c>
      <c r="D81" s="224">
        <f t="shared" si="273"/>
        <v>-4.3920142326854705E-2</v>
      </c>
      <c r="E81" s="34">
        <v>451957</v>
      </c>
      <c r="F81" s="224">
        <f t="shared" si="339"/>
        <v>-6.2975295025003541E-2</v>
      </c>
      <c r="G81" s="34">
        <v>326673</v>
      </c>
      <c r="H81" s="224">
        <f t="shared" si="340"/>
        <v>-7.0136886480147376E-2</v>
      </c>
      <c r="I81" s="34">
        <v>181272</v>
      </c>
      <c r="J81" s="224">
        <f t="shared" si="341"/>
        <v>-2.3129486322778114E-2</v>
      </c>
      <c r="K81" s="34">
        <v>250201</v>
      </c>
      <c r="L81" s="224">
        <f t="shared" si="342"/>
        <v>2.4199008802188171E-3</v>
      </c>
      <c r="M81" s="130">
        <v>22259</v>
      </c>
      <c r="N81" s="220">
        <f t="shared" si="343"/>
        <v>-6.4512061864335557E-2</v>
      </c>
      <c r="O81" s="34">
        <v>1044310</v>
      </c>
      <c r="P81" s="224">
        <f t="shared" si="344"/>
        <v>-5.8088071484685422E-2</v>
      </c>
      <c r="Q81" s="34">
        <v>383308</v>
      </c>
      <c r="R81" s="224">
        <f t="shared" si="345"/>
        <v>-7.9228422493934469E-2</v>
      </c>
      <c r="S81" s="34">
        <v>272059</v>
      </c>
      <c r="T81" s="224">
        <f t="shared" si="346"/>
        <v>-7.5751553385854598E-2</v>
      </c>
      <c r="U81" s="34">
        <v>166197</v>
      </c>
      <c r="V81" s="224">
        <f t="shared" si="347"/>
        <v>-3.1711722209275206E-2</v>
      </c>
      <c r="W81" s="34">
        <v>220071</v>
      </c>
      <c r="X81" s="224">
        <f t="shared" si="348"/>
        <v>-2.0435142569727005E-2</v>
      </c>
      <c r="Y81" s="130">
        <v>15168</v>
      </c>
      <c r="Z81" s="220">
        <f t="shared" si="349"/>
        <v>-0.15653672913307015</v>
      </c>
      <c r="AA81" s="34">
        <v>167526</v>
      </c>
      <c r="AB81" s="224">
        <f t="shared" si="350"/>
        <v>5.5002770920449473E-2</v>
      </c>
      <c r="AC81" s="34">
        <v>68649</v>
      </c>
      <c r="AD81" s="224">
        <f t="shared" si="351"/>
        <v>3.9459140257105174E-2</v>
      </c>
      <c r="AE81" s="34">
        <v>54614</v>
      </c>
      <c r="AF81" s="224">
        <f t="shared" si="352"/>
        <v>-4.1102624879290617E-2</v>
      </c>
      <c r="AG81" s="34">
        <v>15075</v>
      </c>
      <c r="AH81" s="224">
        <f t="shared" si="353"/>
        <v>8.2663027865555794E-2</v>
      </c>
      <c r="AI81" s="34">
        <v>30130</v>
      </c>
      <c r="AJ81" s="224">
        <f t="shared" si="354"/>
        <v>0.20834168838981348</v>
      </c>
      <c r="AK81" s="130">
        <v>7091</v>
      </c>
      <c r="AL81" s="220">
        <f t="shared" si="355"/>
        <v>0.22006194081211294</v>
      </c>
      <c r="AM81" s="34">
        <v>249726</v>
      </c>
      <c r="AN81" s="224">
        <f t="shared" si="356"/>
        <v>-2.2380726815767082E-2</v>
      </c>
      <c r="AO81" s="34">
        <v>62071</v>
      </c>
      <c r="AP81" s="224">
        <f t="shared" si="357"/>
        <v>5.5729259481265281E-3</v>
      </c>
      <c r="AQ81" s="34">
        <v>78437</v>
      </c>
      <c r="AR81" s="224">
        <f t="shared" si="358"/>
        <v>-1.226530329551323E-2</v>
      </c>
      <c r="AS81" s="34">
        <v>74230</v>
      </c>
      <c r="AT81" s="224">
        <f t="shared" si="359"/>
        <v>-5.8687767886580922E-2</v>
      </c>
      <c r="AU81" s="34">
        <v>30784</v>
      </c>
      <c r="AV81" s="224">
        <f t="shared" si="360"/>
        <v>-2.1176470588235241E-2</v>
      </c>
      <c r="AW81" s="130">
        <v>7124</v>
      </c>
      <c r="AX81" s="220">
        <f t="shared" si="361"/>
        <v>-7.7441077441077422E-2</v>
      </c>
      <c r="AY81" s="34">
        <v>32193</v>
      </c>
      <c r="AZ81" s="224">
        <f t="shared" si="362"/>
        <v>-4.3071161048689133E-2</v>
      </c>
      <c r="BA81" s="34">
        <v>16385</v>
      </c>
      <c r="BB81" s="224">
        <f t="shared" si="363"/>
        <v>-0.10679241168774534</v>
      </c>
      <c r="BC81" s="34">
        <v>9906</v>
      </c>
      <c r="BD81" s="224">
        <f t="shared" si="364"/>
        <v>-5.4048892284186412E-2</v>
      </c>
      <c r="BE81" s="34">
        <v>1168</v>
      </c>
      <c r="BF81" s="224">
        <f t="shared" si="365"/>
        <v>0.24520255863539453</v>
      </c>
      <c r="BG81" s="34">
        <v>4078</v>
      </c>
      <c r="BH81" s="224">
        <f t="shared" si="366"/>
        <v>0.24671354325894224</v>
      </c>
      <c r="BI81" s="130">
        <v>424</v>
      </c>
      <c r="BJ81" s="220">
        <f t="shared" si="367"/>
        <v>-0.12577319587628866</v>
      </c>
      <c r="BK81" s="34">
        <v>43850</v>
      </c>
      <c r="BL81" s="224">
        <f t="shared" si="368"/>
        <v>6.1769050098065437E-2</v>
      </c>
      <c r="BM81" s="34">
        <v>16387</v>
      </c>
      <c r="BN81" s="224">
        <f t="shared" si="369"/>
        <v>0.10186928456159228</v>
      </c>
      <c r="BO81" s="34">
        <v>7764</v>
      </c>
      <c r="BP81" s="224">
        <f t="shared" si="370"/>
        <v>-2.7555110220440882E-2</v>
      </c>
      <c r="BQ81" s="34">
        <v>10546</v>
      </c>
      <c r="BR81" s="224">
        <f t="shared" si="371"/>
        <v>0.37478816321209751</v>
      </c>
      <c r="BS81" s="34">
        <v>9671</v>
      </c>
      <c r="BT81" s="224">
        <f t="shared" si="372"/>
        <v>-2.6082578046324301E-2</v>
      </c>
      <c r="BU81" s="130">
        <v>419</v>
      </c>
      <c r="BV81" s="220">
        <f t="shared" si="373"/>
        <v>-0.75074360499702553</v>
      </c>
      <c r="BW81" s="34">
        <v>420340</v>
      </c>
      <c r="BX81" s="224">
        <f t="shared" si="374"/>
        <v>-0.11213531941499022</v>
      </c>
      <c r="BY81" s="34">
        <v>182323</v>
      </c>
      <c r="BZ81" s="224">
        <f t="shared" si="375"/>
        <v>-0.13195231339091018</v>
      </c>
      <c r="CA81" s="34">
        <v>77721</v>
      </c>
      <c r="CB81" s="224">
        <f t="shared" si="376"/>
        <v>-0.18283899864369002</v>
      </c>
      <c r="CC81" s="34">
        <v>42550</v>
      </c>
      <c r="CD81" s="224">
        <f t="shared" si="377"/>
        <v>-8.1112598799291669E-2</v>
      </c>
      <c r="CE81" s="34">
        <v>117132</v>
      </c>
      <c r="CF81" s="224">
        <f t="shared" si="378"/>
        <v>-2.826471100639627E-2</v>
      </c>
      <c r="CG81" s="130">
        <v>2607</v>
      </c>
      <c r="CH81" s="220">
        <f t="shared" si="379"/>
        <v>0.13347826086956527</v>
      </c>
      <c r="CI81" s="34">
        <v>45793</v>
      </c>
      <c r="CJ81" s="224">
        <f t="shared" si="380"/>
        <v>-7.3203804897793989E-2</v>
      </c>
      <c r="CK81" s="34">
        <v>12886</v>
      </c>
      <c r="CL81" s="224">
        <f t="shared" si="381"/>
        <v>-8.7845968712394695E-2</v>
      </c>
      <c r="CM81" s="34">
        <v>18462</v>
      </c>
      <c r="CN81" s="224">
        <f t="shared" si="382"/>
        <v>-5.6279711700659374E-2</v>
      </c>
      <c r="CO81" s="34">
        <v>4642</v>
      </c>
      <c r="CP81" s="224">
        <f t="shared" si="383"/>
        <v>-0.25465639049454081</v>
      </c>
      <c r="CQ81" s="34">
        <v>8036</v>
      </c>
      <c r="CR81" s="224">
        <f t="shared" si="384"/>
        <v>5.9180176617898983E-2</v>
      </c>
      <c r="CS81" s="130">
        <v>1873</v>
      </c>
      <c r="CT81" s="220">
        <f t="shared" si="385"/>
        <v>-0.13567143516382096</v>
      </c>
      <c r="CU81" s="34">
        <v>53857</v>
      </c>
      <c r="CV81" s="224">
        <f t="shared" si="386"/>
        <v>8.0728017016494791E-2</v>
      </c>
      <c r="CW81" s="34">
        <v>14108</v>
      </c>
      <c r="CX81" s="224">
        <f t="shared" si="387"/>
        <v>2.9931376843334689E-2</v>
      </c>
      <c r="CY81" s="34">
        <v>8623</v>
      </c>
      <c r="CZ81" s="224">
        <f t="shared" si="388"/>
        <v>0.27710308056872046</v>
      </c>
      <c r="DA81" s="34">
        <v>3179</v>
      </c>
      <c r="DB81" s="224">
        <f t="shared" si="389"/>
        <v>7.9264426125555953E-3</v>
      </c>
      <c r="DC81" s="34">
        <v>28423</v>
      </c>
      <c r="DD81" s="224">
        <f t="shared" si="390"/>
        <v>8.517868051313382E-2</v>
      </c>
      <c r="DE81" s="130">
        <v>0</v>
      </c>
      <c r="DF81" s="220">
        <f t="shared" si="391"/>
        <v>-1</v>
      </c>
      <c r="DG81" s="34">
        <v>36628</v>
      </c>
      <c r="DH81" s="224">
        <f t="shared" si="392"/>
        <v>-1.912056129827E-2</v>
      </c>
      <c r="DI81" s="34">
        <v>6547</v>
      </c>
      <c r="DJ81" s="224">
        <f t="shared" si="393"/>
        <v>0.13544918487686441</v>
      </c>
      <c r="DK81" s="34">
        <v>26090</v>
      </c>
      <c r="DL81" s="224">
        <f t="shared" si="394"/>
        <v>-5.1514160031991829E-2</v>
      </c>
      <c r="DM81" s="34">
        <v>1918</v>
      </c>
      <c r="DN81" s="224">
        <f t="shared" si="395"/>
        <v>0.26768010575016521</v>
      </c>
      <c r="DO81" s="34">
        <v>1937</v>
      </c>
      <c r="DP81" s="224">
        <f t="shared" si="396"/>
        <v>-0.25009678668215252</v>
      </c>
      <c r="DQ81" s="130">
        <v>70</v>
      </c>
      <c r="DR81" s="220">
        <f t="shared" si="397"/>
        <v>-0.53947368421052633</v>
      </c>
      <c r="DS81" s="34">
        <v>100448</v>
      </c>
      <c r="DT81" s="224">
        <f t="shared" si="398"/>
        <v>3.524755740610952E-2</v>
      </c>
      <c r="DU81" s="34">
        <v>55310</v>
      </c>
      <c r="DV81" s="224">
        <f t="shared" si="399"/>
        <v>-6.7693759902909378E-2</v>
      </c>
      <c r="DW81" s="34">
        <v>35912</v>
      </c>
      <c r="DX81" s="224">
        <f t="shared" si="400"/>
        <v>-9.000608149199274E-2</v>
      </c>
      <c r="DY81" s="34">
        <v>19128</v>
      </c>
      <c r="DZ81" s="224">
        <f t="shared" si="401"/>
        <v>6.6101883847954568E-2</v>
      </c>
      <c r="EA81" s="34">
        <v>13707</v>
      </c>
      <c r="EB81" s="224">
        <f t="shared" si="402"/>
        <v>-0.16967530894111948</v>
      </c>
      <c r="EC81" s="130">
        <v>2287</v>
      </c>
      <c r="ED81" s="220">
        <f t="shared" si="403"/>
        <v>-0.14183864915572231</v>
      </c>
    </row>
    <row r="82" spans="1:134" s="16" customFormat="1" outlineLevel="1" x14ac:dyDescent="0.25">
      <c r="A82" s="218"/>
      <c r="B82" s="33" t="s">
        <v>51</v>
      </c>
      <c r="C82" s="34">
        <v>1412967</v>
      </c>
      <c r="D82" s="224">
        <f t="shared" si="273"/>
        <v>-2.077420937625396E-2</v>
      </c>
      <c r="E82" s="34">
        <v>541492</v>
      </c>
      <c r="F82" s="224">
        <f t="shared" si="339"/>
        <v>1.0670524007279081E-2</v>
      </c>
      <c r="G82" s="34">
        <v>397411</v>
      </c>
      <c r="H82" s="224">
        <f t="shared" si="340"/>
        <v>-5.839718711646269E-2</v>
      </c>
      <c r="I82" s="34">
        <v>207176</v>
      </c>
      <c r="J82" s="224">
        <f t="shared" si="341"/>
        <v>-5.6970668026145699E-2</v>
      </c>
      <c r="K82" s="34">
        <v>265950</v>
      </c>
      <c r="L82" s="224">
        <f t="shared" si="342"/>
        <v>-6.9121939950577138E-2</v>
      </c>
      <c r="M82" s="130">
        <v>27865</v>
      </c>
      <c r="N82" s="220">
        <f t="shared" si="343"/>
        <v>-0.14877042920421568</v>
      </c>
      <c r="O82" s="34">
        <v>1267817</v>
      </c>
      <c r="P82" s="224">
        <f t="shared" si="344"/>
        <v>-4.1025524656689738E-2</v>
      </c>
      <c r="Q82" s="34">
        <v>475599</v>
      </c>
      <c r="R82" s="224">
        <f t="shared" si="345"/>
        <v>-1.0784468701121486E-2</v>
      </c>
      <c r="S82" s="34">
        <v>353532</v>
      </c>
      <c r="T82" s="224">
        <f t="shared" si="346"/>
        <v>-7.5346550190929507E-2</v>
      </c>
      <c r="U82" s="34">
        <v>193491</v>
      </c>
      <c r="V82" s="224">
        <f t="shared" si="347"/>
        <v>-7.5545978796290547E-2</v>
      </c>
      <c r="W82" s="34">
        <v>244596</v>
      </c>
      <c r="X82" s="224">
        <f t="shared" si="348"/>
        <v>-8.0652799807557907E-2</v>
      </c>
      <c r="Y82" s="130">
        <v>23173</v>
      </c>
      <c r="Z82" s="220">
        <f t="shared" si="349"/>
        <v>-0.18364686817445219</v>
      </c>
      <c r="AA82" s="34">
        <v>145150</v>
      </c>
      <c r="AB82" s="224">
        <f t="shared" si="350"/>
        <v>0.20068823466154906</v>
      </c>
      <c r="AC82" s="34">
        <v>65893</v>
      </c>
      <c r="AD82" s="224">
        <f t="shared" si="351"/>
        <v>0.19825062282919026</v>
      </c>
      <c r="AE82" s="34">
        <v>43879</v>
      </c>
      <c r="AF82" s="224">
        <f t="shared" si="352"/>
        <v>0.10476358326199708</v>
      </c>
      <c r="AG82" s="34">
        <v>13685</v>
      </c>
      <c r="AH82" s="224">
        <f t="shared" si="353"/>
        <v>0.31725863894503803</v>
      </c>
      <c r="AI82" s="34">
        <v>21354</v>
      </c>
      <c r="AJ82" s="224">
        <f t="shared" si="354"/>
        <v>8.7049480757483311E-2</v>
      </c>
      <c r="AK82" s="130">
        <v>4692</v>
      </c>
      <c r="AL82" s="220">
        <f t="shared" si="355"/>
        <v>7.8868705449528731E-2</v>
      </c>
      <c r="AM82" s="34">
        <v>284462</v>
      </c>
      <c r="AN82" s="224">
        <f t="shared" si="356"/>
        <v>-7.2752223899133273E-2</v>
      </c>
      <c r="AO82" s="34">
        <v>71821</v>
      </c>
      <c r="AP82" s="224">
        <f t="shared" si="357"/>
        <v>-8.6688369490577122E-2</v>
      </c>
      <c r="AQ82" s="34">
        <v>89259</v>
      </c>
      <c r="AR82" s="224">
        <f t="shared" si="358"/>
        <v>-6.9093905135371947E-2</v>
      </c>
      <c r="AS82" s="34">
        <v>85437</v>
      </c>
      <c r="AT82" s="224">
        <f t="shared" si="359"/>
        <v>-6.7098338101373667E-2</v>
      </c>
      <c r="AU82" s="34">
        <v>35872</v>
      </c>
      <c r="AV82" s="224">
        <f t="shared" si="360"/>
        <v>-0.25224605507264508</v>
      </c>
      <c r="AW82" s="130">
        <v>11881</v>
      </c>
      <c r="AX82" s="220">
        <f t="shared" si="361"/>
        <v>-6.6032544611272725E-2</v>
      </c>
      <c r="AY82" s="34">
        <v>34432</v>
      </c>
      <c r="AZ82" s="224">
        <f t="shared" si="362"/>
        <v>9.5967151542158735E-2</v>
      </c>
      <c r="BA82" s="34">
        <v>19616</v>
      </c>
      <c r="BB82" s="224">
        <f t="shared" si="363"/>
        <v>6.8875326939842996E-2</v>
      </c>
      <c r="BC82" s="34">
        <v>8817</v>
      </c>
      <c r="BD82" s="224">
        <f t="shared" si="364"/>
        <v>9.351358055314396E-2</v>
      </c>
      <c r="BE82" s="34">
        <v>1408</v>
      </c>
      <c r="BF82" s="224">
        <f t="shared" si="365"/>
        <v>0.43673469387755093</v>
      </c>
      <c r="BG82" s="34">
        <v>4630</v>
      </c>
      <c r="BH82" s="224">
        <f t="shared" si="366"/>
        <v>0.15346287992027907</v>
      </c>
      <c r="BI82" s="130">
        <v>483</v>
      </c>
      <c r="BJ82" s="220">
        <f t="shared" si="367"/>
        <v>-0.14056939501779364</v>
      </c>
      <c r="BK82" s="34">
        <v>44198</v>
      </c>
      <c r="BL82" s="224">
        <f t="shared" si="368"/>
        <v>-6.328416412343163E-2</v>
      </c>
      <c r="BM82" s="34">
        <v>16795</v>
      </c>
      <c r="BN82" s="224">
        <f t="shared" si="369"/>
        <v>3.7817462769573096E-2</v>
      </c>
      <c r="BO82" s="34">
        <v>8721</v>
      </c>
      <c r="BP82" s="224">
        <f t="shared" si="370"/>
        <v>-1.4884359972521244E-3</v>
      </c>
      <c r="BQ82" s="34">
        <v>9098</v>
      </c>
      <c r="BR82" s="224">
        <f t="shared" si="371"/>
        <v>-0.21636520241171409</v>
      </c>
      <c r="BS82" s="34">
        <v>10207</v>
      </c>
      <c r="BT82" s="224">
        <f t="shared" si="372"/>
        <v>-6.6489848179989042E-2</v>
      </c>
      <c r="BU82" s="130">
        <v>1072</v>
      </c>
      <c r="BV82" s="220">
        <f t="shared" si="373"/>
        <v>-0.22318840579710142</v>
      </c>
      <c r="BW82" s="34">
        <v>476397</v>
      </c>
      <c r="BX82" s="224">
        <f t="shared" si="374"/>
        <v>1.0437434779288823E-2</v>
      </c>
      <c r="BY82" s="34">
        <v>216096</v>
      </c>
      <c r="BZ82" s="224">
        <f t="shared" si="375"/>
        <v>2.5517395204039506E-2</v>
      </c>
      <c r="CA82" s="34">
        <v>80044</v>
      </c>
      <c r="CB82" s="224">
        <f t="shared" si="376"/>
        <v>-3.8291021374247558E-2</v>
      </c>
      <c r="CC82" s="34">
        <v>51702</v>
      </c>
      <c r="CD82" s="224">
        <f t="shared" si="377"/>
        <v>3.5883873294464186E-2</v>
      </c>
      <c r="CE82" s="34">
        <v>128272</v>
      </c>
      <c r="CF82" s="224">
        <f t="shared" si="378"/>
        <v>-1.9537102149386976E-2</v>
      </c>
      <c r="CG82" s="130">
        <v>3774</v>
      </c>
      <c r="CH82" s="220">
        <f t="shared" si="379"/>
        <v>-0.30381848367459874</v>
      </c>
      <c r="CI82" s="34">
        <v>57280</v>
      </c>
      <c r="CJ82" s="224">
        <f t="shared" si="380"/>
        <v>-0.13653014154996457</v>
      </c>
      <c r="CK82" s="34">
        <v>19088</v>
      </c>
      <c r="CL82" s="224">
        <f t="shared" si="381"/>
        <v>-4.5265843045065757E-2</v>
      </c>
      <c r="CM82" s="34">
        <v>22030</v>
      </c>
      <c r="CN82" s="224">
        <f t="shared" si="382"/>
        <v>-8.0972842184306004E-2</v>
      </c>
      <c r="CO82" s="34">
        <v>5566</v>
      </c>
      <c r="CP82" s="224">
        <f t="shared" si="383"/>
        <v>-0.40534188034188035</v>
      </c>
      <c r="CQ82" s="34">
        <v>9535</v>
      </c>
      <c r="CR82" s="224">
        <f t="shared" si="384"/>
        <v>-0.19071464946528605</v>
      </c>
      <c r="CS82" s="130">
        <v>1700</v>
      </c>
      <c r="CT82" s="220">
        <f t="shared" si="385"/>
        <v>-0.21223354958294716</v>
      </c>
      <c r="CU82" s="34">
        <v>51354</v>
      </c>
      <c r="CV82" s="224">
        <f t="shared" si="386"/>
        <v>-1.5848680554224726E-2</v>
      </c>
      <c r="CW82" s="34">
        <v>14380</v>
      </c>
      <c r="CX82" s="224">
        <f t="shared" si="387"/>
        <v>7.2494033412887848E-2</v>
      </c>
      <c r="CY82" s="34">
        <v>6924</v>
      </c>
      <c r="CZ82" s="224">
        <f t="shared" si="388"/>
        <v>-0.15735669952537423</v>
      </c>
      <c r="DA82" s="34">
        <v>3182</v>
      </c>
      <c r="DB82" s="224">
        <f t="shared" si="389"/>
        <v>-0.18577277379733881</v>
      </c>
      <c r="DC82" s="34">
        <v>26970</v>
      </c>
      <c r="DD82" s="224">
        <f t="shared" si="390"/>
        <v>1.8427611207612715E-2</v>
      </c>
      <c r="DE82" s="130">
        <v>9</v>
      </c>
      <c r="DF82" s="220" t="str">
        <f t="shared" si="391"/>
        <v>-</v>
      </c>
      <c r="DG82" s="34">
        <v>146293</v>
      </c>
      <c r="DH82" s="224">
        <f t="shared" si="392"/>
        <v>-0.11608642586975704</v>
      </c>
      <c r="DI82" s="34">
        <v>36993</v>
      </c>
      <c r="DJ82" s="224">
        <f t="shared" si="393"/>
        <v>-0.10232953166707115</v>
      </c>
      <c r="DK82" s="34">
        <v>89374</v>
      </c>
      <c r="DL82" s="224">
        <f t="shared" si="394"/>
        <v>-0.12960402017880446</v>
      </c>
      <c r="DM82" s="34">
        <v>9065</v>
      </c>
      <c r="DN82" s="224">
        <f t="shared" si="395"/>
        <v>-6.2855370619249507E-2</v>
      </c>
      <c r="DO82" s="34">
        <v>9460</v>
      </c>
      <c r="DP82" s="224">
        <f t="shared" si="396"/>
        <v>-0.10127303819114575</v>
      </c>
      <c r="DQ82" s="130">
        <v>1550</v>
      </c>
      <c r="DR82" s="220">
        <f t="shared" si="397"/>
        <v>-0.2413117963778757</v>
      </c>
      <c r="DS82" s="34">
        <v>88806</v>
      </c>
      <c r="DT82" s="224">
        <f t="shared" si="398"/>
        <v>-2.450651932730652E-2</v>
      </c>
      <c r="DU82" s="34">
        <v>62934</v>
      </c>
      <c r="DV82" s="224">
        <f t="shared" si="399"/>
        <v>-1.7623277086617817E-2</v>
      </c>
      <c r="DW82" s="34">
        <v>39790</v>
      </c>
      <c r="DX82" s="224">
        <f t="shared" si="400"/>
        <v>-9.2153596933537196E-2</v>
      </c>
      <c r="DY82" s="34">
        <v>20773</v>
      </c>
      <c r="DZ82" s="224">
        <f t="shared" si="401"/>
        <v>-3.8376076289232453E-2</v>
      </c>
      <c r="EA82" s="34">
        <v>13909</v>
      </c>
      <c r="EB82" s="224">
        <f t="shared" si="402"/>
        <v>-0.19517416965628975</v>
      </c>
      <c r="EC82" s="130">
        <v>2507</v>
      </c>
      <c r="ED82" s="220">
        <f t="shared" si="403"/>
        <v>-0.34457516339869276</v>
      </c>
    </row>
    <row r="83" spans="1:134" s="16" customFormat="1" outlineLevel="1" x14ac:dyDescent="0.25">
      <c r="A83" s="218"/>
      <c r="B83" s="33" t="s">
        <v>53</v>
      </c>
      <c r="C83" s="34">
        <v>1300161</v>
      </c>
      <c r="D83" s="224">
        <f t="shared" si="273"/>
        <v>-5.050747742313344E-2</v>
      </c>
      <c r="E83" s="34">
        <v>513953</v>
      </c>
      <c r="F83" s="224">
        <f t="shared" si="339"/>
        <v>-3.2310679009113219E-3</v>
      </c>
      <c r="G83" s="34">
        <v>410456</v>
      </c>
      <c r="H83" s="224">
        <f t="shared" si="340"/>
        <v>-3.4252989313293236E-2</v>
      </c>
      <c r="I83" s="34">
        <v>163189</v>
      </c>
      <c r="J83" s="224">
        <f t="shared" si="341"/>
        <v>-0.12802167268685749</v>
      </c>
      <c r="K83" s="34">
        <v>256755</v>
      </c>
      <c r="L83" s="224">
        <f t="shared" si="342"/>
        <v>-5.0669417545727846E-2</v>
      </c>
      <c r="M83" s="130">
        <v>40401</v>
      </c>
      <c r="N83" s="220">
        <f t="shared" si="343"/>
        <v>-0.18366975813784325</v>
      </c>
      <c r="O83" s="34">
        <v>1184543</v>
      </c>
      <c r="P83" s="224">
        <f t="shared" si="344"/>
        <v>-6.1514705439610351E-2</v>
      </c>
      <c r="Q83" s="34">
        <v>461097</v>
      </c>
      <c r="R83" s="224">
        <f t="shared" si="345"/>
        <v>-1.0837736431913436E-2</v>
      </c>
      <c r="S83" s="34">
        <v>372193</v>
      </c>
      <c r="T83" s="224">
        <f t="shared" si="346"/>
        <v>-5.3189757365772805E-2</v>
      </c>
      <c r="U83" s="34">
        <v>155021</v>
      </c>
      <c r="V83" s="224">
        <f t="shared" si="347"/>
        <v>-0.13344774000245951</v>
      </c>
      <c r="W83" s="34">
        <v>238379</v>
      </c>
      <c r="X83" s="224">
        <f t="shared" si="348"/>
        <v>-5.3728653429344964E-2</v>
      </c>
      <c r="Y83" s="130">
        <v>36801</v>
      </c>
      <c r="Z83" s="220">
        <f t="shared" si="349"/>
        <v>-0.18779518870006617</v>
      </c>
      <c r="AA83" s="34">
        <v>115618</v>
      </c>
      <c r="AB83" s="224">
        <f t="shared" si="350"/>
        <v>7.9170400238948613E-2</v>
      </c>
      <c r="AC83" s="34">
        <v>52856</v>
      </c>
      <c r="AD83" s="224">
        <f t="shared" si="351"/>
        <v>6.8445522538912451E-2</v>
      </c>
      <c r="AE83" s="34">
        <v>38263</v>
      </c>
      <c r="AF83" s="224">
        <f t="shared" si="352"/>
        <v>0.19897847272271485</v>
      </c>
      <c r="AG83" s="34">
        <v>8169</v>
      </c>
      <c r="AH83" s="224">
        <f t="shared" si="353"/>
        <v>-1.0178117048346036E-2</v>
      </c>
      <c r="AI83" s="34">
        <v>18376</v>
      </c>
      <c r="AJ83" s="224">
        <f t="shared" si="354"/>
        <v>-9.0595340811043812E-3</v>
      </c>
      <c r="AK83" s="130">
        <v>3600</v>
      </c>
      <c r="AL83" s="220">
        <f t="shared" si="355"/>
        <v>-0.13875598086124397</v>
      </c>
      <c r="AM83" s="34">
        <v>281298</v>
      </c>
      <c r="AN83" s="224">
        <f t="shared" si="356"/>
        <v>-4.3129224395105692E-2</v>
      </c>
      <c r="AO83" s="34">
        <v>85527</v>
      </c>
      <c r="AP83" s="224">
        <f t="shared" si="357"/>
        <v>-3.3035986839873854E-2</v>
      </c>
      <c r="AQ83" s="34">
        <v>100365</v>
      </c>
      <c r="AR83" s="224">
        <f t="shared" si="358"/>
        <v>5.6829668941116962E-2</v>
      </c>
      <c r="AS83" s="34">
        <v>72788</v>
      </c>
      <c r="AT83" s="224">
        <f t="shared" si="359"/>
        <v>-9.639616153340036E-2</v>
      </c>
      <c r="AU83" s="34">
        <v>48065</v>
      </c>
      <c r="AV83" s="224">
        <f t="shared" si="360"/>
        <v>-4.3996260715635338E-2</v>
      </c>
      <c r="AW83" s="130">
        <v>21727</v>
      </c>
      <c r="AX83" s="220">
        <f t="shared" si="361"/>
        <v>-8.0494307842058466E-2</v>
      </c>
      <c r="AY83" s="34">
        <v>30262</v>
      </c>
      <c r="AZ83" s="224">
        <f t="shared" si="362"/>
        <v>-1.3238554845441453E-2</v>
      </c>
      <c r="BA83" s="34">
        <v>16439</v>
      </c>
      <c r="BB83" s="224">
        <f t="shared" si="363"/>
        <v>-7.868631956509553E-2</v>
      </c>
      <c r="BC83" s="34">
        <v>8404</v>
      </c>
      <c r="BD83" s="224">
        <f t="shared" si="364"/>
        <v>0.17145246724282126</v>
      </c>
      <c r="BE83" s="34">
        <v>940</v>
      </c>
      <c r="BF83" s="224">
        <f t="shared" si="365"/>
        <v>-0.18473547267996526</v>
      </c>
      <c r="BG83" s="34">
        <v>4439</v>
      </c>
      <c r="BH83" s="224">
        <f t="shared" si="366"/>
        <v>0.15629070070330808</v>
      </c>
      <c r="BI83" s="130">
        <v>444</v>
      </c>
      <c r="BJ83" s="220">
        <f t="shared" si="367"/>
        <v>-0.30516431924882625</v>
      </c>
      <c r="BK83" s="34">
        <v>28679</v>
      </c>
      <c r="BL83" s="224">
        <f t="shared" si="368"/>
        <v>-1.3687794476734183E-2</v>
      </c>
      <c r="BM83" s="34">
        <v>12294</v>
      </c>
      <c r="BN83" s="224">
        <f t="shared" si="369"/>
        <v>7.7049180327868338E-3</v>
      </c>
      <c r="BO83" s="34">
        <v>5401</v>
      </c>
      <c r="BP83" s="224">
        <f t="shared" si="370"/>
        <v>0.18028846153846145</v>
      </c>
      <c r="BQ83" s="34">
        <v>4527</v>
      </c>
      <c r="BR83" s="224">
        <f t="shared" si="371"/>
        <v>-0.19477054429028817</v>
      </c>
      <c r="BS83" s="34">
        <v>7200</v>
      </c>
      <c r="BT83" s="224">
        <f t="shared" si="372"/>
        <v>3.0190299041350732E-2</v>
      </c>
      <c r="BU83" s="130">
        <v>450</v>
      </c>
      <c r="BV83" s="220">
        <f t="shared" si="373"/>
        <v>-0.15730337078651691</v>
      </c>
      <c r="BW83" s="34">
        <v>391439</v>
      </c>
      <c r="BX83" s="224">
        <f t="shared" si="374"/>
        <v>3.4491051513261484E-2</v>
      </c>
      <c r="BY83" s="34">
        <v>190904</v>
      </c>
      <c r="BZ83" s="224">
        <f t="shared" si="375"/>
        <v>8.2762375788375087E-2</v>
      </c>
      <c r="CA83" s="34">
        <v>55829</v>
      </c>
      <c r="CB83" s="224">
        <f t="shared" si="376"/>
        <v>0.18995246925421494</v>
      </c>
      <c r="CC83" s="34">
        <v>40523</v>
      </c>
      <c r="CD83" s="224">
        <f t="shared" si="377"/>
        <v>-0.10140588965761932</v>
      </c>
      <c r="CE83" s="34">
        <v>115360</v>
      </c>
      <c r="CF83" s="224">
        <f t="shared" si="378"/>
        <v>-7.5961563276928379E-3</v>
      </c>
      <c r="CG83" s="130">
        <v>7850</v>
      </c>
      <c r="CH83" s="220">
        <f t="shared" si="379"/>
        <v>0.67950363714163453</v>
      </c>
      <c r="CI83" s="34">
        <v>40659</v>
      </c>
      <c r="CJ83" s="224">
        <f t="shared" si="380"/>
        <v>-0.22298239914384543</v>
      </c>
      <c r="CK83" s="34">
        <v>11260</v>
      </c>
      <c r="CL83" s="224">
        <f t="shared" si="381"/>
        <v>-0.2433304213426517</v>
      </c>
      <c r="CM83" s="34">
        <v>16050</v>
      </c>
      <c r="CN83" s="224">
        <f t="shared" si="382"/>
        <v>-0.14294868371869496</v>
      </c>
      <c r="CO83" s="34">
        <v>3782</v>
      </c>
      <c r="CP83" s="224">
        <f t="shared" si="383"/>
        <v>-0.3407704375108942</v>
      </c>
      <c r="CQ83" s="34">
        <v>8011</v>
      </c>
      <c r="CR83" s="224">
        <f t="shared" si="384"/>
        <v>-0.26793383898382528</v>
      </c>
      <c r="CS83" s="130">
        <v>1615</v>
      </c>
      <c r="CT83" s="220">
        <f t="shared" si="385"/>
        <v>-0.32987551867219922</v>
      </c>
      <c r="CU83" s="34">
        <v>36013</v>
      </c>
      <c r="CV83" s="224">
        <f t="shared" si="386"/>
        <v>3.7449946705845116E-2</v>
      </c>
      <c r="CW83" s="34">
        <v>10990</v>
      </c>
      <c r="CX83" s="224">
        <f t="shared" si="387"/>
        <v>0.10708169638360032</v>
      </c>
      <c r="CY83" s="34">
        <v>4259</v>
      </c>
      <c r="CZ83" s="224">
        <f t="shared" si="388"/>
        <v>-0.31713965047298376</v>
      </c>
      <c r="DA83" s="34">
        <v>2144</v>
      </c>
      <c r="DB83" s="224">
        <f t="shared" si="389"/>
        <v>-0.27395868608195051</v>
      </c>
      <c r="DC83" s="34">
        <v>18678</v>
      </c>
      <c r="DD83" s="224">
        <f t="shared" si="390"/>
        <v>0.20247215605485103</v>
      </c>
      <c r="DE83" s="130">
        <v>32</v>
      </c>
      <c r="DF83" s="220" t="str">
        <f t="shared" si="391"/>
        <v>-</v>
      </c>
      <c r="DG83" s="34">
        <v>221308</v>
      </c>
      <c r="DH83" s="224">
        <f t="shared" si="392"/>
        <v>-8.001845716399858E-2</v>
      </c>
      <c r="DI83" s="34">
        <v>59194</v>
      </c>
      <c r="DJ83" s="224">
        <f t="shared" si="393"/>
        <v>6.9777528780293752E-2</v>
      </c>
      <c r="DK83" s="34">
        <v>134381</v>
      </c>
      <c r="DL83" s="224">
        <f t="shared" si="394"/>
        <v>-0.11045430173366788</v>
      </c>
      <c r="DM83" s="34">
        <v>11456</v>
      </c>
      <c r="DN83" s="224">
        <f t="shared" si="395"/>
        <v>-0.11516181354753996</v>
      </c>
      <c r="DO83" s="34">
        <v>16949</v>
      </c>
      <c r="DP83" s="224">
        <f t="shared" si="396"/>
        <v>0.18243337519185143</v>
      </c>
      <c r="DQ83" s="130">
        <v>1401</v>
      </c>
      <c r="DR83" s="220">
        <f t="shared" si="397"/>
        <v>-0.82654450909991328</v>
      </c>
      <c r="DS83" s="34">
        <v>86426</v>
      </c>
      <c r="DT83" s="224">
        <f t="shared" si="398"/>
        <v>-0.32307282610398358</v>
      </c>
      <c r="DU83" s="34">
        <v>58183</v>
      </c>
      <c r="DV83" s="224">
        <f t="shared" si="399"/>
        <v>-0.21759184551664779</v>
      </c>
      <c r="DW83" s="34">
        <v>38131</v>
      </c>
      <c r="DX83" s="224">
        <f t="shared" si="400"/>
        <v>-0.31893118045260505</v>
      </c>
      <c r="DY83" s="34">
        <v>13656</v>
      </c>
      <c r="DZ83" s="224">
        <f t="shared" si="401"/>
        <v>-0.29280165717244955</v>
      </c>
      <c r="EA83" s="34">
        <v>13231</v>
      </c>
      <c r="EB83" s="224">
        <f t="shared" si="402"/>
        <v>-0.53550991750043875</v>
      </c>
      <c r="EC83" s="130">
        <v>3091</v>
      </c>
      <c r="ED83" s="220">
        <f t="shared" si="403"/>
        <v>-0.36359892938027594</v>
      </c>
    </row>
    <row r="84" spans="1:134" s="16" customFormat="1" outlineLevel="1" x14ac:dyDescent="0.25">
      <c r="A84" s="218"/>
      <c r="B84" s="33" t="s">
        <v>55</v>
      </c>
      <c r="C84" s="34">
        <v>1342514</v>
      </c>
      <c r="D84" s="224">
        <f t="shared" si="273"/>
        <v>-1.7803003699021436E-2</v>
      </c>
      <c r="E84" s="34">
        <v>519566</v>
      </c>
      <c r="F84" s="224">
        <f t="shared" si="339"/>
        <v>-8.1949532221456955E-3</v>
      </c>
      <c r="G84" s="34">
        <v>420041</v>
      </c>
      <c r="H84" s="224">
        <f t="shared" si="340"/>
        <v>-1.732612464235328E-2</v>
      </c>
      <c r="I84" s="34">
        <v>171248</v>
      </c>
      <c r="J84" s="224">
        <f t="shared" si="341"/>
        <v>-0.11597966084195854</v>
      </c>
      <c r="K84" s="34">
        <v>258185</v>
      </c>
      <c r="L84" s="224">
        <f t="shared" si="342"/>
        <v>1.6604786678926509E-3</v>
      </c>
      <c r="M84" s="130">
        <v>34266</v>
      </c>
      <c r="N84" s="220">
        <f t="shared" si="343"/>
        <v>-0.21318025258323769</v>
      </c>
      <c r="O84" s="34">
        <v>1237524</v>
      </c>
      <c r="P84" s="224">
        <f t="shared" si="344"/>
        <v>-1.7247663874248254E-2</v>
      </c>
      <c r="Q84" s="34">
        <v>471820</v>
      </c>
      <c r="R84" s="224">
        <f t="shared" si="345"/>
        <v>-7.7684358399542353E-3</v>
      </c>
      <c r="S84" s="34">
        <v>388082</v>
      </c>
      <c r="T84" s="224">
        <f t="shared" si="346"/>
        <v>-1.1812457189709691E-2</v>
      </c>
      <c r="U84" s="34">
        <v>160861</v>
      </c>
      <c r="V84" s="224">
        <f t="shared" si="347"/>
        <v>-0.12330163228601798</v>
      </c>
      <c r="W84" s="34">
        <v>237969</v>
      </c>
      <c r="X84" s="224">
        <f t="shared" si="348"/>
        <v>3.7709585574186022E-3</v>
      </c>
      <c r="Y84" s="130">
        <v>31100</v>
      </c>
      <c r="Z84" s="220">
        <f t="shared" si="349"/>
        <v>-0.20608582441988099</v>
      </c>
      <c r="AA84" s="34">
        <v>104990</v>
      </c>
      <c r="AB84" s="224">
        <f t="shared" si="350"/>
        <v>-2.4301844709818332E-2</v>
      </c>
      <c r="AC84" s="34">
        <v>47746</v>
      </c>
      <c r="AD84" s="224">
        <f t="shared" si="351"/>
        <v>-1.2390112731409664E-2</v>
      </c>
      <c r="AE84" s="34">
        <v>31959</v>
      </c>
      <c r="AF84" s="224">
        <f t="shared" si="352"/>
        <v>-7.9680930714738252E-2</v>
      </c>
      <c r="AG84" s="34">
        <v>10388</v>
      </c>
      <c r="AH84" s="224">
        <f t="shared" si="353"/>
        <v>1.5444770283479903E-2</v>
      </c>
      <c r="AI84" s="34">
        <v>20216</v>
      </c>
      <c r="AJ84" s="224">
        <f t="shared" si="354"/>
        <v>-2.2531670051252339E-2</v>
      </c>
      <c r="AK84" s="130">
        <v>3166</v>
      </c>
      <c r="AL84" s="220">
        <f t="shared" si="355"/>
        <v>-0.27667352067626227</v>
      </c>
      <c r="AM84" s="34">
        <v>278120</v>
      </c>
      <c r="AN84" s="224">
        <f t="shared" si="356"/>
        <v>-1.7525019340754011E-2</v>
      </c>
      <c r="AO84" s="34">
        <v>85325</v>
      </c>
      <c r="AP84" s="224">
        <f t="shared" si="357"/>
        <v>3.335311428952048E-2</v>
      </c>
      <c r="AQ84" s="34">
        <v>99722</v>
      </c>
      <c r="AR84" s="224">
        <f t="shared" si="358"/>
        <v>4.8265368842135281E-3</v>
      </c>
      <c r="AS84" s="34">
        <v>66647</v>
      </c>
      <c r="AT84" s="224">
        <f t="shared" si="359"/>
        <v>-0.17284732047558771</v>
      </c>
      <c r="AU84" s="34">
        <v>45205</v>
      </c>
      <c r="AV84" s="224">
        <f t="shared" si="360"/>
        <v>6.2621941186149721E-2</v>
      </c>
      <c r="AW84" s="130">
        <v>20391</v>
      </c>
      <c r="AX84" s="220">
        <f t="shared" si="361"/>
        <v>2.421015621075906E-2</v>
      </c>
      <c r="AY84" s="34">
        <v>33298</v>
      </c>
      <c r="AZ84" s="224">
        <f t="shared" si="362"/>
        <v>-0.10395306907779667</v>
      </c>
      <c r="BA84" s="34">
        <v>18697</v>
      </c>
      <c r="BB84" s="224">
        <f t="shared" si="363"/>
        <v>-0.17071764392796951</v>
      </c>
      <c r="BC84" s="34">
        <v>7712</v>
      </c>
      <c r="BD84" s="224">
        <f t="shared" si="364"/>
        <v>-0.13182483395249356</v>
      </c>
      <c r="BE84" s="34">
        <v>1392</v>
      </c>
      <c r="BF84" s="224">
        <f t="shared" si="365"/>
        <v>4.0358744394618729E-2</v>
      </c>
      <c r="BG84" s="34">
        <v>4457</v>
      </c>
      <c r="BH84" s="224">
        <f t="shared" si="366"/>
        <v>4.0868752919196671E-2</v>
      </c>
      <c r="BI84" s="130">
        <v>597</v>
      </c>
      <c r="BJ84" s="220">
        <f t="shared" si="367"/>
        <v>0.5</v>
      </c>
      <c r="BK84" s="34">
        <v>38326</v>
      </c>
      <c r="BL84" s="224">
        <f t="shared" si="368"/>
        <v>0.16694577231069019</v>
      </c>
      <c r="BM84" s="34">
        <v>14913</v>
      </c>
      <c r="BN84" s="224">
        <f t="shared" si="369"/>
        <v>0.24161185579885114</v>
      </c>
      <c r="BO84" s="34">
        <v>7325</v>
      </c>
      <c r="BP84" s="224">
        <f t="shared" si="370"/>
        <v>0.33692279613068088</v>
      </c>
      <c r="BQ84" s="34">
        <v>7937</v>
      </c>
      <c r="BR84" s="224">
        <f t="shared" si="371"/>
        <v>0.11694342808893898</v>
      </c>
      <c r="BS84" s="34">
        <v>10052</v>
      </c>
      <c r="BT84" s="224">
        <f t="shared" si="372"/>
        <v>1.5456106677442127E-2</v>
      </c>
      <c r="BU84" s="130">
        <v>491</v>
      </c>
      <c r="BV84" s="220">
        <f t="shared" si="373"/>
        <v>-1.2072434607645843E-2</v>
      </c>
      <c r="BW84" s="34">
        <v>396979</v>
      </c>
      <c r="BX84" s="224">
        <f t="shared" si="374"/>
        <v>-4.3439985352798915E-3</v>
      </c>
      <c r="BY84" s="34">
        <v>180554</v>
      </c>
      <c r="BZ84" s="224">
        <f t="shared" si="375"/>
        <v>-4.6443585356063966E-2</v>
      </c>
      <c r="CA84" s="34">
        <v>58575</v>
      </c>
      <c r="CB84" s="224">
        <f t="shared" si="376"/>
        <v>5.6033317107469394E-2</v>
      </c>
      <c r="CC84" s="34">
        <v>40848</v>
      </c>
      <c r="CD84" s="224">
        <f t="shared" si="377"/>
        <v>-0.13633288227334239</v>
      </c>
      <c r="CE84" s="34">
        <v>114247</v>
      </c>
      <c r="CF84" s="224">
        <f t="shared" si="378"/>
        <v>4.7801164763608073E-2</v>
      </c>
      <c r="CG84" s="130">
        <v>2867</v>
      </c>
      <c r="CH84" s="220">
        <f t="shared" si="379"/>
        <v>-0.59287134336836123</v>
      </c>
      <c r="CI84" s="34">
        <v>45924</v>
      </c>
      <c r="CJ84" s="224">
        <f t="shared" si="380"/>
        <v>-0.12761673188708633</v>
      </c>
      <c r="CK84" s="34">
        <v>13604</v>
      </c>
      <c r="CL84" s="224">
        <f t="shared" si="381"/>
        <v>-9.7877984084880687E-2</v>
      </c>
      <c r="CM84" s="34">
        <v>18657</v>
      </c>
      <c r="CN84" s="224">
        <f t="shared" si="382"/>
        <v>-6.0810470677070239E-2</v>
      </c>
      <c r="CO84" s="34">
        <v>4292</v>
      </c>
      <c r="CP84" s="224">
        <f t="shared" si="383"/>
        <v>-0.25756789482788445</v>
      </c>
      <c r="CQ84" s="34">
        <v>8720</v>
      </c>
      <c r="CR84" s="224">
        <f t="shared" si="384"/>
        <v>-0.16586952362731966</v>
      </c>
      <c r="CS84" s="130">
        <v>1355</v>
      </c>
      <c r="CT84" s="220">
        <f t="shared" si="385"/>
        <v>-0.48321891685736085</v>
      </c>
      <c r="CU84" s="34">
        <v>40580</v>
      </c>
      <c r="CV84" s="224">
        <f t="shared" si="386"/>
        <v>0.1071399339753909</v>
      </c>
      <c r="CW84" s="34">
        <v>11173</v>
      </c>
      <c r="CX84" s="224">
        <f t="shared" si="387"/>
        <v>9.3462517126639222E-2</v>
      </c>
      <c r="CY84" s="34">
        <v>5972</v>
      </c>
      <c r="CZ84" s="224">
        <f t="shared" si="388"/>
        <v>0.25805772066568355</v>
      </c>
      <c r="DA84" s="34">
        <v>3306</v>
      </c>
      <c r="DB84" s="224">
        <f t="shared" si="389"/>
        <v>-0.1374902165405687</v>
      </c>
      <c r="DC84" s="34">
        <v>20190</v>
      </c>
      <c r="DD84" s="224">
        <f t="shared" si="390"/>
        <v>0.1346521299314376</v>
      </c>
      <c r="DE84" s="130">
        <v>49</v>
      </c>
      <c r="DF84" s="220">
        <f t="shared" si="391"/>
        <v>0.28947368421052633</v>
      </c>
      <c r="DG84" s="34">
        <v>234237</v>
      </c>
      <c r="DH84" s="224">
        <f t="shared" si="392"/>
        <v>-0.10624537358536645</v>
      </c>
      <c r="DI84" s="34">
        <v>64706</v>
      </c>
      <c r="DJ84" s="224">
        <f t="shared" si="393"/>
        <v>-4.9545381101367525E-2</v>
      </c>
      <c r="DK84" s="34">
        <v>139851</v>
      </c>
      <c r="DL84" s="224">
        <f t="shared" si="394"/>
        <v>-9.090849996099748E-2</v>
      </c>
      <c r="DM84" s="34">
        <v>14081</v>
      </c>
      <c r="DN84" s="224">
        <f t="shared" si="395"/>
        <v>-0.10317814151964844</v>
      </c>
      <c r="DO84" s="34">
        <v>14824</v>
      </c>
      <c r="DP84" s="224">
        <f t="shared" si="396"/>
        <v>-0.30514671416518235</v>
      </c>
      <c r="DQ84" s="130">
        <v>1454</v>
      </c>
      <c r="DR84" s="220">
        <f t="shared" si="397"/>
        <v>-0.62312078797304304</v>
      </c>
      <c r="DS84" s="34">
        <v>102730</v>
      </c>
      <c r="DT84" s="224">
        <f t="shared" si="398"/>
        <v>0.124649675950254</v>
      </c>
      <c r="DU84" s="34">
        <v>61104</v>
      </c>
      <c r="DV84" s="224">
        <f t="shared" si="399"/>
        <v>8.7317828353826732E-2</v>
      </c>
      <c r="DW84" s="34">
        <v>41430</v>
      </c>
      <c r="DX84" s="224">
        <f t="shared" si="400"/>
        <v>0.15558406783443046</v>
      </c>
      <c r="DY84" s="34">
        <v>15848</v>
      </c>
      <c r="DZ84" s="224">
        <f t="shared" si="401"/>
        <v>3.6697847844573861E-2</v>
      </c>
      <c r="EA84" s="34">
        <v>14865</v>
      </c>
      <c r="EB84" s="224">
        <f t="shared" si="402"/>
        <v>-7.4781331374774718E-3</v>
      </c>
      <c r="EC84" s="130">
        <v>3726</v>
      </c>
      <c r="ED84" s="220">
        <f t="shared" si="403"/>
        <v>-0.1703406813627254</v>
      </c>
    </row>
    <row r="85" spans="1:134" s="16" customFormat="1" ht="15.75" x14ac:dyDescent="0.25">
      <c r="A85" s="218"/>
      <c r="B85" s="225">
        <v>2018</v>
      </c>
      <c r="C85" s="226">
        <f>SUM(C73:C84)</f>
        <v>15560965</v>
      </c>
      <c r="D85" s="227">
        <f>IFERROR(C85/C98-1,"-")</f>
        <v>-2.594859743731448E-2</v>
      </c>
      <c r="E85" s="226">
        <f>SUM(E73:E84)</f>
        <v>5948942</v>
      </c>
      <c r="F85" s="227">
        <f>IFERROR(E85/E98-1,"-")</f>
        <v>-3.7635935856005998E-2</v>
      </c>
      <c r="G85" s="226">
        <f>SUM(G73:G84)</f>
        <v>4509827</v>
      </c>
      <c r="H85" s="227">
        <f>IFERROR(G85/G98-1,"-")</f>
        <v>-1.6946444413927231E-2</v>
      </c>
      <c r="I85" s="226">
        <f>SUM(I73:I84)</f>
        <v>2253207</v>
      </c>
      <c r="J85" s="227">
        <f>IFERROR(I85/I98-1,"-")</f>
        <v>-5.7621979272097668E-2</v>
      </c>
      <c r="K85" s="226">
        <f>SUM(K73:K84)</f>
        <v>3064331</v>
      </c>
      <c r="L85" s="227">
        <f>IFERROR(K85/K98-1,"-")</f>
        <v>-2.5996473750675042E-2</v>
      </c>
      <c r="M85" s="228">
        <f>SUM(M73:M84)</f>
        <v>374925</v>
      </c>
      <c r="N85" s="229">
        <f>IFERROR(M85/M98-1,"-")</f>
        <v>-8.0408037124608756E-2</v>
      </c>
      <c r="O85" s="226">
        <f>SUM(O73:O84)</f>
        <v>13824578</v>
      </c>
      <c r="P85" s="227">
        <f>IFERROR(O85/O98-1,"-")</f>
        <v>-3.3946581100721018E-2</v>
      </c>
      <c r="Q85" s="226">
        <f>SUM(Q73:Q84)</f>
        <v>5173837</v>
      </c>
      <c r="R85" s="227">
        <f>IFERROR(Q85/Q98-1,"-")</f>
        <v>-4.8512495333444927E-2</v>
      </c>
      <c r="S85" s="226">
        <f>SUM(S73:S84)</f>
        <v>3935846</v>
      </c>
      <c r="T85" s="227">
        <f>IFERROR(S85/S98-1,"-")</f>
        <v>-2.5333649319848939E-2</v>
      </c>
      <c r="U85" s="226">
        <f>SUM(U73:U84)</f>
        <v>2098704</v>
      </c>
      <c r="V85" s="227">
        <f>IFERROR(U85/U98-1,"-")</f>
        <v>-6.393690785324524E-2</v>
      </c>
      <c r="W85" s="226">
        <f>SUM(W73:W84)</f>
        <v>2790125</v>
      </c>
      <c r="X85" s="227">
        <f>IFERROR(W85/W98-1,"-")</f>
        <v>-3.2810184503124118E-2</v>
      </c>
      <c r="Y85" s="228">
        <f>SUM(Y73:Y84)</f>
        <v>313740</v>
      </c>
      <c r="Z85" s="229">
        <f>IFERROR(Y85/Y98-1,"-")</f>
        <v>-9.6079380445304952E-2</v>
      </c>
      <c r="AA85" s="226">
        <f>SUM(AA73:AA84)</f>
        <v>1736391</v>
      </c>
      <c r="AB85" s="227">
        <f>IFERROR(AA85/AA98-1,"-")</f>
        <v>4.2787916713459495E-2</v>
      </c>
      <c r="AC85" s="226">
        <f>SUM(AC73:AC84)</f>
        <v>775107</v>
      </c>
      <c r="AD85" s="227">
        <f>IFERROR(AC85/AC98-1,"-")</f>
        <v>4.1860896494991584E-2</v>
      </c>
      <c r="AE85" s="226">
        <f>SUM(AE73:AE84)</f>
        <v>573983</v>
      </c>
      <c r="AF85" s="227">
        <f>IFERROR(AE85/AE98-1,"-")</f>
        <v>4.4697638440187371E-2</v>
      </c>
      <c r="AG85" s="226">
        <f>SUM(AG73:AG84)</f>
        <v>154506</v>
      </c>
      <c r="AH85" s="227">
        <f>IFERROR(AG85/AG98-1,"-")</f>
        <v>3.7475239214369571E-2</v>
      </c>
      <c r="AI85" s="226">
        <f>SUM(AI73:AI84)</f>
        <v>274206</v>
      </c>
      <c r="AJ85" s="227">
        <f>IFERROR(AI85/AI98-1,"-")</f>
        <v>4.9210813292773992E-2</v>
      </c>
      <c r="AK85" s="228">
        <f>SUM(AK73:AK84)</f>
        <v>61187</v>
      </c>
      <c r="AL85" s="229">
        <f>IFERROR(AK85/AK98-1,"-")</f>
        <v>9.3033996997839985E-3</v>
      </c>
      <c r="AM85" s="226">
        <f>SUM(AM73:AM84)</f>
        <v>3065360</v>
      </c>
      <c r="AN85" s="227">
        <f>IFERROR(AM85/AM98-1,"-")</f>
        <v>-1.8840844587598271E-2</v>
      </c>
      <c r="AO85" s="226">
        <f>SUM(AO73:AO84)</f>
        <v>861286</v>
      </c>
      <c r="AP85" s="227">
        <f>IFERROR(AO85/AO98-1,"-")</f>
        <v>-4.7922983643199135E-2</v>
      </c>
      <c r="AQ85" s="226">
        <f>SUM(AQ73:AQ84)</f>
        <v>978759</v>
      </c>
      <c r="AR85" s="227">
        <f>IFERROR(AQ85/AQ98-1,"-")</f>
        <v>-3.2816255059448518E-2</v>
      </c>
      <c r="AS85" s="226">
        <f>SUM(AS73:AS84)</f>
        <v>915250</v>
      </c>
      <c r="AT85" s="227">
        <f>IFERROR(AS85/AS98-1,"-")</f>
        <v>-7.2704430552881893E-2</v>
      </c>
      <c r="AU85" s="226">
        <f>SUM(AU73:AU84)</f>
        <v>421265</v>
      </c>
      <c r="AV85" s="227">
        <f>IFERROR(AU85/AU98-1,"-")</f>
        <v>-0.11148396404300998</v>
      </c>
      <c r="AW85" s="228">
        <f>SUM(AW73:AW84)</f>
        <v>148460</v>
      </c>
      <c r="AX85" s="229">
        <f>IFERROR(AW85/AW98-1,"-")</f>
        <v>-4.6842497239271697E-2</v>
      </c>
      <c r="AY85" s="226">
        <f>SUM(AY73:AY84)</f>
        <v>409164</v>
      </c>
      <c r="AZ85" s="227">
        <f>IFERROR(AY85/AY98-1,"-")</f>
        <v>-4.4719977031741909E-3</v>
      </c>
      <c r="BA85" s="226">
        <f>SUM(BA73:BA84)</f>
        <v>215034</v>
      </c>
      <c r="BB85" s="227">
        <f>IFERROR(BA85/BA98-1,"-")</f>
        <v>-5.0421281331142986E-2</v>
      </c>
      <c r="BC85" s="226">
        <f>SUM(BC73:BC84)</f>
        <v>114816</v>
      </c>
      <c r="BD85" s="227">
        <f>IFERROR(BC85/BC98-1,"-")</f>
        <v>1.9589734481839871E-2</v>
      </c>
      <c r="BE85" s="226">
        <f>SUM(BE73:BE84)</f>
        <v>16856</v>
      </c>
      <c r="BF85" s="227">
        <f>IFERROR(BE85/BE98-1,"-")</f>
        <v>5.7797301537496182E-2</v>
      </c>
      <c r="BG85" s="226">
        <f>SUM(BG73:BG84)</f>
        <v>56190</v>
      </c>
      <c r="BH85" s="227">
        <f>IFERROR(BG85/BG98-1,"-")</f>
        <v>0.12438468003361747</v>
      </c>
      <c r="BI85" s="228">
        <f>SUM(BI73:BI84)</f>
        <v>6877</v>
      </c>
      <c r="BJ85" s="229">
        <f>IFERROR(BI85/BI98-1,"-")</f>
        <v>-0.13757210935540509</v>
      </c>
      <c r="BK85" s="226">
        <f>SUM(BK73:BK84)</f>
        <v>581915</v>
      </c>
      <c r="BL85" s="227">
        <f>IFERROR(BK85/BK98-1,"-")</f>
        <v>1.2309533625936897E-2</v>
      </c>
      <c r="BM85" s="226">
        <f>SUM(BM73:BM84)</f>
        <v>200841</v>
      </c>
      <c r="BN85" s="227">
        <f>IFERROR(BM85/BM98-1,"-")</f>
        <v>1.2405484423833046E-2</v>
      </c>
      <c r="BO85" s="226">
        <f>SUM(BO73:BO84)</f>
        <v>108748</v>
      </c>
      <c r="BP85" s="227">
        <f>IFERROR(BO85/BO98-1,"-")</f>
        <v>-1.120602553504213E-3</v>
      </c>
      <c r="BQ85" s="226">
        <f>SUM(BQ73:BQ84)</f>
        <v>128433</v>
      </c>
      <c r="BR85" s="227">
        <f>IFERROR(BQ85/BQ98-1,"-")</f>
        <v>4.1655514732718668E-2</v>
      </c>
      <c r="BS85" s="226">
        <f>SUM(BS73:BS84)</f>
        <v>149500</v>
      </c>
      <c r="BT85" s="227">
        <f>IFERROR(BS85/BS98-1,"-")</f>
        <v>2.1607511377769173E-2</v>
      </c>
      <c r="BU85" s="228">
        <f>SUM(BU73:BU84)</f>
        <v>15223</v>
      </c>
      <c r="BV85" s="229">
        <f>IFERROR(BU85/BU98-1,"-")</f>
        <v>-0.15111805052138516</v>
      </c>
      <c r="BW85" s="226">
        <f>SUM(BW73:BW84)</f>
        <v>5001630</v>
      </c>
      <c r="BX85" s="227">
        <f>IFERROR(BW85/BW98-1,"-")</f>
        <v>-5.0476182882475462E-2</v>
      </c>
      <c r="BY85" s="226">
        <f>SUM(BY73:BY84)</f>
        <v>2240901</v>
      </c>
      <c r="BZ85" s="227">
        <f>IFERROR(BY85/BY98-1,"-")</f>
        <v>-6.1557983077145328E-2</v>
      </c>
      <c r="CA85" s="226">
        <f>SUM(CA73:CA84)</f>
        <v>857654</v>
      </c>
      <c r="CB85" s="227">
        <f>IFERROR(CA85/CA98-1,"-")</f>
        <v>-3.6220369800176622E-2</v>
      </c>
      <c r="CC85" s="226">
        <f>SUM(CC73:CC84)</f>
        <v>535986</v>
      </c>
      <c r="CD85" s="227">
        <f>IFERROR(CC85/CC98-1,"-")</f>
        <v>-3.8103578850647302E-2</v>
      </c>
      <c r="CE85" s="226">
        <f>SUM(CE73:CE84)</f>
        <v>1401147</v>
      </c>
      <c r="CF85" s="227">
        <f>IFERROR(CE85/CE98-1,"-")</f>
        <v>-3.5087852197303482E-2</v>
      </c>
      <c r="CG85" s="228">
        <f>SUM(CG73:CG84)</f>
        <v>56223</v>
      </c>
      <c r="CH85" s="229">
        <f>IFERROR(CG85/CG98-1,"-")</f>
        <v>-0.11220767736739878</v>
      </c>
      <c r="CI85" s="226">
        <f>SUM(CI73:CI84)</f>
        <v>619539</v>
      </c>
      <c r="CJ85" s="227">
        <f>IFERROR(CI85/CI98-1,"-")</f>
        <v>-4.4670227661031126E-2</v>
      </c>
      <c r="CK85" s="226">
        <f>SUM(CK73:CK84)</f>
        <v>188874</v>
      </c>
      <c r="CL85" s="227">
        <f>IFERROR(CK85/CK98-1,"-")</f>
        <v>-1.8280480895676021E-2</v>
      </c>
      <c r="CM85" s="226">
        <f>SUM(CM73:CM84)</f>
        <v>239874</v>
      </c>
      <c r="CN85" s="227">
        <f>IFERROR(CM85/CM98-1,"-")</f>
        <v>-7.9283348015435351E-3</v>
      </c>
      <c r="CO85" s="226">
        <f>SUM(CO73:CO84)</f>
        <v>59922</v>
      </c>
      <c r="CP85" s="227">
        <f>IFERROR(CO85/CO98-1,"-")</f>
        <v>-0.30310290286564945</v>
      </c>
      <c r="CQ85" s="226">
        <f>SUM(CQ73:CQ84)</f>
        <v>116144</v>
      </c>
      <c r="CR85" s="227">
        <f>IFERROR(CQ85/CQ98-1,"-")</f>
        <v>4.3812742093485069E-2</v>
      </c>
      <c r="CS85" s="228">
        <f>SUM(CS73:CS84)</f>
        <v>27164</v>
      </c>
      <c r="CT85" s="229">
        <f>IFERROR(CS85/CS98-1,"-")</f>
        <v>-6.4761576863487713E-2</v>
      </c>
      <c r="CU85" s="226">
        <f>SUM(CU73:CU84)</f>
        <v>560422</v>
      </c>
      <c r="CV85" s="227">
        <f>IFERROR(CU85/CU98-1,"-")</f>
        <v>5.3608995557494099E-2</v>
      </c>
      <c r="CW85" s="226">
        <f>SUM(CW73:CW84)</f>
        <v>150454</v>
      </c>
      <c r="CX85" s="227">
        <f>IFERROR(CW85/CW98-1,"-")</f>
        <v>4.049128970463145E-2</v>
      </c>
      <c r="CY85" s="226">
        <f>SUM(CY73:CY84)</f>
        <v>82632</v>
      </c>
      <c r="CZ85" s="227">
        <f>IFERROR(CY85/CY98-1,"-")</f>
        <v>4.0037255667014993E-2</v>
      </c>
      <c r="DA85" s="226">
        <f>SUM(DA73:DA84)</f>
        <v>37073</v>
      </c>
      <c r="DB85" s="227">
        <f>IFERROR(DA85/DA98-1,"-")</f>
        <v>-0.11074598224994003</v>
      </c>
      <c r="DC85" s="226">
        <f>SUM(DC73:DC84)</f>
        <v>291428</v>
      </c>
      <c r="DD85" s="227">
        <f>IFERROR(DC85/DC98-1,"-")</f>
        <v>9.1482460805537125E-2</v>
      </c>
      <c r="DE85" s="228">
        <f>SUM(DE73:DE84)</f>
        <v>808</v>
      </c>
      <c r="DF85" s="229">
        <f>IFERROR(DE85/DE98-1,"-")</f>
        <v>-8.2860385925085156E-2</v>
      </c>
      <c r="DG85" s="226">
        <f>SUM(DG73:DG84)</f>
        <v>1636818</v>
      </c>
      <c r="DH85" s="227">
        <f>IFERROR(DG85/DG98-1,"-")</f>
        <v>-5.8041348353403244E-2</v>
      </c>
      <c r="DI85" s="226">
        <f>SUM(DI73:DI84)</f>
        <v>415817</v>
      </c>
      <c r="DJ85" s="227">
        <f>IFERROR(DI85/DI98-1,"-")</f>
        <v>-9.5088039241715605E-2</v>
      </c>
      <c r="DK85" s="226">
        <f>SUM(DK73:DK84)</f>
        <v>993655</v>
      </c>
      <c r="DL85" s="227">
        <f>IFERROR(DK85/DK98-1,"-")</f>
        <v>-3.521147273574643E-2</v>
      </c>
      <c r="DM85" s="226">
        <f>SUM(DM73:DM84)</f>
        <v>101325</v>
      </c>
      <c r="DN85" s="227">
        <f>IFERROR(DM85/DM98-1,"-")</f>
        <v>-5.2080604722523627E-2</v>
      </c>
      <c r="DO85" s="226">
        <f>SUM(DO73:DO84)</f>
        <v>111282</v>
      </c>
      <c r="DP85" s="227">
        <f>IFERROR(DO85/DO98-1,"-")</f>
        <v>-6.1307465204554989E-2</v>
      </c>
      <c r="DQ85" s="228">
        <f>SUM(DQ73:DQ84)</f>
        <v>19815</v>
      </c>
      <c r="DR85" s="229">
        <f>IFERROR(DQ85/DQ98-1,"-")</f>
        <v>-0.37574822002394304</v>
      </c>
      <c r="DS85" s="226">
        <f>SUM(DS73:DS84)</f>
        <v>1139969</v>
      </c>
      <c r="DT85" s="227">
        <f>IFERROR(DS85/DS98-1,"-")</f>
        <v>-9.3187403753567377E-3</v>
      </c>
      <c r="DU85" s="226">
        <f>SUM(DU73:DU84)</f>
        <v>680654</v>
      </c>
      <c r="DV85" s="227">
        <f>IFERROR(DU85/DU98-1,"-")</f>
        <v>-1.748920998311132E-2</v>
      </c>
      <c r="DW85" s="226">
        <f>SUM(DW73:DW84)</f>
        <v>453071</v>
      </c>
      <c r="DX85" s="227">
        <f>IFERROR(DW85/DW98-1,"-")</f>
        <v>6.6700679595999013E-4</v>
      </c>
      <c r="DY85" s="226">
        <f>SUM(DY73:DY84)</f>
        <v>203827</v>
      </c>
      <c r="DZ85" s="227">
        <f>IFERROR(DY85/DY98-1,"-")</f>
        <v>1.5570348078245422E-2</v>
      </c>
      <c r="EA85" s="226">
        <f>SUM(EA73:EA84)</f>
        <v>168120</v>
      </c>
      <c r="EB85" s="227">
        <f>IFERROR(EA85/EA98-1,"-")</f>
        <v>-0.10279057108244705</v>
      </c>
      <c r="EC85" s="228">
        <f>SUM(EC73:EC84)</f>
        <v>35402</v>
      </c>
      <c r="ED85" s="229">
        <f>IFERROR(EC85/EC98-1,"-")</f>
        <v>-1.7566255029832112E-2</v>
      </c>
    </row>
    <row r="86" spans="1:134" s="16" customFormat="1" outlineLevel="1" x14ac:dyDescent="0.25">
      <c r="A86" s="218"/>
      <c r="B86" s="33" t="s">
        <v>33</v>
      </c>
      <c r="C86" s="34">
        <v>1287143</v>
      </c>
      <c r="D86" s="224">
        <f>IFERROR(C86/C99-1,"-")</f>
        <v>6.4627363921496039E-2</v>
      </c>
      <c r="E86" s="34">
        <v>537310</v>
      </c>
      <c r="F86" s="224">
        <f>IFERROR(E86/E99-1,"-")</f>
        <v>0.14083400569026283</v>
      </c>
      <c r="G86" s="34">
        <v>401569</v>
      </c>
      <c r="H86" s="224">
        <f>IFERROR(G86/G99-1,"-")</f>
        <v>1.2993860016447201E-2</v>
      </c>
      <c r="I86" s="34">
        <v>205490</v>
      </c>
      <c r="J86" s="224">
        <f>IFERROR(I86/I99-1,"-")</f>
        <v>0.12418007451132707</v>
      </c>
      <c r="K86" s="34">
        <v>248117</v>
      </c>
      <c r="L86" s="224">
        <f>IFERROR(K86/K99-1,"-")</f>
        <v>0.18416543771983829</v>
      </c>
      <c r="M86" s="130">
        <v>56934</v>
      </c>
      <c r="N86" s="220">
        <f>IFERROR(M86/M99-1,"-")</f>
        <v>0.92085020242914983</v>
      </c>
      <c r="O86" s="34">
        <v>1183394</v>
      </c>
      <c r="P86" s="224">
        <f>IFERROR(O86/O99-1,"-")</f>
        <v>6.7128243602969206E-2</v>
      </c>
      <c r="Q86" s="34">
        <v>490765</v>
      </c>
      <c r="R86" s="224">
        <f>IFERROR(Q86/Q99-1,"-")</f>
        <v>0.14697145688383872</v>
      </c>
      <c r="S86" s="34">
        <v>367051</v>
      </c>
      <c r="T86" s="224">
        <f>IFERROR(S86/S99-1,"-")</f>
        <v>7.764473962380114E-3</v>
      </c>
      <c r="U86" s="34">
        <v>195106</v>
      </c>
      <c r="V86" s="224">
        <f>IFERROR(U86/U99-1,"-")</f>
        <v>0.12355241259768146</v>
      </c>
      <c r="W86" s="34">
        <v>229948</v>
      </c>
      <c r="X86" s="224">
        <f>IFERROR(W86/W99-1,"-")</f>
        <v>0.19876967990824723</v>
      </c>
      <c r="Y86" s="130">
        <v>51370</v>
      </c>
      <c r="Z86" s="220">
        <f>IFERROR(Y86/Y99-1,"-")</f>
        <v>0.99782211332788862</v>
      </c>
      <c r="AA86" s="34">
        <v>103749</v>
      </c>
      <c r="AB86" s="224">
        <f>IFERROR(AA86/AA99-1,"-")</f>
        <v>3.6909330774766103E-2</v>
      </c>
      <c r="AC86" s="34">
        <v>46545</v>
      </c>
      <c r="AD86" s="224">
        <f>IFERROR(AC86/AC99-1,"-")</f>
        <v>7.9930394431554586E-2</v>
      </c>
      <c r="AE86" s="34">
        <v>34518</v>
      </c>
      <c r="AF86" s="224">
        <f>IFERROR(AE86/AE99-1,"-")</f>
        <v>7.215406118962564E-2</v>
      </c>
      <c r="AG86" s="34">
        <v>10384</v>
      </c>
      <c r="AH86" s="224">
        <f>IFERROR(AG86/AG99-1,"-")</f>
        <v>0.1361050328227571</v>
      </c>
      <c r="AI86" s="34">
        <v>18169</v>
      </c>
      <c r="AJ86" s="224">
        <f>IFERROR(AI86/AI99-1,"-")</f>
        <v>2.5917560700169373E-2</v>
      </c>
      <c r="AK86" s="130">
        <v>5564</v>
      </c>
      <c r="AL86" s="220">
        <f>IFERROR(AK86/AK99-1,"-")</f>
        <v>0.41721854304635753</v>
      </c>
      <c r="AM86" s="34">
        <v>250799</v>
      </c>
      <c r="AN86" s="224">
        <f>IFERROR(AM86/AM99-1,"-")</f>
        <v>-3.7428372948098421E-2</v>
      </c>
      <c r="AO86" s="34">
        <v>95160</v>
      </c>
      <c r="AP86" s="224">
        <f>IFERROR(AO86/AO99-1,"-")</f>
        <v>0.14556748687822019</v>
      </c>
      <c r="AQ86" s="34">
        <v>94841</v>
      </c>
      <c r="AR86" s="224">
        <f>IFERROR(AQ86/AQ99-1,"-")</f>
        <v>-1.6804544794841503E-2</v>
      </c>
      <c r="AS86" s="34">
        <v>95524</v>
      </c>
      <c r="AT86" s="224">
        <f>IFERROR(AS86/AS99-1,"-")</f>
        <v>0.16205004683527369</v>
      </c>
      <c r="AU86" s="34">
        <v>51848</v>
      </c>
      <c r="AV86" s="224">
        <f>IFERROR(AU86/AU99-1,"-")</f>
        <v>0.27610140290425789</v>
      </c>
      <c r="AW86" s="130">
        <v>28328</v>
      </c>
      <c r="AX86" s="220">
        <f>IFERROR(AW86/AW99-1,"-")</f>
        <v>1.3947924592104153</v>
      </c>
      <c r="AY86" s="34">
        <v>32719</v>
      </c>
      <c r="AZ86" s="224">
        <f>IFERROR(AY86/AY99-1,"-")</f>
        <v>3.7085169102031745E-2</v>
      </c>
      <c r="BA86" s="34">
        <v>18374</v>
      </c>
      <c r="BB86" s="224">
        <f>IFERROR(BA86/BA99-1,"-")</f>
        <v>6.4049108176974734E-2</v>
      </c>
      <c r="BC86" s="34">
        <v>7942</v>
      </c>
      <c r="BD86" s="224">
        <f>IFERROR(BC86/BC99-1,"-")</f>
        <v>-1.5861214374225496E-2</v>
      </c>
      <c r="BE86" s="34">
        <v>1502</v>
      </c>
      <c r="BF86" s="224">
        <f>IFERROR(BE86/BE99-1,"-")</f>
        <v>0.12678169542385587</v>
      </c>
      <c r="BG86" s="34">
        <v>3978</v>
      </c>
      <c r="BH86" s="224">
        <f>IFERROR(BG86/BG99-1,"-")</f>
        <v>0.21465648854961827</v>
      </c>
      <c r="BI86" s="130">
        <v>504</v>
      </c>
      <c r="BJ86" s="220">
        <f>IFERROR(BI86/BI99-1,"-")</f>
        <v>-0.31428571428571428</v>
      </c>
      <c r="BK86" s="34">
        <v>35722</v>
      </c>
      <c r="BL86" s="224">
        <f>IFERROR(BK86/BK99-1,"-")</f>
        <v>-7.2998572726093114E-2</v>
      </c>
      <c r="BM86" s="34">
        <v>14047</v>
      </c>
      <c r="BN86" s="224">
        <f>IFERROR(BM86/BM99-1,"-")</f>
        <v>-4.630321135175508E-2</v>
      </c>
      <c r="BO86" s="34">
        <v>6461</v>
      </c>
      <c r="BP86" s="224">
        <f>IFERROR(BO86/BO99-1,"-")</f>
        <v>2.5881232137186405E-2</v>
      </c>
      <c r="BQ86" s="34">
        <v>7117</v>
      </c>
      <c r="BR86" s="224">
        <f>IFERROR(BQ86/BQ99-1,"-")</f>
        <v>-2.6535357680207872E-2</v>
      </c>
      <c r="BS86" s="34">
        <v>8292</v>
      </c>
      <c r="BT86" s="224">
        <f>IFERROR(BS86/BS99-1,"-")</f>
        <v>-0.17492537313432832</v>
      </c>
      <c r="BU86" s="130">
        <v>762</v>
      </c>
      <c r="BV86" s="220">
        <f>IFERROR(BU86/BU99-1,"-")</f>
        <v>0.11078717201166177</v>
      </c>
      <c r="BW86" s="34">
        <v>352657</v>
      </c>
      <c r="BX86" s="224">
        <f>IFERROR(BW86/BW99-1,"-")</f>
        <v>0.13619214846078265</v>
      </c>
      <c r="BY86" s="34">
        <v>172074</v>
      </c>
      <c r="BZ86" s="224">
        <f>IFERROR(BY86/BY99-1,"-")</f>
        <v>0.15125848018947452</v>
      </c>
      <c r="CA86" s="34">
        <v>56673</v>
      </c>
      <c r="CB86" s="224">
        <f>IFERROR(CA86/CA99-1,"-")</f>
        <v>0.37961001971810404</v>
      </c>
      <c r="CC86" s="34">
        <v>37456</v>
      </c>
      <c r="CD86" s="224">
        <f>IFERROR(CC86/CC99-1,"-")</f>
        <v>8.8181065120385149E-4</v>
      </c>
      <c r="CE86" s="34">
        <v>100516</v>
      </c>
      <c r="CF86" s="224">
        <f>IFERROR(CE86/CE99-1,"-")</f>
        <v>0.21469486404833837</v>
      </c>
      <c r="CG86" s="130">
        <v>9849</v>
      </c>
      <c r="CH86" s="220">
        <f>IFERROR(CG86/CG99-1,"-")</f>
        <v>1.3228773584905662</v>
      </c>
      <c r="CI86" s="34">
        <v>48917</v>
      </c>
      <c r="CJ86" s="224">
        <f>IFERROR(CI86/CI99-1,"-")</f>
        <v>6.7870241005937748E-2</v>
      </c>
      <c r="CK86" s="34">
        <v>13920</v>
      </c>
      <c r="CL86" s="224">
        <f>IFERROR(CK86/CK99-1,"-")</f>
        <v>0.10590291570668153</v>
      </c>
      <c r="CM86" s="34">
        <v>17932</v>
      </c>
      <c r="CN86" s="224">
        <f>IFERROR(CM86/CM99-1,"-")</f>
        <v>-0.12701426415461758</v>
      </c>
      <c r="CO86" s="34">
        <v>5487</v>
      </c>
      <c r="CP86" s="224">
        <f>IFERROR(CO86/CO99-1,"-")</f>
        <v>0.23220300920727599</v>
      </c>
      <c r="CQ86" s="34">
        <v>9208</v>
      </c>
      <c r="CR86" s="224">
        <f>IFERROR(CQ86/CQ99-1,"-")</f>
        <v>0.25775167326867909</v>
      </c>
      <c r="CS86" s="130">
        <v>2670</v>
      </c>
      <c r="CT86" s="220">
        <f>IFERROR(CS86/CS99-1,"-")</f>
        <v>0.37699845281072708</v>
      </c>
      <c r="CU86" s="34">
        <v>36541</v>
      </c>
      <c r="CV86" s="224">
        <f>IFERROR(CU86/CU99-1,"-")</f>
        <v>0.10066568270128617</v>
      </c>
      <c r="CW86" s="34">
        <v>9782</v>
      </c>
      <c r="CX86" s="224">
        <f>IFERROR(CW86/CW99-1,"-")</f>
        <v>-4.3044414009000165E-2</v>
      </c>
      <c r="CY86" s="34">
        <v>6480</v>
      </c>
      <c r="CZ86" s="224">
        <f>IFERROR(CY86/CY99-1,"-")</f>
        <v>0.20222634508348802</v>
      </c>
      <c r="DA86" s="34">
        <v>3379</v>
      </c>
      <c r="DB86" s="224">
        <f>IFERROR(DA86/DA99-1,"-")</f>
        <v>0.49249116607773846</v>
      </c>
      <c r="DC86" s="34">
        <v>17188</v>
      </c>
      <c r="DD86" s="224">
        <f>IFERROR(DC86/DC99-1,"-")</f>
        <v>0.13459634299293688</v>
      </c>
      <c r="DE86" s="130">
        <v>93</v>
      </c>
      <c r="DF86" s="220">
        <f>IFERROR(DE86/DE99-1,"-")</f>
        <v>9.3333333333333339</v>
      </c>
      <c r="DG86" s="34">
        <v>253534</v>
      </c>
      <c r="DH86" s="224">
        <f>IFERROR(DG86/DG99-1,"-")</f>
        <v>-6.3068105670616159E-4</v>
      </c>
      <c r="DI86" s="34">
        <v>84356</v>
      </c>
      <c r="DJ86" s="224">
        <f>IFERROR(DI86/DI99-1,"-")</f>
        <v>0.18849768234780284</v>
      </c>
      <c r="DK86" s="34">
        <v>129184</v>
      </c>
      <c r="DL86" s="224">
        <f>IFERROR(DK86/DK99-1,"-")</f>
        <v>-0.12613136711087058</v>
      </c>
      <c r="DM86" s="34">
        <v>18297</v>
      </c>
      <c r="DN86" s="224">
        <f>IFERROR(DM86/DM99-1,"-")</f>
        <v>0.16356120826709053</v>
      </c>
      <c r="DO86" s="34">
        <v>18258</v>
      </c>
      <c r="DP86" s="224">
        <f>IFERROR(DO86/DO99-1,"-")</f>
        <v>-2.5304292120435612E-2</v>
      </c>
      <c r="DQ86" s="130">
        <v>4551</v>
      </c>
      <c r="DR86" s="220">
        <f>IFERROR(DQ86/DQ99-1,"-")</f>
        <v>1.39652448657188</v>
      </c>
      <c r="DS86" s="34">
        <v>103159</v>
      </c>
      <c r="DT86" s="224">
        <f>IFERROR(DS86/DS99-1,"-")</f>
        <v>0.30963957902220418</v>
      </c>
      <c r="DU86" s="34">
        <v>57885</v>
      </c>
      <c r="DV86" s="224">
        <f>IFERROR(DU86/DU99-1,"-")</f>
        <v>0.21630140152549848</v>
      </c>
      <c r="DW86" s="34">
        <v>36056</v>
      </c>
      <c r="DX86" s="224">
        <f>IFERROR(DW86/DW99-1,"-")</f>
        <v>0.21946764974464772</v>
      </c>
      <c r="DY86" s="34">
        <v>16042</v>
      </c>
      <c r="DZ86" s="224">
        <f>IFERROR(DY86/DY99-1,"-")</f>
        <v>9.3747869366605396E-2</v>
      </c>
      <c r="EA86" s="34">
        <v>14847</v>
      </c>
      <c r="EB86" s="224">
        <f>IFERROR(EA86/EA99-1,"-")</f>
        <v>0.36599503174165049</v>
      </c>
      <c r="EC86" s="130">
        <v>4043</v>
      </c>
      <c r="ED86" s="220">
        <f>IFERROR(EC86/EC99-1,"-")</f>
        <v>0.62565339766787287</v>
      </c>
    </row>
    <row r="87" spans="1:134" s="16" customFormat="1" outlineLevel="1" x14ac:dyDescent="0.25">
      <c r="A87" s="218"/>
      <c r="B87" s="33" t="s">
        <v>35</v>
      </c>
      <c r="C87" s="34">
        <v>1287581</v>
      </c>
      <c r="D87" s="224">
        <f t="shared" ref="D87:D97" si="404">IFERROR(C87/C100-1,"-")</f>
        <v>5.9692967620289084E-2</v>
      </c>
      <c r="E87" s="34">
        <v>505532</v>
      </c>
      <c r="F87" s="224">
        <f t="shared" ref="F87:F97" si="405">IFERROR(E87/E100-1,"-")</f>
        <v>9.5453343792390566E-2</v>
      </c>
      <c r="G87" s="34">
        <v>384173</v>
      </c>
      <c r="H87" s="224">
        <f t="shared" ref="H87:H97" si="406">IFERROR(G87/G100-1,"-")</f>
        <v>8.3982065918190463E-2</v>
      </c>
      <c r="I87" s="34">
        <v>181236</v>
      </c>
      <c r="J87" s="224">
        <f t="shared" ref="J87:J97" si="407">IFERROR(I87/I100-1,"-")</f>
        <v>-1.5048504116735972E-2</v>
      </c>
      <c r="K87" s="34">
        <v>234133</v>
      </c>
      <c r="L87" s="224">
        <f t="shared" ref="L87:L97" si="408">IFERROR(K87/K100-1,"-")</f>
        <v>3.3147854788391218E-2</v>
      </c>
      <c r="M87" s="130">
        <v>41469</v>
      </c>
      <c r="N87" s="220">
        <f t="shared" ref="N87:N97" si="409">IFERROR(M87/M100-1,"-")</f>
        <v>0.53287990241378025</v>
      </c>
      <c r="O87" s="34">
        <v>1184184</v>
      </c>
      <c r="P87" s="224">
        <f t="shared" ref="P87:P97" si="410">IFERROR(O87/O100-1,"-")</f>
        <v>5.5951376714539647E-2</v>
      </c>
      <c r="Q87" s="34">
        <v>458974</v>
      </c>
      <c r="R87" s="224">
        <f t="shared" ref="R87:R97" si="411">IFERROR(Q87/Q100-1,"-")</f>
        <v>8.1575183159462439E-2</v>
      </c>
      <c r="S87" s="34">
        <v>350561</v>
      </c>
      <c r="T87" s="224">
        <f t="shared" ref="T87:T97" si="412">IFERROR(S87/S100-1,"-")</f>
        <v>8.8894894111361644E-2</v>
      </c>
      <c r="U87" s="34">
        <v>173561</v>
      </c>
      <c r="V87" s="224">
        <f t="shared" ref="V87:V97" si="413">IFERROR(U87/U100-1,"-")</f>
        <v>-1.6244679102405013E-2</v>
      </c>
      <c r="W87" s="34">
        <v>217896</v>
      </c>
      <c r="X87" s="224">
        <f t="shared" ref="X87:X97" si="414">IFERROR(W87/W100-1,"-")</f>
        <v>4.2784126801814759E-2</v>
      </c>
      <c r="Y87" s="130">
        <v>38539</v>
      </c>
      <c r="Z87" s="220">
        <f t="shared" ref="Z87:Z97" si="415">IFERROR(Y87/Y100-1,"-")</f>
        <v>0.65623791310327051</v>
      </c>
      <c r="AA87" s="34">
        <v>103397</v>
      </c>
      <c r="AB87" s="224">
        <f t="shared" ref="AB87:AB97" si="416">IFERROR(AA87/AA100-1,"-")</f>
        <v>0.10451539850234481</v>
      </c>
      <c r="AC87" s="34">
        <v>46558</v>
      </c>
      <c r="AD87" s="224">
        <f t="shared" ref="AD87:AD97" si="417">IFERROR(AC87/AC100-1,"-")</f>
        <v>0.25412132313328306</v>
      </c>
      <c r="AE87" s="34">
        <v>33612</v>
      </c>
      <c r="AF87" s="224">
        <f t="shared" ref="AF87:AF97" si="418">IFERROR(AE87/AE100-1,"-")</f>
        <v>3.5266578371885293E-2</v>
      </c>
      <c r="AG87" s="34">
        <v>7675</v>
      </c>
      <c r="AH87" s="224">
        <f t="shared" ref="AH87:AH97" si="419">IFERROR(AG87/AG100-1,"-")</f>
        <v>1.2800211137503403E-2</v>
      </c>
      <c r="AI87" s="34">
        <v>16237</v>
      </c>
      <c r="AJ87" s="224">
        <f t="shared" ref="AJ87:AJ97" si="420">IFERROR(AI87/AI100-1,"-")</f>
        <v>-8.0837814888196968E-2</v>
      </c>
      <c r="AK87" s="130">
        <v>2931</v>
      </c>
      <c r="AL87" s="220">
        <f t="shared" ref="AL87:AL97" si="421">IFERROR(AK87/AK100-1,"-")</f>
        <v>-0.22542283298097254</v>
      </c>
      <c r="AM87" s="34">
        <v>238774</v>
      </c>
      <c r="AN87" s="224">
        <f t="shared" ref="AN87:AN97" si="422">IFERROR(AM87/AM100-1,"-")</f>
        <v>-2.2387631938814767E-2</v>
      </c>
      <c r="AO87" s="34">
        <v>67742</v>
      </c>
      <c r="AP87" s="224">
        <f t="shared" ref="AP87:AP97" si="423">IFERROR(AO87/AO100-1,"-")</f>
        <v>-3.1565403859899921E-2</v>
      </c>
      <c r="AQ87" s="34">
        <v>74341</v>
      </c>
      <c r="AR87" s="224">
        <f t="shared" ref="AR87:AR97" si="424">IFERROR(AQ87/AQ100-1,"-")</f>
        <v>-4.5061593597862548E-2</v>
      </c>
      <c r="AS87" s="34">
        <v>70614</v>
      </c>
      <c r="AT87" s="224">
        <f t="shared" ref="AT87:AT97" si="425">IFERROR(AS87/AS100-1,"-")</f>
        <v>-2.9053858951971101E-2</v>
      </c>
      <c r="AU87" s="34">
        <v>34600</v>
      </c>
      <c r="AV87" s="224">
        <f t="shared" ref="AV87:AV97" si="426">IFERROR(AU87/AU100-1,"-")</f>
        <v>-5.0520018660300203E-2</v>
      </c>
      <c r="AW87" s="130">
        <v>12402</v>
      </c>
      <c r="AX87" s="220">
        <f t="shared" ref="AX87:AX97" si="427">IFERROR(AW87/AW100-1,"-")</f>
        <v>0.14198895027624303</v>
      </c>
      <c r="AY87" s="34">
        <v>30145</v>
      </c>
      <c r="AZ87" s="224">
        <f t="shared" ref="AZ87:AZ97" si="428">IFERROR(AY87/AY100-1,"-")</f>
        <v>0.11408825485993046</v>
      </c>
      <c r="BA87" s="34">
        <v>19063</v>
      </c>
      <c r="BB87" s="224">
        <f t="shared" ref="BB87:BB97" si="429">IFERROR(BA87/BA100-1,"-")</f>
        <v>0.25175651717118663</v>
      </c>
      <c r="BC87" s="34">
        <v>7205</v>
      </c>
      <c r="BD87" s="224">
        <f t="shared" ref="BD87:BD97" si="430">IFERROR(BC87/BC100-1,"-")</f>
        <v>7.4410975246048228E-2</v>
      </c>
      <c r="BE87" s="34">
        <v>1100</v>
      </c>
      <c r="BF87" s="224">
        <f t="shared" ref="BF87:BF97" si="431">IFERROR(BE87/BE100-1,"-")</f>
        <v>-0.20977011494252873</v>
      </c>
      <c r="BG87" s="34">
        <v>3127</v>
      </c>
      <c r="BH87" s="224">
        <f t="shared" ref="BH87:BH97" si="432">IFERROR(BG87/BG100-1,"-")</f>
        <v>-7.9314720812182493E-3</v>
      </c>
      <c r="BI87" s="130">
        <v>642</v>
      </c>
      <c r="BJ87" s="220">
        <f t="shared" ref="BJ87:BJ97" si="433">IFERROR(BI87/BI100-1,"-")</f>
        <v>-6.8214804063860712E-2</v>
      </c>
      <c r="BK87" s="34">
        <v>56675</v>
      </c>
      <c r="BL87" s="224">
        <f t="shared" ref="BL87:BL97" si="434">IFERROR(BK87/BK100-1,"-")</f>
        <v>7.0470686007857442E-2</v>
      </c>
      <c r="BM87" s="34">
        <v>20463</v>
      </c>
      <c r="BN87" s="224">
        <f t="shared" ref="BN87:BN97" si="435">IFERROR(BM87/BM100-1,"-")</f>
        <v>0.15077044202002021</v>
      </c>
      <c r="BO87" s="34">
        <v>8849</v>
      </c>
      <c r="BP87" s="224">
        <f t="shared" ref="BP87:BP97" si="436">IFERROR(BO87/BO100-1,"-")</f>
        <v>0.30612546125461249</v>
      </c>
      <c r="BQ87" s="34">
        <v>10367</v>
      </c>
      <c r="BR87" s="224">
        <f t="shared" ref="BR87:BR97" si="437">IFERROR(BQ87/BQ100-1,"-")</f>
        <v>-0.11317365269461077</v>
      </c>
      <c r="BS87" s="34">
        <v>16504</v>
      </c>
      <c r="BT87" s="224">
        <f t="shared" ref="BT87:BT97" si="438">IFERROR(BS87/BS100-1,"-")</f>
        <v>6.9554606467359115E-3</v>
      </c>
      <c r="BU87" s="130">
        <v>1659</v>
      </c>
      <c r="BV87" s="220">
        <f t="shared" ref="BV87:BV97" si="439">IFERROR(BU87/BU100-1,"-")</f>
        <v>1.0841708542713566</v>
      </c>
      <c r="BW87" s="34">
        <v>383528</v>
      </c>
      <c r="BX87" s="224">
        <f t="shared" ref="BX87:BX97" si="440">IFERROR(BW87/BW100-1,"-")</f>
        <v>8.1820258884523156E-2</v>
      </c>
      <c r="BY87" s="34">
        <v>182208</v>
      </c>
      <c r="BZ87" s="224">
        <f t="shared" ref="BZ87:BZ97" si="441">IFERROR(BY87/BY100-1,"-")</f>
        <v>0.11223156840961535</v>
      </c>
      <c r="CA87" s="34">
        <v>60447</v>
      </c>
      <c r="CB87" s="224">
        <f t="shared" ref="CB87:CB97" si="442">IFERROR(CA87/CA100-1,"-")</f>
        <v>0.3090850027070926</v>
      </c>
      <c r="CC87" s="34">
        <v>43209</v>
      </c>
      <c r="CD87" s="224">
        <f t="shared" ref="CD87:CD97" si="443">IFERROR(CC87/CC100-1,"-")</f>
        <v>3.2078536282424963E-2</v>
      </c>
      <c r="CE87" s="34">
        <v>101855</v>
      </c>
      <c r="CF87" s="224">
        <f t="shared" ref="CF87:CF97" si="444">IFERROR(CE87/CE100-1,"-")</f>
        <v>1.784768509728285E-2</v>
      </c>
      <c r="CG87" s="130">
        <v>10809</v>
      </c>
      <c r="CH87" s="220">
        <f t="shared" ref="CH87:CH97" si="445">IFERROR(CG87/CG100-1,"-")</f>
        <v>1.7420091324200913</v>
      </c>
      <c r="CI87" s="34">
        <v>51387</v>
      </c>
      <c r="CJ87" s="224">
        <f t="shared" ref="CJ87:CJ97" si="446">IFERROR(CI87/CI100-1,"-")</f>
        <v>3.4068499215196946E-2</v>
      </c>
      <c r="CK87" s="34">
        <v>17021</v>
      </c>
      <c r="CL87" s="224">
        <f t="shared" ref="CL87:CL97" si="447">IFERROR(CK87/CK100-1,"-")</f>
        <v>4.9448178062765802E-2</v>
      </c>
      <c r="CM87" s="34">
        <v>17913</v>
      </c>
      <c r="CN87" s="224">
        <f t="shared" ref="CN87:CN97" si="448">IFERROR(CM87/CM100-1,"-")</f>
        <v>8.144168075344127E-2</v>
      </c>
      <c r="CO87" s="34">
        <v>8252</v>
      </c>
      <c r="CP87" s="224">
        <f t="shared" ref="CP87:CP97" si="449">IFERROR(CO87/CO100-1,"-")</f>
        <v>0.40603169194070543</v>
      </c>
      <c r="CQ87" s="34">
        <v>10748</v>
      </c>
      <c r="CR87" s="224">
        <f t="shared" ref="CR87:CR97" si="450">IFERROR(CQ87/CQ100-1,"-")</f>
        <v>0.23982004844849469</v>
      </c>
      <c r="CS87" s="130">
        <v>3072</v>
      </c>
      <c r="CT87" s="220">
        <f t="shared" ref="CT87:CT97" si="451">IFERROR(CS87/CS100-1,"-")</f>
        <v>0.34855136084284455</v>
      </c>
      <c r="CU87" s="34">
        <v>33200</v>
      </c>
      <c r="CV87" s="224">
        <f t="shared" ref="CV87:CV97" si="452">IFERROR(CU87/CU100-1,"-")</f>
        <v>9.9166514570785402E-3</v>
      </c>
      <c r="CW87" s="34">
        <v>9190</v>
      </c>
      <c r="CX87" s="224">
        <f t="shared" ref="CX87:CX97" si="453">IFERROR(CW87/CW100-1,"-")</f>
        <v>6.0833429527877181E-2</v>
      </c>
      <c r="CY87" s="34">
        <v>5139</v>
      </c>
      <c r="CZ87" s="224">
        <f t="shared" ref="CZ87:CZ97" si="454">IFERROR(CY87/CY100-1,"-")</f>
        <v>0.1123376623376624</v>
      </c>
      <c r="DA87" s="34">
        <v>2569</v>
      </c>
      <c r="DB87" s="224">
        <f t="shared" ref="DB87:DB97" si="455">IFERROR(DA87/DA100-1,"-")</f>
        <v>-0.16563819421890225</v>
      </c>
      <c r="DC87" s="34">
        <v>16522</v>
      </c>
      <c r="DD87" s="224">
        <f t="shared" ref="DD87:DD97" si="456">IFERROR(DC87/DC100-1,"-")</f>
        <v>9.717044551732501E-3</v>
      </c>
      <c r="DE87" s="130">
        <v>158</v>
      </c>
      <c r="DF87" s="220">
        <f t="shared" ref="DF87:DF97" si="457">IFERROR(DE87/DE100-1,"-")</f>
        <v>-0.55988857938718661</v>
      </c>
      <c r="DG87" s="34">
        <v>245613</v>
      </c>
      <c r="DH87" s="224">
        <f t="shared" ref="DH87:DH97" si="458">IFERROR(DG87/DG100-1,"-")</f>
        <v>3.7019991977875755E-2</v>
      </c>
      <c r="DI87" s="34">
        <v>75439</v>
      </c>
      <c r="DJ87" s="224">
        <f t="shared" ref="DJ87:DJ97" si="459">IFERROR(DI87/DI100-1,"-")</f>
        <v>3.9964157706093184E-2</v>
      </c>
      <c r="DK87" s="34">
        <v>136176</v>
      </c>
      <c r="DL87" s="224">
        <f t="shared" ref="DL87:DL97" si="460">IFERROR(DK87/DK100-1,"-")</f>
        <v>5.6299353077149838E-2</v>
      </c>
      <c r="DM87" s="34">
        <v>16050</v>
      </c>
      <c r="DN87" s="224">
        <f t="shared" ref="DN87:DN97" si="461">IFERROR(DM87/DM100-1,"-")</f>
        <v>-0.17692307692307696</v>
      </c>
      <c r="DO87" s="34">
        <v>16408</v>
      </c>
      <c r="DP87" s="224">
        <f t="shared" ref="DP87:DP97" si="462">IFERROR(DO87/DO100-1,"-")</f>
        <v>4.210860590663712E-2</v>
      </c>
      <c r="DQ87" s="130">
        <v>6289</v>
      </c>
      <c r="DR87" s="220">
        <f t="shared" ref="DR87:DR97" si="463">IFERROR(DQ87/DQ100-1,"-")</f>
        <v>5.956858407079646</v>
      </c>
      <c r="DS87" s="34">
        <v>85435</v>
      </c>
      <c r="DT87" s="224">
        <f t="shared" ref="DT87:DT97" si="464">IFERROR(DS87/DS100-1,"-")</f>
        <v>0.23892457837265613</v>
      </c>
      <c r="DU87" s="34">
        <v>49909</v>
      </c>
      <c r="DV87" s="224">
        <f t="shared" ref="DV87:DV97" si="465">IFERROR(DU87/DU100-1,"-")</f>
        <v>0.13566341274717275</v>
      </c>
      <c r="DW87" s="34">
        <v>31102</v>
      </c>
      <c r="DX87" s="224">
        <f t="shared" ref="DX87:DX97" si="466">IFERROR(DW87/DW100-1,"-")</f>
        <v>0.19443911056492191</v>
      </c>
      <c r="DY87" s="34">
        <v>14688</v>
      </c>
      <c r="DZ87" s="224">
        <f t="shared" ref="DZ87:DZ97" si="467">IFERROR(DY87/DY100-1,"-")</f>
        <v>9.5465393794749387E-2</v>
      </c>
      <c r="EA87" s="34">
        <v>13545</v>
      </c>
      <c r="EB87" s="224">
        <f t="shared" ref="EB87:EB97" si="468">IFERROR(EA87/EA100-1,"-")</f>
        <v>0.46924829157175396</v>
      </c>
      <c r="EC87" s="130">
        <v>3304</v>
      </c>
      <c r="ED87" s="220">
        <f t="shared" ref="ED87:ED97" si="469">IFERROR(EC87/EC100-1,"-")</f>
        <v>0.1061265483762972</v>
      </c>
    </row>
    <row r="88" spans="1:134" s="16" customFormat="1" outlineLevel="1" x14ac:dyDescent="0.25">
      <c r="A88" s="218"/>
      <c r="B88" s="33" t="s">
        <v>37</v>
      </c>
      <c r="C88" s="34">
        <v>1397928</v>
      </c>
      <c r="D88" s="224">
        <f t="shared" si="404"/>
        <v>3.8997872843299364E-2</v>
      </c>
      <c r="E88" s="34">
        <v>545201</v>
      </c>
      <c r="F88" s="224">
        <f t="shared" si="405"/>
        <v>4.4020351848766737E-2</v>
      </c>
      <c r="G88" s="34">
        <v>432327</v>
      </c>
      <c r="H88" s="224">
        <f t="shared" si="406"/>
        <v>0.13126040129368532</v>
      </c>
      <c r="I88" s="34">
        <v>220893</v>
      </c>
      <c r="J88" s="224">
        <f t="shared" si="407"/>
        <v>7.7979054627794975E-2</v>
      </c>
      <c r="K88" s="34">
        <v>272895</v>
      </c>
      <c r="L88" s="224">
        <f t="shared" si="408"/>
        <v>3.4363167051385535E-2</v>
      </c>
      <c r="M88" s="130">
        <v>34992</v>
      </c>
      <c r="N88" s="220">
        <f t="shared" si="409"/>
        <v>-0.16588400753259758</v>
      </c>
      <c r="O88" s="34">
        <v>1286690</v>
      </c>
      <c r="P88" s="224">
        <f t="shared" si="410"/>
        <v>5.3891656441918734E-2</v>
      </c>
      <c r="Q88" s="34">
        <v>491175</v>
      </c>
      <c r="R88" s="224">
        <f t="shared" si="411"/>
        <v>4.6897513065570884E-2</v>
      </c>
      <c r="S88" s="34">
        <v>395520</v>
      </c>
      <c r="T88" s="224">
        <f t="shared" si="412"/>
        <v>0.15696483940794481</v>
      </c>
      <c r="U88" s="34">
        <v>213653</v>
      </c>
      <c r="V88" s="224">
        <f t="shared" si="413"/>
        <v>0.1015823584307376</v>
      </c>
      <c r="W88" s="34">
        <v>258341</v>
      </c>
      <c r="X88" s="224">
        <f t="shared" si="414"/>
        <v>5.8444910601615829E-2</v>
      </c>
      <c r="Y88" s="130">
        <v>32054</v>
      </c>
      <c r="Z88" s="220">
        <f t="shared" si="415"/>
        <v>-0.12062769197004197</v>
      </c>
      <c r="AA88" s="34">
        <v>111238</v>
      </c>
      <c r="AB88" s="224">
        <f t="shared" si="416"/>
        <v>-0.10698115025207922</v>
      </c>
      <c r="AC88" s="34">
        <v>54026</v>
      </c>
      <c r="AD88" s="224">
        <f t="shared" si="417"/>
        <v>1.8570539771120442E-2</v>
      </c>
      <c r="AE88" s="34">
        <v>36808</v>
      </c>
      <c r="AF88" s="224">
        <f t="shared" si="418"/>
        <v>-8.6740770146883639E-2</v>
      </c>
      <c r="AG88" s="34">
        <v>7239</v>
      </c>
      <c r="AH88" s="224">
        <f t="shared" si="419"/>
        <v>-0.33968804159445409</v>
      </c>
      <c r="AI88" s="34">
        <v>14554</v>
      </c>
      <c r="AJ88" s="224">
        <f t="shared" si="420"/>
        <v>-0.26320052650230341</v>
      </c>
      <c r="AK88" s="130">
        <v>2939</v>
      </c>
      <c r="AL88" s="220">
        <f t="shared" si="421"/>
        <v>-0.46563636363636363</v>
      </c>
      <c r="AM88" s="34">
        <v>288794</v>
      </c>
      <c r="AN88" s="224">
        <f t="shared" si="422"/>
        <v>-6.8196590514379984E-3</v>
      </c>
      <c r="AO88" s="34">
        <v>98815</v>
      </c>
      <c r="AP88" s="224">
        <f t="shared" si="423"/>
        <v>0.14006345543697729</v>
      </c>
      <c r="AQ88" s="34">
        <v>103592</v>
      </c>
      <c r="AR88" s="224">
        <f t="shared" si="424"/>
        <v>0.26832851755717724</v>
      </c>
      <c r="AS88" s="34">
        <v>104543</v>
      </c>
      <c r="AT88" s="224">
        <f t="shared" si="425"/>
        <v>0.27233892364238255</v>
      </c>
      <c r="AU88" s="34">
        <v>57380</v>
      </c>
      <c r="AV88" s="224">
        <f t="shared" si="426"/>
        <v>0.29613733905579398</v>
      </c>
      <c r="AW88" s="130">
        <v>14207</v>
      </c>
      <c r="AX88" s="220">
        <f t="shared" si="427"/>
        <v>-0.3065358520037097</v>
      </c>
      <c r="AY88" s="34">
        <v>33464</v>
      </c>
      <c r="AZ88" s="224">
        <f t="shared" si="428"/>
        <v>5.5114137974523913E-2</v>
      </c>
      <c r="BA88" s="34">
        <v>20479</v>
      </c>
      <c r="BB88" s="224">
        <f t="shared" si="429"/>
        <v>0.11614344887726191</v>
      </c>
      <c r="BC88" s="34">
        <v>7876</v>
      </c>
      <c r="BD88" s="224">
        <f t="shared" si="430"/>
        <v>7.0323488045007654E-3</v>
      </c>
      <c r="BE88" s="34">
        <v>902</v>
      </c>
      <c r="BF88" s="224">
        <f t="shared" si="431"/>
        <v>-0.4456054087277197</v>
      </c>
      <c r="BG88" s="34">
        <v>3848</v>
      </c>
      <c r="BH88" s="224">
        <f t="shared" si="432"/>
        <v>2.8327097808658497E-2</v>
      </c>
      <c r="BI88" s="130">
        <v>538</v>
      </c>
      <c r="BJ88" s="220">
        <f t="shared" si="433"/>
        <v>-0.17987804878048785</v>
      </c>
      <c r="BK88" s="34">
        <v>43945</v>
      </c>
      <c r="BL88" s="224">
        <f t="shared" si="434"/>
        <v>-1.612000447777906E-2</v>
      </c>
      <c r="BM88" s="34">
        <v>16096</v>
      </c>
      <c r="BN88" s="224">
        <f t="shared" si="435"/>
        <v>0.13041646183018463</v>
      </c>
      <c r="BO88" s="34">
        <v>7657</v>
      </c>
      <c r="BP88" s="224">
        <f t="shared" si="436"/>
        <v>0.15316265060240974</v>
      </c>
      <c r="BQ88" s="34">
        <v>9572</v>
      </c>
      <c r="BR88" s="224">
        <f t="shared" si="437"/>
        <v>-0.13889888449082399</v>
      </c>
      <c r="BS88" s="34">
        <v>10554</v>
      </c>
      <c r="BT88" s="224">
        <f t="shared" si="438"/>
        <v>-0.14271789456583539</v>
      </c>
      <c r="BU88" s="130">
        <v>1543</v>
      </c>
      <c r="BV88" s="220">
        <f t="shared" si="439"/>
        <v>0.3523225241016652</v>
      </c>
      <c r="BW88" s="34">
        <v>426259</v>
      </c>
      <c r="BX88" s="224">
        <f t="shared" si="440"/>
        <v>2.5975588915605918E-2</v>
      </c>
      <c r="BY88" s="34">
        <v>194808</v>
      </c>
      <c r="BZ88" s="224">
        <f t="shared" si="441"/>
        <v>1.4651223762742749E-3</v>
      </c>
      <c r="CA88" s="34">
        <v>61211</v>
      </c>
      <c r="CB88" s="224">
        <f t="shared" si="442"/>
        <v>-4.8647052423804404E-2</v>
      </c>
      <c r="CC88" s="34">
        <v>51490</v>
      </c>
      <c r="CD88" s="224">
        <f t="shared" si="443"/>
        <v>-2.8362236521804807E-2</v>
      </c>
      <c r="CE88" s="34">
        <v>120354</v>
      </c>
      <c r="CF88" s="224">
        <f t="shared" si="444"/>
        <v>-6.4390494181300828E-2</v>
      </c>
      <c r="CG88" s="130">
        <v>5991</v>
      </c>
      <c r="CH88" s="220">
        <f t="shared" si="445"/>
        <v>-0.35883989726027399</v>
      </c>
      <c r="CI88" s="34">
        <v>52565</v>
      </c>
      <c r="CJ88" s="224">
        <f t="shared" si="446"/>
        <v>0.14073350694444442</v>
      </c>
      <c r="CK88" s="34">
        <v>16648</v>
      </c>
      <c r="CL88" s="224">
        <f t="shared" si="447"/>
        <v>0.21411901983663939</v>
      </c>
      <c r="CM88" s="34">
        <v>18132</v>
      </c>
      <c r="CN88" s="224">
        <f t="shared" si="448"/>
        <v>4.0633608815427102E-2</v>
      </c>
      <c r="CO88" s="34">
        <v>6583</v>
      </c>
      <c r="CP88" s="224">
        <f t="shared" si="449"/>
        <v>0.24371811826941236</v>
      </c>
      <c r="CQ88" s="34">
        <v>10481</v>
      </c>
      <c r="CR88" s="224">
        <f t="shared" si="450"/>
        <v>0.41348617666891441</v>
      </c>
      <c r="CS88" s="130">
        <v>2248</v>
      </c>
      <c r="CT88" s="220">
        <f t="shared" si="451"/>
        <v>-2.5996533795493937E-2</v>
      </c>
      <c r="CU88" s="34">
        <v>41133</v>
      </c>
      <c r="CV88" s="224">
        <f t="shared" si="452"/>
        <v>4.0446198209136419E-2</v>
      </c>
      <c r="CW88" s="34">
        <v>10408</v>
      </c>
      <c r="CX88" s="224">
        <f t="shared" si="453"/>
        <v>3.7997407001097105E-2</v>
      </c>
      <c r="CY88" s="34">
        <v>7033</v>
      </c>
      <c r="CZ88" s="224">
        <f t="shared" si="454"/>
        <v>0.12618094475580466</v>
      </c>
      <c r="DA88" s="34">
        <v>3224</v>
      </c>
      <c r="DB88" s="224">
        <f t="shared" si="455"/>
        <v>7.1852546079349544E-3</v>
      </c>
      <c r="DC88" s="34">
        <v>20838</v>
      </c>
      <c r="DD88" s="224">
        <f t="shared" si="456"/>
        <v>4.0807152489885645E-2</v>
      </c>
      <c r="DE88" s="130">
        <v>76</v>
      </c>
      <c r="DF88" s="220">
        <f t="shared" si="457"/>
        <v>-0.68464730290456433</v>
      </c>
      <c r="DG88" s="34">
        <v>248569</v>
      </c>
      <c r="DH88" s="224">
        <f t="shared" si="458"/>
        <v>9.9104158191690717E-2</v>
      </c>
      <c r="DI88" s="34">
        <v>64258</v>
      </c>
      <c r="DJ88" s="224">
        <f t="shared" si="459"/>
        <v>-8.9894483393527347E-2</v>
      </c>
      <c r="DK88" s="34">
        <v>149019</v>
      </c>
      <c r="DL88" s="224">
        <f t="shared" si="460"/>
        <v>0.20270695624803281</v>
      </c>
      <c r="DM88" s="34">
        <v>14995</v>
      </c>
      <c r="DN88" s="224">
        <f t="shared" si="461"/>
        <v>-4.6058909599847264E-2</v>
      </c>
      <c r="DO88" s="34">
        <v>15900</v>
      </c>
      <c r="DP88" s="224">
        <f t="shared" si="462"/>
        <v>7.4034044852742564E-2</v>
      </c>
      <c r="DQ88" s="130">
        <v>4765</v>
      </c>
      <c r="DR88" s="220">
        <f t="shared" si="463"/>
        <v>10.264775413711584</v>
      </c>
      <c r="DS88" s="34">
        <v>86358</v>
      </c>
      <c r="DT88" s="224">
        <f t="shared" si="464"/>
        <v>0.18983190961697427</v>
      </c>
      <c r="DU88" s="34">
        <v>51847</v>
      </c>
      <c r="DV88" s="224">
        <f t="shared" si="465"/>
        <v>0.18906955943398396</v>
      </c>
      <c r="DW88" s="34">
        <v>31360</v>
      </c>
      <c r="DX88" s="224">
        <f t="shared" si="466"/>
        <v>0.16766578545630573</v>
      </c>
      <c r="DY88" s="34">
        <v>13006</v>
      </c>
      <c r="DZ88" s="224">
        <f t="shared" si="467"/>
        <v>4.8674959437533527E-3</v>
      </c>
      <c r="EA88" s="34">
        <v>13124</v>
      </c>
      <c r="EB88" s="224">
        <f t="shared" si="468"/>
        <v>0.40034144259496363</v>
      </c>
      <c r="EC88" s="130">
        <v>2432</v>
      </c>
      <c r="ED88" s="220">
        <f t="shared" si="469"/>
        <v>0.44589774078477995</v>
      </c>
    </row>
    <row r="89" spans="1:134" s="16" customFormat="1" outlineLevel="1" x14ac:dyDescent="0.25">
      <c r="A89" s="218"/>
      <c r="B89" s="33" t="s">
        <v>39</v>
      </c>
      <c r="C89" s="34">
        <v>1401958</v>
      </c>
      <c r="D89" s="224">
        <f t="shared" si="404"/>
        <v>0.17837045479569968</v>
      </c>
      <c r="E89" s="34">
        <v>554842</v>
      </c>
      <c r="F89" s="224">
        <f t="shared" si="405"/>
        <v>0.16179516011164785</v>
      </c>
      <c r="G89" s="34">
        <v>395982</v>
      </c>
      <c r="H89" s="224">
        <f t="shared" si="406"/>
        <v>0.27027642599822288</v>
      </c>
      <c r="I89" s="34">
        <v>228073</v>
      </c>
      <c r="J89" s="224">
        <f t="shared" si="407"/>
        <v>0.20556178112313939</v>
      </c>
      <c r="K89" s="34">
        <v>292952</v>
      </c>
      <c r="L89" s="224">
        <f t="shared" si="408"/>
        <v>0.25973769081917863</v>
      </c>
      <c r="M89" s="130">
        <v>32130</v>
      </c>
      <c r="N89" s="220">
        <f t="shared" si="409"/>
        <v>0.25444110412681065</v>
      </c>
      <c r="O89" s="34">
        <v>1256183</v>
      </c>
      <c r="P89" s="224">
        <f t="shared" si="410"/>
        <v>0.1765604482267058</v>
      </c>
      <c r="Q89" s="34">
        <v>482318</v>
      </c>
      <c r="R89" s="224">
        <f t="shared" si="411"/>
        <v>0.13395871538063675</v>
      </c>
      <c r="S89" s="34">
        <v>353920</v>
      </c>
      <c r="T89" s="224">
        <f t="shared" si="412"/>
        <v>0.31886477462437401</v>
      </c>
      <c r="U89" s="34">
        <v>214650</v>
      </c>
      <c r="V89" s="224">
        <f t="shared" si="413"/>
        <v>0.18925597398208227</v>
      </c>
      <c r="W89" s="34">
        <v>272818</v>
      </c>
      <c r="X89" s="224">
        <f t="shared" si="414"/>
        <v>0.27630569434308283</v>
      </c>
      <c r="Y89" s="130">
        <v>28051</v>
      </c>
      <c r="Z89" s="220">
        <f t="shared" si="415"/>
        <v>0.32911632314617378</v>
      </c>
      <c r="AA89" s="34">
        <v>145776</v>
      </c>
      <c r="AB89" s="224">
        <f t="shared" si="416"/>
        <v>0.19420983214411525</v>
      </c>
      <c r="AC89" s="34">
        <v>72525</v>
      </c>
      <c r="AD89" s="224">
        <f t="shared" si="417"/>
        <v>0.38849003503532242</v>
      </c>
      <c r="AE89" s="34">
        <v>42062</v>
      </c>
      <c r="AF89" s="224">
        <f t="shared" si="418"/>
        <v>-3.0315605044147875E-2</v>
      </c>
      <c r="AG89" s="34">
        <v>13423</v>
      </c>
      <c r="AH89" s="224">
        <f t="shared" si="419"/>
        <v>0.54411595536638679</v>
      </c>
      <c r="AI89" s="34">
        <v>20135</v>
      </c>
      <c r="AJ89" s="224">
        <f t="shared" si="420"/>
        <v>7.1352559327444887E-2</v>
      </c>
      <c r="AK89" s="130">
        <v>4079</v>
      </c>
      <c r="AL89" s="220">
        <f t="shared" si="421"/>
        <v>-9.5364825903748063E-2</v>
      </c>
      <c r="AM89" s="34">
        <v>284300</v>
      </c>
      <c r="AN89" s="224">
        <f t="shared" si="422"/>
        <v>0.15510411376333155</v>
      </c>
      <c r="AO89" s="34">
        <v>88268</v>
      </c>
      <c r="AP89" s="224">
        <f t="shared" si="423"/>
        <v>0.27269843558503348</v>
      </c>
      <c r="AQ89" s="34">
        <v>104966</v>
      </c>
      <c r="AR89" s="224">
        <f t="shared" si="424"/>
        <v>0.34741084952889523</v>
      </c>
      <c r="AS89" s="34">
        <v>97249</v>
      </c>
      <c r="AT89" s="224">
        <f t="shared" si="425"/>
        <v>0.15692735968022076</v>
      </c>
      <c r="AU89" s="34">
        <v>54886</v>
      </c>
      <c r="AV89" s="224">
        <f t="shared" si="426"/>
        <v>0.46793260230008027</v>
      </c>
      <c r="AW89" s="130">
        <v>11947</v>
      </c>
      <c r="AX89" s="220">
        <f t="shared" si="427"/>
        <v>1.9368600682593939E-2</v>
      </c>
      <c r="AY89" s="34">
        <v>38405</v>
      </c>
      <c r="AZ89" s="224">
        <f t="shared" si="428"/>
        <v>0.15524605943929726</v>
      </c>
      <c r="BA89" s="34">
        <v>20292</v>
      </c>
      <c r="BB89" s="224">
        <f t="shared" si="429"/>
        <v>2.572916140120296E-2</v>
      </c>
      <c r="BC89" s="34">
        <v>11004</v>
      </c>
      <c r="BD89" s="224">
        <f t="shared" si="430"/>
        <v>0.17853700332012434</v>
      </c>
      <c r="BE89" s="34">
        <v>1973</v>
      </c>
      <c r="BF89" s="224">
        <f t="shared" si="431"/>
        <v>0.40527065527065531</v>
      </c>
      <c r="BG89" s="34">
        <v>4623</v>
      </c>
      <c r="BH89" s="224">
        <f t="shared" si="432"/>
        <v>0.73016467065868262</v>
      </c>
      <c r="BI89" s="130">
        <v>722</v>
      </c>
      <c r="BJ89" s="220">
        <f t="shared" si="433"/>
        <v>0.44689378757515019</v>
      </c>
      <c r="BK89" s="34">
        <v>81094</v>
      </c>
      <c r="BL89" s="224">
        <f t="shared" si="434"/>
        <v>1.2270474716331137E-2</v>
      </c>
      <c r="BM89" s="34">
        <v>26673</v>
      </c>
      <c r="BN89" s="224">
        <f t="shared" si="435"/>
        <v>8.1674033821322878E-2</v>
      </c>
      <c r="BO89" s="34">
        <v>15228</v>
      </c>
      <c r="BP89" s="224">
        <f t="shared" si="436"/>
        <v>8.5697989448167755E-2</v>
      </c>
      <c r="BQ89" s="34">
        <v>17224</v>
      </c>
      <c r="BR89" s="224">
        <f t="shared" si="437"/>
        <v>0.10509431541126646</v>
      </c>
      <c r="BS89" s="34">
        <v>22438</v>
      </c>
      <c r="BT89" s="224">
        <f t="shared" si="438"/>
        <v>-6.7569813829787218E-2</v>
      </c>
      <c r="BU89" s="130">
        <v>2241</v>
      </c>
      <c r="BV89" s="220">
        <f t="shared" si="439"/>
        <v>6.0075685903500542E-2</v>
      </c>
      <c r="BW89" s="34">
        <v>465636</v>
      </c>
      <c r="BX89" s="224">
        <f t="shared" si="440"/>
        <v>0.1810259115719417</v>
      </c>
      <c r="BY89" s="34">
        <v>209686</v>
      </c>
      <c r="BZ89" s="224">
        <f t="shared" si="441"/>
        <v>0.10962586653966233</v>
      </c>
      <c r="CA89" s="34">
        <v>77849</v>
      </c>
      <c r="CB89" s="224">
        <f t="shared" si="442"/>
        <v>0.3363258720131832</v>
      </c>
      <c r="CC89" s="34">
        <v>51109</v>
      </c>
      <c r="CD89" s="224">
        <f t="shared" si="443"/>
        <v>0.15835637550428361</v>
      </c>
      <c r="CE89" s="34">
        <v>129227</v>
      </c>
      <c r="CF89" s="224">
        <f t="shared" si="444"/>
        <v>0.28014700783579505</v>
      </c>
      <c r="CG89" s="130">
        <v>7270</v>
      </c>
      <c r="CH89" s="220">
        <f t="shared" si="445"/>
        <v>1.5428471493529208</v>
      </c>
      <c r="CI89" s="34">
        <v>53063</v>
      </c>
      <c r="CJ89" s="224">
        <f t="shared" si="446"/>
        <v>-2.1375087602818033E-2</v>
      </c>
      <c r="CK89" s="34">
        <v>15975</v>
      </c>
      <c r="CL89" s="224">
        <f t="shared" si="447"/>
        <v>-8.7820476217666865E-2</v>
      </c>
      <c r="CM89" s="34">
        <v>20768</v>
      </c>
      <c r="CN89" s="224">
        <f t="shared" si="448"/>
        <v>6.1053492055382463E-2</v>
      </c>
      <c r="CO89" s="34">
        <v>6750</v>
      </c>
      <c r="CP89" s="224">
        <f t="shared" si="449"/>
        <v>0.139240506329114</v>
      </c>
      <c r="CQ89" s="34">
        <v>8746</v>
      </c>
      <c r="CR89" s="224">
        <f t="shared" si="450"/>
        <v>-9.4054278019473747E-2</v>
      </c>
      <c r="CS89" s="130">
        <v>1781</v>
      </c>
      <c r="CT89" s="220">
        <f t="shared" si="451"/>
        <v>8.5313833028641151E-2</v>
      </c>
      <c r="CU89" s="34">
        <v>40694</v>
      </c>
      <c r="CV89" s="224">
        <f t="shared" si="452"/>
        <v>0.12302682415277633</v>
      </c>
      <c r="CW89" s="34">
        <v>9656</v>
      </c>
      <c r="CX89" s="224">
        <f t="shared" si="453"/>
        <v>-7.7657846976788569E-2</v>
      </c>
      <c r="CY89" s="34">
        <v>6243</v>
      </c>
      <c r="CZ89" s="224">
        <f t="shared" si="454"/>
        <v>0.14236047575480337</v>
      </c>
      <c r="DA89" s="34">
        <v>2929</v>
      </c>
      <c r="DB89" s="224">
        <f t="shared" si="455"/>
        <v>0.15133647798742134</v>
      </c>
      <c r="DC89" s="34">
        <v>21998</v>
      </c>
      <c r="DD89" s="224">
        <f t="shared" si="456"/>
        <v>0.24268444243588294</v>
      </c>
      <c r="DE89" s="130">
        <v>9</v>
      </c>
      <c r="DF89" s="220">
        <f t="shared" si="457"/>
        <v>0</v>
      </c>
      <c r="DG89" s="34">
        <v>126161</v>
      </c>
      <c r="DH89" s="224">
        <f t="shared" si="458"/>
        <v>0.44515973837042799</v>
      </c>
      <c r="DI89" s="34">
        <v>32666</v>
      </c>
      <c r="DJ89" s="224">
        <f t="shared" si="459"/>
        <v>0.26764717295975782</v>
      </c>
      <c r="DK89" s="34">
        <v>73732</v>
      </c>
      <c r="DL89" s="224">
        <f t="shared" si="460"/>
        <v>0.50197596251782439</v>
      </c>
      <c r="DM89" s="34">
        <v>8865</v>
      </c>
      <c r="DN89" s="224">
        <f t="shared" si="461"/>
        <v>0.75266903914590744</v>
      </c>
      <c r="DO89" s="34">
        <v>8865</v>
      </c>
      <c r="DP89" s="224">
        <f t="shared" si="462"/>
        <v>0.18531889290012038</v>
      </c>
      <c r="DQ89" s="130">
        <v>1864</v>
      </c>
      <c r="DR89" s="220">
        <f t="shared" si="463"/>
        <v>3.602469135802469</v>
      </c>
      <c r="DS89" s="34">
        <v>83145</v>
      </c>
      <c r="DT89" s="224">
        <f t="shared" si="464"/>
        <v>0.14044111595753428</v>
      </c>
      <c r="DU89" s="34">
        <v>56955</v>
      </c>
      <c r="DV89" s="224">
        <f t="shared" si="465"/>
        <v>0.10414283775662514</v>
      </c>
      <c r="DW89" s="34">
        <v>34748</v>
      </c>
      <c r="DX89" s="224">
        <f t="shared" si="466"/>
        <v>0.25512010113780015</v>
      </c>
      <c r="DY89" s="34">
        <v>17469</v>
      </c>
      <c r="DZ89" s="224">
        <f t="shared" si="467"/>
        <v>0.34895752895752885</v>
      </c>
      <c r="EA89" s="34">
        <v>15129</v>
      </c>
      <c r="EB89" s="224">
        <f t="shared" si="468"/>
        <v>0.46755262392084584</v>
      </c>
      <c r="EC89" s="130">
        <v>1918</v>
      </c>
      <c r="ED89" s="220">
        <f t="shared" si="469"/>
        <v>3.2848680667743713E-2</v>
      </c>
    </row>
    <row r="90" spans="1:134" s="16" customFormat="1" outlineLevel="1" x14ac:dyDescent="0.25">
      <c r="A90" s="218"/>
      <c r="B90" s="33" t="s">
        <v>41</v>
      </c>
      <c r="C90" s="34">
        <v>1145803</v>
      </c>
      <c r="D90" s="224">
        <f t="shared" si="404"/>
        <v>7.3432201008038156E-2</v>
      </c>
      <c r="E90" s="34">
        <v>453622</v>
      </c>
      <c r="F90" s="224">
        <f t="shared" si="405"/>
        <v>9.4367753422145872E-2</v>
      </c>
      <c r="G90" s="34">
        <v>285339</v>
      </c>
      <c r="H90" s="224">
        <f t="shared" si="406"/>
        <v>6.730628962576457E-2</v>
      </c>
      <c r="I90" s="34">
        <v>170591</v>
      </c>
      <c r="J90" s="224">
        <f t="shared" si="407"/>
        <v>1.1972744399513235E-3</v>
      </c>
      <c r="K90" s="34">
        <v>232537</v>
      </c>
      <c r="L90" s="224">
        <f t="shared" si="408"/>
        <v>0.11170764589737581</v>
      </c>
      <c r="M90" s="130">
        <v>20627</v>
      </c>
      <c r="N90" s="220">
        <f t="shared" si="409"/>
        <v>4.4987081412432239E-2</v>
      </c>
      <c r="O90" s="34">
        <v>1006284</v>
      </c>
      <c r="P90" s="224">
        <f t="shared" si="410"/>
        <v>8.357776945043871E-2</v>
      </c>
      <c r="Q90" s="34">
        <v>382498</v>
      </c>
      <c r="R90" s="224">
        <f t="shared" si="411"/>
        <v>8.3837001396952715E-2</v>
      </c>
      <c r="S90" s="34">
        <v>243853</v>
      </c>
      <c r="T90" s="224">
        <f t="shared" si="412"/>
        <v>0.12538535378708171</v>
      </c>
      <c r="U90" s="34">
        <v>160073</v>
      </c>
      <c r="V90" s="224">
        <f t="shared" si="413"/>
        <v>-4.1929242847456027E-3</v>
      </c>
      <c r="W90" s="34">
        <v>211581</v>
      </c>
      <c r="X90" s="224">
        <f t="shared" si="414"/>
        <v>0.11389492858534234</v>
      </c>
      <c r="Y90" s="130">
        <v>15312</v>
      </c>
      <c r="Z90" s="220">
        <f t="shared" si="415"/>
        <v>9.8106712564543841E-2</v>
      </c>
      <c r="AA90" s="34">
        <v>139519</v>
      </c>
      <c r="AB90" s="224">
        <f t="shared" si="416"/>
        <v>5.5350952425567979E-3</v>
      </c>
      <c r="AC90" s="34">
        <v>71124</v>
      </c>
      <c r="AD90" s="224">
        <f t="shared" si="417"/>
        <v>0.15470411559379826</v>
      </c>
      <c r="AE90" s="34">
        <v>41486</v>
      </c>
      <c r="AF90" s="224">
        <f t="shared" si="418"/>
        <v>-0.18110578156767532</v>
      </c>
      <c r="AG90" s="34">
        <v>10518</v>
      </c>
      <c r="AH90" s="224">
        <f t="shared" si="419"/>
        <v>9.1078838174273757E-2</v>
      </c>
      <c r="AI90" s="34">
        <v>20957</v>
      </c>
      <c r="AJ90" s="224">
        <f t="shared" si="420"/>
        <v>9.0147732001664593E-2</v>
      </c>
      <c r="AK90" s="130">
        <v>5314</v>
      </c>
      <c r="AL90" s="220">
        <f t="shared" si="421"/>
        <v>-8.3002588438308877E-2</v>
      </c>
      <c r="AM90" s="34">
        <v>214617</v>
      </c>
      <c r="AN90" s="224">
        <f t="shared" si="422"/>
        <v>-1.5874981084836204E-2</v>
      </c>
      <c r="AO90" s="34">
        <v>52641</v>
      </c>
      <c r="AP90" s="224">
        <f t="shared" si="423"/>
        <v>-3.7283773042128265E-3</v>
      </c>
      <c r="AQ90" s="34">
        <v>60535</v>
      </c>
      <c r="AR90" s="224">
        <f t="shared" si="424"/>
        <v>8.2665123584368949E-4</v>
      </c>
      <c r="AS90" s="34">
        <v>66991</v>
      </c>
      <c r="AT90" s="224">
        <f t="shared" si="425"/>
        <v>-6.2564719711175165E-2</v>
      </c>
      <c r="AU90" s="34">
        <v>25857</v>
      </c>
      <c r="AV90" s="224">
        <f t="shared" si="426"/>
        <v>-7.9691059225512562E-2</v>
      </c>
      <c r="AW90" s="130">
        <v>6132</v>
      </c>
      <c r="AX90" s="220">
        <f t="shared" si="427"/>
        <v>-4.1275797373358403E-2</v>
      </c>
      <c r="AY90" s="34">
        <v>32254</v>
      </c>
      <c r="AZ90" s="224">
        <f t="shared" si="428"/>
        <v>0.11109580075097325</v>
      </c>
      <c r="BA90" s="34">
        <v>18036</v>
      </c>
      <c r="BB90" s="224">
        <f t="shared" si="429"/>
        <v>7.8514620582431416E-2</v>
      </c>
      <c r="BC90" s="34">
        <v>9312</v>
      </c>
      <c r="BD90" s="224">
        <f t="shared" si="430"/>
        <v>0.16501939196797188</v>
      </c>
      <c r="BE90" s="34">
        <v>1312</v>
      </c>
      <c r="BF90" s="224">
        <f t="shared" si="431"/>
        <v>3.8796516231195621E-2</v>
      </c>
      <c r="BG90" s="34">
        <v>3072</v>
      </c>
      <c r="BH90" s="224">
        <f t="shared" si="432"/>
        <v>0.2362173038229376</v>
      </c>
      <c r="BI90" s="130">
        <v>538</v>
      </c>
      <c r="BJ90" s="220">
        <f t="shared" si="433"/>
        <v>0.30582524271844669</v>
      </c>
      <c r="BK90" s="34">
        <v>48106</v>
      </c>
      <c r="BL90" s="224">
        <f t="shared" si="434"/>
        <v>-2.5957722523689997E-2</v>
      </c>
      <c r="BM90" s="34">
        <v>15354</v>
      </c>
      <c r="BN90" s="224">
        <f t="shared" si="435"/>
        <v>2.9364440868865582E-2</v>
      </c>
      <c r="BO90" s="34">
        <v>10859</v>
      </c>
      <c r="BP90" s="224">
        <f t="shared" si="436"/>
        <v>0.14922213990898503</v>
      </c>
      <c r="BQ90" s="34">
        <v>10156</v>
      </c>
      <c r="BR90" s="224">
        <f t="shared" si="437"/>
        <v>-0.21900953552753</v>
      </c>
      <c r="BS90" s="34">
        <v>10765</v>
      </c>
      <c r="BT90" s="224">
        <f t="shared" si="438"/>
        <v>-0.12635935724720015</v>
      </c>
      <c r="BU90" s="130">
        <v>1618</v>
      </c>
      <c r="BV90" s="220">
        <f t="shared" si="439"/>
        <v>0.48032936870997256</v>
      </c>
      <c r="BW90" s="34">
        <v>447712</v>
      </c>
      <c r="BX90" s="224">
        <f t="shared" si="440"/>
        <v>0.14304971890462159</v>
      </c>
      <c r="BY90" s="34">
        <v>200799</v>
      </c>
      <c r="BZ90" s="224">
        <f t="shared" si="441"/>
        <v>0.13439353708830004</v>
      </c>
      <c r="CA90" s="34">
        <v>79035</v>
      </c>
      <c r="CB90" s="224">
        <f t="shared" si="442"/>
        <v>0.15026924756221804</v>
      </c>
      <c r="CC90" s="34">
        <v>44786</v>
      </c>
      <c r="CD90" s="224">
        <f t="shared" si="443"/>
        <v>9.1888729063559049E-2</v>
      </c>
      <c r="CE90" s="34">
        <v>122276</v>
      </c>
      <c r="CF90" s="224">
        <f t="shared" si="444"/>
        <v>0.20487958692995933</v>
      </c>
      <c r="CG90" s="130">
        <v>2915</v>
      </c>
      <c r="CH90" s="220">
        <f t="shared" si="445"/>
        <v>0.4774455144450076</v>
      </c>
      <c r="CI90" s="34">
        <v>46655</v>
      </c>
      <c r="CJ90" s="224">
        <f t="shared" si="446"/>
        <v>-9.5951769376101392E-3</v>
      </c>
      <c r="CK90" s="34">
        <v>13867</v>
      </c>
      <c r="CL90" s="224">
        <f t="shared" si="447"/>
        <v>-1.7848289538919149E-2</v>
      </c>
      <c r="CM90" s="34">
        <v>18261</v>
      </c>
      <c r="CN90" s="224">
        <f t="shared" si="448"/>
        <v>6.7707419750920872E-2</v>
      </c>
      <c r="CO90" s="34">
        <v>5979</v>
      </c>
      <c r="CP90" s="224">
        <f t="shared" si="449"/>
        <v>0.14584131851284021</v>
      </c>
      <c r="CQ90" s="34">
        <v>6999</v>
      </c>
      <c r="CR90" s="224">
        <f t="shared" si="450"/>
        <v>-0.20745102479900346</v>
      </c>
      <c r="CS90" s="130">
        <v>2008</v>
      </c>
      <c r="CT90" s="220">
        <f t="shared" si="451"/>
        <v>6.9792221630261109E-2</v>
      </c>
      <c r="CU90" s="34">
        <v>44297</v>
      </c>
      <c r="CV90" s="224">
        <f t="shared" si="452"/>
        <v>0.15667023526646995</v>
      </c>
      <c r="CW90" s="34">
        <v>12693</v>
      </c>
      <c r="CX90" s="224">
        <f t="shared" si="453"/>
        <v>0.24003516998827656</v>
      </c>
      <c r="CY90" s="34">
        <v>5327</v>
      </c>
      <c r="CZ90" s="224">
        <f t="shared" si="454"/>
        <v>0.1010748243075652</v>
      </c>
      <c r="DA90" s="34">
        <v>3659</v>
      </c>
      <c r="DB90" s="224">
        <f t="shared" si="455"/>
        <v>0.33345481049562675</v>
      </c>
      <c r="DC90" s="34">
        <v>22787</v>
      </c>
      <c r="DD90" s="224">
        <f t="shared" si="456"/>
        <v>0.11389744341790098</v>
      </c>
      <c r="DE90" s="130">
        <v>0</v>
      </c>
      <c r="DF90" s="220">
        <f t="shared" si="457"/>
        <v>-1</v>
      </c>
      <c r="DG90" s="34">
        <v>30640</v>
      </c>
      <c r="DH90" s="224">
        <f t="shared" si="458"/>
        <v>0.16906406196344759</v>
      </c>
      <c r="DI90" s="34">
        <v>4799</v>
      </c>
      <c r="DJ90" s="224">
        <f t="shared" si="459"/>
        <v>8.3051229970661167E-2</v>
      </c>
      <c r="DK90" s="34">
        <v>21832</v>
      </c>
      <c r="DL90" s="224">
        <f t="shared" si="460"/>
        <v>0.2774722059684025</v>
      </c>
      <c r="DM90" s="34">
        <v>1803</v>
      </c>
      <c r="DN90" s="224">
        <f t="shared" si="461"/>
        <v>-0.31051625239005731</v>
      </c>
      <c r="DO90" s="34">
        <v>2152</v>
      </c>
      <c r="DP90" s="224">
        <f t="shared" si="462"/>
        <v>-6.4635272391505572E-3</v>
      </c>
      <c r="DQ90" s="130">
        <v>89</v>
      </c>
      <c r="DR90" s="220">
        <f t="shared" si="463"/>
        <v>-0.47337278106508873</v>
      </c>
      <c r="DS90" s="34">
        <v>78028</v>
      </c>
      <c r="DT90" s="224">
        <f t="shared" si="464"/>
        <v>0.10593304419310035</v>
      </c>
      <c r="DU90" s="34">
        <v>46119</v>
      </c>
      <c r="DV90" s="224">
        <f t="shared" si="465"/>
        <v>1.0893866993994195E-2</v>
      </c>
      <c r="DW90" s="34">
        <v>29682</v>
      </c>
      <c r="DX90" s="224">
        <f t="shared" si="466"/>
        <v>0.21488212180746569</v>
      </c>
      <c r="DY90" s="34">
        <v>13861</v>
      </c>
      <c r="DZ90" s="224">
        <f t="shared" si="467"/>
        <v>2.2122262370031676E-2</v>
      </c>
      <c r="EA90" s="34">
        <v>11364</v>
      </c>
      <c r="EB90" s="224">
        <f t="shared" si="468"/>
        <v>0.13936234208943254</v>
      </c>
      <c r="EC90" s="130">
        <v>1664</v>
      </c>
      <c r="ED90" s="220">
        <f t="shared" si="469"/>
        <v>5.4499366286438589E-2</v>
      </c>
    </row>
    <row r="91" spans="1:134" s="16" customFormat="1" outlineLevel="1" x14ac:dyDescent="0.25">
      <c r="A91" s="218"/>
      <c r="B91" s="33" t="s">
        <v>43</v>
      </c>
      <c r="C91" s="34">
        <v>1183035</v>
      </c>
      <c r="D91" s="224">
        <f t="shared" si="404"/>
        <v>8.4627803973305937E-2</v>
      </c>
      <c r="E91" s="34">
        <v>468535</v>
      </c>
      <c r="F91" s="224">
        <f t="shared" si="405"/>
        <v>0.10410574115662041</v>
      </c>
      <c r="G91" s="34">
        <v>302001</v>
      </c>
      <c r="H91" s="224">
        <f t="shared" si="406"/>
        <v>9.1777711901783743E-2</v>
      </c>
      <c r="I91" s="34">
        <v>176257</v>
      </c>
      <c r="J91" s="224">
        <f t="shared" si="407"/>
        <v>5.4906842706918146E-2</v>
      </c>
      <c r="K91" s="34">
        <v>232816</v>
      </c>
      <c r="L91" s="224">
        <f t="shared" si="408"/>
        <v>6.3266396605819342E-2</v>
      </c>
      <c r="M91" s="130">
        <v>18944</v>
      </c>
      <c r="N91" s="220">
        <f t="shared" si="409"/>
        <v>8.5056417893350167E-2</v>
      </c>
      <c r="O91" s="34">
        <v>1036680</v>
      </c>
      <c r="P91" s="224">
        <f t="shared" si="410"/>
        <v>9.8074440015718967E-2</v>
      </c>
      <c r="Q91" s="34">
        <v>397331</v>
      </c>
      <c r="R91" s="224">
        <f t="shared" si="411"/>
        <v>0.100030454042082</v>
      </c>
      <c r="S91" s="34">
        <v>253027</v>
      </c>
      <c r="T91" s="224">
        <f t="shared" si="412"/>
        <v>0.11529510292237855</v>
      </c>
      <c r="U91" s="34">
        <v>161315</v>
      </c>
      <c r="V91" s="224">
        <f t="shared" si="413"/>
        <v>4.4921621971758086E-2</v>
      </c>
      <c r="W91" s="34">
        <v>213950</v>
      </c>
      <c r="X91" s="224">
        <f t="shared" si="414"/>
        <v>9.2534813536299554E-2</v>
      </c>
      <c r="Y91" s="130">
        <v>14845</v>
      </c>
      <c r="Z91" s="220">
        <f t="shared" si="415"/>
        <v>0.21035466775377087</v>
      </c>
      <c r="AA91" s="34">
        <v>146355</v>
      </c>
      <c r="AB91" s="224">
        <f t="shared" si="416"/>
        <v>-1.9435351882159946E-3</v>
      </c>
      <c r="AC91" s="34">
        <v>71204</v>
      </c>
      <c r="AD91" s="224">
        <f t="shared" si="417"/>
        <v>0.12741263834570993</v>
      </c>
      <c r="AE91" s="34">
        <v>48975</v>
      </c>
      <c r="AF91" s="224">
        <f t="shared" si="418"/>
        <v>-1.5459150852364156E-2</v>
      </c>
      <c r="AG91" s="34">
        <v>14943</v>
      </c>
      <c r="AH91" s="224">
        <f t="shared" si="419"/>
        <v>0.17633629851216237</v>
      </c>
      <c r="AI91" s="34">
        <v>18866</v>
      </c>
      <c r="AJ91" s="224">
        <f t="shared" si="420"/>
        <v>-0.18449036050834267</v>
      </c>
      <c r="AK91" s="130">
        <v>4099</v>
      </c>
      <c r="AL91" s="220">
        <f t="shared" si="421"/>
        <v>-0.21082017712745471</v>
      </c>
      <c r="AM91" s="34">
        <v>231272</v>
      </c>
      <c r="AN91" s="224">
        <f t="shared" si="422"/>
        <v>8.0624436376549591E-2</v>
      </c>
      <c r="AO91" s="34">
        <v>64840</v>
      </c>
      <c r="AP91" s="224">
        <f t="shared" si="423"/>
        <v>0.12896766667247062</v>
      </c>
      <c r="AQ91" s="34">
        <v>65927</v>
      </c>
      <c r="AR91" s="224">
        <f t="shared" si="424"/>
        <v>5.7284900970250963E-2</v>
      </c>
      <c r="AS91" s="34">
        <v>70537</v>
      </c>
      <c r="AT91" s="224">
        <f t="shared" si="425"/>
        <v>2.4547184336281891E-2</v>
      </c>
      <c r="AU91" s="34">
        <v>25370</v>
      </c>
      <c r="AV91" s="224">
        <f t="shared" si="426"/>
        <v>0.18784530386740328</v>
      </c>
      <c r="AW91" s="130">
        <v>6346</v>
      </c>
      <c r="AX91" s="220">
        <f t="shared" si="427"/>
        <v>0.22273603082851645</v>
      </c>
      <c r="AY91" s="34">
        <v>26461</v>
      </c>
      <c r="AZ91" s="224">
        <f t="shared" si="428"/>
        <v>-6.51475004416181E-2</v>
      </c>
      <c r="BA91" s="34">
        <v>13223</v>
      </c>
      <c r="BB91" s="224">
        <f t="shared" si="429"/>
        <v>-6.5644431882419418E-2</v>
      </c>
      <c r="BC91" s="34">
        <v>8738</v>
      </c>
      <c r="BD91" s="224">
        <f t="shared" si="430"/>
        <v>-7.3284547672075484E-2</v>
      </c>
      <c r="BE91" s="34">
        <v>1086</v>
      </c>
      <c r="BF91" s="224">
        <f t="shared" si="431"/>
        <v>-6.1365600691443367E-2</v>
      </c>
      <c r="BG91" s="34">
        <v>2895</v>
      </c>
      <c r="BH91" s="224">
        <f t="shared" si="432"/>
        <v>-0.10565338276181646</v>
      </c>
      <c r="BI91" s="130">
        <v>600</v>
      </c>
      <c r="BJ91" s="220">
        <f t="shared" si="433"/>
        <v>-0.17695473251028804</v>
      </c>
      <c r="BK91" s="34">
        <v>34562</v>
      </c>
      <c r="BL91" s="224">
        <f t="shared" si="434"/>
        <v>-7.7584136219274624E-2</v>
      </c>
      <c r="BM91" s="34">
        <v>11986</v>
      </c>
      <c r="BN91" s="224">
        <f t="shared" si="435"/>
        <v>9.9330459506557833E-2</v>
      </c>
      <c r="BO91" s="34">
        <v>6512</v>
      </c>
      <c r="BP91" s="224">
        <f t="shared" si="436"/>
        <v>6.6841415465268783E-2</v>
      </c>
      <c r="BQ91" s="34">
        <v>7233</v>
      </c>
      <c r="BR91" s="224">
        <f t="shared" si="437"/>
        <v>-0.22839769575421376</v>
      </c>
      <c r="BS91" s="34">
        <v>7925</v>
      </c>
      <c r="BT91" s="224">
        <f t="shared" si="438"/>
        <v>-0.25411764705882356</v>
      </c>
      <c r="BU91" s="130">
        <v>1542</v>
      </c>
      <c r="BV91" s="220">
        <f t="shared" si="439"/>
        <v>1.4169278996865202</v>
      </c>
      <c r="BW91" s="34">
        <v>465743</v>
      </c>
      <c r="BX91" s="224">
        <f t="shared" si="440"/>
        <v>0.13444778417034886</v>
      </c>
      <c r="BY91" s="34">
        <v>205632</v>
      </c>
      <c r="BZ91" s="224">
        <f t="shared" si="441"/>
        <v>0.1161821221529844</v>
      </c>
      <c r="CA91" s="34">
        <v>84311</v>
      </c>
      <c r="CB91" s="224">
        <f t="shared" si="442"/>
        <v>0.17777467346511133</v>
      </c>
      <c r="CC91" s="34">
        <v>45298</v>
      </c>
      <c r="CD91" s="224">
        <f t="shared" si="443"/>
        <v>0.13637047814961623</v>
      </c>
      <c r="CE91" s="34">
        <v>125162</v>
      </c>
      <c r="CF91" s="224">
        <f t="shared" si="444"/>
        <v>0.11995776513117873</v>
      </c>
      <c r="CG91" s="130">
        <v>2476</v>
      </c>
      <c r="CH91" s="220">
        <f t="shared" si="445"/>
        <v>2.2717885171416707E-2</v>
      </c>
      <c r="CI91" s="34">
        <v>42230</v>
      </c>
      <c r="CJ91" s="224">
        <f t="shared" si="446"/>
        <v>4.4857362001138101E-2</v>
      </c>
      <c r="CK91" s="34">
        <v>12550</v>
      </c>
      <c r="CL91" s="224">
        <f t="shared" si="447"/>
        <v>3.7275807918009773E-2</v>
      </c>
      <c r="CM91" s="34">
        <v>16915</v>
      </c>
      <c r="CN91" s="224">
        <f t="shared" si="448"/>
        <v>0.14576982998035626</v>
      </c>
      <c r="CO91" s="34">
        <v>5094</v>
      </c>
      <c r="CP91" s="224">
        <f t="shared" si="449"/>
        <v>5.7724252491694328E-2</v>
      </c>
      <c r="CQ91" s="34">
        <v>5622</v>
      </c>
      <c r="CR91" s="224">
        <f t="shared" si="450"/>
        <v>-0.23437287212311042</v>
      </c>
      <c r="CS91" s="130">
        <v>1955</v>
      </c>
      <c r="CT91" s="220">
        <f t="shared" si="451"/>
        <v>0.50153609831029189</v>
      </c>
      <c r="CU91" s="34">
        <v>55921</v>
      </c>
      <c r="CV91" s="224">
        <f t="shared" si="452"/>
        <v>0.1094115779867475</v>
      </c>
      <c r="CW91" s="34">
        <v>15786</v>
      </c>
      <c r="CX91" s="224">
        <f t="shared" si="453"/>
        <v>0.24309000708717221</v>
      </c>
      <c r="CY91" s="34">
        <v>8319</v>
      </c>
      <c r="CZ91" s="224">
        <f t="shared" si="454"/>
        <v>0.1266251354279524</v>
      </c>
      <c r="DA91" s="34">
        <v>4755</v>
      </c>
      <c r="DB91" s="224">
        <f t="shared" si="455"/>
        <v>0.29071661237785018</v>
      </c>
      <c r="DC91" s="34">
        <v>27058</v>
      </c>
      <c r="DD91" s="224">
        <f t="shared" si="456"/>
        <v>1.645379413974446E-2</v>
      </c>
      <c r="DE91" s="130">
        <v>0</v>
      </c>
      <c r="DF91" s="220" t="str">
        <f t="shared" si="457"/>
        <v>-</v>
      </c>
      <c r="DG91" s="34">
        <v>32852</v>
      </c>
      <c r="DH91" s="224">
        <f t="shared" si="458"/>
        <v>5.5350316425198276E-2</v>
      </c>
      <c r="DI91" s="34">
        <v>4803</v>
      </c>
      <c r="DJ91" s="224">
        <f t="shared" si="459"/>
        <v>2.825947334617851E-2</v>
      </c>
      <c r="DK91" s="34">
        <v>23181</v>
      </c>
      <c r="DL91" s="224">
        <f t="shared" si="460"/>
        <v>4.8819111392634174E-2</v>
      </c>
      <c r="DM91" s="34">
        <v>1996</v>
      </c>
      <c r="DN91" s="224">
        <f t="shared" si="461"/>
        <v>-0.2050975706889685</v>
      </c>
      <c r="DO91" s="34">
        <v>2853</v>
      </c>
      <c r="DP91" s="224">
        <f t="shared" si="462"/>
        <v>0.43727959697732999</v>
      </c>
      <c r="DQ91" s="130">
        <v>24</v>
      </c>
      <c r="DR91" s="220">
        <f t="shared" si="463"/>
        <v>-0.92052980132450335</v>
      </c>
      <c r="DS91" s="34">
        <v>91032</v>
      </c>
      <c r="DT91" s="224">
        <f t="shared" si="464"/>
        <v>0.13594050263295809</v>
      </c>
      <c r="DU91" s="34">
        <v>53155</v>
      </c>
      <c r="DV91" s="224">
        <f t="shared" si="465"/>
        <v>6.0300805872496532E-2</v>
      </c>
      <c r="DW91" s="34">
        <v>30973</v>
      </c>
      <c r="DX91" s="224">
        <f t="shared" si="466"/>
        <v>0.13579024569123588</v>
      </c>
      <c r="DY91" s="34">
        <v>13666</v>
      </c>
      <c r="DZ91" s="224">
        <f t="shared" si="467"/>
        <v>7.167503136762865E-2</v>
      </c>
      <c r="EA91" s="34">
        <v>11089</v>
      </c>
      <c r="EB91" s="224">
        <f t="shared" si="468"/>
        <v>0.21589912280701751</v>
      </c>
      <c r="EC91" s="130">
        <v>1600</v>
      </c>
      <c r="ED91" s="220">
        <f t="shared" si="469"/>
        <v>0.28205128205128216</v>
      </c>
    </row>
    <row r="92" spans="1:134" s="16" customFormat="1" outlineLevel="1" x14ac:dyDescent="0.25">
      <c r="A92" s="218"/>
      <c r="B92" s="33" t="s">
        <v>45</v>
      </c>
      <c r="C92" s="34">
        <v>1405936</v>
      </c>
      <c r="D92" s="224">
        <f t="shared" si="404"/>
        <v>4.5845216788439558E-2</v>
      </c>
      <c r="E92" s="34">
        <v>521396</v>
      </c>
      <c r="F92" s="224">
        <f t="shared" si="405"/>
        <v>2.1488511910940922E-3</v>
      </c>
      <c r="G92" s="34">
        <v>377083</v>
      </c>
      <c r="H92" s="224">
        <f t="shared" si="406"/>
        <v>5.3852001319121046E-2</v>
      </c>
      <c r="I92" s="34">
        <v>211220</v>
      </c>
      <c r="J92" s="224">
        <f t="shared" si="407"/>
        <v>-1.3502342243042142E-2</v>
      </c>
      <c r="K92" s="34">
        <v>287581</v>
      </c>
      <c r="L92" s="224">
        <f t="shared" si="408"/>
        <v>9.3405674222664992E-2</v>
      </c>
      <c r="M92" s="130">
        <v>23284</v>
      </c>
      <c r="N92" s="220">
        <f t="shared" si="409"/>
        <v>0.19589111453518226</v>
      </c>
      <c r="O92" s="34">
        <v>1215753</v>
      </c>
      <c r="P92" s="224">
        <f t="shared" si="410"/>
        <v>6.6584726491767388E-2</v>
      </c>
      <c r="Q92" s="34">
        <v>443152</v>
      </c>
      <c r="R92" s="224">
        <f t="shared" si="411"/>
        <v>7.7912047460859668E-4</v>
      </c>
      <c r="S92" s="34">
        <v>315337</v>
      </c>
      <c r="T92" s="224">
        <f t="shared" si="412"/>
        <v>9.8957280565410422E-2</v>
      </c>
      <c r="U92" s="34">
        <v>192609</v>
      </c>
      <c r="V92" s="224">
        <f t="shared" si="413"/>
        <v>-2.4652355180361241E-3</v>
      </c>
      <c r="W92" s="34">
        <v>254696</v>
      </c>
      <c r="X92" s="224">
        <f t="shared" si="414"/>
        <v>0.12015832875206156</v>
      </c>
      <c r="Y92" s="130">
        <v>16431</v>
      </c>
      <c r="Z92" s="220">
        <f t="shared" si="415"/>
        <v>0.30033238366571702</v>
      </c>
      <c r="AA92" s="34">
        <v>190183</v>
      </c>
      <c r="AB92" s="224">
        <f t="shared" si="416"/>
        <v>-6.978234287111762E-2</v>
      </c>
      <c r="AC92" s="34">
        <v>78244</v>
      </c>
      <c r="AD92" s="224">
        <f t="shared" si="417"/>
        <v>9.9909642442235214E-3</v>
      </c>
      <c r="AE92" s="34">
        <v>61746</v>
      </c>
      <c r="AF92" s="224">
        <f t="shared" si="418"/>
        <v>-0.12877964810294473</v>
      </c>
      <c r="AG92" s="34">
        <v>18611</v>
      </c>
      <c r="AH92" s="224">
        <f t="shared" si="419"/>
        <v>-0.11485779511081518</v>
      </c>
      <c r="AI92" s="34">
        <v>32885</v>
      </c>
      <c r="AJ92" s="224">
        <f t="shared" si="420"/>
        <v>-7.7274895479671146E-2</v>
      </c>
      <c r="AK92" s="130">
        <v>6854</v>
      </c>
      <c r="AL92" s="220">
        <f t="shared" si="421"/>
        <v>2.9265437518291026E-3</v>
      </c>
      <c r="AM92" s="34">
        <v>245504</v>
      </c>
      <c r="AN92" s="224">
        <f t="shared" si="422"/>
        <v>5.7623380204025354E-2</v>
      </c>
      <c r="AO92" s="34">
        <v>67632</v>
      </c>
      <c r="AP92" s="224">
        <f t="shared" si="423"/>
        <v>4.360707341912784E-2</v>
      </c>
      <c r="AQ92" s="34">
        <v>72042</v>
      </c>
      <c r="AR92" s="224">
        <f t="shared" si="424"/>
        <v>-1.2067688763336193E-2</v>
      </c>
      <c r="AS92" s="34">
        <v>77988</v>
      </c>
      <c r="AT92" s="224">
        <f t="shared" si="425"/>
        <v>4.214661784750251E-2</v>
      </c>
      <c r="AU92" s="34">
        <v>24215</v>
      </c>
      <c r="AV92" s="224">
        <f t="shared" si="426"/>
        <v>-0.21489478974159448</v>
      </c>
      <c r="AW92" s="130">
        <v>5372</v>
      </c>
      <c r="AX92" s="220">
        <f t="shared" si="427"/>
        <v>-1.9708029197080257E-2</v>
      </c>
      <c r="AY92" s="34">
        <v>48392</v>
      </c>
      <c r="AZ92" s="224">
        <f t="shared" si="428"/>
        <v>5.0857763300760084E-2</v>
      </c>
      <c r="BA92" s="34">
        <v>21845</v>
      </c>
      <c r="BB92" s="224">
        <f t="shared" si="429"/>
        <v>-0.10643432732032565</v>
      </c>
      <c r="BC92" s="34">
        <v>15642</v>
      </c>
      <c r="BD92" s="224">
        <f t="shared" si="430"/>
        <v>0.17028280712254973</v>
      </c>
      <c r="BE92" s="34">
        <v>2162</v>
      </c>
      <c r="BF92" s="224">
        <f t="shared" si="431"/>
        <v>1.741176470588246E-2</v>
      </c>
      <c r="BG92" s="34">
        <v>7595</v>
      </c>
      <c r="BH92" s="224">
        <f t="shared" si="432"/>
        <v>0.39408957415565338</v>
      </c>
      <c r="BI92" s="130">
        <v>1220</v>
      </c>
      <c r="BJ92" s="220">
        <f t="shared" si="433"/>
        <v>0.73049645390070927</v>
      </c>
      <c r="BK92" s="34">
        <v>57125</v>
      </c>
      <c r="BL92" s="224">
        <f t="shared" si="434"/>
        <v>-0.10918957693327302</v>
      </c>
      <c r="BM92" s="34">
        <v>15034</v>
      </c>
      <c r="BN92" s="224">
        <f t="shared" si="435"/>
        <v>-8.0151737640724474E-2</v>
      </c>
      <c r="BO92" s="34">
        <v>10902</v>
      </c>
      <c r="BP92" s="224">
        <f t="shared" si="436"/>
        <v>8.1011403073872001E-2</v>
      </c>
      <c r="BQ92" s="34">
        <v>14092</v>
      </c>
      <c r="BR92" s="224">
        <f t="shared" si="437"/>
        <v>-0.30440791746877927</v>
      </c>
      <c r="BS92" s="34">
        <v>16153</v>
      </c>
      <c r="BT92" s="224">
        <f t="shared" si="438"/>
        <v>-0.10835725325678958</v>
      </c>
      <c r="BU92" s="130">
        <v>1919</v>
      </c>
      <c r="BV92" s="220">
        <f t="shared" si="439"/>
        <v>1.5052219321148823</v>
      </c>
      <c r="BW92" s="34">
        <v>499839</v>
      </c>
      <c r="BX92" s="224">
        <f t="shared" si="440"/>
        <v>9.2350862470251149E-2</v>
      </c>
      <c r="BY92" s="34">
        <v>213608</v>
      </c>
      <c r="BZ92" s="224">
        <f t="shared" si="441"/>
        <v>-1.6021300314161158E-2</v>
      </c>
      <c r="CA92" s="34">
        <v>95155</v>
      </c>
      <c r="CB92" s="224">
        <f t="shared" si="442"/>
        <v>0.22804413757501463</v>
      </c>
      <c r="CC92" s="34">
        <v>47123</v>
      </c>
      <c r="CD92" s="224">
        <f t="shared" si="443"/>
        <v>-1.4884498797951284E-2</v>
      </c>
      <c r="CE92" s="34">
        <v>140037</v>
      </c>
      <c r="CF92" s="224">
        <f t="shared" si="444"/>
        <v>0.22668383570283557</v>
      </c>
      <c r="CG92" s="130">
        <v>2197</v>
      </c>
      <c r="CH92" s="220">
        <f t="shared" si="445"/>
        <v>3.8822222222222225</v>
      </c>
      <c r="CI92" s="34">
        <v>62434</v>
      </c>
      <c r="CJ92" s="224">
        <f t="shared" si="446"/>
        <v>-6.3396339633963406E-2</v>
      </c>
      <c r="CK92" s="34">
        <v>17197</v>
      </c>
      <c r="CL92" s="224">
        <f t="shared" si="447"/>
        <v>-0.15721636853712329</v>
      </c>
      <c r="CM92" s="34">
        <v>24886</v>
      </c>
      <c r="CN92" s="224">
        <f t="shared" si="448"/>
        <v>-9.7319453008814283E-2</v>
      </c>
      <c r="CO92" s="34">
        <v>8562</v>
      </c>
      <c r="CP92" s="224">
        <f t="shared" si="449"/>
        <v>0.32805956258724978</v>
      </c>
      <c r="CQ92" s="34">
        <v>9080</v>
      </c>
      <c r="CR92" s="224">
        <f t="shared" si="450"/>
        <v>-8.6611004929081581E-2</v>
      </c>
      <c r="CS92" s="130">
        <v>2721</v>
      </c>
      <c r="CT92" s="220">
        <f t="shared" si="451"/>
        <v>6.3305978898007043E-2</v>
      </c>
      <c r="CU92" s="34">
        <v>58888</v>
      </c>
      <c r="CV92" s="224">
        <f t="shared" si="452"/>
        <v>0.15410093091621757</v>
      </c>
      <c r="CW92" s="34">
        <v>15871</v>
      </c>
      <c r="CX92" s="224">
        <f t="shared" si="453"/>
        <v>0.12265685789064151</v>
      </c>
      <c r="CY92" s="34">
        <v>8211</v>
      </c>
      <c r="CZ92" s="224">
        <f t="shared" si="454"/>
        <v>-2.8628889151780412E-2</v>
      </c>
      <c r="DA92" s="34">
        <v>4202</v>
      </c>
      <c r="DB92" s="224">
        <f t="shared" si="455"/>
        <v>1.9902912621359237E-2</v>
      </c>
      <c r="DC92" s="34">
        <v>30633</v>
      </c>
      <c r="DD92" s="224">
        <f t="shared" si="456"/>
        <v>0.25334478949306494</v>
      </c>
      <c r="DE92" s="130">
        <v>0</v>
      </c>
      <c r="DF92" s="220" t="str">
        <f t="shared" si="457"/>
        <v>-</v>
      </c>
      <c r="DG92" s="34">
        <v>53047</v>
      </c>
      <c r="DH92" s="224">
        <f t="shared" si="458"/>
        <v>5.8568805874840368E-2</v>
      </c>
      <c r="DI92" s="34">
        <v>10929</v>
      </c>
      <c r="DJ92" s="224">
        <f t="shared" si="459"/>
        <v>-1.6025929593949773E-2</v>
      </c>
      <c r="DK92" s="34">
        <v>35697</v>
      </c>
      <c r="DL92" s="224">
        <f t="shared" si="460"/>
        <v>0.14921769364496806</v>
      </c>
      <c r="DM92" s="34">
        <v>3071</v>
      </c>
      <c r="DN92" s="224">
        <f t="shared" si="461"/>
        <v>-0.23682902584493037</v>
      </c>
      <c r="DO92" s="34">
        <v>3488</v>
      </c>
      <c r="DP92" s="224">
        <f t="shared" si="462"/>
        <v>-3.16490838423098E-2</v>
      </c>
      <c r="DQ92" s="130">
        <v>0</v>
      </c>
      <c r="DR92" s="220">
        <f t="shared" si="463"/>
        <v>-1</v>
      </c>
      <c r="DS92" s="34">
        <v>109234</v>
      </c>
      <c r="DT92" s="224">
        <f t="shared" si="464"/>
        <v>9.7906385373845328E-2</v>
      </c>
      <c r="DU92" s="34">
        <v>63555</v>
      </c>
      <c r="DV92" s="224">
        <f t="shared" si="465"/>
        <v>8.3502395281040531E-2</v>
      </c>
      <c r="DW92" s="34">
        <v>43043</v>
      </c>
      <c r="DX92" s="224">
        <f t="shared" si="466"/>
        <v>9.4350655954439144E-2</v>
      </c>
      <c r="DY92" s="34">
        <v>20142</v>
      </c>
      <c r="DZ92" s="224">
        <f t="shared" si="467"/>
        <v>4.5305931807566591E-2</v>
      </c>
      <c r="EA92" s="34">
        <v>16298</v>
      </c>
      <c r="EB92" s="224">
        <f t="shared" si="468"/>
        <v>0.10863206584586083</v>
      </c>
      <c r="EC92" s="130">
        <v>2784</v>
      </c>
      <c r="ED92" s="220">
        <f t="shared" si="469"/>
        <v>0.18016108520559548</v>
      </c>
    </row>
    <row r="93" spans="1:134" s="16" customFormat="1" outlineLevel="1" x14ac:dyDescent="0.25">
      <c r="A93" s="218"/>
      <c r="B93" s="33" t="s">
        <v>47</v>
      </c>
      <c r="C93" s="34">
        <v>1419505</v>
      </c>
      <c r="D93" s="224">
        <f t="shared" si="404"/>
        <v>5.9087867051553111E-2</v>
      </c>
      <c r="E93" s="34">
        <v>537569</v>
      </c>
      <c r="F93" s="224">
        <f t="shared" si="405"/>
        <v>6.4225432416006312E-2</v>
      </c>
      <c r="G93" s="34">
        <v>383264</v>
      </c>
      <c r="H93" s="224">
        <f t="shared" si="406"/>
        <v>8.8709929410427879E-2</v>
      </c>
      <c r="I93" s="34">
        <v>211101</v>
      </c>
      <c r="J93" s="224">
        <f t="shared" si="407"/>
        <v>2.9404450166039986E-2</v>
      </c>
      <c r="K93" s="34">
        <v>281577</v>
      </c>
      <c r="L93" s="224">
        <f t="shared" si="408"/>
        <v>4.6412326079200872E-2</v>
      </c>
      <c r="M93" s="130">
        <v>29758</v>
      </c>
      <c r="N93" s="220">
        <f t="shared" si="409"/>
        <v>0.18435087160710029</v>
      </c>
      <c r="O93" s="34">
        <v>1189001</v>
      </c>
      <c r="P93" s="224">
        <f t="shared" si="410"/>
        <v>6.1216712051716637E-2</v>
      </c>
      <c r="Q93" s="34">
        <v>452680</v>
      </c>
      <c r="R93" s="224">
        <f t="shared" si="411"/>
        <v>7.2266925013797723E-2</v>
      </c>
      <c r="S93" s="34">
        <v>296358</v>
      </c>
      <c r="T93" s="224">
        <f t="shared" si="412"/>
        <v>5.4410901392916156E-2</v>
      </c>
      <c r="U93" s="34">
        <v>187765</v>
      </c>
      <c r="V93" s="224">
        <f t="shared" si="413"/>
        <v>2.9887667566203646E-2</v>
      </c>
      <c r="W93" s="34">
        <v>245840</v>
      </c>
      <c r="X93" s="224">
        <f t="shared" si="414"/>
        <v>8.4811578854470104E-2</v>
      </c>
      <c r="Y93" s="130">
        <v>19634</v>
      </c>
      <c r="Z93" s="220">
        <f t="shared" si="415"/>
        <v>0.18191668673248262</v>
      </c>
      <c r="AA93" s="34">
        <v>230504</v>
      </c>
      <c r="AB93" s="224">
        <f t="shared" si="416"/>
        <v>4.8240986648233619E-2</v>
      </c>
      <c r="AC93" s="34">
        <v>84889</v>
      </c>
      <c r="AD93" s="224">
        <f t="shared" si="417"/>
        <v>2.3301509233810691E-2</v>
      </c>
      <c r="AE93" s="34">
        <v>86906</v>
      </c>
      <c r="AF93" s="224">
        <f t="shared" si="418"/>
        <v>0.22454558264055224</v>
      </c>
      <c r="AG93" s="34">
        <v>23336</v>
      </c>
      <c r="AH93" s="224">
        <f t="shared" si="419"/>
        <v>2.548778344172975E-2</v>
      </c>
      <c r="AI93" s="34">
        <v>35737</v>
      </c>
      <c r="AJ93" s="224">
        <f t="shared" si="420"/>
        <v>-0.15849580860883494</v>
      </c>
      <c r="AK93" s="130">
        <v>10125</v>
      </c>
      <c r="AL93" s="220">
        <f t="shared" si="421"/>
        <v>0.18921775898520088</v>
      </c>
      <c r="AM93" s="34">
        <v>230881</v>
      </c>
      <c r="AN93" s="224">
        <f t="shared" si="422"/>
        <v>5.3997326261425727E-3</v>
      </c>
      <c r="AO93" s="34">
        <v>58156</v>
      </c>
      <c r="AP93" s="224">
        <f t="shared" si="423"/>
        <v>9.4775212636695194E-3</v>
      </c>
      <c r="AQ93" s="34">
        <v>66218</v>
      </c>
      <c r="AR93" s="224">
        <f t="shared" si="424"/>
        <v>-3.0014501882315026E-2</v>
      </c>
      <c r="AS93" s="34">
        <v>71997</v>
      </c>
      <c r="AT93" s="224">
        <f t="shared" si="425"/>
        <v>3.4145389675548365E-3</v>
      </c>
      <c r="AU93" s="34">
        <v>27725</v>
      </c>
      <c r="AV93" s="224">
        <f t="shared" si="426"/>
        <v>2.1216251058970848E-2</v>
      </c>
      <c r="AW93" s="130">
        <v>7041</v>
      </c>
      <c r="AX93" s="220">
        <f t="shared" si="427"/>
        <v>-1.8265476854433915E-2</v>
      </c>
      <c r="AY93" s="34">
        <v>36274</v>
      </c>
      <c r="AZ93" s="224">
        <f t="shared" si="428"/>
        <v>-6.5753212970355635E-2</v>
      </c>
      <c r="BA93" s="34">
        <v>18055</v>
      </c>
      <c r="BB93" s="224">
        <f t="shared" si="429"/>
        <v>-6.3245823389021516E-2</v>
      </c>
      <c r="BC93" s="34">
        <v>10299</v>
      </c>
      <c r="BD93" s="224">
        <f t="shared" si="430"/>
        <v>-0.16505877584110251</v>
      </c>
      <c r="BE93" s="34">
        <v>1489</v>
      </c>
      <c r="BF93" s="224">
        <f t="shared" si="431"/>
        <v>-0.15923207227555058</v>
      </c>
      <c r="BG93" s="34">
        <v>5430</v>
      </c>
      <c r="BH93" s="224">
        <f t="shared" si="432"/>
        <v>0.20908483633934538</v>
      </c>
      <c r="BI93" s="130">
        <v>1126</v>
      </c>
      <c r="BJ93" s="220">
        <f t="shared" si="433"/>
        <v>0.83986928104575154</v>
      </c>
      <c r="BK93" s="34">
        <v>67207</v>
      </c>
      <c r="BL93" s="224">
        <f t="shared" si="434"/>
        <v>2.3280246048905218E-2</v>
      </c>
      <c r="BM93" s="34">
        <v>23461</v>
      </c>
      <c r="BN93" s="224">
        <f t="shared" si="435"/>
        <v>0.26898528775421893</v>
      </c>
      <c r="BO93" s="34">
        <v>15629</v>
      </c>
      <c r="BP93" s="224">
        <f t="shared" si="436"/>
        <v>0.21721183800623045</v>
      </c>
      <c r="BQ93" s="34">
        <v>15527</v>
      </c>
      <c r="BR93" s="224">
        <f t="shared" si="437"/>
        <v>-0.12592884485476241</v>
      </c>
      <c r="BS93" s="34">
        <v>15955</v>
      </c>
      <c r="BT93" s="224">
        <f t="shared" si="438"/>
        <v>-8.0820640348150397E-3</v>
      </c>
      <c r="BU93" s="130">
        <v>2557</v>
      </c>
      <c r="BV93" s="220">
        <f t="shared" si="439"/>
        <v>0.23466924191211969</v>
      </c>
      <c r="BW93" s="34">
        <v>504137</v>
      </c>
      <c r="BX93" s="224">
        <f t="shared" si="440"/>
        <v>7.7390772860550072E-2</v>
      </c>
      <c r="BY93" s="34">
        <v>222663</v>
      </c>
      <c r="BZ93" s="224">
        <f t="shared" si="441"/>
        <v>6.3617473548448711E-2</v>
      </c>
      <c r="CA93" s="34">
        <v>94479</v>
      </c>
      <c r="CB93" s="224">
        <f t="shared" si="442"/>
        <v>0.11153072389086938</v>
      </c>
      <c r="CC93" s="34">
        <v>48138</v>
      </c>
      <c r="CD93" s="224">
        <f t="shared" si="443"/>
        <v>2.826017302146755E-2</v>
      </c>
      <c r="CE93" s="34">
        <v>136026</v>
      </c>
      <c r="CF93" s="224">
        <f t="shared" si="444"/>
        <v>8.9986858553158688E-2</v>
      </c>
      <c r="CG93" s="130">
        <v>2385</v>
      </c>
      <c r="CH93" s="220">
        <f t="shared" si="445"/>
        <v>0.86765857478465147</v>
      </c>
      <c r="CI93" s="34">
        <v>70541</v>
      </c>
      <c r="CJ93" s="224">
        <f t="shared" si="446"/>
        <v>2.6932203636575336E-2</v>
      </c>
      <c r="CK93" s="34">
        <v>21132</v>
      </c>
      <c r="CL93" s="224">
        <f t="shared" si="447"/>
        <v>-2.6713338246131202E-2</v>
      </c>
      <c r="CM93" s="34">
        <v>24858</v>
      </c>
      <c r="CN93" s="224">
        <f t="shared" si="448"/>
        <v>-0.13153757467770677</v>
      </c>
      <c r="CO93" s="34">
        <v>12171</v>
      </c>
      <c r="CP93" s="224">
        <f t="shared" si="449"/>
        <v>1.0915964942429972</v>
      </c>
      <c r="CQ93" s="34">
        <v>9619</v>
      </c>
      <c r="CR93" s="224">
        <f t="shared" si="450"/>
        <v>-4.582878682670366E-2</v>
      </c>
      <c r="CS93" s="130">
        <v>3233</v>
      </c>
      <c r="CT93" s="220">
        <f t="shared" si="451"/>
        <v>0.21404431092752541</v>
      </c>
      <c r="CU93" s="34">
        <v>47852</v>
      </c>
      <c r="CV93" s="224">
        <f t="shared" si="452"/>
        <v>0.14017489099096947</v>
      </c>
      <c r="CW93" s="34">
        <v>13962</v>
      </c>
      <c r="CX93" s="224">
        <f t="shared" si="453"/>
        <v>0.13706327876862945</v>
      </c>
      <c r="CY93" s="34">
        <v>6746</v>
      </c>
      <c r="CZ93" s="224">
        <f t="shared" si="454"/>
        <v>0.48590308370044055</v>
      </c>
      <c r="DA93" s="34">
        <v>3125</v>
      </c>
      <c r="DB93" s="224">
        <f t="shared" si="455"/>
        <v>7.8702105626510255E-2</v>
      </c>
      <c r="DC93" s="34">
        <v>23977</v>
      </c>
      <c r="DD93" s="224">
        <f t="shared" si="456"/>
        <v>7.5925510433026755E-2</v>
      </c>
      <c r="DE93" s="130">
        <v>416</v>
      </c>
      <c r="DF93" s="220" t="str">
        <f t="shared" si="457"/>
        <v>-</v>
      </c>
      <c r="DG93" s="34">
        <v>41772</v>
      </c>
      <c r="DH93" s="224">
        <f t="shared" si="458"/>
        <v>0.29053386060306474</v>
      </c>
      <c r="DI93" s="34">
        <v>11873</v>
      </c>
      <c r="DJ93" s="224">
        <f t="shared" si="459"/>
        <v>1.9571606475716066</v>
      </c>
      <c r="DK93" s="34">
        <v>26007</v>
      </c>
      <c r="DL93" s="224">
        <f t="shared" si="460"/>
        <v>5.4409081694709149E-2</v>
      </c>
      <c r="DM93" s="34">
        <v>1981</v>
      </c>
      <c r="DN93" s="224">
        <f t="shared" si="461"/>
        <v>0.12047511312217196</v>
      </c>
      <c r="DO93" s="34">
        <v>1849</v>
      </c>
      <c r="DP93" s="224">
        <f t="shared" si="462"/>
        <v>8.0654587960257151E-2</v>
      </c>
      <c r="DQ93" s="130">
        <v>30</v>
      </c>
      <c r="DR93" s="220">
        <f t="shared" si="463"/>
        <v>-0.86486486486486491</v>
      </c>
      <c r="DS93" s="34">
        <v>107218</v>
      </c>
      <c r="DT93" s="224">
        <f t="shared" si="464"/>
        <v>0.11733136026844804</v>
      </c>
      <c r="DU93" s="34">
        <v>59395</v>
      </c>
      <c r="DV93" s="224">
        <f t="shared" si="465"/>
        <v>5.6944568022065933E-2</v>
      </c>
      <c r="DW93" s="34">
        <v>40673</v>
      </c>
      <c r="DX93" s="224">
        <f t="shared" si="466"/>
        <v>0.14510543652692931</v>
      </c>
      <c r="DY93" s="34">
        <v>17687</v>
      </c>
      <c r="DZ93" s="224">
        <f t="shared" si="467"/>
        <v>8.5491591997054028E-2</v>
      </c>
      <c r="EA93" s="34">
        <v>14733</v>
      </c>
      <c r="EB93" s="224">
        <f t="shared" si="468"/>
        <v>0.29089634627179528</v>
      </c>
      <c r="EC93" s="130">
        <v>2452</v>
      </c>
      <c r="ED93" s="220">
        <f t="shared" si="469"/>
        <v>-5.5105973025048161E-2</v>
      </c>
    </row>
    <row r="94" spans="1:134" s="16" customFormat="1" outlineLevel="1" x14ac:dyDescent="0.25">
      <c r="A94" s="218"/>
      <c r="B94" s="33" t="s">
        <v>49</v>
      </c>
      <c r="C94" s="34">
        <v>1267505</v>
      </c>
      <c r="D94" s="224">
        <f t="shared" si="404"/>
        <v>9.1952834715606668E-2</v>
      </c>
      <c r="E94" s="34">
        <v>482332</v>
      </c>
      <c r="F94" s="224">
        <f t="shared" si="405"/>
        <v>6.7280926523368922E-2</v>
      </c>
      <c r="G94" s="34">
        <v>351313</v>
      </c>
      <c r="H94" s="224">
        <f t="shared" si="406"/>
        <v>0.15315785500224854</v>
      </c>
      <c r="I94" s="34">
        <v>185564</v>
      </c>
      <c r="J94" s="224">
        <f t="shared" si="407"/>
        <v>6.9046370816746361E-2</v>
      </c>
      <c r="K94" s="34">
        <v>249597</v>
      </c>
      <c r="L94" s="224">
        <f t="shared" si="408"/>
        <v>2.0683817305215069E-2</v>
      </c>
      <c r="M94" s="130">
        <v>23794</v>
      </c>
      <c r="N94" s="220">
        <f t="shared" si="409"/>
        <v>-0.12765801437160873</v>
      </c>
      <c r="O94" s="34">
        <v>1108713</v>
      </c>
      <c r="P94" s="224">
        <f t="shared" si="410"/>
        <v>0.10961067503610411</v>
      </c>
      <c r="Q94" s="34">
        <v>416290</v>
      </c>
      <c r="R94" s="224">
        <f t="shared" si="411"/>
        <v>7.9408294763590126E-2</v>
      </c>
      <c r="S94" s="34">
        <v>294357</v>
      </c>
      <c r="T94" s="224">
        <f t="shared" si="412"/>
        <v>0.17702310405220611</v>
      </c>
      <c r="U94" s="34">
        <v>171640</v>
      </c>
      <c r="V94" s="224">
        <f t="shared" si="413"/>
        <v>8.2233067251793912E-2</v>
      </c>
      <c r="W94" s="34">
        <v>224662</v>
      </c>
      <c r="X94" s="224">
        <f t="shared" si="414"/>
        <v>3.9702336602138955E-2</v>
      </c>
      <c r="Y94" s="130">
        <v>17983</v>
      </c>
      <c r="Z94" s="220">
        <f t="shared" si="415"/>
        <v>-0.23225035221790546</v>
      </c>
      <c r="AA94" s="34">
        <v>158792</v>
      </c>
      <c r="AB94" s="224">
        <f t="shared" si="416"/>
        <v>-1.7248528583541201E-2</v>
      </c>
      <c r="AC94" s="34">
        <v>66043</v>
      </c>
      <c r="AD94" s="224">
        <f t="shared" si="417"/>
        <v>-3.305061724668712E-3</v>
      </c>
      <c r="AE94" s="34">
        <v>56955</v>
      </c>
      <c r="AF94" s="224">
        <f t="shared" si="418"/>
        <v>4.3762713728077385E-2</v>
      </c>
      <c r="AG94" s="34">
        <v>13924</v>
      </c>
      <c r="AH94" s="224">
        <f t="shared" si="419"/>
        <v>-7.0556037647687031E-2</v>
      </c>
      <c r="AI94" s="34">
        <v>24935</v>
      </c>
      <c r="AJ94" s="224">
        <f t="shared" si="420"/>
        <v>-0.12370409418379902</v>
      </c>
      <c r="AK94" s="130">
        <v>5812</v>
      </c>
      <c r="AL94" s="220">
        <f t="shared" si="421"/>
        <v>0.50843498572540868</v>
      </c>
      <c r="AM94" s="34">
        <v>255443</v>
      </c>
      <c r="AN94" s="224">
        <f t="shared" si="422"/>
        <v>9.5175009860918092E-2</v>
      </c>
      <c r="AO94" s="34">
        <v>61727</v>
      </c>
      <c r="AP94" s="224">
        <f t="shared" si="423"/>
        <v>-1.9832952235772305E-2</v>
      </c>
      <c r="AQ94" s="34">
        <v>79411</v>
      </c>
      <c r="AR94" s="224">
        <f t="shared" si="424"/>
        <v>6.3165222979395752E-2</v>
      </c>
      <c r="AS94" s="34">
        <v>78858</v>
      </c>
      <c r="AT94" s="224">
        <f t="shared" si="425"/>
        <v>9.8851791984839288E-2</v>
      </c>
      <c r="AU94" s="34">
        <v>31450</v>
      </c>
      <c r="AV94" s="224">
        <f t="shared" si="426"/>
        <v>-0.11371001831759897</v>
      </c>
      <c r="AW94" s="130">
        <v>7722</v>
      </c>
      <c r="AX94" s="220">
        <f t="shared" si="427"/>
        <v>-0.46037735849056605</v>
      </c>
      <c r="AY94" s="34">
        <v>33642</v>
      </c>
      <c r="AZ94" s="224">
        <f t="shared" si="428"/>
        <v>0.14444142060144238</v>
      </c>
      <c r="BA94" s="34">
        <v>18344</v>
      </c>
      <c r="BB94" s="224">
        <f t="shared" si="429"/>
        <v>0.24501153793945973</v>
      </c>
      <c r="BC94" s="34">
        <v>10472</v>
      </c>
      <c r="BD94" s="224">
        <f t="shared" si="430"/>
        <v>8.181818181818179E-2</v>
      </c>
      <c r="BE94" s="34">
        <v>938</v>
      </c>
      <c r="BF94" s="224">
        <f t="shared" si="431"/>
        <v>-0.26718750000000002</v>
      </c>
      <c r="BG94" s="34">
        <v>3271</v>
      </c>
      <c r="BH94" s="224">
        <f t="shared" si="432"/>
        <v>0.11069609507640066</v>
      </c>
      <c r="BI94" s="130">
        <v>485</v>
      </c>
      <c r="BJ94" s="220">
        <f t="shared" si="433"/>
        <v>-8.6629001883239187E-2</v>
      </c>
      <c r="BK94" s="34">
        <v>41299</v>
      </c>
      <c r="BL94" s="224">
        <f t="shared" si="434"/>
        <v>4.7772478181449252E-2</v>
      </c>
      <c r="BM94" s="34">
        <v>14872</v>
      </c>
      <c r="BN94" s="224">
        <f t="shared" si="435"/>
        <v>0.11175898931000972</v>
      </c>
      <c r="BO94" s="34">
        <v>7984</v>
      </c>
      <c r="BP94" s="224">
        <f t="shared" si="436"/>
        <v>0.25278518750980705</v>
      </c>
      <c r="BQ94" s="34">
        <v>7671</v>
      </c>
      <c r="BR94" s="224">
        <f t="shared" si="437"/>
        <v>-0.20884900990099009</v>
      </c>
      <c r="BS94" s="34">
        <v>9930</v>
      </c>
      <c r="BT94" s="224">
        <f t="shared" si="438"/>
        <v>4.3944491169049638E-2</v>
      </c>
      <c r="BU94" s="130">
        <v>1681</v>
      </c>
      <c r="BV94" s="220">
        <f t="shared" si="439"/>
        <v>0.73298969072164954</v>
      </c>
      <c r="BW94" s="34">
        <v>473428</v>
      </c>
      <c r="BX94" s="224">
        <f t="shared" si="440"/>
        <v>9.0335418374773102E-2</v>
      </c>
      <c r="BY94" s="34">
        <v>210038</v>
      </c>
      <c r="BZ94" s="224">
        <f t="shared" si="441"/>
        <v>8.229074345074916E-2</v>
      </c>
      <c r="CA94" s="34">
        <v>95111</v>
      </c>
      <c r="CB94" s="224">
        <f t="shared" si="442"/>
        <v>0.24383386080087877</v>
      </c>
      <c r="CC94" s="34">
        <v>46306</v>
      </c>
      <c r="CD94" s="224">
        <f t="shared" si="443"/>
        <v>0.13779546906481888</v>
      </c>
      <c r="CE94" s="34">
        <v>120539</v>
      </c>
      <c r="CF94" s="224">
        <f t="shared" si="444"/>
        <v>1.7452152016554923E-3</v>
      </c>
      <c r="CG94" s="130">
        <v>2300</v>
      </c>
      <c r="CH94" s="220">
        <f t="shared" si="445"/>
        <v>0.12140419307654793</v>
      </c>
      <c r="CI94" s="34">
        <v>49410</v>
      </c>
      <c r="CJ94" s="224">
        <f t="shared" si="446"/>
        <v>1.9666921187857289E-2</v>
      </c>
      <c r="CK94" s="34">
        <v>14127</v>
      </c>
      <c r="CL94" s="224">
        <f t="shared" si="447"/>
        <v>-4.6632474018086123E-2</v>
      </c>
      <c r="CM94" s="34">
        <v>19563</v>
      </c>
      <c r="CN94" s="224">
        <f t="shared" si="448"/>
        <v>-6.6695291255188249E-2</v>
      </c>
      <c r="CO94" s="34">
        <v>6228</v>
      </c>
      <c r="CP94" s="224">
        <f t="shared" si="449"/>
        <v>0.31088191959587452</v>
      </c>
      <c r="CQ94" s="34">
        <v>7587</v>
      </c>
      <c r="CR94" s="224">
        <f t="shared" si="450"/>
        <v>0.24417841915382099</v>
      </c>
      <c r="CS94" s="130">
        <v>2167</v>
      </c>
      <c r="CT94" s="220">
        <f t="shared" si="451"/>
        <v>0.17771739130434772</v>
      </c>
      <c r="CU94" s="34">
        <v>49834</v>
      </c>
      <c r="CV94" s="224">
        <f t="shared" si="452"/>
        <v>0.12082227520129551</v>
      </c>
      <c r="CW94" s="34">
        <v>13698</v>
      </c>
      <c r="CX94" s="224">
        <f t="shared" si="453"/>
        <v>0.14839034205231383</v>
      </c>
      <c r="CY94" s="34">
        <v>6752</v>
      </c>
      <c r="CZ94" s="224">
        <f t="shared" si="454"/>
        <v>7.4107010523194461E-4</v>
      </c>
      <c r="DA94" s="34">
        <v>3154</v>
      </c>
      <c r="DB94" s="224">
        <f t="shared" si="455"/>
        <v>0.1156703218960029</v>
      </c>
      <c r="DC94" s="34">
        <v>26192</v>
      </c>
      <c r="DD94" s="224">
        <f t="shared" si="456"/>
        <v>0.13754614549402833</v>
      </c>
      <c r="DE94" s="130">
        <v>91</v>
      </c>
      <c r="DF94" s="220" t="str">
        <f t="shared" si="457"/>
        <v>-</v>
      </c>
      <c r="DG94" s="34">
        <v>37342</v>
      </c>
      <c r="DH94" s="224">
        <f t="shared" si="458"/>
        <v>0.24353125312198198</v>
      </c>
      <c r="DI94" s="34">
        <v>5766</v>
      </c>
      <c r="DJ94" s="224">
        <f t="shared" si="459"/>
        <v>-4.8514851485148558E-2</v>
      </c>
      <c r="DK94" s="34">
        <v>27507</v>
      </c>
      <c r="DL94" s="224">
        <f t="shared" si="460"/>
        <v>0.40063139671062675</v>
      </c>
      <c r="DM94" s="34">
        <v>1513</v>
      </c>
      <c r="DN94" s="224">
        <f t="shared" si="461"/>
        <v>-0.15804117974401777</v>
      </c>
      <c r="DO94" s="34">
        <v>2583</v>
      </c>
      <c r="DP94" s="224">
        <f t="shared" si="462"/>
        <v>4.1952400161355374E-2</v>
      </c>
      <c r="DQ94" s="130">
        <v>152</v>
      </c>
      <c r="DR94" s="220">
        <f t="shared" si="463"/>
        <v>0.36936936936936937</v>
      </c>
      <c r="DS94" s="34">
        <v>97028</v>
      </c>
      <c r="DT94" s="224">
        <f t="shared" si="464"/>
        <v>0.21301678980859862</v>
      </c>
      <c r="DU94" s="34">
        <v>59326</v>
      </c>
      <c r="DV94" s="224">
        <f t="shared" si="465"/>
        <v>0.13623044069484602</v>
      </c>
      <c r="DW94" s="34">
        <v>39464</v>
      </c>
      <c r="DX94" s="224">
        <f t="shared" si="466"/>
        <v>0.37261312649994793</v>
      </c>
      <c r="DY94" s="34">
        <v>17942</v>
      </c>
      <c r="DZ94" s="224">
        <f t="shared" si="467"/>
        <v>0.22287350054525623</v>
      </c>
      <c r="EA94" s="34">
        <v>16508</v>
      </c>
      <c r="EB94" s="224">
        <f t="shared" si="468"/>
        <v>0.38722689075630257</v>
      </c>
      <c r="EC94" s="130">
        <v>2665</v>
      </c>
      <c r="ED94" s="220">
        <f t="shared" si="469"/>
        <v>-0.2433276547416241</v>
      </c>
    </row>
    <row r="95" spans="1:134" s="16" customFormat="1" outlineLevel="1" x14ac:dyDescent="0.25">
      <c r="A95" s="218"/>
      <c r="B95" s="33" t="s">
        <v>51</v>
      </c>
      <c r="C95" s="34">
        <v>1442943</v>
      </c>
      <c r="D95" s="224">
        <f t="shared" si="404"/>
        <v>3.7845080937851883E-2</v>
      </c>
      <c r="E95" s="34">
        <v>535775</v>
      </c>
      <c r="F95" s="224">
        <f t="shared" si="405"/>
        <v>5.2169046169556754E-2</v>
      </c>
      <c r="G95" s="34">
        <v>422058</v>
      </c>
      <c r="H95" s="224">
        <f t="shared" si="406"/>
        <v>3.6679152594412123E-2</v>
      </c>
      <c r="I95" s="34">
        <v>219692</v>
      </c>
      <c r="J95" s="224">
        <f t="shared" si="407"/>
        <v>4.9080820971645345E-3</v>
      </c>
      <c r="K95" s="34">
        <v>285698</v>
      </c>
      <c r="L95" s="224">
        <f t="shared" si="408"/>
        <v>2.6077712372996498E-2</v>
      </c>
      <c r="M95" s="130">
        <v>32735</v>
      </c>
      <c r="N95" s="220">
        <f t="shared" si="409"/>
        <v>0.28016112001877125</v>
      </c>
      <c r="O95" s="34">
        <v>1322055</v>
      </c>
      <c r="P95" s="224">
        <f t="shared" si="410"/>
        <v>4.288015423256053E-2</v>
      </c>
      <c r="Q95" s="34">
        <v>480784</v>
      </c>
      <c r="R95" s="224">
        <f t="shared" si="411"/>
        <v>5.7035190241886191E-2</v>
      </c>
      <c r="S95" s="34">
        <v>382340</v>
      </c>
      <c r="T95" s="224">
        <f t="shared" si="412"/>
        <v>3.8115459595657875E-2</v>
      </c>
      <c r="U95" s="34">
        <v>209303</v>
      </c>
      <c r="V95" s="224">
        <f t="shared" si="413"/>
        <v>7.5189779581306126E-3</v>
      </c>
      <c r="W95" s="34">
        <v>266054</v>
      </c>
      <c r="X95" s="224">
        <f t="shared" si="414"/>
        <v>3.6669614990473054E-2</v>
      </c>
      <c r="Y95" s="130">
        <v>28386</v>
      </c>
      <c r="Z95" s="220">
        <f t="shared" si="415"/>
        <v>0.27377159524343719</v>
      </c>
      <c r="AA95" s="34">
        <v>120889</v>
      </c>
      <c r="AB95" s="224">
        <f t="shared" si="416"/>
        <v>-1.4197178504444241E-2</v>
      </c>
      <c r="AC95" s="34">
        <v>54991</v>
      </c>
      <c r="AD95" s="224">
        <f t="shared" si="417"/>
        <v>1.1458946439081741E-2</v>
      </c>
      <c r="AE95" s="34">
        <v>39718</v>
      </c>
      <c r="AF95" s="224">
        <f t="shared" si="418"/>
        <v>2.3053344666821296E-2</v>
      </c>
      <c r="AG95" s="34">
        <v>10389</v>
      </c>
      <c r="AH95" s="224">
        <f t="shared" si="419"/>
        <v>-4.4953116381687863E-2</v>
      </c>
      <c r="AI95" s="34">
        <v>19644</v>
      </c>
      <c r="AJ95" s="224">
        <f t="shared" si="420"/>
        <v>-9.8651004863723912E-2</v>
      </c>
      <c r="AK95" s="130">
        <v>4349</v>
      </c>
      <c r="AL95" s="220">
        <f t="shared" si="421"/>
        <v>0.32349360925136939</v>
      </c>
      <c r="AM95" s="34">
        <v>306781</v>
      </c>
      <c r="AN95" s="224">
        <f t="shared" si="422"/>
        <v>5.0835788175652485E-2</v>
      </c>
      <c r="AO95" s="34">
        <v>78638</v>
      </c>
      <c r="AP95" s="224">
        <f t="shared" si="423"/>
        <v>5.0285149519853523E-2</v>
      </c>
      <c r="AQ95" s="34">
        <v>95884</v>
      </c>
      <c r="AR95" s="224">
        <f t="shared" si="424"/>
        <v>-5.3651796288985421E-2</v>
      </c>
      <c r="AS95" s="34">
        <v>91582</v>
      </c>
      <c r="AT95" s="224">
        <f t="shared" si="425"/>
        <v>-5.4623445729489184E-3</v>
      </c>
      <c r="AU95" s="34">
        <v>47973</v>
      </c>
      <c r="AV95" s="224">
        <f t="shared" si="426"/>
        <v>0.1524214471029115</v>
      </c>
      <c r="AW95" s="130">
        <v>12721</v>
      </c>
      <c r="AX95" s="220">
        <f t="shared" si="427"/>
        <v>0.25614693393897503</v>
      </c>
      <c r="AY95" s="34">
        <v>31417</v>
      </c>
      <c r="AZ95" s="224">
        <f t="shared" si="428"/>
        <v>-4.4378878209027861E-2</v>
      </c>
      <c r="BA95" s="34">
        <v>18352</v>
      </c>
      <c r="BB95" s="224">
        <f t="shared" si="429"/>
        <v>8.0037664783427553E-2</v>
      </c>
      <c r="BC95" s="34">
        <v>8063</v>
      </c>
      <c r="BD95" s="224">
        <f t="shared" si="430"/>
        <v>-0.13856837606837602</v>
      </c>
      <c r="BE95" s="34">
        <v>980</v>
      </c>
      <c r="BF95" s="224">
        <f t="shared" si="431"/>
        <v>-0.39318885448916407</v>
      </c>
      <c r="BG95" s="34">
        <v>4014</v>
      </c>
      <c r="BH95" s="224">
        <f t="shared" si="432"/>
        <v>-3.5791496516934918E-2</v>
      </c>
      <c r="BI95" s="130">
        <v>562</v>
      </c>
      <c r="BJ95" s="220">
        <f t="shared" si="433"/>
        <v>-0.40402969247083775</v>
      </c>
      <c r="BK95" s="34">
        <v>47184</v>
      </c>
      <c r="BL95" s="224">
        <f t="shared" si="434"/>
        <v>9.4934212053001676E-2</v>
      </c>
      <c r="BM95" s="34">
        <v>16183</v>
      </c>
      <c r="BN95" s="224">
        <f t="shared" si="435"/>
        <v>0.16617424515385171</v>
      </c>
      <c r="BO95" s="34">
        <v>8734</v>
      </c>
      <c r="BP95" s="224">
        <f t="shared" si="436"/>
        <v>0.17046368265880463</v>
      </c>
      <c r="BQ95" s="34">
        <v>11610</v>
      </c>
      <c r="BR95" s="224">
        <f t="shared" si="437"/>
        <v>0.20887130362349016</v>
      </c>
      <c r="BS95" s="34">
        <v>10934</v>
      </c>
      <c r="BT95" s="224">
        <f t="shared" si="438"/>
        <v>-9.4192693231712421E-2</v>
      </c>
      <c r="BU95" s="130">
        <v>1380</v>
      </c>
      <c r="BV95" s="220">
        <f t="shared" si="439"/>
        <v>0.46496815286624193</v>
      </c>
      <c r="BW95" s="34">
        <v>471476</v>
      </c>
      <c r="BX95" s="224">
        <f t="shared" si="440"/>
        <v>-5.1338970139837015E-3</v>
      </c>
      <c r="BY95" s="34">
        <v>210719</v>
      </c>
      <c r="BZ95" s="224">
        <f t="shared" si="441"/>
        <v>4.1506233082992949E-3</v>
      </c>
      <c r="CA95" s="34">
        <v>83231</v>
      </c>
      <c r="CB95" s="224">
        <f t="shared" si="442"/>
        <v>0.11208946848026513</v>
      </c>
      <c r="CC95" s="34">
        <v>49911</v>
      </c>
      <c r="CD95" s="224">
        <f t="shared" si="443"/>
        <v>-3.5237947964588123E-2</v>
      </c>
      <c r="CE95" s="34">
        <v>130828</v>
      </c>
      <c r="CF95" s="224">
        <f t="shared" si="444"/>
        <v>-2.0601886509956535E-2</v>
      </c>
      <c r="CG95" s="130">
        <v>5421</v>
      </c>
      <c r="CH95" s="220">
        <f t="shared" si="445"/>
        <v>0.67314814814814805</v>
      </c>
      <c r="CI95" s="34">
        <v>66337</v>
      </c>
      <c r="CJ95" s="224">
        <f t="shared" si="446"/>
        <v>6.0272352395869921E-2</v>
      </c>
      <c r="CK95" s="34">
        <v>19993</v>
      </c>
      <c r="CL95" s="224">
        <f t="shared" si="447"/>
        <v>9.4068074860457429E-2</v>
      </c>
      <c r="CM95" s="34">
        <v>23971</v>
      </c>
      <c r="CN95" s="224">
        <f t="shared" si="448"/>
        <v>-9.4648185217358516E-2</v>
      </c>
      <c r="CO95" s="34">
        <v>9360</v>
      </c>
      <c r="CP95" s="224">
        <f t="shared" si="449"/>
        <v>0.46090213828624949</v>
      </c>
      <c r="CQ95" s="34">
        <v>11782</v>
      </c>
      <c r="CR95" s="224">
        <f t="shared" si="450"/>
        <v>0.17596566523605151</v>
      </c>
      <c r="CS95" s="130">
        <v>2158</v>
      </c>
      <c r="CT95" s="220">
        <f t="shared" si="451"/>
        <v>-8.2720588235294379E-3</v>
      </c>
      <c r="CU95" s="34">
        <v>52181</v>
      </c>
      <c r="CV95" s="224">
        <f t="shared" si="452"/>
        <v>0.1651966147868611</v>
      </c>
      <c r="CW95" s="34">
        <v>13408</v>
      </c>
      <c r="CX95" s="224">
        <f t="shared" si="453"/>
        <v>0.28935474564862007</v>
      </c>
      <c r="CY95" s="34">
        <v>8217</v>
      </c>
      <c r="CZ95" s="224">
        <f t="shared" si="454"/>
        <v>0.17134711332858155</v>
      </c>
      <c r="DA95" s="34">
        <v>3908</v>
      </c>
      <c r="DB95" s="224">
        <f t="shared" si="455"/>
        <v>3.9085349641052813E-2</v>
      </c>
      <c r="DC95" s="34">
        <v>26482</v>
      </c>
      <c r="DD95" s="224">
        <f t="shared" si="456"/>
        <v>0.11686558981063633</v>
      </c>
      <c r="DE95" s="130">
        <v>0</v>
      </c>
      <c r="DF95" s="220">
        <f t="shared" si="457"/>
        <v>-1</v>
      </c>
      <c r="DG95" s="34">
        <v>165506</v>
      </c>
      <c r="DH95" s="224">
        <f t="shared" si="458"/>
        <v>4.0499421616456255E-2</v>
      </c>
      <c r="DI95" s="34">
        <v>41210</v>
      </c>
      <c r="DJ95" s="224">
        <f t="shared" si="459"/>
        <v>1.3576663879187434E-2</v>
      </c>
      <c r="DK95" s="34">
        <v>102682</v>
      </c>
      <c r="DL95" s="224">
        <f t="shared" si="460"/>
        <v>5.6877598913088301E-2</v>
      </c>
      <c r="DM95" s="34">
        <v>9673</v>
      </c>
      <c r="DN95" s="224">
        <f t="shared" si="461"/>
        <v>-6.5591190108191699E-2</v>
      </c>
      <c r="DO95" s="34">
        <v>10526</v>
      </c>
      <c r="DP95" s="224">
        <f t="shared" si="462"/>
        <v>-6.9483734087694482E-2</v>
      </c>
      <c r="DQ95" s="130">
        <v>2043</v>
      </c>
      <c r="DR95" s="220">
        <f t="shared" si="463"/>
        <v>2.9747081712062258</v>
      </c>
      <c r="DS95" s="34">
        <v>91037</v>
      </c>
      <c r="DT95" s="224">
        <f t="shared" si="464"/>
        <v>0.22079332725419731</v>
      </c>
      <c r="DU95" s="34">
        <v>64063</v>
      </c>
      <c r="DV95" s="224">
        <f t="shared" si="465"/>
        <v>0.15252316272375643</v>
      </c>
      <c r="DW95" s="34">
        <v>43829</v>
      </c>
      <c r="DX95" s="224">
        <f t="shared" si="466"/>
        <v>0.20059716211033796</v>
      </c>
      <c r="DY95" s="34">
        <v>21602</v>
      </c>
      <c r="DZ95" s="224">
        <f t="shared" si="467"/>
        <v>0.10665983606557372</v>
      </c>
      <c r="EA95" s="34">
        <v>17282</v>
      </c>
      <c r="EB95" s="224">
        <f t="shared" si="468"/>
        <v>0.12177073867324428</v>
      </c>
      <c r="EC95" s="130">
        <v>3825</v>
      </c>
      <c r="ED95" s="220">
        <f t="shared" si="469"/>
        <v>-7.7424023154848087E-2</v>
      </c>
    </row>
    <row r="96" spans="1:134" s="16" customFormat="1" outlineLevel="1" x14ac:dyDescent="0.25">
      <c r="A96" s="218"/>
      <c r="B96" s="33" t="s">
        <v>53</v>
      </c>
      <c r="C96" s="34">
        <v>1369322</v>
      </c>
      <c r="D96" s="224">
        <f t="shared" si="404"/>
        <v>7.6011912713442653E-2</v>
      </c>
      <c r="E96" s="34">
        <v>515619</v>
      </c>
      <c r="F96" s="224">
        <f t="shared" si="405"/>
        <v>6.3160455847270036E-2</v>
      </c>
      <c r="G96" s="34">
        <v>425014</v>
      </c>
      <c r="H96" s="224">
        <f t="shared" si="406"/>
        <v>6.4995138770560068E-2</v>
      </c>
      <c r="I96" s="34">
        <v>187148</v>
      </c>
      <c r="J96" s="224">
        <f t="shared" si="407"/>
        <v>-1.119582388900342E-2</v>
      </c>
      <c r="K96" s="34">
        <v>270459</v>
      </c>
      <c r="L96" s="224">
        <f t="shared" si="408"/>
        <v>7.3509857544881818E-2</v>
      </c>
      <c r="M96" s="130">
        <v>49491</v>
      </c>
      <c r="N96" s="220">
        <f t="shared" si="409"/>
        <v>3.4965181204123841E-2</v>
      </c>
      <c r="O96" s="34">
        <v>1262186</v>
      </c>
      <c r="P96" s="224">
        <f t="shared" si="410"/>
        <v>8.055728677976326E-2</v>
      </c>
      <c r="Q96" s="34">
        <v>466149</v>
      </c>
      <c r="R96" s="224">
        <f t="shared" si="411"/>
        <v>6.2244493361954589E-2</v>
      </c>
      <c r="S96" s="34">
        <v>393102</v>
      </c>
      <c r="T96" s="224">
        <f t="shared" si="412"/>
        <v>7.6110254887092443E-2</v>
      </c>
      <c r="U96" s="34">
        <v>178894</v>
      </c>
      <c r="V96" s="224">
        <f t="shared" si="413"/>
        <v>-1.5350913404115984E-2</v>
      </c>
      <c r="W96" s="34">
        <v>251914</v>
      </c>
      <c r="X96" s="224">
        <f t="shared" si="414"/>
        <v>7.7905240322283964E-2</v>
      </c>
      <c r="Y96" s="130">
        <v>45310</v>
      </c>
      <c r="Z96" s="220">
        <f t="shared" si="415"/>
        <v>1.7493431542071836E-2</v>
      </c>
      <c r="AA96" s="34">
        <v>107136</v>
      </c>
      <c r="AB96" s="224">
        <f t="shared" si="416"/>
        <v>2.5205259229488464E-2</v>
      </c>
      <c r="AC96" s="34">
        <v>49470</v>
      </c>
      <c r="AD96" s="224">
        <f t="shared" si="417"/>
        <v>7.1869650943600538E-2</v>
      </c>
      <c r="AE96" s="34">
        <v>31913</v>
      </c>
      <c r="AF96" s="224">
        <f t="shared" si="418"/>
        <v>-5.518548124463396E-2</v>
      </c>
      <c r="AG96" s="34">
        <v>8253</v>
      </c>
      <c r="AH96" s="224">
        <f t="shared" si="419"/>
        <v>8.8355532111301649E-2</v>
      </c>
      <c r="AI96" s="34">
        <v>18544</v>
      </c>
      <c r="AJ96" s="224">
        <f t="shared" si="420"/>
        <v>1.7112768758227315E-2</v>
      </c>
      <c r="AK96" s="130">
        <v>4180</v>
      </c>
      <c r="AL96" s="220">
        <f t="shared" si="421"/>
        <v>0.27128953771289543</v>
      </c>
      <c r="AM96" s="34">
        <v>293977</v>
      </c>
      <c r="AN96" s="224">
        <f t="shared" si="422"/>
        <v>2.4385059533972964E-2</v>
      </c>
      <c r="AO96" s="34">
        <v>88449</v>
      </c>
      <c r="AP96" s="224">
        <f t="shared" si="423"/>
        <v>6.5445215380167676E-2</v>
      </c>
      <c r="AQ96" s="34">
        <v>94968</v>
      </c>
      <c r="AR96" s="224">
        <f t="shared" si="424"/>
        <v>-1.0451073761865604E-2</v>
      </c>
      <c r="AS96" s="34">
        <v>80553</v>
      </c>
      <c r="AT96" s="224">
        <f t="shared" si="425"/>
        <v>-6.9773081586696706E-2</v>
      </c>
      <c r="AU96" s="34">
        <v>50277</v>
      </c>
      <c r="AV96" s="224">
        <f t="shared" si="426"/>
        <v>-0.10821597076873957</v>
      </c>
      <c r="AW96" s="130">
        <v>23629</v>
      </c>
      <c r="AX96" s="220">
        <f t="shared" si="427"/>
        <v>-7.220826134757341E-2</v>
      </c>
      <c r="AY96" s="34">
        <v>30668</v>
      </c>
      <c r="AZ96" s="224">
        <f t="shared" si="428"/>
        <v>-5.7876628164168054E-2</v>
      </c>
      <c r="BA96" s="34">
        <v>17843</v>
      </c>
      <c r="BB96" s="224">
        <f t="shared" si="429"/>
        <v>2.3694779116465892E-2</v>
      </c>
      <c r="BC96" s="34">
        <v>7174</v>
      </c>
      <c r="BD96" s="224">
        <f t="shared" si="430"/>
        <v>-0.21527018157952305</v>
      </c>
      <c r="BE96" s="34">
        <v>1153</v>
      </c>
      <c r="BF96" s="224">
        <f t="shared" si="431"/>
        <v>-0.3245459871118922</v>
      </c>
      <c r="BG96" s="34">
        <v>3839</v>
      </c>
      <c r="BH96" s="224">
        <f t="shared" si="432"/>
        <v>2.0467836257309857E-2</v>
      </c>
      <c r="BI96" s="130">
        <v>639</v>
      </c>
      <c r="BJ96" s="220">
        <f t="shared" si="433"/>
        <v>1.9138755980861344E-2</v>
      </c>
      <c r="BK96" s="34">
        <v>29077</v>
      </c>
      <c r="BL96" s="224">
        <f t="shared" si="434"/>
        <v>8.4558000745990292E-2</v>
      </c>
      <c r="BM96" s="34">
        <v>12200</v>
      </c>
      <c r="BN96" s="224">
        <f t="shared" si="435"/>
        <v>0.16612502389600459</v>
      </c>
      <c r="BO96" s="34">
        <v>4576</v>
      </c>
      <c r="BP96" s="224">
        <f t="shared" si="436"/>
        <v>-0.25569290826284974</v>
      </c>
      <c r="BQ96" s="34">
        <v>5622</v>
      </c>
      <c r="BR96" s="224">
        <f t="shared" si="437"/>
        <v>0.41149887019834286</v>
      </c>
      <c r="BS96" s="34">
        <v>6989</v>
      </c>
      <c r="BT96" s="224">
        <f t="shared" si="438"/>
        <v>2.8550404709345001E-2</v>
      </c>
      <c r="BU96" s="130">
        <v>534</v>
      </c>
      <c r="BV96" s="220">
        <f t="shared" si="439"/>
        <v>-0.29644268774703553</v>
      </c>
      <c r="BW96" s="34">
        <v>378388</v>
      </c>
      <c r="BX96" s="224">
        <f t="shared" si="440"/>
        <v>3.6020940114776412E-2</v>
      </c>
      <c r="BY96" s="34">
        <v>176312</v>
      </c>
      <c r="BZ96" s="224">
        <f t="shared" si="441"/>
        <v>4.8851873884592445E-2</v>
      </c>
      <c r="CA96" s="34">
        <v>46917</v>
      </c>
      <c r="CB96" s="224">
        <f t="shared" si="442"/>
        <v>-0.20812516878206855</v>
      </c>
      <c r="CC96" s="34">
        <v>45096</v>
      </c>
      <c r="CD96" s="224">
        <f t="shared" si="443"/>
        <v>6.9667738478027541E-3</v>
      </c>
      <c r="CE96" s="34">
        <v>116243</v>
      </c>
      <c r="CF96" s="224">
        <f t="shared" si="444"/>
        <v>0.1151156432566216</v>
      </c>
      <c r="CG96" s="130">
        <v>4674</v>
      </c>
      <c r="CH96" s="220">
        <f t="shared" si="445"/>
        <v>-0.34528645468553021</v>
      </c>
      <c r="CI96" s="34">
        <v>52327</v>
      </c>
      <c r="CJ96" s="224">
        <f t="shared" si="446"/>
        <v>0.23038397328881466</v>
      </c>
      <c r="CK96" s="34">
        <v>14881</v>
      </c>
      <c r="CL96" s="224">
        <f t="shared" si="447"/>
        <v>5.891980360065463E-2</v>
      </c>
      <c r="CM96" s="34">
        <v>18727</v>
      </c>
      <c r="CN96" s="224">
        <f t="shared" si="448"/>
        <v>0.23929587717556755</v>
      </c>
      <c r="CO96" s="34">
        <v>5737</v>
      </c>
      <c r="CP96" s="224">
        <f t="shared" si="449"/>
        <v>0.27375666074600358</v>
      </c>
      <c r="CQ96" s="34">
        <v>10943</v>
      </c>
      <c r="CR96" s="224">
        <f t="shared" si="450"/>
        <v>0.32257674643461454</v>
      </c>
      <c r="CS96" s="130">
        <v>2410</v>
      </c>
      <c r="CT96" s="220">
        <f t="shared" si="451"/>
        <v>6.3078958976621191E-2</v>
      </c>
      <c r="CU96" s="34">
        <v>34713</v>
      </c>
      <c r="CV96" s="224">
        <f t="shared" si="452"/>
        <v>2.1652520353370175E-3</v>
      </c>
      <c r="CW96" s="34">
        <v>9927</v>
      </c>
      <c r="CX96" s="224">
        <f t="shared" si="453"/>
        <v>9.5574439907295083E-2</v>
      </c>
      <c r="CY96" s="34">
        <v>6237</v>
      </c>
      <c r="CZ96" s="224">
        <f t="shared" si="454"/>
        <v>0.13959437237346983</v>
      </c>
      <c r="DA96" s="34">
        <v>2953</v>
      </c>
      <c r="DB96" s="224">
        <f t="shared" si="455"/>
        <v>4.1990119971771378E-2</v>
      </c>
      <c r="DC96" s="34">
        <v>15533</v>
      </c>
      <c r="DD96" s="224">
        <f t="shared" si="456"/>
        <v>-0.1007873104087067</v>
      </c>
      <c r="DE96" s="130">
        <v>0</v>
      </c>
      <c r="DF96" s="220" t="str">
        <f t="shared" si="457"/>
        <v>-</v>
      </c>
      <c r="DG96" s="34">
        <v>240557</v>
      </c>
      <c r="DH96" s="224">
        <f t="shared" si="458"/>
        <v>5.4334878394362018E-3</v>
      </c>
      <c r="DI96" s="34">
        <v>55333</v>
      </c>
      <c r="DJ96" s="224">
        <f t="shared" si="459"/>
        <v>-0.22680397965457488</v>
      </c>
      <c r="DK96" s="34">
        <v>151067</v>
      </c>
      <c r="DL96" s="224">
        <f t="shared" si="460"/>
        <v>0.13222409593404527</v>
      </c>
      <c r="DM96" s="34">
        <v>12947</v>
      </c>
      <c r="DN96" s="224">
        <f t="shared" si="461"/>
        <v>-0.16032168104286915</v>
      </c>
      <c r="DO96" s="34">
        <v>14334</v>
      </c>
      <c r="DP96" s="224">
        <f t="shared" si="462"/>
        <v>-0.18198938537921594</v>
      </c>
      <c r="DQ96" s="130">
        <v>8077</v>
      </c>
      <c r="DR96" s="220">
        <f t="shared" si="463"/>
        <v>2.5597179374173646</v>
      </c>
      <c r="DS96" s="34">
        <v>127674</v>
      </c>
      <c r="DT96" s="224">
        <f t="shared" si="464"/>
        <v>0.67562175995800255</v>
      </c>
      <c r="DU96" s="34">
        <v>74364</v>
      </c>
      <c r="DV96" s="224">
        <f t="shared" si="465"/>
        <v>0.50464358699390965</v>
      </c>
      <c r="DW96" s="34">
        <v>55987</v>
      </c>
      <c r="DX96" s="224">
        <f t="shared" si="466"/>
        <v>0.73861871933420287</v>
      </c>
      <c r="DY96" s="34">
        <v>19310</v>
      </c>
      <c r="DZ96" s="224">
        <f t="shared" si="467"/>
        <v>0.27273925652517805</v>
      </c>
      <c r="EA96" s="34">
        <v>28485</v>
      </c>
      <c r="EB96" s="224">
        <f t="shared" si="468"/>
        <v>1.0076825486326473</v>
      </c>
      <c r="EC96" s="130">
        <v>4857</v>
      </c>
      <c r="ED96" s="220">
        <f t="shared" si="469"/>
        <v>-0.18724899598393574</v>
      </c>
    </row>
    <row r="97" spans="1:134" s="16" customFormat="1" outlineLevel="1" x14ac:dyDescent="0.25">
      <c r="A97" s="218"/>
      <c r="B97" s="33" t="s">
        <v>55</v>
      </c>
      <c r="C97" s="34">
        <v>1366848</v>
      </c>
      <c r="D97" s="224">
        <f t="shared" si="404"/>
        <v>8.443239063777197E-3</v>
      </c>
      <c r="E97" s="34">
        <v>523859</v>
      </c>
      <c r="F97" s="224">
        <f t="shared" si="405"/>
        <v>-6.6255430423265427E-3</v>
      </c>
      <c r="G97" s="34">
        <v>427447</v>
      </c>
      <c r="H97" s="224">
        <f t="shared" si="406"/>
        <v>3.1755456913135971E-2</v>
      </c>
      <c r="I97" s="34">
        <v>193715</v>
      </c>
      <c r="J97" s="224">
        <f t="shared" si="407"/>
        <v>2.6908539591494973E-2</v>
      </c>
      <c r="K97" s="34">
        <v>257757</v>
      </c>
      <c r="L97" s="224">
        <f t="shared" si="408"/>
        <v>3.9145807044632663E-2</v>
      </c>
      <c r="M97" s="130">
        <v>43550</v>
      </c>
      <c r="N97" s="220">
        <f t="shared" si="409"/>
        <v>0.27138436386991294</v>
      </c>
      <c r="O97" s="34">
        <v>1259243</v>
      </c>
      <c r="P97" s="224">
        <f t="shared" si="410"/>
        <v>1.103249934564543E-2</v>
      </c>
      <c r="Q97" s="34">
        <v>475514</v>
      </c>
      <c r="R97" s="224">
        <f t="shared" si="411"/>
        <v>-5.446354247277907E-3</v>
      </c>
      <c r="S97" s="34">
        <v>392721</v>
      </c>
      <c r="T97" s="224">
        <f t="shared" si="412"/>
        <v>3.1969097765106147E-2</v>
      </c>
      <c r="U97" s="34">
        <v>183485</v>
      </c>
      <c r="V97" s="224">
        <f t="shared" si="413"/>
        <v>4.139825530248431E-2</v>
      </c>
      <c r="W97" s="34">
        <v>237075</v>
      </c>
      <c r="X97" s="224">
        <f t="shared" si="414"/>
        <v>4.0514562595460157E-2</v>
      </c>
      <c r="Y97" s="130">
        <v>39173</v>
      </c>
      <c r="Z97" s="220">
        <f t="shared" si="415"/>
        <v>0.2831406203937239</v>
      </c>
      <c r="AA97" s="34">
        <v>107605</v>
      </c>
      <c r="AB97" s="224">
        <f t="shared" si="416"/>
        <v>-2.090043857254642E-2</v>
      </c>
      <c r="AC97" s="34">
        <v>48345</v>
      </c>
      <c r="AD97" s="224">
        <f t="shared" si="417"/>
        <v>-1.8076571544632936E-2</v>
      </c>
      <c r="AE97" s="34">
        <v>34726</v>
      </c>
      <c r="AF97" s="224">
        <f t="shared" si="418"/>
        <v>2.9345506284088163E-2</v>
      </c>
      <c r="AG97" s="34">
        <v>10230</v>
      </c>
      <c r="AH97" s="224">
        <f t="shared" si="419"/>
        <v>-0.17818123393316199</v>
      </c>
      <c r="AI97" s="34">
        <v>20682</v>
      </c>
      <c r="AJ97" s="224">
        <f t="shared" si="420"/>
        <v>2.3709350096520421E-2</v>
      </c>
      <c r="AK97" s="130">
        <v>4377</v>
      </c>
      <c r="AL97" s="220">
        <f t="shared" si="421"/>
        <v>0.17503355704697987</v>
      </c>
      <c r="AM97" s="34">
        <v>283081</v>
      </c>
      <c r="AN97" s="224">
        <f t="shared" si="422"/>
        <v>3.8551140428435771E-2</v>
      </c>
      <c r="AO97" s="34">
        <v>82571</v>
      </c>
      <c r="AP97" s="224">
        <f t="shared" si="423"/>
        <v>0.10361004557665843</v>
      </c>
      <c r="AQ97" s="34">
        <v>99243</v>
      </c>
      <c r="AR97" s="224">
        <f t="shared" si="424"/>
        <v>0.1112317907489726</v>
      </c>
      <c r="AS97" s="34">
        <v>80574</v>
      </c>
      <c r="AT97" s="224">
        <f t="shared" si="425"/>
        <v>8.8455407559506094E-2</v>
      </c>
      <c r="AU97" s="34">
        <v>42541</v>
      </c>
      <c r="AV97" s="224">
        <f t="shared" si="426"/>
        <v>6.5096016624521136E-2</v>
      </c>
      <c r="AW97" s="130">
        <v>19909</v>
      </c>
      <c r="AX97" s="220">
        <f t="shared" si="427"/>
        <v>0.73031461845993384</v>
      </c>
      <c r="AY97" s="34">
        <v>37161</v>
      </c>
      <c r="AZ97" s="224">
        <f t="shared" si="428"/>
        <v>7.9884923863768442E-2</v>
      </c>
      <c r="BA97" s="34">
        <v>22546</v>
      </c>
      <c r="BB97" s="224">
        <f t="shared" si="429"/>
        <v>0.11009354997538168</v>
      </c>
      <c r="BC97" s="34">
        <v>8883</v>
      </c>
      <c r="BD97" s="224">
        <f t="shared" si="430"/>
        <v>2.3387096774193594E-2</v>
      </c>
      <c r="BE97" s="34">
        <v>1338</v>
      </c>
      <c r="BF97" s="224">
        <f t="shared" si="431"/>
        <v>-2.2371364653244186E-3</v>
      </c>
      <c r="BG97" s="34">
        <v>4282</v>
      </c>
      <c r="BH97" s="224">
        <f t="shared" si="432"/>
        <v>0.29209414604707296</v>
      </c>
      <c r="BI97" s="130">
        <v>398</v>
      </c>
      <c r="BJ97" s="220">
        <f t="shared" si="433"/>
        <v>-0.3443163097199341</v>
      </c>
      <c r="BK97" s="34">
        <v>32843</v>
      </c>
      <c r="BL97" s="224">
        <f t="shared" si="434"/>
        <v>-0.20517412453716033</v>
      </c>
      <c r="BM97" s="34">
        <v>12011</v>
      </c>
      <c r="BN97" s="224">
        <f t="shared" si="435"/>
        <v>-0.20160861473012492</v>
      </c>
      <c r="BO97" s="34">
        <v>5479</v>
      </c>
      <c r="BP97" s="224">
        <f t="shared" si="436"/>
        <v>-0.29873288109560991</v>
      </c>
      <c r="BQ97" s="34">
        <v>7106</v>
      </c>
      <c r="BR97" s="224">
        <f t="shared" si="437"/>
        <v>-0.16439322671683909</v>
      </c>
      <c r="BS97" s="34">
        <v>9899</v>
      </c>
      <c r="BT97" s="224">
        <f t="shared" si="438"/>
        <v>-6.6308243727598581E-2</v>
      </c>
      <c r="BU97" s="130">
        <v>497</v>
      </c>
      <c r="BV97" s="220">
        <f t="shared" si="439"/>
        <v>-0.15042735042735045</v>
      </c>
      <c r="BW97" s="34">
        <v>398711</v>
      </c>
      <c r="BX97" s="224">
        <f t="shared" si="440"/>
        <v>-4.344561201477859E-2</v>
      </c>
      <c r="BY97" s="34">
        <v>189348</v>
      </c>
      <c r="BZ97" s="224">
        <f t="shared" si="441"/>
        <v>-7.0260290586623642E-2</v>
      </c>
      <c r="CA97" s="34">
        <v>55467</v>
      </c>
      <c r="CB97" s="224">
        <f t="shared" si="442"/>
        <v>-0.13863092834736157</v>
      </c>
      <c r="CC97" s="34">
        <v>47296</v>
      </c>
      <c r="CD97" s="224">
        <f t="shared" si="443"/>
        <v>-3.9831093426448527E-2</v>
      </c>
      <c r="CE97" s="34">
        <v>109035</v>
      </c>
      <c r="CF97" s="224">
        <f t="shared" si="444"/>
        <v>-2.4033297529538089E-2</v>
      </c>
      <c r="CG97" s="130">
        <v>7042</v>
      </c>
      <c r="CH97" s="220">
        <f t="shared" si="445"/>
        <v>-0.25850268505843954</v>
      </c>
      <c r="CI97" s="34">
        <v>52642</v>
      </c>
      <c r="CJ97" s="224">
        <f t="shared" si="446"/>
        <v>0.10956074529972182</v>
      </c>
      <c r="CK97" s="34">
        <v>15080</v>
      </c>
      <c r="CL97" s="224">
        <f t="shared" si="447"/>
        <v>2.3552569062648576E-2</v>
      </c>
      <c r="CM97" s="34">
        <v>19865</v>
      </c>
      <c r="CN97" s="224">
        <f t="shared" si="448"/>
        <v>9.040509386321216E-2</v>
      </c>
      <c r="CO97" s="34">
        <v>5781</v>
      </c>
      <c r="CP97" s="224">
        <f t="shared" si="449"/>
        <v>0.14023668639053244</v>
      </c>
      <c r="CQ97" s="34">
        <v>10454</v>
      </c>
      <c r="CR97" s="224">
        <f t="shared" si="450"/>
        <v>0.1366750027182777</v>
      </c>
      <c r="CS97" s="130">
        <v>2622</v>
      </c>
      <c r="CT97" s="220">
        <f t="shared" si="451"/>
        <v>0.50689655172413794</v>
      </c>
      <c r="CU97" s="34">
        <v>36653</v>
      </c>
      <c r="CV97" s="224">
        <f t="shared" si="452"/>
        <v>5.6008528047480466E-2</v>
      </c>
      <c r="CW97" s="34">
        <v>10218</v>
      </c>
      <c r="CX97" s="224">
        <f t="shared" si="453"/>
        <v>2.5388861013547315E-2</v>
      </c>
      <c r="CY97" s="34">
        <v>4747</v>
      </c>
      <c r="CZ97" s="224">
        <f t="shared" si="454"/>
        <v>-0.23853063843439204</v>
      </c>
      <c r="DA97" s="34">
        <v>3833</v>
      </c>
      <c r="DB97" s="224">
        <f t="shared" si="455"/>
        <v>0.24125647668393779</v>
      </c>
      <c r="DC97" s="34">
        <v>17794</v>
      </c>
      <c r="DD97" s="224">
        <f t="shared" si="456"/>
        <v>0.15000323143540362</v>
      </c>
      <c r="DE97" s="130">
        <v>38</v>
      </c>
      <c r="DF97" s="220" t="str">
        <f t="shared" si="457"/>
        <v>-</v>
      </c>
      <c r="DG97" s="34">
        <v>262082</v>
      </c>
      <c r="DH97" s="224">
        <f t="shared" si="458"/>
        <v>4.4654993044455749E-2</v>
      </c>
      <c r="DI97" s="34">
        <v>68079</v>
      </c>
      <c r="DJ97" s="224">
        <f t="shared" si="459"/>
        <v>-3.4436297105251978E-2</v>
      </c>
      <c r="DK97" s="34">
        <v>153836</v>
      </c>
      <c r="DL97" s="224">
        <f t="shared" si="460"/>
        <v>7.0327284871423812E-2</v>
      </c>
      <c r="DM97" s="34">
        <v>15701</v>
      </c>
      <c r="DN97" s="224">
        <f t="shared" si="461"/>
        <v>0.1119688385269122</v>
      </c>
      <c r="DO97" s="34">
        <v>21334</v>
      </c>
      <c r="DP97" s="224">
        <f t="shared" si="462"/>
        <v>9.5905892022396966E-2</v>
      </c>
      <c r="DQ97" s="130">
        <v>3858</v>
      </c>
      <c r="DR97" s="220">
        <f t="shared" si="463"/>
        <v>-9.244992295839749E-3</v>
      </c>
      <c r="DS97" s="34">
        <v>91344</v>
      </c>
      <c r="DT97" s="224">
        <f t="shared" si="464"/>
        <v>9.6988038622279893E-2</v>
      </c>
      <c r="DU97" s="34">
        <v>56197</v>
      </c>
      <c r="DV97" s="224">
        <f t="shared" si="465"/>
        <v>0.14826014997650239</v>
      </c>
      <c r="DW97" s="34">
        <v>35852</v>
      </c>
      <c r="DX97" s="224">
        <f t="shared" si="466"/>
        <v>0.10715829781977648</v>
      </c>
      <c r="DY97" s="34">
        <v>15287</v>
      </c>
      <c r="DZ97" s="224">
        <f t="shared" si="467"/>
        <v>0.14844865149124775</v>
      </c>
      <c r="EA97" s="34">
        <v>14977</v>
      </c>
      <c r="EB97" s="224">
        <f t="shared" si="468"/>
        <v>0.18789657360406098</v>
      </c>
      <c r="EC97" s="130">
        <v>4491</v>
      </c>
      <c r="ED97" s="220">
        <f t="shared" si="469"/>
        <v>0.78781847133757954</v>
      </c>
    </row>
    <row r="98" spans="1:134" s="16" customFormat="1" ht="15.75" x14ac:dyDescent="0.25">
      <c r="A98" s="218"/>
      <c r="B98" s="225">
        <v>2017</v>
      </c>
      <c r="C98" s="226">
        <f>SUM(C86:C97)</f>
        <v>15975507</v>
      </c>
      <c r="D98" s="227">
        <f>IFERROR(C98/C111-1,"-")</f>
        <v>6.6376510209888995E-2</v>
      </c>
      <c r="E98" s="226">
        <f>SUM(E86:E97)</f>
        <v>6181592</v>
      </c>
      <c r="F98" s="227">
        <f>IFERROR(E98/E111-1,"-")</f>
        <v>7.133458763894307E-2</v>
      </c>
      <c r="G98" s="226">
        <f>SUM(G86:G97)</f>
        <v>4587570</v>
      </c>
      <c r="H98" s="227">
        <f>IFERROR(G98/G111-1,"-")</f>
        <v>8.6156527742559552E-2</v>
      </c>
      <c r="I98" s="226">
        <f>SUM(I86:I97)</f>
        <v>2390980</v>
      </c>
      <c r="J98" s="227">
        <f>IFERROR(I98/I111-1,"-")</f>
        <v>4.5168622822547189E-2</v>
      </c>
      <c r="K98" s="226">
        <f>SUM(K86:K97)</f>
        <v>3146119</v>
      </c>
      <c r="L98" s="227">
        <f>IFERROR(K98/K111-1,"-")</f>
        <v>7.9016999876874605E-2</v>
      </c>
      <c r="M98" s="228">
        <f>SUM(M86:M97)</f>
        <v>407708</v>
      </c>
      <c r="N98" s="229">
        <f>IFERROR(M98/M111-1,"-")</f>
        <v>0.1957263227664523</v>
      </c>
      <c r="O98" s="226">
        <f>SUM(O86:O97)</f>
        <v>14310366</v>
      </c>
      <c r="P98" s="227">
        <f>IFERROR(O98/O111-1,"-")</f>
        <v>7.3347673771556599E-2</v>
      </c>
      <c r="Q98" s="226">
        <f>SUM(Q86:Q97)</f>
        <v>5437630</v>
      </c>
      <c r="R98" s="227">
        <f>IFERROR(Q98/Q111-1,"-")</f>
        <v>6.9705561116252035E-2</v>
      </c>
      <c r="S98" s="226">
        <f>SUM(S86:S97)</f>
        <v>4038147</v>
      </c>
      <c r="T98" s="227">
        <f>IFERROR(S98/S111-1,"-")</f>
        <v>9.9659330424979098E-2</v>
      </c>
      <c r="U98" s="226">
        <f>SUM(U86:U97)</f>
        <v>2242054</v>
      </c>
      <c r="V98" s="227">
        <f>IFERROR(U98/U111-1,"-")</f>
        <v>4.8050705360402457E-2</v>
      </c>
      <c r="W98" s="226">
        <f>SUM(W86:W97)</f>
        <v>2884775</v>
      </c>
      <c r="X98" s="227">
        <f>IFERROR(W98/W111-1,"-")</f>
        <v>9.5766024881336564E-2</v>
      </c>
      <c r="Y98" s="228">
        <f>SUM(Y86:Y97)</f>
        <v>347088</v>
      </c>
      <c r="Z98" s="229">
        <f>IFERROR(Y98/Y111-1,"-")</f>
        <v>0.22748733037915136</v>
      </c>
      <c r="AA98" s="226">
        <f>SUM(AA86:AA97)</f>
        <v>1665143</v>
      </c>
      <c r="AB98" s="227">
        <f>IFERROR(AA98/AA111-1,"-")</f>
        <v>1.000271737152536E-2</v>
      </c>
      <c r="AC98" s="226">
        <f>SUM(AC86:AC97)</f>
        <v>743964</v>
      </c>
      <c r="AD98" s="227">
        <f>IFERROR(AC98/AC111-1,"-")</f>
        <v>8.3399592831741698E-2</v>
      </c>
      <c r="AE98" s="226">
        <f>SUM(AE86:AE97)</f>
        <v>549425</v>
      </c>
      <c r="AF98" s="227">
        <f>IFERROR(AE98/AE111-1,"-")</f>
        <v>-3.7516273975781722E-3</v>
      </c>
      <c r="AG98" s="226">
        <f>SUM(AG86:AG97)</f>
        <v>148925</v>
      </c>
      <c r="AH98" s="227">
        <f>IFERROR(AG98/AG111-1,"-")</f>
        <v>3.6121275835809818E-3</v>
      </c>
      <c r="AI98" s="226">
        <f>SUM(AI86:AI97)</f>
        <v>261345</v>
      </c>
      <c r="AJ98" s="227">
        <f>IFERROR(AI98/AI111-1,"-")</f>
        <v>-7.6751062454295971E-2</v>
      </c>
      <c r="AK98" s="228">
        <f>SUM(AK86:AK97)</f>
        <v>60623</v>
      </c>
      <c r="AL98" s="229">
        <f>IFERROR(AK98/AK111-1,"-")</f>
        <v>4.148914238592627E-2</v>
      </c>
      <c r="AM98" s="226">
        <f>SUM(AM86:AM97)</f>
        <v>3124223</v>
      </c>
      <c r="AN98" s="227">
        <f>IFERROR(AM98/AM111-1,"-")</f>
        <v>3.4409541316480219E-2</v>
      </c>
      <c r="AO98" s="226">
        <f>SUM(AO86:AO97)</f>
        <v>904639</v>
      </c>
      <c r="AP98" s="227">
        <f>IFERROR(AO98/AO111-1,"-")</f>
        <v>8.0270450037555952E-2</v>
      </c>
      <c r="AQ98" s="226">
        <f>SUM(AQ86:AQ97)</f>
        <v>1011968</v>
      </c>
      <c r="AR98" s="227">
        <f>IFERROR(AQ98/AQ111-1,"-")</f>
        <v>5.5000411796778836E-2</v>
      </c>
      <c r="AS98" s="226">
        <f>SUM(AS86:AS97)</f>
        <v>987010</v>
      </c>
      <c r="AT98" s="227">
        <f>IFERROR(AS98/AS111-1,"-")</f>
        <v>5.8434198123577197E-2</v>
      </c>
      <c r="AU98" s="226">
        <f>SUM(AU86:AU97)</f>
        <v>474122</v>
      </c>
      <c r="AV98" s="227">
        <f>IFERROR(AU98/AU111-1,"-")</f>
        <v>7.8508401784312953E-2</v>
      </c>
      <c r="AW98" s="228">
        <f>SUM(AW86:AW97)</f>
        <v>155756</v>
      </c>
      <c r="AX98" s="229">
        <f>IFERROR(AW98/AW111-1,"-")</f>
        <v>0.10822868120530793</v>
      </c>
      <c r="AY98" s="226">
        <f>SUM(AY86:AY97)</f>
        <v>411002</v>
      </c>
      <c r="AZ98" s="227">
        <f>IFERROR(AY98/AY111-1,"-")</f>
        <v>4.0474514827322672E-2</v>
      </c>
      <c r="BA98" s="226">
        <f>SUM(BA86:BA97)</f>
        <v>226452</v>
      </c>
      <c r="BB98" s="227">
        <f>IFERROR(BA98/BA111-1,"-")</f>
        <v>5.4785970469048317E-2</v>
      </c>
      <c r="BC98" s="226">
        <f>SUM(BC86:BC97)</f>
        <v>112610</v>
      </c>
      <c r="BD98" s="227">
        <f>IFERROR(BC98/BC111-1,"-")</f>
        <v>6.1741080602935039E-3</v>
      </c>
      <c r="BE98" s="226">
        <f>SUM(BE86:BE97)</f>
        <v>15935</v>
      </c>
      <c r="BF98" s="227">
        <f>IFERROR(BE98/BE111-1,"-")</f>
        <v>-0.11545933943935605</v>
      </c>
      <c r="BG98" s="226">
        <f>SUM(BG86:BG97)</f>
        <v>49974</v>
      </c>
      <c r="BH98" s="227">
        <f>IFERROR(BG98/BG111-1,"-")</f>
        <v>0.17073513564166243</v>
      </c>
      <c r="BI98" s="228">
        <f>SUM(BI86:BI97)</f>
        <v>7974</v>
      </c>
      <c r="BJ98" s="229">
        <f>IFERROR(BI98/BI111-1,"-")</f>
        <v>2.9567462879277029E-2</v>
      </c>
      <c r="BK98" s="226">
        <f>SUM(BK86:BK97)</f>
        <v>574839</v>
      </c>
      <c r="BL98" s="227">
        <f>IFERROR(BK98/BK111-1,"-")</f>
        <v>-1.4939414658722283E-2</v>
      </c>
      <c r="BM98" s="226">
        <f>SUM(BM86:BM97)</f>
        <v>198380</v>
      </c>
      <c r="BN98" s="227">
        <f>IFERROR(BM98/BM111-1,"-")</f>
        <v>7.3368683042960736E-2</v>
      </c>
      <c r="BO98" s="226">
        <f>SUM(BO86:BO97)</f>
        <v>108870</v>
      </c>
      <c r="BP98" s="227">
        <f>IFERROR(BO98/BO111-1,"-")</f>
        <v>8.8558487396638519E-2</v>
      </c>
      <c r="BQ98" s="226">
        <f>SUM(BQ86:BQ97)</f>
        <v>123297</v>
      </c>
      <c r="BR98" s="227">
        <f>IFERROR(BQ98/BQ111-1,"-")</f>
        <v>-0.10583721925288814</v>
      </c>
      <c r="BS98" s="226">
        <f>SUM(BS86:BS97)</f>
        <v>146338</v>
      </c>
      <c r="BT98" s="227">
        <f>IFERROR(BS98/BS111-1,"-")</f>
        <v>-7.9305159711343109E-2</v>
      </c>
      <c r="BU98" s="228">
        <f>SUM(BU86:BU97)</f>
        <v>17933</v>
      </c>
      <c r="BV98" s="229">
        <f>IFERROR(BU98/BU111-1,"-")</f>
        <v>0.42767295597484267</v>
      </c>
      <c r="BW98" s="226">
        <f>SUM(BW86:BW97)</f>
        <v>5267514</v>
      </c>
      <c r="BX98" s="227">
        <f>IFERROR(BW98/BW111-1,"-")</f>
        <v>7.6643089931906383E-2</v>
      </c>
      <c r="BY98" s="226">
        <f>SUM(BY86:BY97)</f>
        <v>2387895</v>
      </c>
      <c r="BZ98" s="227">
        <f>IFERROR(BY98/BY111-1,"-")</f>
        <v>5.6533206378590828E-2</v>
      </c>
      <c r="CA98" s="226">
        <f>SUM(CA86:CA97)</f>
        <v>889886</v>
      </c>
      <c r="CB98" s="227">
        <f>IFERROR(CA98/CA111-1,"-")</f>
        <v>0.12989918484471419</v>
      </c>
      <c r="CC98" s="226">
        <f>SUM(CC86:CC97)</f>
        <v>557218</v>
      </c>
      <c r="CD98" s="227">
        <f>IFERROR(CC98/CC111-1,"-")</f>
        <v>3.4938253031628452E-2</v>
      </c>
      <c r="CE98" s="226">
        <f>SUM(CE86:CE97)</f>
        <v>1452098</v>
      </c>
      <c r="CF98" s="227">
        <f>IFERROR(CE98/CE111-1,"-")</f>
        <v>8.8145855658051442E-2</v>
      </c>
      <c r="CG98" s="228">
        <f>SUM(CG86:CG97)</f>
        <v>63329</v>
      </c>
      <c r="CH98" s="229">
        <f>IFERROR(CG98/CG111-1,"-")</f>
        <v>0.30755889579418993</v>
      </c>
      <c r="CI98" s="226">
        <f>SUM(CI86:CI97)</f>
        <v>648508</v>
      </c>
      <c r="CJ98" s="227">
        <f>IFERROR(CI98/CI111-1,"-")</f>
        <v>4.6529229031347041E-2</v>
      </c>
      <c r="CK98" s="226">
        <f>SUM(CK86:CK97)</f>
        <v>192391</v>
      </c>
      <c r="CL98" s="227">
        <f>IFERROR(CK98/CK111-1,"-")</f>
        <v>1.1285507033073294E-2</v>
      </c>
      <c r="CM98" s="226">
        <f>SUM(CM86:CM97)</f>
        <v>241791</v>
      </c>
      <c r="CN98" s="227">
        <f>IFERROR(CM98/CM111-1,"-")</f>
        <v>-4.6763019343259993E-3</v>
      </c>
      <c r="CO98" s="226">
        <f>SUM(CO86:CO97)</f>
        <v>85984</v>
      </c>
      <c r="CP98" s="227">
        <f>IFERROR(CO98/CO111-1,"-")</f>
        <v>0.33159883540853619</v>
      </c>
      <c r="CQ98" s="226">
        <f>SUM(CQ86:CQ97)</f>
        <v>111269</v>
      </c>
      <c r="CR98" s="227">
        <f>IFERROR(CQ98/CQ111-1,"-")</f>
        <v>8.1930709917058087E-2</v>
      </c>
      <c r="CS98" s="228">
        <f>SUM(CS86:CS97)</f>
        <v>29045</v>
      </c>
      <c r="CT98" s="229">
        <f>IFERROR(CS98/CS111-1,"-")</f>
        <v>0.18117120780805207</v>
      </c>
      <c r="CU98" s="226">
        <f>SUM(CU86:CU97)</f>
        <v>531907</v>
      </c>
      <c r="CV98" s="227">
        <f>IFERROR(CU98/CU111-1,"-")</f>
        <v>0.10323936183451843</v>
      </c>
      <c r="CW98" s="226">
        <f>SUM(CW86:CW97)</f>
        <v>144599</v>
      </c>
      <c r="CX98" s="227">
        <f>IFERROR(CW98/CW111-1,"-")</f>
        <v>0.11157320213706412</v>
      </c>
      <c r="CY98" s="226">
        <f>SUM(CY86:CY97)</f>
        <v>79451</v>
      </c>
      <c r="CZ98" s="227">
        <f>IFERROR(CY98/CY111-1,"-")</f>
        <v>9.7328876857632141E-2</v>
      </c>
      <c r="DA98" s="226">
        <f>SUM(DA86:DA97)</f>
        <v>41690</v>
      </c>
      <c r="DB98" s="227">
        <f>IFERROR(DA98/DA111-1,"-")</f>
        <v>0.12544880274275849</v>
      </c>
      <c r="DC98" s="226">
        <f>SUM(DC86:DC97)</f>
        <v>267002</v>
      </c>
      <c r="DD98" s="227">
        <f>IFERROR(DC98/DC111-1,"-")</f>
        <v>0.10094383579153976</v>
      </c>
      <c r="DE98" s="228">
        <f>SUM(DE86:DE97)</f>
        <v>881</v>
      </c>
      <c r="DF98" s="229">
        <f>IFERROR(DE98/DE111-1,"-")</f>
        <v>0.24787535410764883</v>
      </c>
      <c r="DG98" s="226">
        <f>SUM(DG86:DG97)</f>
        <v>1737675</v>
      </c>
      <c r="DH98" s="227">
        <f>IFERROR(DG98/DG111-1,"-")</f>
        <v>7.0629146152192179E-2</v>
      </c>
      <c r="DI98" s="226">
        <f>SUM(DI86:DI97)</f>
        <v>459511</v>
      </c>
      <c r="DJ98" s="227">
        <f>IFERROR(DI98/DI111-1,"-")</f>
        <v>1.4588080476215737E-2</v>
      </c>
      <c r="DK98" s="226">
        <f>SUM(DK86:DK97)</f>
        <v>1029920</v>
      </c>
      <c r="DL98" s="227">
        <f>IFERROR(DK98/DK111-1,"-")</f>
        <v>9.7284489371494809E-2</v>
      </c>
      <c r="DM98" s="226">
        <f>SUM(DM86:DM97)</f>
        <v>106892</v>
      </c>
      <c r="DN98" s="227">
        <f>IFERROR(DM98/DM111-1,"-")</f>
        <v>-1.5799941072480839E-2</v>
      </c>
      <c r="DO98" s="226">
        <f>SUM(DO86:DO97)</f>
        <v>118550</v>
      </c>
      <c r="DP98" s="227">
        <f>IFERROR(DO98/DO111-1,"-")</f>
        <v>1.3204563907525335E-2</v>
      </c>
      <c r="DQ98" s="228">
        <f>SUM(DQ86:DQ97)</f>
        <v>31742</v>
      </c>
      <c r="DR98" s="229">
        <f>IFERROR(DQ98/DQ111-1,"-")</f>
        <v>1.8493716337522441</v>
      </c>
      <c r="DS98" s="226">
        <f>SUM(DS86:DS97)</f>
        <v>1150692</v>
      </c>
      <c r="DT98" s="227">
        <f>IFERROR(DS98/DS111-1,"-")</f>
        <v>0.20695796648143139</v>
      </c>
      <c r="DU98" s="226">
        <f>SUM(DU86:DU97)</f>
        <v>692770</v>
      </c>
      <c r="DV98" s="227">
        <f>IFERROR(DU98/DU111-1,"-")</f>
        <v>0.14793568100322796</v>
      </c>
      <c r="DW98" s="226">
        <f>SUM(DW86:DW97)</f>
        <v>452769</v>
      </c>
      <c r="DX98" s="227">
        <f>IFERROR(DW98/DW111-1,"-")</f>
        <v>0.23524452859426748</v>
      </c>
      <c r="DY98" s="226">
        <f>SUM(DY86:DY97)</f>
        <v>200702</v>
      </c>
      <c r="DZ98" s="227">
        <f>IFERROR(DY98/DY111-1,"-")</f>
        <v>0.12426128311272189</v>
      </c>
      <c r="EA98" s="226">
        <f>SUM(EA86:EA97)</f>
        <v>187381</v>
      </c>
      <c r="EB98" s="227">
        <f>IFERROR(EA98/EA111-1,"-")</f>
        <v>0.34729901710538624</v>
      </c>
      <c r="EC98" s="228">
        <f>SUM(EC86:EC97)</f>
        <v>36035</v>
      </c>
      <c r="ED98" s="229">
        <f>IFERROR(EC98/EC111-1,"-")</f>
        <v>9.3659898631218041E-2</v>
      </c>
    </row>
    <row r="99" spans="1:134" s="16" customFormat="1" outlineLevel="1" x14ac:dyDescent="0.25">
      <c r="A99" s="218"/>
      <c r="B99" s="33" t="s">
        <v>33</v>
      </c>
      <c r="C99" s="34">
        <v>1209008</v>
      </c>
      <c r="D99" s="224">
        <f>IFERROR(C99/C112-1,"-")</f>
        <v>7.0625386316984562E-2</v>
      </c>
      <c r="E99" s="34">
        <v>470980</v>
      </c>
      <c r="F99" s="224">
        <f>IFERROR(E99/E112-1,"-")</f>
        <v>-7.7759121581052471E-3</v>
      </c>
      <c r="G99" s="34">
        <v>396418</v>
      </c>
      <c r="H99" s="224">
        <f>IFERROR(G99/G112-1,"-")</f>
        <v>8.1310060582255206E-2</v>
      </c>
      <c r="I99" s="34">
        <v>182791</v>
      </c>
      <c r="J99" s="224">
        <f>IFERROR(I99/I112-1,"-")</f>
        <v>4.7843159735160068E-2</v>
      </c>
      <c r="K99" s="34">
        <v>209529</v>
      </c>
      <c r="L99" s="224">
        <f>IFERROR(K99/K112-1,"-")</f>
        <v>-3.1652940687130871E-2</v>
      </c>
      <c r="M99" s="130">
        <v>29640</v>
      </c>
      <c r="N99" s="220">
        <f>IFERROR(M99/M112-1,"-")</f>
        <v>-0.33201117822049941</v>
      </c>
      <c r="O99" s="34">
        <v>1108952</v>
      </c>
      <c r="P99" s="224">
        <f>IFERROR(O99/O112-1,"-")</f>
        <v>6.5721026557687301E-2</v>
      </c>
      <c r="Q99" s="34">
        <v>427879</v>
      </c>
      <c r="R99" s="224">
        <f>IFERROR(Q99/Q112-1,"-")</f>
        <v>-7.1952294770059044E-3</v>
      </c>
      <c r="S99" s="34">
        <v>364223</v>
      </c>
      <c r="T99" s="224">
        <f>IFERROR(S99/S112-1,"-")</f>
        <v>7.135755550587719E-2</v>
      </c>
      <c r="U99" s="34">
        <v>173651</v>
      </c>
      <c r="V99" s="224">
        <f>IFERROR(U99/U112-1,"-")</f>
        <v>3.0001245603316962E-2</v>
      </c>
      <c r="W99" s="34">
        <v>191820</v>
      </c>
      <c r="X99" s="224">
        <f>IFERROR(W99/W112-1,"-")</f>
        <v>-4.9049644546238724E-2</v>
      </c>
      <c r="Y99" s="130">
        <v>25713</v>
      </c>
      <c r="Z99" s="220">
        <f>IFERROR(Y99/Y112-1,"-")</f>
        <v>-0.38231478812337849</v>
      </c>
      <c r="AA99" s="34">
        <v>100056</v>
      </c>
      <c r="AB99" s="224">
        <f>IFERROR(AA99/AA112-1,"-")</f>
        <v>0.12816696546358619</v>
      </c>
      <c r="AC99" s="34">
        <v>43100</v>
      </c>
      <c r="AD99" s="224">
        <f>IFERROR(AC99/AC112-1,"-")</f>
        <v>-1.3526813302510821E-2</v>
      </c>
      <c r="AE99" s="34">
        <v>32195</v>
      </c>
      <c r="AF99" s="224">
        <f>IFERROR(AE99/AE112-1,"-")</f>
        <v>0.20829423906924371</v>
      </c>
      <c r="AG99" s="34">
        <v>9140</v>
      </c>
      <c r="AH99" s="224">
        <f>IFERROR(AG99/AG112-1,"-")</f>
        <v>0.56212613228507946</v>
      </c>
      <c r="AI99" s="34">
        <v>17710</v>
      </c>
      <c r="AJ99" s="224">
        <f>IFERROR(AI99/AI112-1,"-")</f>
        <v>0.2077195853791598</v>
      </c>
      <c r="AK99" s="130">
        <v>3926</v>
      </c>
      <c r="AL99" s="220">
        <f>IFERROR(AK99/AK112-1,"-")</f>
        <v>0.43075801749271148</v>
      </c>
      <c r="AM99" s="34">
        <v>260551</v>
      </c>
      <c r="AN99" s="224">
        <f>IFERROR(AM99/AM112-1,"-")</f>
        <v>-1.042177025769575E-2</v>
      </c>
      <c r="AO99" s="34">
        <v>83068</v>
      </c>
      <c r="AP99" s="224">
        <f>IFERROR(AO99/AO112-1,"-")</f>
        <v>-0.16036953928881881</v>
      </c>
      <c r="AQ99" s="34">
        <v>96462</v>
      </c>
      <c r="AR99" s="224">
        <f>IFERROR(AQ99/AQ112-1,"-")</f>
        <v>3.7995932466023286E-2</v>
      </c>
      <c r="AS99" s="34">
        <v>82203</v>
      </c>
      <c r="AT99" s="224">
        <f>IFERROR(AS99/AS112-1,"-")</f>
        <v>-0.10686774084898798</v>
      </c>
      <c r="AU99" s="34">
        <v>40630</v>
      </c>
      <c r="AV99" s="224">
        <f>IFERROR(AU99/AU112-1,"-")</f>
        <v>-0.33143552952017374</v>
      </c>
      <c r="AW99" s="130">
        <v>11829</v>
      </c>
      <c r="AX99" s="220">
        <f>IFERROR(AW99/AW112-1,"-")</f>
        <v>-0.45773356560007339</v>
      </c>
      <c r="AY99" s="34">
        <v>31549</v>
      </c>
      <c r="AZ99" s="224">
        <f>IFERROR(AY99/AY112-1,"-")</f>
        <v>5.2826536741640506E-2</v>
      </c>
      <c r="BA99" s="34">
        <v>17268</v>
      </c>
      <c r="BB99" s="224">
        <f>IFERROR(BA99/BA112-1,"-")</f>
        <v>-6.0142600555162518E-2</v>
      </c>
      <c r="BC99" s="34">
        <v>8070</v>
      </c>
      <c r="BD99" s="224">
        <f>IFERROR(BC99/BC112-1,"-")</f>
        <v>8.4385917764042029E-2</v>
      </c>
      <c r="BE99" s="34">
        <v>1333</v>
      </c>
      <c r="BF99" s="224">
        <f>IFERROR(BE99/BE112-1,"-")</f>
        <v>0.53926096997690531</v>
      </c>
      <c r="BG99" s="34">
        <v>3275</v>
      </c>
      <c r="BH99" s="224">
        <f>IFERROR(BG99/BG112-1,"-")</f>
        <v>-1.3554216867469826E-2</v>
      </c>
      <c r="BI99" s="130">
        <v>735</v>
      </c>
      <c r="BJ99" s="220">
        <f>IFERROR(BI99/BI112-1,"-")</f>
        <v>0.12557427258805509</v>
      </c>
      <c r="BK99" s="34">
        <v>38535</v>
      </c>
      <c r="BL99" s="224">
        <f>IFERROR(BK99/BK112-1,"-")</f>
        <v>0.17177522349936147</v>
      </c>
      <c r="BM99" s="34">
        <v>14729</v>
      </c>
      <c r="BN99" s="224">
        <f>IFERROR(BM99/BM112-1,"-")</f>
        <v>6.7009562445667914E-2</v>
      </c>
      <c r="BO99" s="34">
        <v>6298</v>
      </c>
      <c r="BP99" s="224">
        <f>IFERROR(BO99/BO112-1,"-")</f>
        <v>2.8748774910160035E-2</v>
      </c>
      <c r="BQ99" s="34">
        <v>7311</v>
      </c>
      <c r="BR99" s="224">
        <f>IFERROR(BQ99/BQ112-1,"-")</f>
        <v>0.28964544011289473</v>
      </c>
      <c r="BS99" s="34">
        <v>10050</v>
      </c>
      <c r="BT99" s="224">
        <f>IFERROR(BS99/BS112-1,"-")</f>
        <v>0.41171512852928771</v>
      </c>
      <c r="BU99" s="130">
        <v>686</v>
      </c>
      <c r="BV99" s="220">
        <f>IFERROR(BU99/BU112-1,"-")</f>
        <v>0.98265895953757232</v>
      </c>
      <c r="BW99" s="34">
        <v>310385</v>
      </c>
      <c r="BX99" s="224">
        <f>IFERROR(BW99/BW112-1,"-")</f>
        <v>0.10491504487154391</v>
      </c>
      <c r="BY99" s="34">
        <v>149466</v>
      </c>
      <c r="BZ99" s="224">
        <f>IFERROR(BY99/BY112-1,"-")</f>
        <v>5.3831672906487382E-2</v>
      </c>
      <c r="CA99" s="34">
        <v>41079</v>
      </c>
      <c r="CB99" s="224">
        <f>IFERROR(CA99/CA112-1,"-")</f>
        <v>5.4118552732871361E-2</v>
      </c>
      <c r="CC99" s="34">
        <v>37423</v>
      </c>
      <c r="CD99" s="224">
        <f>IFERROR(CC99/CC112-1,"-")</f>
        <v>0.16256601429015216</v>
      </c>
      <c r="CE99" s="34">
        <v>82750</v>
      </c>
      <c r="CF99" s="224">
        <f>IFERROR(CE99/CE112-1,"-")</f>
        <v>3.6045623568003338E-2</v>
      </c>
      <c r="CG99" s="130">
        <v>4240</v>
      </c>
      <c r="CH99" s="220">
        <f>IFERROR(CG99/CG112-1,"-")</f>
        <v>-0.61548925365013152</v>
      </c>
      <c r="CI99" s="34">
        <v>45808</v>
      </c>
      <c r="CJ99" s="224">
        <f>IFERROR(CI99/CI112-1,"-")</f>
        <v>0.13075460985905063</v>
      </c>
      <c r="CK99" s="34">
        <v>12587</v>
      </c>
      <c r="CL99" s="224">
        <f>IFERROR(CK99/CK112-1,"-")</f>
        <v>5.4717613541142907E-2</v>
      </c>
      <c r="CM99" s="34">
        <v>20541</v>
      </c>
      <c r="CN99" s="224">
        <f>IFERROR(CM99/CM112-1,"-")</f>
        <v>0.27165232464557665</v>
      </c>
      <c r="CO99" s="34">
        <v>4453</v>
      </c>
      <c r="CP99" s="224">
        <f>IFERROR(CO99/CO112-1,"-")</f>
        <v>-0.13533980582524274</v>
      </c>
      <c r="CQ99" s="34">
        <v>7321</v>
      </c>
      <c r="CR99" s="224">
        <f>IFERROR(CQ99/CQ112-1,"-")</f>
        <v>0.15820281601012498</v>
      </c>
      <c r="CS99" s="130">
        <v>1939</v>
      </c>
      <c r="CT99" s="220">
        <f>IFERROR(CS99/CS112-1,"-")</f>
        <v>0.25990903183885639</v>
      </c>
      <c r="CU99" s="34">
        <v>33199</v>
      </c>
      <c r="CV99" s="224">
        <f>IFERROR(CU99/CU112-1,"-")</f>
        <v>0.10593290915753362</v>
      </c>
      <c r="CW99" s="34">
        <v>10222</v>
      </c>
      <c r="CX99" s="224">
        <f>IFERROR(CW99/CW112-1,"-")</f>
        <v>0.33883431565160449</v>
      </c>
      <c r="CY99" s="34">
        <v>5390</v>
      </c>
      <c r="CZ99" s="224">
        <f>IFERROR(CY99/CY112-1,"-")</f>
        <v>0.13761080624736177</v>
      </c>
      <c r="DA99" s="34">
        <v>2264</v>
      </c>
      <c r="DB99" s="224">
        <f>IFERROR(DA99/DA112-1,"-")</f>
        <v>-3.2064985036340365E-2</v>
      </c>
      <c r="DC99" s="34">
        <v>15149</v>
      </c>
      <c r="DD99" s="224">
        <f>IFERROR(DC99/DC112-1,"-")</f>
        <v>9.9114576450376468E-4</v>
      </c>
      <c r="DE99" s="130">
        <v>9</v>
      </c>
      <c r="DF99" s="220">
        <f>IFERROR(DE99/DE112-1,"-")</f>
        <v>-0.898876404494382</v>
      </c>
      <c r="DG99" s="34">
        <v>253694</v>
      </c>
      <c r="DH99" s="224">
        <f>IFERROR(DG99/DG112-1,"-")</f>
        <v>4.4971496358783503E-2</v>
      </c>
      <c r="DI99" s="34">
        <v>70977</v>
      </c>
      <c r="DJ99" s="224">
        <f>IFERROR(DI99/DI112-1,"-")</f>
        <v>-6.3183042078031826E-2</v>
      </c>
      <c r="DK99" s="34">
        <v>147830</v>
      </c>
      <c r="DL99" s="224">
        <f>IFERROR(DK99/DK112-1,"-")</f>
        <v>6.3081591853758834E-2</v>
      </c>
      <c r="DM99" s="34">
        <v>15725</v>
      </c>
      <c r="DN99" s="224">
        <f>IFERROR(DM99/DM112-1,"-")</f>
        <v>0.41564638098667617</v>
      </c>
      <c r="DO99" s="34">
        <v>18732</v>
      </c>
      <c r="DP99" s="224">
        <f>IFERROR(DO99/DO112-1,"-")</f>
        <v>0.17419921017990347</v>
      </c>
      <c r="DQ99" s="130">
        <v>1899</v>
      </c>
      <c r="DR99" s="220">
        <f>IFERROR(DQ99/DQ112-1,"-")</f>
        <v>1.8816388467374812</v>
      </c>
      <c r="DS99" s="34">
        <v>78769</v>
      </c>
      <c r="DT99" s="224">
        <f>IFERROR(DS99/DS112-1,"-")</f>
        <v>0.19731561986988511</v>
      </c>
      <c r="DU99" s="34">
        <v>47591</v>
      </c>
      <c r="DV99" s="224">
        <f>IFERROR(DU99/DU112-1,"-")</f>
        <v>0.12034181595611959</v>
      </c>
      <c r="DW99" s="34">
        <v>29567</v>
      </c>
      <c r="DX99" s="224">
        <f>IFERROR(DW99/DW112-1,"-")</f>
        <v>0.16925693043856538</v>
      </c>
      <c r="DY99" s="34">
        <v>14667</v>
      </c>
      <c r="DZ99" s="224">
        <f>IFERROR(DY99/DY112-1,"-")</f>
        <v>0.44859259259259265</v>
      </c>
      <c r="EA99" s="34">
        <v>10869</v>
      </c>
      <c r="EB99" s="224">
        <f>IFERROR(EA99/EA112-1,"-")</f>
        <v>1.4277715565509608E-2</v>
      </c>
      <c r="EC99" s="130">
        <v>2487</v>
      </c>
      <c r="ED99" s="220">
        <f>IFERROR(EC99/EC112-1,"-")</f>
        <v>0.37175951461665746</v>
      </c>
    </row>
    <row r="100" spans="1:134" s="16" customFormat="1" outlineLevel="1" x14ac:dyDescent="0.25">
      <c r="A100" s="218"/>
      <c r="B100" s="33" t="s">
        <v>35</v>
      </c>
      <c r="C100" s="34">
        <v>1215051</v>
      </c>
      <c r="D100" s="224">
        <f t="shared" ref="D100:D110" si="470">IFERROR(C100/C113-1,"-")</f>
        <v>0.12266156639363568</v>
      </c>
      <c r="E100" s="34">
        <v>461482</v>
      </c>
      <c r="F100" s="224">
        <f t="shared" ref="F100:F110" si="471">IFERROR(E100/E113-1,"-")</f>
        <v>8.0746505293873838E-2</v>
      </c>
      <c r="G100" s="34">
        <v>354409</v>
      </c>
      <c r="H100" s="224">
        <f t="shared" ref="H100:H110" si="472">IFERROR(G100/G113-1,"-")</f>
        <v>0.1017302694569826</v>
      </c>
      <c r="I100" s="34">
        <v>184005</v>
      </c>
      <c r="J100" s="224">
        <f t="shared" ref="J100:J110" si="473">IFERROR(I100/I113-1,"-")</f>
        <v>0.14381888368796969</v>
      </c>
      <c r="K100" s="34">
        <v>226621</v>
      </c>
      <c r="L100" s="224">
        <f t="shared" ref="L100:L110" si="474">IFERROR(K100/K113-1,"-")</f>
        <v>0.12902920457149691</v>
      </c>
      <c r="M100" s="130">
        <v>27053</v>
      </c>
      <c r="N100" s="220">
        <f t="shared" ref="N100:N110" si="475">IFERROR(M100/M113-1,"-")</f>
        <v>0.12220516862322151</v>
      </c>
      <c r="O100" s="34">
        <v>1121438</v>
      </c>
      <c r="P100" s="224">
        <f t="shared" ref="P100:P110" si="476">IFERROR(O100/O113-1,"-")</f>
        <v>0.11530161053881538</v>
      </c>
      <c r="Q100" s="34">
        <v>424357</v>
      </c>
      <c r="R100" s="224">
        <f t="shared" ref="R100:R110" si="477">IFERROR(Q100/Q113-1,"-")</f>
        <v>8.0712772242935493E-2</v>
      </c>
      <c r="S100" s="34">
        <v>321942</v>
      </c>
      <c r="T100" s="224">
        <f t="shared" ref="T100:T110" si="478">IFERROR(S100/S113-1,"-")</f>
        <v>8.9205785333671628E-2</v>
      </c>
      <c r="U100" s="34">
        <v>176427</v>
      </c>
      <c r="V100" s="224">
        <f t="shared" ref="V100:V110" si="479">IFERROR(U100/U113-1,"-")</f>
        <v>0.13895882558004424</v>
      </c>
      <c r="W100" s="34">
        <v>208956</v>
      </c>
      <c r="X100" s="224">
        <f t="shared" ref="X100:X110" si="480">IFERROR(W100/W113-1,"-")</f>
        <v>0.11550288276745668</v>
      </c>
      <c r="Y100" s="130">
        <v>23269</v>
      </c>
      <c r="Z100" s="220">
        <f t="shared" ref="Z100:Z110" si="481">IFERROR(Y100/Y113-1,"-")</f>
        <v>7.0232729279735118E-2</v>
      </c>
      <c r="AA100" s="34">
        <v>93613</v>
      </c>
      <c r="AB100" s="224">
        <f t="shared" ref="AB100:AB110" si="482">IFERROR(AA100/AA113-1,"-")</f>
        <v>0.21903038037321121</v>
      </c>
      <c r="AC100" s="34">
        <v>37124</v>
      </c>
      <c r="AD100" s="224">
        <f t="shared" ref="AD100:AD110" si="483">IFERROR(AC100/AC113-1,"-")</f>
        <v>8.1103118902705384E-2</v>
      </c>
      <c r="AE100" s="34">
        <v>32467</v>
      </c>
      <c r="AF100" s="224">
        <f t="shared" ref="AF100:AF110" si="484">IFERROR(AE100/AE113-1,"-")</f>
        <v>0.24356519074613137</v>
      </c>
      <c r="AG100" s="34">
        <v>7578</v>
      </c>
      <c r="AH100" s="224">
        <f t="shared" ref="AH100:AH110" si="485">IFERROR(AG100/AG113-1,"-")</f>
        <v>0.2699849170437405</v>
      </c>
      <c r="AI100" s="34">
        <v>17665</v>
      </c>
      <c r="AJ100" s="224">
        <f t="shared" ref="AJ100:AJ110" si="486">IFERROR(AI100/AI113-1,"-")</f>
        <v>0.31808685270855097</v>
      </c>
      <c r="AK100" s="130">
        <v>3784</v>
      </c>
      <c r="AL100" s="220">
        <f t="shared" ref="AL100:AL110" si="487">IFERROR(AK100/AK113-1,"-")</f>
        <v>0.59932375316990694</v>
      </c>
      <c r="AM100" s="34">
        <v>244242</v>
      </c>
      <c r="AN100" s="224">
        <f t="shared" ref="AN100:AN110" si="488">IFERROR(AM100/AM113-1,"-")</f>
        <v>5.7407070680832284E-2</v>
      </c>
      <c r="AO100" s="34">
        <v>69950</v>
      </c>
      <c r="AP100" s="224">
        <f t="shared" ref="AP100:AP110" si="489">IFERROR(AO100/AO113-1,"-")</f>
        <v>-7.8720349809685564E-2</v>
      </c>
      <c r="AQ100" s="34">
        <v>77849</v>
      </c>
      <c r="AR100" s="224">
        <f t="shared" ref="AR100:AR110" si="490">IFERROR(AQ100/AQ113-1,"-")</f>
        <v>0.16281049754290589</v>
      </c>
      <c r="AS100" s="34">
        <v>72727</v>
      </c>
      <c r="AT100" s="224">
        <f t="shared" ref="AT100:AT110" si="491">IFERROR(AS100/AS113-1,"-")</f>
        <v>-3.8625374953772385E-3</v>
      </c>
      <c r="AU100" s="34">
        <v>36441</v>
      </c>
      <c r="AV100" s="224">
        <f t="shared" ref="AV100:AV110" si="492">IFERROR(AU100/AU113-1,"-")</f>
        <v>-0.13359486447931523</v>
      </c>
      <c r="AW100" s="130">
        <v>10860</v>
      </c>
      <c r="AX100" s="220">
        <f t="shared" ref="AX100:AX110" si="493">IFERROR(AW100/AW113-1,"-")</f>
        <v>-0.19358431721987079</v>
      </c>
      <c r="AY100" s="34">
        <v>27058</v>
      </c>
      <c r="AZ100" s="224">
        <f t="shared" ref="AZ100:AZ110" si="494">IFERROR(AY100/AY113-1,"-")</f>
        <v>-8.1908251900108531E-2</v>
      </c>
      <c r="BA100" s="34">
        <v>15229</v>
      </c>
      <c r="BB100" s="224">
        <f t="shared" ref="BB100:BB110" si="495">IFERROR(BA100/BA113-1,"-")</f>
        <v>-0.15922265775962019</v>
      </c>
      <c r="BC100" s="34">
        <v>6706</v>
      </c>
      <c r="BD100" s="224">
        <f t="shared" ref="BD100:BD110" si="496">IFERROR(BC100/BC113-1,"-")</f>
        <v>-0.19851798733118198</v>
      </c>
      <c r="BE100" s="34">
        <v>1392</v>
      </c>
      <c r="BF100" s="224">
        <f t="shared" ref="BF100:BF110" si="497">IFERROR(BE100/BE113-1,"-")</f>
        <v>-7.6310550763105556E-2</v>
      </c>
      <c r="BG100" s="34">
        <v>3152</v>
      </c>
      <c r="BH100" s="224">
        <f t="shared" ref="BH100:BH110" si="498">IFERROR(BG100/BG113-1,"-")</f>
        <v>0.16224188790560468</v>
      </c>
      <c r="BI100" s="130">
        <v>689</v>
      </c>
      <c r="BJ100" s="220">
        <f t="shared" ref="BJ100:BJ110" si="499">IFERROR(BI100/BI113-1,"-")</f>
        <v>-0.23951434878587197</v>
      </c>
      <c r="BK100" s="34">
        <v>52944</v>
      </c>
      <c r="BL100" s="224">
        <f t="shared" ref="BL100:BL110" si="500">IFERROR(BK100/BK113-1,"-")</f>
        <v>0.2207235249360171</v>
      </c>
      <c r="BM100" s="34">
        <v>17782</v>
      </c>
      <c r="BN100" s="224">
        <f t="shared" ref="BN100:BN110" si="501">IFERROR(BM100/BM113-1,"-")</f>
        <v>-1.7025981205085694E-2</v>
      </c>
      <c r="BO100" s="34">
        <v>6775</v>
      </c>
      <c r="BP100" s="224">
        <f t="shared" ref="BP100:BP110" si="502">IFERROR(BO100/BO113-1,"-")</f>
        <v>0.25812441968430822</v>
      </c>
      <c r="BQ100" s="34">
        <v>11690</v>
      </c>
      <c r="BR100" s="224">
        <f t="shared" ref="BR100:BR110" si="503">IFERROR(BQ100/BQ113-1,"-")</f>
        <v>0.10220629832170469</v>
      </c>
      <c r="BS100" s="34">
        <v>16390</v>
      </c>
      <c r="BT100" s="224">
        <f t="shared" ref="BT100:BT110" si="504">IFERROR(BS100/BS113-1,"-")</f>
        <v>0.75632233176168029</v>
      </c>
      <c r="BU100" s="130">
        <v>796</v>
      </c>
      <c r="BV100" s="220">
        <f t="shared" ref="BV100:BV110" si="505">IFERROR(BU100/BU113-1,"-")</f>
        <v>1.1283422459893049</v>
      </c>
      <c r="BW100" s="34">
        <v>354521</v>
      </c>
      <c r="BX100" s="224">
        <f t="shared" ref="BX100:BX110" si="506">IFERROR(BW100/BW113-1,"-")</f>
        <v>0.2111887395158949</v>
      </c>
      <c r="BY100" s="34">
        <v>163822</v>
      </c>
      <c r="BZ100" s="224">
        <f t="shared" ref="BZ100:BZ110" si="507">IFERROR(BY100/BY113-1,"-")</f>
        <v>0.19785322053479382</v>
      </c>
      <c r="CA100" s="34">
        <v>46175</v>
      </c>
      <c r="CB100" s="224">
        <f t="shared" ref="CB100:CB110" si="508">IFERROR(CA100/CA113-1,"-")</f>
        <v>0.30774023620040225</v>
      </c>
      <c r="CC100" s="34">
        <v>41866</v>
      </c>
      <c r="CD100" s="224">
        <f t="shared" ref="CD100:CD110" si="509">IFERROR(CC100/CC113-1,"-")</f>
        <v>0.19340953792651283</v>
      </c>
      <c r="CE100" s="34">
        <v>100069</v>
      </c>
      <c r="CF100" s="224">
        <f t="shared" ref="CF100:CF110" si="510">IFERROR(CE100/CE113-1,"-")</f>
        <v>0.20971700051981967</v>
      </c>
      <c r="CG100" s="130">
        <v>3942</v>
      </c>
      <c r="CH100" s="220">
        <f t="shared" ref="CH100:CH110" si="511">IFERROR(CG100/CG113-1,"-")</f>
        <v>0.38705137227304709</v>
      </c>
      <c r="CI100" s="34">
        <v>49694</v>
      </c>
      <c r="CJ100" s="224">
        <f t="shared" ref="CJ100:CJ110" si="512">IFERROR(CI100/CI113-1,"-")</f>
        <v>0.20701464623157073</v>
      </c>
      <c r="CK100" s="34">
        <v>16219</v>
      </c>
      <c r="CL100" s="224">
        <f t="shared" ref="CL100:CL110" si="513">IFERROR(CK100/CK113-1,"-")</f>
        <v>0.2966901183242725</v>
      </c>
      <c r="CM100" s="34">
        <v>16564</v>
      </c>
      <c r="CN100" s="224">
        <f t="shared" ref="CN100:CN110" si="514">IFERROR(CM100/CM113-1,"-")</f>
        <v>5.8673143295411068E-2</v>
      </c>
      <c r="CO100" s="34">
        <v>5869</v>
      </c>
      <c r="CP100" s="224">
        <f t="shared" ref="CP100:CP110" si="515">IFERROR(CO100/CO113-1,"-")</f>
        <v>0.29587105321262963</v>
      </c>
      <c r="CQ100" s="34">
        <v>8669</v>
      </c>
      <c r="CR100" s="224">
        <f t="shared" ref="CR100:CR110" si="516">IFERROR(CQ100/CQ113-1,"-")</f>
        <v>0.4419494344644046</v>
      </c>
      <c r="CS100" s="130">
        <v>2278</v>
      </c>
      <c r="CT100" s="220">
        <f t="shared" ref="CT100:CT110" si="517">IFERROR(CS100/CS113-1,"-")</f>
        <v>0.85353946297803085</v>
      </c>
      <c r="CU100" s="34">
        <v>32874</v>
      </c>
      <c r="CV100" s="224">
        <f t="shared" ref="CV100:CV110" si="518">IFERROR(CU100/CU113-1,"-")</f>
        <v>0.13628979295565302</v>
      </c>
      <c r="CW100" s="34">
        <v>8663</v>
      </c>
      <c r="CX100" s="224">
        <f t="shared" ref="CX100:CX110" si="519">IFERROR(CW100/CW113-1,"-")</f>
        <v>0.22186177715091682</v>
      </c>
      <c r="CY100" s="34">
        <v>4620</v>
      </c>
      <c r="CZ100" s="224">
        <f t="shared" ref="CZ100:CZ110" si="520">IFERROR(CY100/CY113-1,"-")</f>
        <v>0.39072847682119205</v>
      </c>
      <c r="DA100" s="34">
        <v>3079</v>
      </c>
      <c r="DB100" s="224">
        <f t="shared" ref="DB100:DB110" si="521">IFERROR(DA100/DA113-1,"-")</f>
        <v>5.5174777244688222E-2</v>
      </c>
      <c r="DC100" s="34">
        <v>16363</v>
      </c>
      <c r="DD100" s="224">
        <f t="shared" ref="DD100:DD110" si="522">IFERROR(DC100/DC113-1,"-")</f>
        <v>4.0043221254687511E-2</v>
      </c>
      <c r="DE100" s="130">
        <v>359</v>
      </c>
      <c r="DF100" s="220">
        <f t="shared" ref="DF100:DF110" si="523">IFERROR(DE100/DE113-1,"-")</f>
        <v>0.27304964539007082</v>
      </c>
      <c r="DG100" s="34">
        <v>236845</v>
      </c>
      <c r="DH100" s="224">
        <f t="shared" ref="DH100:DH110" si="524">IFERROR(DG100/DG113-1,"-")</f>
        <v>5.3060988568811585E-2</v>
      </c>
      <c r="DI100" s="34">
        <v>72540</v>
      </c>
      <c r="DJ100" s="224">
        <f t="shared" ref="DJ100:DJ110" si="525">IFERROR(DI100/DI113-1,"-")</f>
        <v>-7.5113902228789442E-3</v>
      </c>
      <c r="DK100" s="34">
        <v>128918</v>
      </c>
      <c r="DL100" s="224">
        <f t="shared" ref="DL100:DL110" si="526">IFERROR(DK100/DK113-1,"-")</f>
        <v>3.6076798816996103E-2</v>
      </c>
      <c r="DM100" s="34">
        <v>19500</v>
      </c>
      <c r="DN100" s="224">
        <f t="shared" ref="DN100:DN110" si="527">IFERROR(DM100/DM113-1,"-")</f>
        <v>0.77111716621253401</v>
      </c>
      <c r="DO100" s="34">
        <v>15745</v>
      </c>
      <c r="DP100" s="224">
        <f t="shared" ref="DP100:DP110" si="528">IFERROR(DO100/DO113-1,"-")</f>
        <v>-6.3466571496550106E-2</v>
      </c>
      <c r="DQ100" s="130">
        <v>904</v>
      </c>
      <c r="DR100" s="220">
        <f t="shared" ref="DR100:DR110" si="529">IFERROR(DQ100/DQ113-1,"-")</f>
        <v>-9.4188376753506997E-2</v>
      </c>
      <c r="DS100" s="34">
        <v>68959</v>
      </c>
      <c r="DT100" s="224">
        <f t="shared" ref="DT100:DT110" si="530">IFERROR(DS100/DS113-1,"-")</f>
        <v>8.176071030793608E-2</v>
      </c>
      <c r="DU100" s="34">
        <v>43947</v>
      </c>
      <c r="DV100" s="224">
        <f t="shared" ref="DV100:DV110" si="531">IFERROR(DU100/DU113-1,"-")</f>
        <v>0.20215006701862848</v>
      </c>
      <c r="DW100" s="34">
        <v>26039</v>
      </c>
      <c r="DX100" s="224">
        <f t="shared" ref="DX100:DX110" si="532">IFERROR(DW100/DW113-1,"-")</f>
        <v>-0.1076116385071455</v>
      </c>
      <c r="DY100" s="34">
        <v>13408</v>
      </c>
      <c r="DZ100" s="224">
        <f t="shared" ref="DZ100:DZ110" si="533">IFERROR(DY100/DY113-1,"-")</f>
        <v>0.21098265895953761</v>
      </c>
      <c r="EA100" s="34">
        <v>9219</v>
      </c>
      <c r="EB100" s="224">
        <f t="shared" ref="EB100:EB110" si="534">IFERROR(EA100/EA113-1,"-")</f>
        <v>-7.2628508198370412E-2</v>
      </c>
      <c r="EC100" s="130">
        <v>2987</v>
      </c>
      <c r="ED100" s="220">
        <f t="shared" ref="ED100:ED110" si="535">IFERROR(EC100/EC113-1,"-")</f>
        <v>1.1898826979472141</v>
      </c>
    </row>
    <row r="101" spans="1:134" s="16" customFormat="1" outlineLevel="1" x14ac:dyDescent="0.25">
      <c r="A101" s="218"/>
      <c r="B101" s="33" t="s">
        <v>37</v>
      </c>
      <c r="C101" s="34">
        <v>1345458</v>
      </c>
      <c r="D101" s="224">
        <f t="shared" si="470"/>
        <v>0.10780775662544051</v>
      </c>
      <c r="E101" s="34">
        <v>522213</v>
      </c>
      <c r="F101" s="224">
        <f t="shared" si="471"/>
        <v>2.1975247757268335E-2</v>
      </c>
      <c r="G101" s="34">
        <v>382164</v>
      </c>
      <c r="H101" s="224">
        <f t="shared" si="472"/>
        <v>0.14928591405707281</v>
      </c>
      <c r="I101" s="34">
        <v>204914</v>
      </c>
      <c r="J101" s="224">
        <f t="shared" si="473"/>
        <v>5.7686153464988843E-2</v>
      </c>
      <c r="K101" s="34">
        <v>263829</v>
      </c>
      <c r="L101" s="224">
        <f t="shared" si="474"/>
        <v>6.906416516400915E-2</v>
      </c>
      <c r="M101" s="130">
        <v>41951</v>
      </c>
      <c r="N101" s="220">
        <f t="shared" si="475"/>
        <v>-0.21504752638275582</v>
      </c>
      <c r="O101" s="34">
        <v>1220894</v>
      </c>
      <c r="P101" s="224">
        <f t="shared" si="476"/>
        <v>9.4305799427971682E-2</v>
      </c>
      <c r="Q101" s="34">
        <v>469172</v>
      </c>
      <c r="R101" s="224">
        <f t="shared" si="477"/>
        <v>2.3243691303269642E-3</v>
      </c>
      <c r="S101" s="34">
        <v>341860</v>
      </c>
      <c r="T101" s="224">
        <f t="shared" si="478"/>
        <v>0.13590978113152374</v>
      </c>
      <c r="U101" s="34">
        <v>193951</v>
      </c>
      <c r="V101" s="224">
        <f t="shared" si="479"/>
        <v>4.9234514471192758E-2</v>
      </c>
      <c r="W101" s="34">
        <v>244076</v>
      </c>
      <c r="X101" s="224">
        <f t="shared" si="480"/>
        <v>6.2165184885395908E-2</v>
      </c>
      <c r="Y101" s="130">
        <v>36451</v>
      </c>
      <c r="Z101" s="220">
        <f t="shared" si="481"/>
        <v>-0.2812863536881125</v>
      </c>
      <c r="AA101" s="34">
        <v>124564</v>
      </c>
      <c r="AB101" s="224">
        <f t="shared" si="482"/>
        <v>0.26020800453239445</v>
      </c>
      <c r="AC101" s="34">
        <v>53041</v>
      </c>
      <c r="AD101" s="224">
        <f t="shared" si="483"/>
        <v>0.23638694638694635</v>
      </c>
      <c r="AE101" s="34">
        <v>40304</v>
      </c>
      <c r="AF101" s="224">
        <f t="shared" si="484"/>
        <v>0.27681682823290887</v>
      </c>
      <c r="AG101" s="34">
        <v>10963</v>
      </c>
      <c r="AH101" s="224">
        <f t="shared" si="485"/>
        <v>0.23346084608460838</v>
      </c>
      <c r="AI101" s="34">
        <v>19753</v>
      </c>
      <c r="AJ101" s="224">
        <f t="shared" si="486"/>
        <v>0.16241981992585175</v>
      </c>
      <c r="AK101" s="130">
        <v>5500</v>
      </c>
      <c r="AL101" s="220">
        <f t="shared" si="487"/>
        <v>1.0168683535020167</v>
      </c>
      <c r="AM101" s="34">
        <v>290777</v>
      </c>
      <c r="AN101" s="224">
        <f t="shared" si="488"/>
        <v>4.8922316613458916E-2</v>
      </c>
      <c r="AO101" s="34">
        <v>86675</v>
      </c>
      <c r="AP101" s="224">
        <f t="shared" si="489"/>
        <v>-0.15928688516639666</v>
      </c>
      <c r="AQ101" s="34">
        <v>81676</v>
      </c>
      <c r="AR101" s="224">
        <f t="shared" si="490"/>
        <v>0.1412044152577896</v>
      </c>
      <c r="AS101" s="34">
        <v>82166</v>
      </c>
      <c r="AT101" s="224">
        <f t="shared" si="491"/>
        <v>-0.10996772027123636</v>
      </c>
      <c r="AU101" s="34">
        <v>44270</v>
      </c>
      <c r="AV101" s="224">
        <f t="shared" si="492"/>
        <v>-0.26882040101740823</v>
      </c>
      <c r="AW101" s="130">
        <v>20487</v>
      </c>
      <c r="AX101" s="220">
        <f t="shared" si="493"/>
        <v>-0.41509164620567574</v>
      </c>
      <c r="AY101" s="34">
        <v>31716</v>
      </c>
      <c r="AZ101" s="224">
        <f t="shared" si="494"/>
        <v>0.20131813188894365</v>
      </c>
      <c r="BA101" s="34">
        <v>18348</v>
      </c>
      <c r="BB101" s="224">
        <f t="shared" si="495"/>
        <v>7.9675179475108937E-2</v>
      </c>
      <c r="BC101" s="34">
        <v>7821</v>
      </c>
      <c r="BD101" s="224">
        <f t="shared" si="496"/>
        <v>0.33100748808713409</v>
      </c>
      <c r="BE101" s="34">
        <v>1627</v>
      </c>
      <c r="BF101" s="224">
        <f t="shared" si="497"/>
        <v>4.4287548138639332E-2</v>
      </c>
      <c r="BG101" s="34">
        <v>3742</v>
      </c>
      <c r="BH101" s="224">
        <f t="shared" si="498"/>
        <v>0.46286161063330722</v>
      </c>
      <c r="BI101" s="130">
        <v>656</v>
      </c>
      <c r="BJ101" s="220">
        <f t="shared" si="499"/>
        <v>-0.15354838709677421</v>
      </c>
      <c r="BK101" s="34">
        <v>44665</v>
      </c>
      <c r="BL101" s="224">
        <f t="shared" si="500"/>
        <v>-3.2680729414822141E-2</v>
      </c>
      <c r="BM101" s="34">
        <v>14239</v>
      </c>
      <c r="BN101" s="224">
        <f t="shared" si="501"/>
        <v>-8.1117707795560157E-2</v>
      </c>
      <c r="BO101" s="34">
        <v>6640</v>
      </c>
      <c r="BP101" s="224">
        <f t="shared" si="502"/>
        <v>-5.6952137480471565E-2</v>
      </c>
      <c r="BQ101" s="34">
        <v>11116</v>
      </c>
      <c r="BR101" s="224">
        <f t="shared" si="503"/>
        <v>-0.14373748266830999</v>
      </c>
      <c r="BS101" s="34">
        <v>12311</v>
      </c>
      <c r="BT101" s="224">
        <f t="shared" si="504"/>
        <v>0.14403865811727545</v>
      </c>
      <c r="BU101" s="130">
        <v>1141</v>
      </c>
      <c r="BV101" s="220">
        <f t="shared" si="505"/>
        <v>1.5990888382687927</v>
      </c>
      <c r="BW101" s="34">
        <v>415467</v>
      </c>
      <c r="BX101" s="224">
        <f t="shared" si="506"/>
        <v>0.17256570981844255</v>
      </c>
      <c r="BY101" s="34">
        <v>194523</v>
      </c>
      <c r="BZ101" s="224">
        <f t="shared" si="507"/>
        <v>5.9626205897252982E-2</v>
      </c>
      <c r="CA101" s="34">
        <v>64341</v>
      </c>
      <c r="CB101" s="224">
        <f t="shared" si="508"/>
        <v>0.33887547860829037</v>
      </c>
      <c r="CC101" s="34">
        <v>52993</v>
      </c>
      <c r="CD101" s="224">
        <f t="shared" si="509"/>
        <v>0.35362333648369049</v>
      </c>
      <c r="CE101" s="34">
        <v>128637</v>
      </c>
      <c r="CF101" s="224">
        <f t="shared" si="510"/>
        <v>0.2576576752735058</v>
      </c>
      <c r="CG101" s="130">
        <v>9344</v>
      </c>
      <c r="CH101" s="220">
        <f t="shared" si="511"/>
        <v>-1.9825868037343986E-2</v>
      </c>
      <c r="CI101" s="34">
        <v>46080</v>
      </c>
      <c r="CJ101" s="224">
        <f t="shared" si="512"/>
        <v>0.21234444473677283</v>
      </c>
      <c r="CK101" s="34">
        <v>13712</v>
      </c>
      <c r="CL101" s="224">
        <f t="shared" si="513"/>
        <v>0.18595398719944645</v>
      </c>
      <c r="CM101" s="34">
        <v>17424</v>
      </c>
      <c r="CN101" s="224">
        <f t="shared" si="514"/>
        <v>0.22359550561797747</v>
      </c>
      <c r="CO101" s="34">
        <v>5293</v>
      </c>
      <c r="CP101" s="224">
        <f t="shared" si="515"/>
        <v>0.37231008555872447</v>
      </c>
      <c r="CQ101" s="34">
        <v>7415</v>
      </c>
      <c r="CR101" s="224">
        <f t="shared" si="516"/>
        <v>0.196353662471765</v>
      </c>
      <c r="CS101" s="130">
        <v>2308</v>
      </c>
      <c r="CT101" s="220">
        <f t="shared" si="517"/>
        <v>9.5396298054105433E-2</v>
      </c>
      <c r="CU101" s="34">
        <v>39534</v>
      </c>
      <c r="CV101" s="224">
        <f t="shared" si="518"/>
        <v>0.18089491606428099</v>
      </c>
      <c r="CW101" s="34">
        <v>10027</v>
      </c>
      <c r="CX101" s="224">
        <f t="shared" si="519"/>
        <v>0.2518102372034956</v>
      </c>
      <c r="CY101" s="34">
        <v>6245</v>
      </c>
      <c r="CZ101" s="224">
        <f t="shared" si="520"/>
        <v>0.28895768833849322</v>
      </c>
      <c r="DA101" s="34">
        <v>3201</v>
      </c>
      <c r="DB101" s="224">
        <f t="shared" si="521"/>
        <v>3.1914893617021267E-2</v>
      </c>
      <c r="DC101" s="34">
        <v>20021</v>
      </c>
      <c r="DD101" s="224">
        <f t="shared" si="522"/>
        <v>0.15235409232186026</v>
      </c>
      <c r="DE101" s="130">
        <v>241</v>
      </c>
      <c r="DF101" s="220">
        <f t="shared" si="523"/>
        <v>2.8870967741935485</v>
      </c>
      <c r="DG101" s="34">
        <v>226156</v>
      </c>
      <c r="DH101" s="224">
        <f t="shared" si="524"/>
        <v>-2.3952465604171191E-3</v>
      </c>
      <c r="DI101" s="34">
        <v>70605</v>
      </c>
      <c r="DJ101" s="224">
        <f t="shared" si="525"/>
        <v>-6.6614668711332037E-2</v>
      </c>
      <c r="DK101" s="34">
        <v>123903</v>
      </c>
      <c r="DL101" s="224">
        <f t="shared" si="526"/>
        <v>4.2700014306272127E-2</v>
      </c>
      <c r="DM101" s="34">
        <v>15719</v>
      </c>
      <c r="DN101" s="224">
        <f t="shared" si="527"/>
        <v>0.12915738811866961</v>
      </c>
      <c r="DO101" s="34">
        <v>14804</v>
      </c>
      <c r="DP101" s="224">
        <f t="shared" si="528"/>
        <v>-0.17544836805168762</v>
      </c>
      <c r="DQ101" s="130">
        <v>423</v>
      </c>
      <c r="DR101" s="220">
        <f t="shared" si="529"/>
        <v>0.23684210526315796</v>
      </c>
      <c r="DS101" s="34">
        <v>72580</v>
      </c>
      <c r="DT101" s="224">
        <f t="shared" si="530"/>
        <v>0.2342277998843656</v>
      </c>
      <c r="DU101" s="34">
        <v>43603</v>
      </c>
      <c r="DV101" s="224">
        <f t="shared" si="531"/>
        <v>0.21823312472060796</v>
      </c>
      <c r="DW101" s="34">
        <v>26857</v>
      </c>
      <c r="DX101" s="224">
        <f t="shared" si="532"/>
        <v>9.9885330493898028E-2</v>
      </c>
      <c r="DY101" s="34">
        <v>12943</v>
      </c>
      <c r="DZ101" s="224">
        <f t="shared" si="533"/>
        <v>0.14814157721990595</v>
      </c>
      <c r="EA101" s="34">
        <v>9372</v>
      </c>
      <c r="EB101" s="224">
        <f t="shared" si="534"/>
        <v>-2.130325814536338E-2</v>
      </c>
      <c r="EC101" s="130">
        <v>1682</v>
      </c>
      <c r="ED101" s="220">
        <f t="shared" si="535"/>
        <v>-9.2282784673502483E-2</v>
      </c>
    </row>
    <row r="102" spans="1:134" s="16" customFormat="1" outlineLevel="1" x14ac:dyDescent="0.25">
      <c r="A102" s="218"/>
      <c r="B102" s="33" t="s">
        <v>39</v>
      </c>
      <c r="C102" s="34">
        <v>1189743</v>
      </c>
      <c r="D102" s="224">
        <f t="shared" si="470"/>
        <v>0.15098139941200195</v>
      </c>
      <c r="E102" s="34">
        <v>477573</v>
      </c>
      <c r="F102" s="224">
        <f t="shared" si="471"/>
        <v>0.17292252526616969</v>
      </c>
      <c r="G102" s="34">
        <v>311729</v>
      </c>
      <c r="H102" s="224">
        <f t="shared" si="472"/>
        <v>0.13256745906314826</v>
      </c>
      <c r="I102" s="34">
        <v>189184</v>
      </c>
      <c r="J102" s="224">
        <f t="shared" si="473"/>
        <v>9.8661401318272945E-2</v>
      </c>
      <c r="K102" s="34">
        <v>232550</v>
      </c>
      <c r="L102" s="224">
        <f t="shared" si="474"/>
        <v>0.13921942282161948</v>
      </c>
      <c r="M102" s="130">
        <v>25613</v>
      </c>
      <c r="N102" s="220">
        <f t="shared" si="475"/>
        <v>-0.12109669892251729</v>
      </c>
      <c r="O102" s="34">
        <v>1067674</v>
      </c>
      <c r="P102" s="224">
        <f t="shared" si="476"/>
        <v>0.16365962808196932</v>
      </c>
      <c r="Q102" s="34">
        <v>425340</v>
      </c>
      <c r="R102" s="224">
        <f t="shared" si="477"/>
        <v>0.1745667932343804</v>
      </c>
      <c r="S102" s="34">
        <v>268352</v>
      </c>
      <c r="T102" s="224">
        <f t="shared" si="478"/>
        <v>0.13456082866504593</v>
      </c>
      <c r="U102" s="34">
        <v>180491</v>
      </c>
      <c r="V102" s="224">
        <f t="shared" si="479"/>
        <v>0.12122925156545072</v>
      </c>
      <c r="W102" s="34">
        <v>213756</v>
      </c>
      <c r="X102" s="224">
        <f t="shared" si="480"/>
        <v>0.1500234033281147</v>
      </c>
      <c r="Y102" s="130">
        <v>21105</v>
      </c>
      <c r="Z102" s="220">
        <f t="shared" si="481"/>
        <v>-6.755323849076611E-2</v>
      </c>
      <c r="AA102" s="34">
        <v>122069</v>
      </c>
      <c r="AB102" s="224">
        <f t="shared" si="482"/>
        <v>5.08423508346032E-2</v>
      </c>
      <c r="AC102" s="34">
        <v>52233</v>
      </c>
      <c r="AD102" s="224">
        <f t="shared" si="483"/>
        <v>0.15970248667850795</v>
      </c>
      <c r="AE102" s="34">
        <v>43377</v>
      </c>
      <c r="AF102" s="224">
        <f t="shared" si="484"/>
        <v>0.12038950304783547</v>
      </c>
      <c r="AG102" s="34">
        <v>8693</v>
      </c>
      <c r="AH102" s="224">
        <f t="shared" si="485"/>
        <v>-0.22515375701934215</v>
      </c>
      <c r="AI102" s="34">
        <v>18794</v>
      </c>
      <c r="AJ102" s="224">
        <f t="shared" si="486"/>
        <v>2.924424972617734E-2</v>
      </c>
      <c r="AK102" s="130">
        <v>4509</v>
      </c>
      <c r="AL102" s="220">
        <f t="shared" si="487"/>
        <v>-0.30716041794714199</v>
      </c>
      <c r="AM102" s="34">
        <v>246125</v>
      </c>
      <c r="AN102" s="224">
        <f t="shared" si="488"/>
        <v>0.15592344722320073</v>
      </c>
      <c r="AO102" s="34">
        <v>69355</v>
      </c>
      <c r="AP102" s="224">
        <f t="shared" si="489"/>
        <v>0.1306651450929246</v>
      </c>
      <c r="AQ102" s="34">
        <v>77902</v>
      </c>
      <c r="AR102" s="224">
        <f t="shared" si="490"/>
        <v>0.12536114642320584</v>
      </c>
      <c r="AS102" s="34">
        <v>84058</v>
      </c>
      <c r="AT102" s="224">
        <f t="shared" si="491"/>
        <v>0.11565619027394347</v>
      </c>
      <c r="AU102" s="34">
        <v>37390</v>
      </c>
      <c r="AV102" s="224">
        <f t="shared" si="492"/>
        <v>-2.5667752442996794E-2</v>
      </c>
      <c r="AW102" s="130">
        <v>11720</v>
      </c>
      <c r="AX102" s="220">
        <f t="shared" si="493"/>
        <v>-0.13153019636902552</v>
      </c>
      <c r="AY102" s="34">
        <v>33244</v>
      </c>
      <c r="AZ102" s="224">
        <f t="shared" si="494"/>
        <v>-3.0645866744423378E-2</v>
      </c>
      <c r="BA102" s="34">
        <v>19783</v>
      </c>
      <c r="BB102" s="224">
        <f t="shared" si="495"/>
        <v>-3.8166083236094939E-2</v>
      </c>
      <c r="BC102" s="34">
        <v>9337</v>
      </c>
      <c r="BD102" s="224">
        <f t="shared" si="496"/>
        <v>0.14902781196160464</v>
      </c>
      <c r="BE102" s="34">
        <v>1404</v>
      </c>
      <c r="BF102" s="224">
        <f t="shared" si="497"/>
        <v>-0.14128440366972472</v>
      </c>
      <c r="BG102" s="34">
        <v>2672</v>
      </c>
      <c r="BH102" s="224">
        <f t="shared" si="498"/>
        <v>-0.25757154765212564</v>
      </c>
      <c r="BI102" s="130">
        <v>499</v>
      </c>
      <c r="BJ102" s="220">
        <f t="shared" si="499"/>
        <v>-0.10412926391382404</v>
      </c>
      <c r="BK102" s="34">
        <v>80111</v>
      </c>
      <c r="BL102" s="224">
        <f t="shared" si="500"/>
        <v>0.37305681720798689</v>
      </c>
      <c r="BM102" s="34">
        <v>24659</v>
      </c>
      <c r="BN102" s="224">
        <f t="shared" si="501"/>
        <v>0.22657182650218854</v>
      </c>
      <c r="BO102" s="34">
        <v>14026</v>
      </c>
      <c r="BP102" s="224">
        <f t="shared" si="502"/>
        <v>0.57577800247163236</v>
      </c>
      <c r="BQ102" s="34">
        <v>15586</v>
      </c>
      <c r="BR102" s="224">
        <f t="shared" si="503"/>
        <v>0.11575631756031202</v>
      </c>
      <c r="BS102" s="34">
        <v>24064</v>
      </c>
      <c r="BT102" s="224">
        <f t="shared" si="504"/>
        <v>0.62517728101573589</v>
      </c>
      <c r="BU102" s="130">
        <v>2114</v>
      </c>
      <c r="BV102" s="220">
        <f t="shared" si="505"/>
        <v>2.3449367088607596</v>
      </c>
      <c r="BW102" s="34">
        <v>394264</v>
      </c>
      <c r="BX102" s="224">
        <f t="shared" si="506"/>
        <v>0.20379337929518382</v>
      </c>
      <c r="BY102" s="34">
        <v>188970</v>
      </c>
      <c r="BZ102" s="224">
        <f t="shared" si="507"/>
        <v>0.20715207420372805</v>
      </c>
      <c r="CA102" s="34">
        <v>58256</v>
      </c>
      <c r="CB102" s="224">
        <f t="shared" si="508"/>
        <v>0.25497630331753562</v>
      </c>
      <c r="CC102" s="34">
        <v>44122</v>
      </c>
      <c r="CD102" s="224">
        <f t="shared" si="509"/>
        <v>0.16539883782356046</v>
      </c>
      <c r="CE102" s="34">
        <v>100947</v>
      </c>
      <c r="CF102" s="224">
        <f t="shared" si="510"/>
        <v>0.16358711313468954</v>
      </c>
      <c r="CG102" s="130">
        <v>2859</v>
      </c>
      <c r="CH102" s="220">
        <f t="shared" si="511"/>
        <v>-0.28471353515136355</v>
      </c>
      <c r="CI102" s="34">
        <v>54222</v>
      </c>
      <c r="CJ102" s="224">
        <f t="shared" si="512"/>
        <v>0.46617273268076365</v>
      </c>
      <c r="CK102" s="34">
        <v>17513</v>
      </c>
      <c r="CL102" s="224">
        <f t="shared" si="513"/>
        <v>0.48667232597623089</v>
      </c>
      <c r="CM102" s="34">
        <v>19573</v>
      </c>
      <c r="CN102" s="224">
        <f t="shared" si="514"/>
        <v>0.39677442374937555</v>
      </c>
      <c r="CO102" s="34">
        <v>5925</v>
      </c>
      <c r="CP102" s="224">
        <f t="shared" si="515"/>
        <v>0.25929861849096714</v>
      </c>
      <c r="CQ102" s="34">
        <v>9654</v>
      </c>
      <c r="CR102" s="224">
        <f t="shared" si="516"/>
        <v>0.72269807280513909</v>
      </c>
      <c r="CS102" s="130">
        <v>1641</v>
      </c>
      <c r="CT102" s="220">
        <f t="shared" si="517"/>
        <v>0.17887931034482762</v>
      </c>
      <c r="CU102" s="34">
        <v>36236</v>
      </c>
      <c r="CV102" s="224">
        <f t="shared" si="518"/>
        <v>3.9174075136220177E-2</v>
      </c>
      <c r="CW102" s="34">
        <v>10469</v>
      </c>
      <c r="CX102" s="224">
        <f t="shared" si="519"/>
        <v>0.10130443930149369</v>
      </c>
      <c r="CY102" s="34">
        <v>5465</v>
      </c>
      <c r="CZ102" s="224">
        <f t="shared" si="520"/>
        <v>0.20136293690921092</v>
      </c>
      <c r="DA102" s="34">
        <v>2544</v>
      </c>
      <c r="DB102" s="224">
        <f t="shared" si="521"/>
        <v>-0.25132430841671571</v>
      </c>
      <c r="DC102" s="34">
        <v>17702</v>
      </c>
      <c r="DD102" s="224">
        <f t="shared" si="522"/>
        <v>3.2126406623520509E-2</v>
      </c>
      <c r="DE102" s="130">
        <v>9</v>
      </c>
      <c r="DF102" s="220" t="str">
        <f t="shared" si="523"/>
        <v>-</v>
      </c>
      <c r="DG102" s="34">
        <v>87299</v>
      </c>
      <c r="DH102" s="224">
        <f t="shared" si="524"/>
        <v>-0.12644218742182423</v>
      </c>
      <c r="DI102" s="34">
        <v>25769</v>
      </c>
      <c r="DJ102" s="224">
        <f t="shared" si="525"/>
        <v>-3.2804113650865108E-2</v>
      </c>
      <c r="DK102" s="34">
        <v>49090</v>
      </c>
      <c r="DL102" s="224">
        <f t="shared" si="526"/>
        <v>-0.1673310151810703</v>
      </c>
      <c r="DM102" s="34">
        <v>5058</v>
      </c>
      <c r="DN102" s="224">
        <f t="shared" si="527"/>
        <v>-0.20484200597390345</v>
      </c>
      <c r="DO102" s="34">
        <v>7479</v>
      </c>
      <c r="DP102" s="224">
        <f t="shared" si="528"/>
        <v>-0.11386255924170618</v>
      </c>
      <c r="DQ102" s="130">
        <v>405</v>
      </c>
      <c r="DR102" s="220">
        <f t="shared" si="529"/>
        <v>0.26168224299065423</v>
      </c>
      <c r="DS102" s="34">
        <v>72906</v>
      </c>
      <c r="DT102" s="224">
        <f t="shared" si="530"/>
        <v>0.28202152352817045</v>
      </c>
      <c r="DU102" s="34">
        <v>51583</v>
      </c>
      <c r="DV102" s="224">
        <f t="shared" si="531"/>
        <v>0.33898349081092305</v>
      </c>
      <c r="DW102" s="34">
        <v>27685</v>
      </c>
      <c r="DX102" s="224">
        <f t="shared" si="532"/>
        <v>0.27263951457203284</v>
      </c>
      <c r="DY102" s="34">
        <v>12950</v>
      </c>
      <c r="DZ102" s="224">
        <f t="shared" si="533"/>
        <v>6.5054691997697089E-2</v>
      </c>
      <c r="EA102" s="34">
        <v>10309</v>
      </c>
      <c r="EB102" s="224">
        <f t="shared" si="534"/>
        <v>0.3105771675565725</v>
      </c>
      <c r="EC102" s="130">
        <v>1857</v>
      </c>
      <c r="ED102" s="220">
        <f t="shared" si="535"/>
        <v>8.0279232111692744E-2</v>
      </c>
    </row>
    <row r="103" spans="1:134" s="16" customFormat="1" outlineLevel="1" x14ac:dyDescent="0.25">
      <c r="A103" s="218"/>
      <c r="B103" s="33" t="s">
        <v>41</v>
      </c>
      <c r="C103" s="34">
        <v>1067420</v>
      </c>
      <c r="D103" s="224">
        <f t="shared" si="470"/>
        <v>0.14307192951081427</v>
      </c>
      <c r="E103" s="34">
        <v>414506</v>
      </c>
      <c r="F103" s="224">
        <f t="shared" si="471"/>
        <v>0.13606862906320227</v>
      </c>
      <c r="G103" s="34">
        <v>267345</v>
      </c>
      <c r="H103" s="224">
        <f t="shared" si="472"/>
        <v>0.16639107880649373</v>
      </c>
      <c r="I103" s="34">
        <v>170387</v>
      </c>
      <c r="J103" s="224">
        <f t="shared" si="473"/>
        <v>0.14670767491318282</v>
      </c>
      <c r="K103" s="34">
        <v>209171</v>
      </c>
      <c r="L103" s="224">
        <f t="shared" si="474"/>
        <v>0.10635023060974058</v>
      </c>
      <c r="M103" s="130">
        <v>19739</v>
      </c>
      <c r="N103" s="220">
        <f t="shared" si="475"/>
        <v>0.33660617551462613</v>
      </c>
      <c r="O103" s="34">
        <v>928668</v>
      </c>
      <c r="P103" s="224">
        <f t="shared" si="476"/>
        <v>0.13739471663357783</v>
      </c>
      <c r="Q103" s="34">
        <v>352911</v>
      </c>
      <c r="R103" s="224">
        <f t="shared" si="477"/>
        <v>0.1217768595041322</v>
      </c>
      <c r="S103" s="34">
        <v>216684</v>
      </c>
      <c r="T103" s="224">
        <f t="shared" si="478"/>
        <v>0.144423494367246</v>
      </c>
      <c r="U103" s="34">
        <v>160747</v>
      </c>
      <c r="V103" s="224">
        <f t="shared" si="479"/>
        <v>0.15387155357437665</v>
      </c>
      <c r="W103" s="34">
        <v>189947</v>
      </c>
      <c r="X103" s="224">
        <f t="shared" si="480"/>
        <v>0.14368719254830409</v>
      </c>
      <c r="Y103" s="130">
        <v>13944</v>
      </c>
      <c r="Z103" s="220">
        <f t="shared" si="481"/>
        <v>0.24544480171489824</v>
      </c>
      <c r="AA103" s="34">
        <v>138751</v>
      </c>
      <c r="AB103" s="224">
        <f t="shared" si="482"/>
        <v>0.18256044864528564</v>
      </c>
      <c r="AC103" s="34">
        <v>61595</v>
      </c>
      <c r="AD103" s="224">
        <f t="shared" si="483"/>
        <v>0.22555164249189197</v>
      </c>
      <c r="AE103" s="34">
        <v>50661</v>
      </c>
      <c r="AF103" s="224">
        <f t="shared" si="484"/>
        <v>0.27071837062305604</v>
      </c>
      <c r="AG103" s="34">
        <v>9640</v>
      </c>
      <c r="AH103" s="224">
        <f t="shared" si="485"/>
        <v>3.9241052177662716E-2</v>
      </c>
      <c r="AI103" s="34">
        <v>19224</v>
      </c>
      <c r="AJ103" s="224">
        <f t="shared" si="486"/>
        <v>-0.1635192759550953</v>
      </c>
      <c r="AK103" s="130">
        <v>5795</v>
      </c>
      <c r="AL103" s="220">
        <f t="shared" si="487"/>
        <v>0.62234042553191493</v>
      </c>
      <c r="AM103" s="34">
        <v>218079</v>
      </c>
      <c r="AN103" s="224">
        <f t="shared" si="488"/>
        <v>0.16807802934134619</v>
      </c>
      <c r="AO103" s="34">
        <v>52838</v>
      </c>
      <c r="AP103" s="224">
        <f t="shared" si="489"/>
        <v>0.15702805089013938</v>
      </c>
      <c r="AQ103" s="34">
        <v>60485</v>
      </c>
      <c r="AR103" s="224">
        <f t="shared" si="490"/>
        <v>8.1518435074920514E-2</v>
      </c>
      <c r="AS103" s="34">
        <v>71462</v>
      </c>
      <c r="AT103" s="224">
        <f t="shared" si="491"/>
        <v>0.17223844362061613</v>
      </c>
      <c r="AU103" s="34">
        <v>28096</v>
      </c>
      <c r="AV103" s="224">
        <f t="shared" si="492"/>
        <v>0.39801960491615662</v>
      </c>
      <c r="AW103" s="130">
        <v>6396</v>
      </c>
      <c r="AX103" s="220">
        <f t="shared" si="493"/>
        <v>0.41692512184315467</v>
      </c>
      <c r="AY103" s="34">
        <v>29029</v>
      </c>
      <c r="AZ103" s="224">
        <f t="shared" si="494"/>
        <v>0.12406582768635044</v>
      </c>
      <c r="BA103" s="34">
        <v>16723</v>
      </c>
      <c r="BB103" s="224">
        <f t="shared" si="495"/>
        <v>0.18275691350166201</v>
      </c>
      <c r="BC103" s="34">
        <v>7993</v>
      </c>
      <c r="BD103" s="224">
        <f t="shared" si="496"/>
        <v>5.4207333157478166E-2</v>
      </c>
      <c r="BE103" s="34">
        <v>1263</v>
      </c>
      <c r="BF103" s="224">
        <f t="shared" si="497"/>
        <v>1.6908212560386549E-2</v>
      </c>
      <c r="BG103" s="34">
        <v>2485</v>
      </c>
      <c r="BH103" s="224">
        <f t="shared" si="498"/>
        <v>-9.56556396970909E-3</v>
      </c>
      <c r="BI103" s="130">
        <v>412</v>
      </c>
      <c r="BJ103" s="220">
        <f t="shared" si="499"/>
        <v>0.24471299093655596</v>
      </c>
      <c r="BK103" s="34">
        <v>49388</v>
      </c>
      <c r="BL103" s="224">
        <f t="shared" si="500"/>
        <v>-0.11844923604169644</v>
      </c>
      <c r="BM103" s="34">
        <v>14916</v>
      </c>
      <c r="BN103" s="224">
        <f t="shared" si="501"/>
        <v>-0.18362432269717033</v>
      </c>
      <c r="BO103" s="34">
        <v>9449</v>
      </c>
      <c r="BP103" s="224">
        <f t="shared" si="502"/>
        <v>1.6021505376344169E-2</v>
      </c>
      <c r="BQ103" s="34">
        <v>13004</v>
      </c>
      <c r="BR103" s="224">
        <f t="shared" si="503"/>
        <v>-3.5812263661303523E-2</v>
      </c>
      <c r="BS103" s="34">
        <v>12322</v>
      </c>
      <c r="BT103" s="224">
        <f t="shared" si="504"/>
        <v>-0.20152928978745466</v>
      </c>
      <c r="BU103" s="130">
        <v>1093</v>
      </c>
      <c r="BV103" s="220">
        <f t="shared" si="505"/>
        <v>0.14330543933054396</v>
      </c>
      <c r="BW103" s="34">
        <v>391682</v>
      </c>
      <c r="BX103" s="224">
        <f t="shared" si="506"/>
        <v>0.15440636853692835</v>
      </c>
      <c r="BY103" s="34">
        <v>177010</v>
      </c>
      <c r="BZ103" s="224">
        <f t="shared" si="507"/>
        <v>0.1344758633065859</v>
      </c>
      <c r="CA103" s="34">
        <v>68710</v>
      </c>
      <c r="CB103" s="224">
        <f t="shared" si="508"/>
        <v>0.25248363987677491</v>
      </c>
      <c r="CC103" s="34">
        <v>41017</v>
      </c>
      <c r="CD103" s="224">
        <f t="shared" si="509"/>
        <v>0.15061153500897673</v>
      </c>
      <c r="CE103" s="34">
        <v>101484</v>
      </c>
      <c r="CF103" s="224">
        <f t="shared" si="510"/>
        <v>0.13660443289616619</v>
      </c>
      <c r="CG103" s="130">
        <v>1973</v>
      </c>
      <c r="CH103" s="220">
        <f t="shared" si="511"/>
        <v>0.2377666248431618</v>
      </c>
      <c r="CI103" s="34">
        <v>47107</v>
      </c>
      <c r="CJ103" s="224">
        <f t="shared" si="512"/>
        <v>0.18044905527990784</v>
      </c>
      <c r="CK103" s="34">
        <v>14119</v>
      </c>
      <c r="CL103" s="224">
        <f t="shared" si="513"/>
        <v>-1.0612706947785711E-3</v>
      </c>
      <c r="CM103" s="34">
        <v>17103</v>
      </c>
      <c r="CN103" s="224">
        <f t="shared" si="514"/>
        <v>0.17023605884365378</v>
      </c>
      <c r="CO103" s="34">
        <v>5218</v>
      </c>
      <c r="CP103" s="224">
        <f t="shared" si="515"/>
        <v>0.3087534487083019</v>
      </c>
      <c r="CQ103" s="34">
        <v>8831</v>
      </c>
      <c r="CR103" s="224">
        <f t="shared" si="516"/>
        <v>0.48146284180506616</v>
      </c>
      <c r="CS103" s="130">
        <v>1877</v>
      </c>
      <c r="CT103" s="220">
        <f t="shared" si="517"/>
        <v>0.49205087440381567</v>
      </c>
      <c r="CU103" s="34">
        <v>38297</v>
      </c>
      <c r="CV103" s="224">
        <f t="shared" si="518"/>
        <v>-4.1761282071361983E-4</v>
      </c>
      <c r="CW103" s="34">
        <v>10236</v>
      </c>
      <c r="CX103" s="224">
        <f t="shared" si="519"/>
        <v>-4.9935028772971957E-2</v>
      </c>
      <c r="CY103" s="34">
        <v>4838</v>
      </c>
      <c r="CZ103" s="224">
        <f t="shared" si="520"/>
        <v>-0.1429583702391497</v>
      </c>
      <c r="DA103" s="34">
        <v>2744</v>
      </c>
      <c r="DB103" s="224">
        <f t="shared" si="521"/>
        <v>-0.17124735729386897</v>
      </c>
      <c r="DC103" s="34">
        <v>20457</v>
      </c>
      <c r="DD103" s="224">
        <f t="shared" si="522"/>
        <v>9.1447473723523354E-2</v>
      </c>
      <c r="DE103" s="130">
        <v>54</v>
      </c>
      <c r="DF103" s="220" t="str">
        <f t="shared" si="523"/>
        <v>-</v>
      </c>
      <c r="DG103" s="34">
        <v>26209</v>
      </c>
      <c r="DH103" s="224">
        <f t="shared" si="524"/>
        <v>0.12325890369862424</v>
      </c>
      <c r="DI103" s="34">
        <v>4431</v>
      </c>
      <c r="DJ103" s="224">
        <f t="shared" si="525"/>
        <v>0.22437137330754342</v>
      </c>
      <c r="DK103" s="34">
        <v>17090</v>
      </c>
      <c r="DL103" s="224">
        <f t="shared" si="526"/>
        <v>3.3002901353965219E-2</v>
      </c>
      <c r="DM103" s="34">
        <v>2615</v>
      </c>
      <c r="DN103" s="224">
        <f t="shared" si="527"/>
        <v>0.75268096514745308</v>
      </c>
      <c r="DO103" s="34">
        <v>2166</v>
      </c>
      <c r="DP103" s="224">
        <f t="shared" si="528"/>
        <v>0.31034482758620685</v>
      </c>
      <c r="DQ103" s="130">
        <v>169</v>
      </c>
      <c r="DR103" s="220">
        <f t="shared" si="529"/>
        <v>1.8644067796610169</v>
      </c>
      <c r="DS103" s="34">
        <v>70554</v>
      </c>
      <c r="DT103" s="224">
        <f t="shared" si="530"/>
        <v>0.2347135207028106</v>
      </c>
      <c r="DU103" s="34">
        <v>45622</v>
      </c>
      <c r="DV103" s="224">
        <f t="shared" si="531"/>
        <v>0.23023406320785234</v>
      </c>
      <c r="DW103" s="34">
        <v>24432</v>
      </c>
      <c r="DX103" s="224">
        <f t="shared" si="532"/>
        <v>0.27822538453489587</v>
      </c>
      <c r="DY103" s="34">
        <v>13561</v>
      </c>
      <c r="DZ103" s="224">
        <f t="shared" si="533"/>
        <v>9.548428790693908E-2</v>
      </c>
      <c r="EA103" s="34">
        <v>9974</v>
      </c>
      <c r="EB103" s="224">
        <f t="shared" si="534"/>
        <v>8.6847553666775656E-2</v>
      </c>
      <c r="EC103" s="130">
        <v>1578</v>
      </c>
      <c r="ED103" s="220">
        <f t="shared" si="535"/>
        <v>9.8121085594989665E-2</v>
      </c>
    </row>
    <row r="104" spans="1:134" s="16" customFormat="1" outlineLevel="1" x14ac:dyDescent="0.25">
      <c r="A104" s="218"/>
      <c r="B104" s="33" t="s">
        <v>43</v>
      </c>
      <c r="C104" s="34">
        <v>1090729</v>
      </c>
      <c r="D104" s="224">
        <f t="shared" si="470"/>
        <v>0.17027869424103437</v>
      </c>
      <c r="E104" s="34">
        <v>424357</v>
      </c>
      <c r="F104" s="224">
        <f t="shared" si="471"/>
        <v>0.18183235997738589</v>
      </c>
      <c r="G104" s="34">
        <v>276614</v>
      </c>
      <c r="H104" s="224">
        <f t="shared" si="472"/>
        <v>0.24908107327029549</v>
      </c>
      <c r="I104" s="34">
        <v>167083</v>
      </c>
      <c r="J104" s="224">
        <f t="shared" si="473"/>
        <v>7.578245220940949E-2</v>
      </c>
      <c r="K104" s="34">
        <v>218963</v>
      </c>
      <c r="L104" s="224">
        <f t="shared" si="474"/>
        <v>0.11917953855432772</v>
      </c>
      <c r="M104" s="130">
        <v>17459</v>
      </c>
      <c r="N104" s="220">
        <f t="shared" si="475"/>
        <v>0.36558466953461077</v>
      </c>
      <c r="O104" s="34">
        <v>944089</v>
      </c>
      <c r="P104" s="224">
        <f t="shared" si="476"/>
        <v>0.17862912387672503</v>
      </c>
      <c r="Q104" s="34">
        <v>361200</v>
      </c>
      <c r="R104" s="224">
        <f t="shared" si="477"/>
        <v>0.20898909499869456</v>
      </c>
      <c r="S104" s="34">
        <v>226870</v>
      </c>
      <c r="T104" s="224">
        <f t="shared" si="478"/>
        <v>0.24611396117806028</v>
      </c>
      <c r="U104" s="34">
        <v>154380</v>
      </c>
      <c r="V104" s="224">
        <f t="shared" si="479"/>
        <v>9.4940210221711618E-2</v>
      </c>
      <c r="W104" s="34">
        <v>195829</v>
      </c>
      <c r="X104" s="224">
        <f t="shared" si="480"/>
        <v>0.12122044922333486</v>
      </c>
      <c r="Y104" s="130">
        <v>12265</v>
      </c>
      <c r="Z104" s="220">
        <f t="shared" si="481"/>
        <v>0.34337349397590367</v>
      </c>
      <c r="AA104" s="34">
        <v>146640</v>
      </c>
      <c r="AB104" s="224">
        <f t="shared" si="482"/>
        <v>0.11922698234607187</v>
      </c>
      <c r="AC104" s="34">
        <v>63157</v>
      </c>
      <c r="AD104" s="224">
        <f t="shared" si="483"/>
        <v>4.7292927617942127E-2</v>
      </c>
      <c r="AE104" s="34">
        <v>49744</v>
      </c>
      <c r="AF104" s="224">
        <f t="shared" si="484"/>
        <v>0.26276241971923953</v>
      </c>
      <c r="AG104" s="34">
        <v>12703</v>
      </c>
      <c r="AH104" s="224">
        <f t="shared" si="485"/>
        <v>-0.1129189944134078</v>
      </c>
      <c r="AI104" s="34">
        <v>23134</v>
      </c>
      <c r="AJ104" s="224">
        <f t="shared" si="486"/>
        <v>0.10214387803716063</v>
      </c>
      <c r="AK104" s="130">
        <v>5194</v>
      </c>
      <c r="AL104" s="220">
        <f t="shared" si="487"/>
        <v>0.42106703146374835</v>
      </c>
      <c r="AM104" s="34">
        <v>214017</v>
      </c>
      <c r="AN104" s="224">
        <f t="shared" si="488"/>
        <v>0.14912775245244125</v>
      </c>
      <c r="AO104" s="34">
        <v>57433</v>
      </c>
      <c r="AP104" s="224">
        <f t="shared" si="489"/>
        <v>0.32891387847656062</v>
      </c>
      <c r="AQ104" s="34">
        <v>62355</v>
      </c>
      <c r="AR104" s="224">
        <f t="shared" si="490"/>
        <v>0.22743646778606719</v>
      </c>
      <c r="AS104" s="34">
        <v>68847</v>
      </c>
      <c r="AT104" s="224">
        <f t="shared" si="491"/>
        <v>4.420518207282953E-3</v>
      </c>
      <c r="AU104" s="34">
        <v>21358</v>
      </c>
      <c r="AV104" s="224">
        <f t="shared" si="492"/>
        <v>7.7489657955806646E-2</v>
      </c>
      <c r="AW104" s="130">
        <v>5190</v>
      </c>
      <c r="AX104" s="220">
        <f t="shared" si="493"/>
        <v>0.58473282442748098</v>
      </c>
      <c r="AY104" s="34">
        <v>28305</v>
      </c>
      <c r="AZ104" s="224">
        <f t="shared" si="494"/>
        <v>0.14165288589521241</v>
      </c>
      <c r="BA104" s="34">
        <v>14152</v>
      </c>
      <c r="BB104" s="224">
        <f t="shared" si="495"/>
        <v>3.4049393540844575E-2</v>
      </c>
      <c r="BC104" s="34">
        <v>9429</v>
      </c>
      <c r="BD104" s="224">
        <f t="shared" si="496"/>
        <v>0.39688888888888885</v>
      </c>
      <c r="BE104" s="34">
        <v>1157</v>
      </c>
      <c r="BF104" s="224">
        <f t="shared" si="497"/>
        <v>7.6279069767441809E-2</v>
      </c>
      <c r="BG104" s="34">
        <v>3237</v>
      </c>
      <c r="BH104" s="224">
        <f t="shared" si="498"/>
        <v>0.20022246941045596</v>
      </c>
      <c r="BI104" s="130">
        <v>729</v>
      </c>
      <c r="BJ104" s="220">
        <f t="shared" si="499"/>
        <v>0.30879712746858168</v>
      </c>
      <c r="BK104" s="34">
        <v>37469</v>
      </c>
      <c r="BL104" s="224">
        <f t="shared" si="500"/>
        <v>7.895873527802566E-2</v>
      </c>
      <c r="BM104" s="34">
        <v>10903</v>
      </c>
      <c r="BN104" s="224">
        <f t="shared" si="501"/>
        <v>-8.1870281087964569E-3</v>
      </c>
      <c r="BO104" s="34">
        <v>6104</v>
      </c>
      <c r="BP104" s="224">
        <f t="shared" si="502"/>
        <v>0.11447872923133096</v>
      </c>
      <c r="BQ104" s="34">
        <v>9374</v>
      </c>
      <c r="BR104" s="224">
        <f t="shared" si="503"/>
        <v>0.41068472535741152</v>
      </c>
      <c r="BS104" s="34">
        <v>10625</v>
      </c>
      <c r="BT104" s="224">
        <f t="shared" si="504"/>
        <v>-4.1238043674426961E-2</v>
      </c>
      <c r="BU104" s="130">
        <v>638</v>
      </c>
      <c r="BV104" s="220">
        <f t="shared" si="505"/>
        <v>7.0469798657718075E-2</v>
      </c>
      <c r="BW104" s="34">
        <v>410546</v>
      </c>
      <c r="BX104" s="224">
        <f t="shared" si="506"/>
        <v>0.20649110588014019</v>
      </c>
      <c r="BY104" s="34">
        <v>184228</v>
      </c>
      <c r="BZ104" s="224">
        <f t="shared" si="507"/>
        <v>0.23165171348727753</v>
      </c>
      <c r="CA104" s="34">
        <v>71585</v>
      </c>
      <c r="CB104" s="224">
        <f t="shared" si="508"/>
        <v>0.23479895813568374</v>
      </c>
      <c r="CC104" s="34">
        <v>39862</v>
      </c>
      <c r="CD104" s="224">
        <f t="shared" si="509"/>
        <v>0.21838799400923059</v>
      </c>
      <c r="CE104" s="34">
        <v>111756</v>
      </c>
      <c r="CF104" s="224">
        <f t="shared" si="510"/>
        <v>0.15067646877123608</v>
      </c>
      <c r="CG104" s="130">
        <v>2421</v>
      </c>
      <c r="CH104" s="220">
        <f t="shared" si="511"/>
        <v>0.40266512166859791</v>
      </c>
      <c r="CI104" s="34">
        <v>40417</v>
      </c>
      <c r="CJ104" s="224">
        <f t="shared" si="512"/>
        <v>0.39047717342691035</v>
      </c>
      <c r="CK104" s="34">
        <v>12099</v>
      </c>
      <c r="CL104" s="224">
        <f t="shared" si="513"/>
        <v>0.34001550559308891</v>
      </c>
      <c r="CM104" s="34">
        <v>14763</v>
      </c>
      <c r="CN104" s="224">
        <f t="shared" si="514"/>
        <v>0.29194014176949334</v>
      </c>
      <c r="CO104" s="34">
        <v>4816</v>
      </c>
      <c r="CP104" s="224">
        <f t="shared" si="515"/>
        <v>0.45016561276723888</v>
      </c>
      <c r="CQ104" s="34">
        <v>7343</v>
      </c>
      <c r="CR104" s="224">
        <f t="shared" si="516"/>
        <v>0.59665144596651443</v>
      </c>
      <c r="CS104" s="130">
        <v>1302</v>
      </c>
      <c r="CT104" s="220">
        <f t="shared" si="517"/>
        <v>0.28149606299212593</v>
      </c>
      <c r="CU104" s="34">
        <v>50406</v>
      </c>
      <c r="CV104" s="224">
        <f t="shared" si="518"/>
        <v>-1.4795848562437652E-2</v>
      </c>
      <c r="CW104" s="34">
        <v>12699</v>
      </c>
      <c r="CX104" s="224">
        <f t="shared" si="519"/>
        <v>-7.5831453314897046E-2</v>
      </c>
      <c r="CY104" s="34">
        <v>7384</v>
      </c>
      <c r="CZ104" s="224">
        <f t="shared" si="520"/>
        <v>0.26222222222222213</v>
      </c>
      <c r="DA104" s="34">
        <v>3684</v>
      </c>
      <c r="DB104" s="224">
        <f t="shared" si="521"/>
        <v>-0.38031959629941126</v>
      </c>
      <c r="DC104" s="34">
        <v>26620</v>
      </c>
      <c r="DD104" s="224">
        <f t="shared" si="522"/>
        <v>3.3104358287732394E-2</v>
      </c>
      <c r="DE104" s="130">
        <v>0</v>
      </c>
      <c r="DF104" s="220" t="str">
        <f t="shared" si="523"/>
        <v>-</v>
      </c>
      <c r="DG104" s="34">
        <v>31129</v>
      </c>
      <c r="DH104" s="224">
        <f t="shared" si="524"/>
        <v>0.16461521194208539</v>
      </c>
      <c r="DI104" s="34">
        <v>4671</v>
      </c>
      <c r="DJ104" s="224">
        <f t="shared" si="525"/>
        <v>0.1063477025106585</v>
      </c>
      <c r="DK104" s="34">
        <v>22102</v>
      </c>
      <c r="DL104" s="224">
        <f t="shared" si="526"/>
        <v>0.13992469957192233</v>
      </c>
      <c r="DM104" s="34">
        <v>2511</v>
      </c>
      <c r="DN104" s="224">
        <f t="shared" si="527"/>
        <v>0.20431654676259003</v>
      </c>
      <c r="DO104" s="34">
        <v>1985</v>
      </c>
      <c r="DP104" s="224">
        <f t="shared" si="528"/>
        <v>0.79800724637681153</v>
      </c>
      <c r="DQ104" s="130">
        <v>302</v>
      </c>
      <c r="DR104" s="220">
        <f t="shared" si="529"/>
        <v>2.8717948717948718</v>
      </c>
      <c r="DS104" s="34">
        <v>80138</v>
      </c>
      <c r="DT104" s="224">
        <f t="shared" si="530"/>
        <v>0.3693887664257276</v>
      </c>
      <c r="DU104" s="34">
        <v>50132</v>
      </c>
      <c r="DV104" s="224">
        <f t="shared" si="531"/>
        <v>0.25170407730144073</v>
      </c>
      <c r="DW104" s="34">
        <v>27270</v>
      </c>
      <c r="DX104" s="224">
        <f t="shared" si="532"/>
        <v>0.3865866680225758</v>
      </c>
      <c r="DY104" s="34">
        <v>12752</v>
      </c>
      <c r="DZ104" s="224">
        <f t="shared" si="533"/>
        <v>0.20097946882652096</v>
      </c>
      <c r="EA104" s="34">
        <v>9120</v>
      </c>
      <c r="EB104" s="224">
        <f t="shared" si="534"/>
        <v>1.2096326711796612E-2</v>
      </c>
      <c r="EC104" s="130">
        <v>1248</v>
      </c>
      <c r="ED104" s="220">
        <f t="shared" si="535"/>
        <v>4.435146443514637E-2</v>
      </c>
    </row>
    <row r="105" spans="1:134" s="16" customFormat="1" outlineLevel="1" x14ac:dyDescent="0.25">
      <c r="A105" s="218"/>
      <c r="B105" s="33" t="s">
        <v>45</v>
      </c>
      <c r="C105" s="34">
        <v>1344306</v>
      </c>
      <c r="D105" s="224">
        <f t="shared" si="470"/>
        <v>0.18659453390425207</v>
      </c>
      <c r="E105" s="34">
        <v>520278</v>
      </c>
      <c r="F105" s="224">
        <f t="shared" si="471"/>
        <v>0.25919203066914509</v>
      </c>
      <c r="G105" s="34">
        <v>357814</v>
      </c>
      <c r="H105" s="224">
        <f t="shared" si="472"/>
        <v>0.22943238042880698</v>
      </c>
      <c r="I105" s="34">
        <v>214111</v>
      </c>
      <c r="J105" s="224">
        <f t="shared" si="473"/>
        <v>0.11558561328004924</v>
      </c>
      <c r="K105" s="34">
        <v>263014</v>
      </c>
      <c r="L105" s="224">
        <f t="shared" si="474"/>
        <v>0.15442586829711491</v>
      </c>
      <c r="M105" s="130">
        <v>19470</v>
      </c>
      <c r="N105" s="220">
        <f t="shared" si="475"/>
        <v>1.3323618195066E-2</v>
      </c>
      <c r="O105" s="34">
        <v>1139856</v>
      </c>
      <c r="P105" s="224">
        <f t="shared" si="476"/>
        <v>0.19441947023947992</v>
      </c>
      <c r="Q105" s="34">
        <v>442807</v>
      </c>
      <c r="R105" s="224">
        <f t="shared" si="477"/>
        <v>0.27492514108027177</v>
      </c>
      <c r="S105" s="34">
        <v>286942</v>
      </c>
      <c r="T105" s="224">
        <f t="shared" si="478"/>
        <v>0.21789435708070704</v>
      </c>
      <c r="U105" s="34">
        <v>193085</v>
      </c>
      <c r="V105" s="224">
        <f t="shared" si="479"/>
        <v>0.15293899875800143</v>
      </c>
      <c r="W105" s="34">
        <v>227375</v>
      </c>
      <c r="X105" s="224">
        <f t="shared" si="480"/>
        <v>0.15919530560951123</v>
      </c>
      <c r="Y105" s="130">
        <v>12636</v>
      </c>
      <c r="Z105" s="220">
        <f t="shared" si="481"/>
        <v>2.5815879201169123E-2</v>
      </c>
      <c r="AA105" s="34">
        <v>204450</v>
      </c>
      <c r="AB105" s="224">
        <f t="shared" si="482"/>
        <v>0.14478812040852884</v>
      </c>
      <c r="AC105" s="34">
        <v>77470</v>
      </c>
      <c r="AD105" s="224">
        <f t="shared" si="483"/>
        <v>0.1762115875136645</v>
      </c>
      <c r="AE105" s="34">
        <v>70873</v>
      </c>
      <c r="AF105" s="224">
        <f t="shared" si="484"/>
        <v>0.27851138290579791</v>
      </c>
      <c r="AG105" s="34">
        <v>21026</v>
      </c>
      <c r="AH105" s="224">
        <f t="shared" si="485"/>
        <v>-0.14021672459619705</v>
      </c>
      <c r="AI105" s="34">
        <v>35639</v>
      </c>
      <c r="AJ105" s="224">
        <f t="shared" si="486"/>
        <v>0.12493292509706122</v>
      </c>
      <c r="AK105" s="130">
        <v>6834</v>
      </c>
      <c r="AL105" s="220">
        <f t="shared" si="487"/>
        <v>-8.9907192575405803E-3</v>
      </c>
      <c r="AM105" s="34">
        <v>232128</v>
      </c>
      <c r="AN105" s="224">
        <f t="shared" si="488"/>
        <v>0.18579667649177289</v>
      </c>
      <c r="AO105" s="34">
        <v>64806</v>
      </c>
      <c r="AP105" s="224">
        <f t="shared" si="489"/>
        <v>0.52019704433497527</v>
      </c>
      <c r="AQ105" s="34">
        <v>72922</v>
      </c>
      <c r="AR105" s="224">
        <f t="shared" si="490"/>
        <v>0.32349631565574066</v>
      </c>
      <c r="AS105" s="34">
        <v>74834</v>
      </c>
      <c r="AT105" s="224">
        <f t="shared" si="491"/>
        <v>1.2844871417485582E-3</v>
      </c>
      <c r="AU105" s="34">
        <v>30843</v>
      </c>
      <c r="AV105" s="224">
        <f t="shared" si="492"/>
        <v>0.78758548742320622</v>
      </c>
      <c r="AW105" s="130">
        <v>5480</v>
      </c>
      <c r="AX105" s="220">
        <f t="shared" si="493"/>
        <v>0.19781420765027313</v>
      </c>
      <c r="AY105" s="34">
        <v>46050</v>
      </c>
      <c r="AZ105" s="224">
        <f t="shared" si="494"/>
        <v>0.22836031902691456</v>
      </c>
      <c r="BA105" s="34">
        <v>24447</v>
      </c>
      <c r="BB105" s="224">
        <f t="shared" si="495"/>
        <v>0.42357188610027374</v>
      </c>
      <c r="BC105" s="34">
        <v>13366</v>
      </c>
      <c r="BD105" s="224">
        <f t="shared" si="496"/>
        <v>5.5182758348464533E-2</v>
      </c>
      <c r="BE105" s="34">
        <v>2125</v>
      </c>
      <c r="BF105" s="224">
        <f t="shared" si="497"/>
        <v>0.10966057441253274</v>
      </c>
      <c r="BG105" s="34">
        <v>5448</v>
      </c>
      <c r="BH105" s="224">
        <f t="shared" si="498"/>
        <v>0.14381692210791508</v>
      </c>
      <c r="BI105" s="130">
        <v>705</v>
      </c>
      <c r="BJ105" s="220">
        <f t="shared" si="499"/>
        <v>0.4213709677419355</v>
      </c>
      <c r="BK105" s="34">
        <v>64127</v>
      </c>
      <c r="BL105" s="224">
        <f t="shared" si="500"/>
        <v>0.22585640006117136</v>
      </c>
      <c r="BM105" s="34">
        <v>16344</v>
      </c>
      <c r="BN105" s="224">
        <f t="shared" si="501"/>
        <v>0.18865454545454541</v>
      </c>
      <c r="BO105" s="34">
        <v>10085</v>
      </c>
      <c r="BP105" s="224">
        <f t="shared" si="502"/>
        <v>1.290706910246131E-3</v>
      </c>
      <c r="BQ105" s="34">
        <v>20259</v>
      </c>
      <c r="BR105" s="224">
        <f t="shared" si="503"/>
        <v>0.60721935739785793</v>
      </c>
      <c r="BS105" s="34">
        <v>18116</v>
      </c>
      <c r="BT105" s="224">
        <f t="shared" si="504"/>
        <v>0.18988505747126427</v>
      </c>
      <c r="BU105" s="130">
        <v>766</v>
      </c>
      <c r="BV105" s="220">
        <f t="shared" si="505"/>
        <v>0.18209876543209869</v>
      </c>
      <c r="BW105" s="34">
        <v>457581</v>
      </c>
      <c r="BX105" s="224">
        <f t="shared" si="506"/>
        <v>0.17428727605878858</v>
      </c>
      <c r="BY105" s="34">
        <v>217086</v>
      </c>
      <c r="BZ105" s="224">
        <f t="shared" si="507"/>
        <v>0.24352563111134029</v>
      </c>
      <c r="CA105" s="34">
        <v>77485</v>
      </c>
      <c r="CB105" s="224">
        <f t="shared" si="508"/>
        <v>0.26365830588081796</v>
      </c>
      <c r="CC105" s="34">
        <v>47835</v>
      </c>
      <c r="CD105" s="224">
        <f t="shared" si="509"/>
        <v>0.16135375949889541</v>
      </c>
      <c r="CE105" s="34">
        <v>114159</v>
      </c>
      <c r="CF105" s="224">
        <f t="shared" si="510"/>
        <v>3.4620578399296775E-2</v>
      </c>
      <c r="CG105" s="130">
        <v>450</v>
      </c>
      <c r="CH105" s="220">
        <f t="shared" si="511"/>
        <v>-0.79243542435424352</v>
      </c>
      <c r="CI105" s="34">
        <v>66660</v>
      </c>
      <c r="CJ105" s="224">
        <f t="shared" si="512"/>
        <v>0.26372063925382472</v>
      </c>
      <c r="CK105" s="34">
        <v>20405</v>
      </c>
      <c r="CL105" s="224">
        <f t="shared" si="513"/>
        <v>0.22988367187029102</v>
      </c>
      <c r="CM105" s="34">
        <v>27569</v>
      </c>
      <c r="CN105" s="224">
        <f t="shared" si="514"/>
        <v>0.19176068819435432</v>
      </c>
      <c r="CO105" s="34">
        <v>6447</v>
      </c>
      <c r="CP105" s="224">
        <f t="shared" si="515"/>
        <v>0.74857607811228632</v>
      </c>
      <c r="CQ105" s="34">
        <v>9941</v>
      </c>
      <c r="CR105" s="224">
        <f t="shared" si="516"/>
        <v>0.28420100762175426</v>
      </c>
      <c r="CS105" s="130">
        <v>2559</v>
      </c>
      <c r="CT105" s="220">
        <f t="shared" si="517"/>
        <v>0.70941883767535074</v>
      </c>
      <c r="CU105" s="34">
        <v>51025</v>
      </c>
      <c r="CV105" s="224">
        <f t="shared" si="518"/>
        <v>8.8417235494880453E-2</v>
      </c>
      <c r="CW105" s="34">
        <v>14137</v>
      </c>
      <c r="CX105" s="224">
        <f t="shared" si="519"/>
        <v>0.12672351956643024</v>
      </c>
      <c r="CY105" s="34">
        <v>8453</v>
      </c>
      <c r="CZ105" s="224">
        <f t="shared" si="520"/>
        <v>0.30891917002167846</v>
      </c>
      <c r="DA105" s="34">
        <v>4120</v>
      </c>
      <c r="DB105" s="224">
        <f t="shared" si="521"/>
        <v>-0.15034027634563829</v>
      </c>
      <c r="DC105" s="34">
        <v>24441</v>
      </c>
      <c r="DD105" s="224">
        <f t="shared" si="522"/>
        <v>4.7351731230716565E-2</v>
      </c>
      <c r="DE105" s="130">
        <v>0</v>
      </c>
      <c r="DF105" s="220" t="str">
        <f t="shared" si="523"/>
        <v>-</v>
      </c>
      <c r="DG105" s="34">
        <v>50112</v>
      </c>
      <c r="DH105" s="224">
        <f t="shared" si="524"/>
        <v>0.15131185957818305</v>
      </c>
      <c r="DI105" s="34">
        <v>11107</v>
      </c>
      <c r="DJ105" s="224">
        <f t="shared" si="525"/>
        <v>0.63266206085550492</v>
      </c>
      <c r="DK105" s="34">
        <v>31062</v>
      </c>
      <c r="DL105" s="224">
        <f t="shared" si="526"/>
        <v>4.0463589468747951E-2</v>
      </c>
      <c r="DM105" s="34">
        <v>4024</v>
      </c>
      <c r="DN105" s="224">
        <f t="shared" si="527"/>
        <v>1.8992149911369882E-2</v>
      </c>
      <c r="DO105" s="34">
        <v>3602</v>
      </c>
      <c r="DP105" s="224">
        <f t="shared" si="528"/>
        <v>0.1214196762141968</v>
      </c>
      <c r="DQ105" s="130">
        <v>28</v>
      </c>
      <c r="DR105" s="220">
        <f t="shared" si="529"/>
        <v>-0.78947368421052633</v>
      </c>
      <c r="DS105" s="34">
        <v>99493</v>
      </c>
      <c r="DT105" s="224">
        <f t="shared" si="530"/>
        <v>0.21711419658694719</v>
      </c>
      <c r="DU105" s="34">
        <v>58657</v>
      </c>
      <c r="DV105" s="224">
        <f t="shared" si="531"/>
        <v>0.18126711777025939</v>
      </c>
      <c r="DW105" s="34">
        <v>39332</v>
      </c>
      <c r="DX105" s="224">
        <f t="shared" si="532"/>
        <v>0.28133958821996341</v>
      </c>
      <c r="DY105" s="34">
        <v>19269</v>
      </c>
      <c r="DZ105" s="224">
        <f t="shared" si="533"/>
        <v>0.41403096793131278</v>
      </c>
      <c r="EA105" s="34">
        <v>14701</v>
      </c>
      <c r="EB105" s="224">
        <f t="shared" si="534"/>
        <v>0.34035375638220278</v>
      </c>
      <c r="EC105" s="130">
        <v>2359</v>
      </c>
      <c r="ED105" s="220">
        <f t="shared" si="535"/>
        <v>0.47622027534418021</v>
      </c>
    </row>
    <row r="106" spans="1:134" s="16" customFormat="1" outlineLevel="1" x14ac:dyDescent="0.25">
      <c r="A106" s="218"/>
      <c r="B106" s="33" t="s">
        <v>47</v>
      </c>
      <c r="C106" s="34">
        <v>1340309</v>
      </c>
      <c r="D106" s="224">
        <f t="shared" si="470"/>
        <v>0.10767782601401477</v>
      </c>
      <c r="E106" s="34">
        <v>505127</v>
      </c>
      <c r="F106" s="224">
        <f t="shared" si="471"/>
        <v>0.13538730574024371</v>
      </c>
      <c r="G106" s="34">
        <v>352035</v>
      </c>
      <c r="H106" s="224">
        <f t="shared" si="472"/>
        <v>0.18931145037652164</v>
      </c>
      <c r="I106" s="34">
        <v>205071</v>
      </c>
      <c r="J106" s="224">
        <f t="shared" si="473"/>
        <v>-2.8909535174451606E-2</v>
      </c>
      <c r="K106" s="34">
        <v>269088</v>
      </c>
      <c r="L106" s="224">
        <f t="shared" si="474"/>
        <v>8.8993031105067733E-2</v>
      </c>
      <c r="M106" s="130">
        <v>25126</v>
      </c>
      <c r="N106" s="220">
        <f t="shared" si="475"/>
        <v>0.30674017058456426</v>
      </c>
      <c r="O106" s="34">
        <v>1120413</v>
      </c>
      <c r="P106" s="224">
        <f t="shared" si="476"/>
        <v>0.13887183469676523</v>
      </c>
      <c r="Q106" s="34">
        <v>422171</v>
      </c>
      <c r="R106" s="224">
        <f t="shared" si="477"/>
        <v>0.17503750525351891</v>
      </c>
      <c r="S106" s="34">
        <v>281065</v>
      </c>
      <c r="T106" s="224">
        <f t="shared" si="478"/>
        <v>0.22599823776248185</v>
      </c>
      <c r="U106" s="34">
        <v>182316</v>
      </c>
      <c r="V106" s="224">
        <f t="shared" si="479"/>
        <v>-7.620457662914526E-3</v>
      </c>
      <c r="W106" s="34">
        <v>226620</v>
      </c>
      <c r="X106" s="224">
        <f t="shared" si="480"/>
        <v>0.11603581242797634</v>
      </c>
      <c r="Y106" s="130">
        <v>16612</v>
      </c>
      <c r="Z106" s="220">
        <f t="shared" si="481"/>
        <v>0.40032032369552395</v>
      </c>
      <c r="AA106" s="34">
        <v>219896</v>
      </c>
      <c r="AB106" s="224">
        <f t="shared" si="482"/>
        <v>-2.797657199690573E-2</v>
      </c>
      <c r="AC106" s="34">
        <v>82956</v>
      </c>
      <c r="AD106" s="224">
        <f t="shared" si="483"/>
        <v>-3.1012369905736414E-2</v>
      </c>
      <c r="AE106" s="34">
        <v>70970</v>
      </c>
      <c r="AF106" s="224">
        <f t="shared" si="484"/>
        <v>6.3300621769420973E-2</v>
      </c>
      <c r="AG106" s="34">
        <v>22756</v>
      </c>
      <c r="AH106" s="224">
        <f t="shared" si="485"/>
        <v>-0.1713338917009577</v>
      </c>
      <c r="AI106" s="34">
        <v>42468</v>
      </c>
      <c r="AJ106" s="224">
        <f t="shared" si="486"/>
        <v>-3.5694822888283406E-2</v>
      </c>
      <c r="AK106" s="130">
        <v>8514</v>
      </c>
      <c r="AL106" s="220">
        <f t="shared" si="487"/>
        <v>0.15600814663951112</v>
      </c>
      <c r="AM106" s="34">
        <v>229641</v>
      </c>
      <c r="AN106" s="224">
        <f t="shared" si="488"/>
        <v>7.4474555969381129E-2</v>
      </c>
      <c r="AO106" s="34">
        <v>57610</v>
      </c>
      <c r="AP106" s="224">
        <f t="shared" si="489"/>
        <v>0.25043410314290671</v>
      </c>
      <c r="AQ106" s="34">
        <v>68267</v>
      </c>
      <c r="AR106" s="224">
        <f t="shared" si="490"/>
        <v>0.18465623156214206</v>
      </c>
      <c r="AS106" s="34">
        <v>71752</v>
      </c>
      <c r="AT106" s="224">
        <f t="shared" si="491"/>
        <v>-9.9791734624745887E-2</v>
      </c>
      <c r="AU106" s="34">
        <v>27149</v>
      </c>
      <c r="AV106" s="224">
        <f t="shared" si="492"/>
        <v>7.2320088474603139E-2</v>
      </c>
      <c r="AW106" s="130">
        <v>7172</v>
      </c>
      <c r="AX106" s="220">
        <f t="shared" si="493"/>
        <v>0.58112874779541457</v>
      </c>
      <c r="AY106" s="34">
        <v>38827</v>
      </c>
      <c r="AZ106" s="224">
        <f t="shared" si="494"/>
        <v>0.23326874821332155</v>
      </c>
      <c r="BA106" s="34">
        <v>19274</v>
      </c>
      <c r="BB106" s="224">
        <f t="shared" si="495"/>
        <v>0.11901997213190896</v>
      </c>
      <c r="BC106" s="34">
        <v>12335</v>
      </c>
      <c r="BD106" s="224">
        <f t="shared" si="496"/>
        <v>0.43781326494929473</v>
      </c>
      <c r="BE106" s="34">
        <v>1771</v>
      </c>
      <c r="BF106" s="224">
        <f t="shared" si="497"/>
        <v>-1.5016685205784253E-2</v>
      </c>
      <c r="BG106" s="34">
        <v>4491</v>
      </c>
      <c r="BH106" s="224">
        <f t="shared" si="498"/>
        <v>0.28461098398169327</v>
      </c>
      <c r="BI106" s="130">
        <v>612</v>
      </c>
      <c r="BJ106" s="220">
        <f t="shared" si="499"/>
        <v>0.23886639676113353</v>
      </c>
      <c r="BK106" s="34">
        <v>65678</v>
      </c>
      <c r="BL106" s="224">
        <f t="shared" si="500"/>
        <v>-4.6001888299803895E-2</v>
      </c>
      <c r="BM106" s="34">
        <v>18488</v>
      </c>
      <c r="BN106" s="224">
        <f t="shared" si="501"/>
        <v>-8.6516132219971342E-2</v>
      </c>
      <c r="BO106" s="34">
        <v>12840</v>
      </c>
      <c r="BP106" s="224">
        <f t="shared" si="502"/>
        <v>-2.8303314666263013E-2</v>
      </c>
      <c r="BQ106" s="34">
        <v>17764</v>
      </c>
      <c r="BR106" s="224">
        <f t="shared" si="503"/>
        <v>9.4902540205716868E-3</v>
      </c>
      <c r="BS106" s="34">
        <v>16085</v>
      </c>
      <c r="BT106" s="224">
        <f t="shared" si="504"/>
        <v>-9.1499576390850046E-2</v>
      </c>
      <c r="BU106" s="130">
        <v>2071</v>
      </c>
      <c r="BV106" s="220">
        <f t="shared" si="505"/>
        <v>0.82789055604589579</v>
      </c>
      <c r="BW106" s="34">
        <v>467924</v>
      </c>
      <c r="BX106" s="224">
        <f t="shared" si="506"/>
        <v>0.17725614511787047</v>
      </c>
      <c r="BY106" s="34">
        <v>209345</v>
      </c>
      <c r="BZ106" s="224">
        <f t="shared" si="507"/>
        <v>0.23963736706222316</v>
      </c>
      <c r="CA106" s="34">
        <v>84999</v>
      </c>
      <c r="CB106" s="224">
        <f t="shared" si="508"/>
        <v>0.2537465337188034</v>
      </c>
      <c r="CC106" s="34">
        <v>46815</v>
      </c>
      <c r="CD106" s="224">
        <f t="shared" si="509"/>
        <v>2.3323423974818569E-2</v>
      </c>
      <c r="CE106" s="34">
        <v>124796</v>
      </c>
      <c r="CF106" s="224">
        <f t="shared" si="510"/>
        <v>0.11730263040091682</v>
      </c>
      <c r="CG106" s="130">
        <v>1277</v>
      </c>
      <c r="CH106" s="220">
        <f t="shared" si="511"/>
        <v>-0.28857938718662957</v>
      </c>
      <c r="CI106" s="34">
        <v>68691</v>
      </c>
      <c r="CJ106" s="224">
        <f t="shared" si="512"/>
        <v>0.35846929694452689</v>
      </c>
      <c r="CK106" s="34">
        <v>21712</v>
      </c>
      <c r="CL106" s="224">
        <f t="shared" si="513"/>
        <v>0.35674561019808793</v>
      </c>
      <c r="CM106" s="34">
        <v>28623</v>
      </c>
      <c r="CN106" s="224">
        <f t="shared" si="514"/>
        <v>0.23205061983471076</v>
      </c>
      <c r="CO106" s="34">
        <v>5819</v>
      </c>
      <c r="CP106" s="224">
        <f t="shared" si="515"/>
        <v>0.83448928121059263</v>
      </c>
      <c r="CQ106" s="34">
        <v>10081</v>
      </c>
      <c r="CR106" s="224">
        <f t="shared" si="516"/>
        <v>0.46889115547136817</v>
      </c>
      <c r="CS106" s="130">
        <v>2663</v>
      </c>
      <c r="CT106" s="220">
        <f t="shared" si="517"/>
        <v>1.0158970476911429</v>
      </c>
      <c r="CU106" s="34">
        <v>41969</v>
      </c>
      <c r="CV106" s="224">
        <f t="shared" si="518"/>
        <v>5.1011719923870658E-2</v>
      </c>
      <c r="CW106" s="34">
        <v>12279</v>
      </c>
      <c r="CX106" s="224">
        <f t="shared" si="519"/>
        <v>1.5464770095931168E-2</v>
      </c>
      <c r="CY106" s="34">
        <v>4540</v>
      </c>
      <c r="CZ106" s="224">
        <f t="shared" si="520"/>
        <v>-5.5347482313774399E-2</v>
      </c>
      <c r="DA106" s="34">
        <v>2897</v>
      </c>
      <c r="DB106" s="224">
        <f t="shared" si="521"/>
        <v>-0.16004639025804579</v>
      </c>
      <c r="DC106" s="34">
        <v>22285</v>
      </c>
      <c r="DD106" s="224">
        <f t="shared" si="522"/>
        <v>0.14059780939707234</v>
      </c>
      <c r="DE106" s="130">
        <v>0</v>
      </c>
      <c r="DF106" s="220" t="str">
        <f t="shared" si="523"/>
        <v>-</v>
      </c>
      <c r="DG106" s="34">
        <v>32368</v>
      </c>
      <c r="DH106" s="224">
        <f t="shared" si="524"/>
        <v>0.1727536231884057</v>
      </c>
      <c r="DI106" s="34">
        <v>4015</v>
      </c>
      <c r="DJ106" s="224">
        <f t="shared" si="525"/>
        <v>-0.24629247231086915</v>
      </c>
      <c r="DK106" s="34">
        <v>24665</v>
      </c>
      <c r="DL106" s="224">
        <f t="shared" si="526"/>
        <v>0.33859763377835672</v>
      </c>
      <c r="DM106" s="34">
        <v>1768</v>
      </c>
      <c r="DN106" s="224">
        <f t="shared" si="527"/>
        <v>-1.173840134153159E-2</v>
      </c>
      <c r="DO106" s="34">
        <v>1711</v>
      </c>
      <c r="DP106" s="224">
        <f t="shared" si="528"/>
        <v>-0.15213082259663036</v>
      </c>
      <c r="DQ106" s="130">
        <v>222</v>
      </c>
      <c r="DR106" s="220">
        <f t="shared" si="529"/>
        <v>0.37888198757763969</v>
      </c>
      <c r="DS106" s="34">
        <v>95959</v>
      </c>
      <c r="DT106" s="224">
        <f t="shared" si="530"/>
        <v>0.20113906621604705</v>
      </c>
      <c r="DU106" s="34">
        <v>56195</v>
      </c>
      <c r="DV106" s="224">
        <f t="shared" si="531"/>
        <v>0.14894704559394811</v>
      </c>
      <c r="DW106" s="34">
        <v>35519</v>
      </c>
      <c r="DX106" s="224">
        <f t="shared" si="532"/>
        <v>0.26609396164539811</v>
      </c>
      <c r="DY106" s="34">
        <v>16294</v>
      </c>
      <c r="DZ106" s="224">
        <f t="shared" si="533"/>
        <v>0.11373889268626103</v>
      </c>
      <c r="EA106" s="34">
        <v>11413</v>
      </c>
      <c r="EB106" s="224">
        <f t="shared" si="534"/>
        <v>8.3752730035134393E-2</v>
      </c>
      <c r="EC106" s="130">
        <v>2595</v>
      </c>
      <c r="ED106" s="220">
        <f t="shared" si="535"/>
        <v>0.71061305207646663</v>
      </c>
    </row>
    <row r="107" spans="1:134" s="16" customFormat="1" outlineLevel="1" x14ac:dyDescent="0.25">
      <c r="A107" s="218"/>
      <c r="B107" s="33" t="s">
        <v>49</v>
      </c>
      <c r="C107" s="34">
        <v>1160769</v>
      </c>
      <c r="D107" s="224">
        <f t="shared" si="470"/>
        <v>0.14309447325453828</v>
      </c>
      <c r="E107" s="34">
        <v>451926</v>
      </c>
      <c r="F107" s="224">
        <f t="shared" si="471"/>
        <v>0.16001899457114632</v>
      </c>
      <c r="G107" s="34">
        <v>304653</v>
      </c>
      <c r="H107" s="224">
        <f t="shared" si="472"/>
        <v>0.18242506336090303</v>
      </c>
      <c r="I107" s="34">
        <v>173579</v>
      </c>
      <c r="J107" s="224">
        <f t="shared" si="473"/>
        <v>5.6257378266213909E-2</v>
      </c>
      <c r="K107" s="34">
        <v>244539</v>
      </c>
      <c r="L107" s="224">
        <f t="shared" si="474"/>
        <v>0.11594381468703796</v>
      </c>
      <c r="M107" s="130">
        <v>27276</v>
      </c>
      <c r="N107" s="220">
        <f t="shared" si="475"/>
        <v>-5.0212410334981583E-2</v>
      </c>
      <c r="O107" s="34">
        <v>999191</v>
      </c>
      <c r="P107" s="224">
        <f t="shared" si="476"/>
        <v>0.14964504734619677</v>
      </c>
      <c r="Q107" s="34">
        <v>385665</v>
      </c>
      <c r="R107" s="224">
        <f t="shared" si="477"/>
        <v>0.15406713168691022</v>
      </c>
      <c r="S107" s="34">
        <v>250086</v>
      </c>
      <c r="T107" s="224">
        <f t="shared" si="478"/>
        <v>0.18498898339216763</v>
      </c>
      <c r="U107" s="34">
        <v>158598</v>
      </c>
      <c r="V107" s="224">
        <f t="shared" si="479"/>
        <v>6.7223837209302362E-2</v>
      </c>
      <c r="W107" s="34">
        <v>216083</v>
      </c>
      <c r="X107" s="224">
        <f t="shared" si="480"/>
        <v>0.12472933583177181</v>
      </c>
      <c r="Y107" s="130">
        <v>23423</v>
      </c>
      <c r="Z107" s="220">
        <f t="shared" si="481"/>
        <v>-1.5261077945009638E-2</v>
      </c>
      <c r="AA107" s="34">
        <v>161579</v>
      </c>
      <c r="AB107" s="224">
        <f t="shared" si="482"/>
        <v>0.10419457124894071</v>
      </c>
      <c r="AC107" s="34">
        <v>66262</v>
      </c>
      <c r="AD107" s="224">
        <f t="shared" si="483"/>
        <v>0.1959354582536188</v>
      </c>
      <c r="AE107" s="34">
        <v>54567</v>
      </c>
      <c r="AF107" s="224">
        <f t="shared" si="484"/>
        <v>0.17081491653435177</v>
      </c>
      <c r="AG107" s="34">
        <v>14981</v>
      </c>
      <c r="AH107" s="224">
        <f t="shared" si="485"/>
        <v>-4.7373775912501581E-2</v>
      </c>
      <c r="AI107" s="34">
        <v>28455</v>
      </c>
      <c r="AJ107" s="224">
        <f t="shared" si="486"/>
        <v>5.3420701910262158E-2</v>
      </c>
      <c r="AK107" s="130">
        <v>3853</v>
      </c>
      <c r="AL107" s="220">
        <f t="shared" si="487"/>
        <v>-0.21877534468775339</v>
      </c>
      <c r="AM107" s="34">
        <v>233244</v>
      </c>
      <c r="AN107" s="224">
        <f t="shared" si="488"/>
        <v>0.12653770919365348</v>
      </c>
      <c r="AO107" s="34">
        <v>62976</v>
      </c>
      <c r="AP107" s="224">
        <f t="shared" si="489"/>
        <v>0.10769880217402772</v>
      </c>
      <c r="AQ107" s="34">
        <v>74693</v>
      </c>
      <c r="AR107" s="224">
        <f t="shared" si="490"/>
        <v>0.16622168095305012</v>
      </c>
      <c r="AS107" s="34">
        <v>71764</v>
      </c>
      <c r="AT107" s="224">
        <f t="shared" si="491"/>
        <v>6.5981402810374012E-2</v>
      </c>
      <c r="AU107" s="34">
        <v>35485</v>
      </c>
      <c r="AV107" s="224">
        <f t="shared" si="492"/>
        <v>-2.3335582546109013E-3</v>
      </c>
      <c r="AW107" s="130">
        <v>14310</v>
      </c>
      <c r="AX107" s="220">
        <f t="shared" si="493"/>
        <v>-9.2235473230144582E-2</v>
      </c>
      <c r="AY107" s="34">
        <v>29396</v>
      </c>
      <c r="AZ107" s="224">
        <f t="shared" si="494"/>
        <v>4.8359486447931532E-2</v>
      </c>
      <c r="BA107" s="34">
        <v>14734</v>
      </c>
      <c r="BB107" s="224">
        <f t="shared" si="495"/>
        <v>2.7904444293200825E-3</v>
      </c>
      <c r="BC107" s="34">
        <v>9680</v>
      </c>
      <c r="BD107" s="224">
        <f t="shared" si="496"/>
        <v>0.19535687824154113</v>
      </c>
      <c r="BE107" s="34">
        <v>1280</v>
      </c>
      <c r="BF107" s="224">
        <f t="shared" si="497"/>
        <v>0.24031007751937983</v>
      </c>
      <c r="BG107" s="34">
        <v>2945</v>
      </c>
      <c r="BH107" s="224">
        <f t="shared" si="498"/>
        <v>-0.12325096754986609</v>
      </c>
      <c r="BI107" s="130">
        <v>531</v>
      </c>
      <c r="BJ107" s="220">
        <f t="shared" si="499"/>
        <v>-0.14492753623188404</v>
      </c>
      <c r="BK107" s="34">
        <v>39416</v>
      </c>
      <c r="BL107" s="224">
        <f t="shared" si="500"/>
        <v>0.10399686300871069</v>
      </c>
      <c r="BM107" s="34">
        <v>13377</v>
      </c>
      <c r="BN107" s="224">
        <f t="shared" si="501"/>
        <v>1.2795275590551158E-2</v>
      </c>
      <c r="BO107" s="34">
        <v>6373</v>
      </c>
      <c r="BP107" s="224">
        <f t="shared" si="502"/>
        <v>0.27205588822355287</v>
      </c>
      <c r="BQ107" s="34">
        <v>9696</v>
      </c>
      <c r="BR107" s="224">
        <f t="shared" si="503"/>
        <v>0.24675324675324672</v>
      </c>
      <c r="BS107" s="34">
        <v>9512</v>
      </c>
      <c r="BT107" s="224">
        <f t="shared" si="504"/>
        <v>-2.4109982558735976E-2</v>
      </c>
      <c r="BU107" s="130">
        <v>970</v>
      </c>
      <c r="BV107" s="220">
        <f t="shared" si="505"/>
        <v>1.3429951690821258</v>
      </c>
      <c r="BW107" s="34">
        <v>434204</v>
      </c>
      <c r="BX107" s="224">
        <f t="shared" si="506"/>
        <v>0.17114089434205515</v>
      </c>
      <c r="BY107" s="34">
        <v>194068</v>
      </c>
      <c r="BZ107" s="224">
        <f t="shared" si="507"/>
        <v>0.18430913063112553</v>
      </c>
      <c r="CA107" s="34">
        <v>76466</v>
      </c>
      <c r="CB107" s="224">
        <f t="shared" si="508"/>
        <v>0.29296584376056822</v>
      </c>
      <c r="CC107" s="34">
        <v>40698</v>
      </c>
      <c r="CD107" s="224">
        <f t="shared" si="509"/>
        <v>-2.2575531965992601E-2</v>
      </c>
      <c r="CE107" s="34">
        <v>120329</v>
      </c>
      <c r="CF107" s="224">
        <f t="shared" si="510"/>
        <v>0.17439976576224869</v>
      </c>
      <c r="CG107" s="130">
        <v>2051</v>
      </c>
      <c r="CH107" s="220">
        <f t="shared" si="511"/>
        <v>0.19313554392088417</v>
      </c>
      <c r="CI107" s="34">
        <v>48457</v>
      </c>
      <c r="CJ107" s="224">
        <f t="shared" si="512"/>
        <v>0.26456849082700495</v>
      </c>
      <c r="CK107" s="34">
        <v>14818</v>
      </c>
      <c r="CL107" s="224">
        <f t="shared" si="513"/>
        <v>0.29800280308339167</v>
      </c>
      <c r="CM107" s="34">
        <v>20961</v>
      </c>
      <c r="CN107" s="224">
        <f t="shared" si="514"/>
        <v>0.22543116047939193</v>
      </c>
      <c r="CO107" s="34">
        <v>4751</v>
      </c>
      <c r="CP107" s="224">
        <f t="shared" si="515"/>
        <v>0.54755700325732892</v>
      </c>
      <c r="CQ107" s="34">
        <v>6098</v>
      </c>
      <c r="CR107" s="224">
        <f t="shared" si="516"/>
        <v>0.15931558935361223</v>
      </c>
      <c r="CS107" s="130">
        <v>1840</v>
      </c>
      <c r="CT107" s="220">
        <f t="shared" si="517"/>
        <v>0.98704103671706256</v>
      </c>
      <c r="CU107" s="34">
        <v>44462</v>
      </c>
      <c r="CV107" s="224">
        <f t="shared" si="518"/>
        <v>0.1956650352283118</v>
      </c>
      <c r="CW107" s="34">
        <v>11928</v>
      </c>
      <c r="CX107" s="224">
        <f t="shared" si="519"/>
        <v>0.31322250357811288</v>
      </c>
      <c r="CY107" s="34">
        <v>6747</v>
      </c>
      <c r="CZ107" s="224">
        <f t="shared" si="520"/>
        <v>0.11594442606682098</v>
      </c>
      <c r="DA107" s="34">
        <v>2827</v>
      </c>
      <c r="DB107" s="224">
        <f t="shared" si="521"/>
        <v>0.11960396039603971</v>
      </c>
      <c r="DC107" s="34">
        <v>23025</v>
      </c>
      <c r="DD107" s="224">
        <f t="shared" si="522"/>
        <v>0.18137506413545412</v>
      </c>
      <c r="DE107" s="130">
        <v>0</v>
      </c>
      <c r="DF107" s="220" t="str">
        <f t="shared" si="523"/>
        <v>-</v>
      </c>
      <c r="DG107" s="34">
        <v>30029</v>
      </c>
      <c r="DH107" s="224">
        <f t="shared" si="524"/>
        <v>-3.4844361850401295E-3</v>
      </c>
      <c r="DI107" s="34">
        <v>6060</v>
      </c>
      <c r="DJ107" s="224">
        <f t="shared" si="525"/>
        <v>-0.16425320645428221</v>
      </c>
      <c r="DK107" s="34">
        <v>19639</v>
      </c>
      <c r="DL107" s="224">
        <f t="shared" si="526"/>
        <v>3.6030808187381247E-2</v>
      </c>
      <c r="DM107" s="34">
        <v>1797</v>
      </c>
      <c r="DN107" s="224">
        <f t="shared" si="527"/>
        <v>-0.16028037383177574</v>
      </c>
      <c r="DO107" s="34">
        <v>2479</v>
      </c>
      <c r="DP107" s="224">
        <f t="shared" si="528"/>
        <v>0.34655078761542635</v>
      </c>
      <c r="DQ107" s="130">
        <v>111</v>
      </c>
      <c r="DR107" s="220">
        <f t="shared" si="529"/>
        <v>2.9642857142857144</v>
      </c>
      <c r="DS107" s="34">
        <v>79989</v>
      </c>
      <c r="DT107" s="224">
        <f t="shared" si="530"/>
        <v>0.15346013526179925</v>
      </c>
      <c r="DU107" s="34">
        <v>52213</v>
      </c>
      <c r="DV107" s="224">
        <f t="shared" si="531"/>
        <v>0.20651169239301237</v>
      </c>
      <c r="DW107" s="34">
        <v>28751</v>
      </c>
      <c r="DX107" s="224">
        <f t="shared" si="532"/>
        <v>7.4241518457629718E-2</v>
      </c>
      <c r="DY107" s="34">
        <v>14672</v>
      </c>
      <c r="DZ107" s="224">
        <f t="shared" si="533"/>
        <v>0.13948431189810506</v>
      </c>
      <c r="EA107" s="34">
        <v>11900</v>
      </c>
      <c r="EB107" s="224">
        <f t="shared" si="534"/>
        <v>5.0587092787145682E-2</v>
      </c>
      <c r="EC107" s="130">
        <v>3522</v>
      </c>
      <c r="ED107" s="220">
        <f t="shared" si="535"/>
        <v>6.244343891402715E-2</v>
      </c>
    </row>
    <row r="108" spans="1:134" s="16" customFormat="1" outlineLevel="1" x14ac:dyDescent="0.25">
      <c r="A108" s="218"/>
      <c r="B108" s="33" t="s">
        <v>51</v>
      </c>
      <c r="C108" s="34">
        <v>1390326</v>
      </c>
      <c r="D108" s="224">
        <f t="shared" si="470"/>
        <v>0.11526666672014407</v>
      </c>
      <c r="E108" s="34">
        <v>509210</v>
      </c>
      <c r="F108" s="224">
        <f t="shared" si="471"/>
        <v>9.5544114578066663E-2</v>
      </c>
      <c r="G108" s="34">
        <v>407125</v>
      </c>
      <c r="H108" s="224">
        <f t="shared" si="472"/>
        <v>0.18470827877200646</v>
      </c>
      <c r="I108" s="34">
        <v>218619</v>
      </c>
      <c r="J108" s="224">
        <f t="shared" si="473"/>
        <v>8.8561142840070994E-2</v>
      </c>
      <c r="K108" s="34">
        <v>278437</v>
      </c>
      <c r="L108" s="224">
        <f t="shared" si="474"/>
        <v>0.15371738508902411</v>
      </c>
      <c r="M108" s="130">
        <v>25571</v>
      </c>
      <c r="N108" s="220">
        <f t="shared" si="475"/>
        <v>-0.15523620746613809</v>
      </c>
      <c r="O108" s="34">
        <v>1267696</v>
      </c>
      <c r="P108" s="224">
        <f t="shared" si="476"/>
        <v>0.11867308381294261</v>
      </c>
      <c r="Q108" s="34">
        <v>454842</v>
      </c>
      <c r="R108" s="224">
        <f t="shared" si="477"/>
        <v>8.0225714977841811E-2</v>
      </c>
      <c r="S108" s="34">
        <v>368302</v>
      </c>
      <c r="T108" s="224">
        <f t="shared" si="478"/>
        <v>0.19506014205660849</v>
      </c>
      <c r="U108" s="34">
        <v>207741</v>
      </c>
      <c r="V108" s="224">
        <f t="shared" si="479"/>
        <v>0.10219121392190145</v>
      </c>
      <c r="W108" s="34">
        <v>256643</v>
      </c>
      <c r="X108" s="224">
        <f t="shared" si="480"/>
        <v>0.15958576379318923</v>
      </c>
      <c r="Y108" s="130">
        <v>22285</v>
      </c>
      <c r="Z108" s="220">
        <f t="shared" si="481"/>
        <v>-5.9863314208572382E-2</v>
      </c>
      <c r="AA108" s="34">
        <v>122630</v>
      </c>
      <c r="AB108" s="224">
        <f t="shared" si="482"/>
        <v>8.1231208725323301E-2</v>
      </c>
      <c r="AC108" s="34">
        <v>54368</v>
      </c>
      <c r="AD108" s="224">
        <f t="shared" si="483"/>
        <v>0.24300967100299498</v>
      </c>
      <c r="AE108" s="34">
        <v>38823</v>
      </c>
      <c r="AF108" s="224">
        <f t="shared" si="484"/>
        <v>9.4746637340326512E-2</v>
      </c>
      <c r="AG108" s="34">
        <v>10878</v>
      </c>
      <c r="AH108" s="224">
        <f t="shared" si="485"/>
        <v>-0.11940419331336516</v>
      </c>
      <c r="AI108" s="34">
        <v>21794</v>
      </c>
      <c r="AJ108" s="224">
        <f t="shared" si="486"/>
        <v>8.8828936850519513E-2</v>
      </c>
      <c r="AK108" s="130">
        <v>3286</v>
      </c>
      <c r="AL108" s="220">
        <f t="shared" si="487"/>
        <v>-0.49954310082241848</v>
      </c>
      <c r="AM108" s="34">
        <v>291940</v>
      </c>
      <c r="AN108" s="224">
        <f t="shared" si="488"/>
        <v>0.17044734710896225</v>
      </c>
      <c r="AO108" s="34">
        <v>74873</v>
      </c>
      <c r="AP108" s="224">
        <f t="shared" si="489"/>
        <v>0.16733707514811358</v>
      </c>
      <c r="AQ108" s="34">
        <v>101320</v>
      </c>
      <c r="AR108" s="224">
        <f t="shared" si="490"/>
        <v>0.31425680671396883</v>
      </c>
      <c r="AS108" s="34">
        <v>92085</v>
      </c>
      <c r="AT108" s="224">
        <f t="shared" si="491"/>
        <v>0.1517391467487148</v>
      </c>
      <c r="AU108" s="34">
        <v>41628</v>
      </c>
      <c r="AV108" s="224">
        <f t="shared" si="492"/>
        <v>0.10512902198152285</v>
      </c>
      <c r="AW108" s="130">
        <v>10127</v>
      </c>
      <c r="AX108" s="220">
        <f t="shared" si="493"/>
        <v>-0.3359344262295082</v>
      </c>
      <c r="AY108" s="34">
        <v>32876</v>
      </c>
      <c r="AZ108" s="224">
        <f t="shared" si="494"/>
        <v>0.14105233930306826</v>
      </c>
      <c r="BA108" s="34">
        <v>16992</v>
      </c>
      <c r="BB108" s="224">
        <f t="shared" si="495"/>
        <v>2.0847101231601162E-2</v>
      </c>
      <c r="BC108" s="34">
        <v>9360</v>
      </c>
      <c r="BD108" s="224">
        <f t="shared" si="496"/>
        <v>0.2813141683778233</v>
      </c>
      <c r="BE108" s="34">
        <v>1615</v>
      </c>
      <c r="BF108" s="224">
        <f t="shared" si="497"/>
        <v>-9.9777034559643263E-2</v>
      </c>
      <c r="BG108" s="34">
        <v>4163</v>
      </c>
      <c r="BH108" s="224">
        <f t="shared" si="498"/>
        <v>0.71882741535920736</v>
      </c>
      <c r="BI108" s="130">
        <v>943</v>
      </c>
      <c r="BJ108" s="220">
        <f t="shared" si="499"/>
        <v>0.93634496919917853</v>
      </c>
      <c r="BK108" s="34">
        <v>43093</v>
      </c>
      <c r="BL108" s="224">
        <f t="shared" si="500"/>
        <v>-0.10370431997337715</v>
      </c>
      <c r="BM108" s="34">
        <v>13877</v>
      </c>
      <c r="BN108" s="224">
        <f t="shared" si="501"/>
        <v>-0.23323019118134602</v>
      </c>
      <c r="BO108" s="34">
        <v>7462</v>
      </c>
      <c r="BP108" s="224">
        <f t="shared" si="502"/>
        <v>9.7837281153450029E-2</v>
      </c>
      <c r="BQ108" s="34">
        <v>9604</v>
      </c>
      <c r="BR108" s="224">
        <f t="shared" si="503"/>
        <v>-0.11148117309649364</v>
      </c>
      <c r="BS108" s="34">
        <v>12071</v>
      </c>
      <c r="BT108" s="224">
        <f t="shared" si="504"/>
        <v>-4.0429042904290835E-3</v>
      </c>
      <c r="BU108" s="130">
        <v>942</v>
      </c>
      <c r="BV108" s="220">
        <f t="shared" si="505"/>
        <v>0.51203852327447841</v>
      </c>
      <c r="BW108" s="34">
        <v>473909</v>
      </c>
      <c r="BX108" s="224">
        <f t="shared" si="506"/>
        <v>0.10524720078548255</v>
      </c>
      <c r="BY108" s="34">
        <v>209848</v>
      </c>
      <c r="BZ108" s="224">
        <f t="shared" si="507"/>
        <v>5.8485874110353997E-2</v>
      </c>
      <c r="CA108" s="34">
        <v>74842</v>
      </c>
      <c r="CB108" s="224">
        <f t="shared" si="508"/>
        <v>0.22701860808262975</v>
      </c>
      <c r="CC108" s="34">
        <v>51734</v>
      </c>
      <c r="CD108" s="224">
        <f t="shared" si="509"/>
        <v>-1.1030184855957637E-2</v>
      </c>
      <c r="CE108" s="34">
        <v>133580</v>
      </c>
      <c r="CF108" s="224">
        <f t="shared" si="510"/>
        <v>0.17857773072172223</v>
      </c>
      <c r="CG108" s="130">
        <v>3240</v>
      </c>
      <c r="CH108" s="220">
        <f t="shared" si="511"/>
        <v>0.19117647058823528</v>
      </c>
      <c r="CI108" s="34">
        <v>62566</v>
      </c>
      <c r="CJ108" s="224">
        <f t="shared" si="512"/>
        <v>0.28636045890044826</v>
      </c>
      <c r="CK108" s="34">
        <v>18274</v>
      </c>
      <c r="CL108" s="224">
        <f t="shared" si="513"/>
        <v>0.22685464921114473</v>
      </c>
      <c r="CM108" s="34">
        <v>26477</v>
      </c>
      <c r="CN108" s="224">
        <f t="shared" si="514"/>
        <v>0.3082814507362388</v>
      </c>
      <c r="CO108" s="34">
        <v>6407</v>
      </c>
      <c r="CP108" s="224">
        <f t="shared" si="515"/>
        <v>0.49138733705772819</v>
      </c>
      <c r="CQ108" s="34">
        <v>10019</v>
      </c>
      <c r="CR108" s="224">
        <f t="shared" si="516"/>
        <v>0.24413262138333547</v>
      </c>
      <c r="CS108" s="130">
        <v>2176</v>
      </c>
      <c r="CT108" s="220">
        <f t="shared" si="517"/>
        <v>0.94982078853046592</v>
      </c>
      <c r="CU108" s="34">
        <v>44783</v>
      </c>
      <c r="CV108" s="224">
        <f t="shared" si="518"/>
        <v>0.10202524792676626</v>
      </c>
      <c r="CW108" s="34">
        <v>10399</v>
      </c>
      <c r="CX108" s="224">
        <f t="shared" si="519"/>
        <v>2.111154752553035E-2</v>
      </c>
      <c r="CY108" s="34">
        <v>7015</v>
      </c>
      <c r="CZ108" s="224">
        <f t="shared" si="520"/>
        <v>4.592217086625916E-2</v>
      </c>
      <c r="DA108" s="34">
        <v>3761</v>
      </c>
      <c r="DB108" s="224">
        <f t="shared" si="521"/>
        <v>-8.1338544211040587E-2</v>
      </c>
      <c r="DC108" s="34">
        <v>23711</v>
      </c>
      <c r="DD108" s="224">
        <f t="shared" si="522"/>
        <v>0.22127221220705651</v>
      </c>
      <c r="DE108" s="130">
        <v>34</v>
      </c>
      <c r="DF108" s="220">
        <f t="shared" si="523"/>
        <v>0.30769230769230771</v>
      </c>
      <c r="DG108" s="34">
        <v>159064</v>
      </c>
      <c r="DH108" s="224">
        <f t="shared" si="524"/>
        <v>6.6584414016924276E-2</v>
      </c>
      <c r="DI108" s="34">
        <v>40658</v>
      </c>
      <c r="DJ108" s="224">
        <f t="shared" si="525"/>
        <v>0.16052977107952282</v>
      </c>
      <c r="DK108" s="34">
        <v>97156</v>
      </c>
      <c r="DL108" s="224">
        <f t="shared" si="526"/>
        <v>4.3767860596033659E-2</v>
      </c>
      <c r="DM108" s="34">
        <v>10352</v>
      </c>
      <c r="DN108" s="224">
        <f t="shared" si="527"/>
        <v>0.13496327157109955</v>
      </c>
      <c r="DO108" s="34">
        <v>11312</v>
      </c>
      <c r="DP108" s="224">
        <f t="shared" si="528"/>
        <v>-1.1275238178480862E-2</v>
      </c>
      <c r="DQ108" s="130">
        <v>514</v>
      </c>
      <c r="DR108" s="220">
        <f t="shared" si="529"/>
        <v>1.7052631578947368</v>
      </c>
      <c r="DS108" s="34">
        <v>74572</v>
      </c>
      <c r="DT108" s="224">
        <f t="shared" si="530"/>
        <v>6.1372046683746184E-2</v>
      </c>
      <c r="DU108" s="34">
        <v>55585</v>
      </c>
      <c r="DV108" s="224">
        <f t="shared" si="531"/>
        <v>8.560212491699537E-2</v>
      </c>
      <c r="DW108" s="34">
        <v>36506</v>
      </c>
      <c r="DX108" s="224">
        <f t="shared" si="532"/>
        <v>0.17814496869553986</v>
      </c>
      <c r="DY108" s="34">
        <v>19520</v>
      </c>
      <c r="DZ108" s="224">
        <f t="shared" si="533"/>
        <v>0.3759075209699021</v>
      </c>
      <c r="EA108" s="34">
        <v>15406</v>
      </c>
      <c r="EB108" s="224">
        <f t="shared" si="534"/>
        <v>0.18162294830495473</v>
      </c>
      <c r="EC108" s="130">
        <v>4146</v>
      </c>
      <c r="ED108" s="220">
        <f t="shared" si="535"/>
        <v>0.39361344537815124</v>
      </c>
    </row>
    <row r="109" spans="1:134" s="16" customFormat="1" outlineLevel="1" x14ac:dyDescent="0.25">
      <c r="A109" s="218"/>
      <c r="B109" s="33" t="s">
        <v>53</v>
      </c>
      <c r="C109" s="34">
        <v>1272590</v>
      </c>
      <c r="D109" s="224">
        <f t="shared" si="470"/>
        <v>7.09702177723881E-2</v>
      </c>
      <c r="E109" s="34">
        <v>484987</v>
      </c>
      <c r="F109" s="224">
        <f t="shared" si="471"/>
        <v>3.8992172001730996E-2</v>
      </c>
      <c r="G109" s="34">
        <v>399076</v>
      </c>
      <c r="H109" s="224">
        <f t="shared" si="472"/>
        <v>3.6719912921720388E-2</v>
      </c>
      <c r="I109" s="34">
        <v>189267</v>
      </c>
      <c r="J109" s="224">
        <f t="shared" si="473"/>
        <v>0.18755764705882361</v>
      </c>
      <c r="K109" s="34">
        <v>251939</v>
      </c>
      <c r="L109" s="224">
        <f t="shared" si="474"/>
        <v>7.0004586844251149E-2</v>
      </c>
      <c r="M109" s="130">
        <v>47819</v>
      </c>
      <c r="N109" s="220">
        <f t="shared" si="475"/>
        <v>0.11760581485030497</v>
      </c>
      <c r="O109" s="34">
        <v>1168088</v>
      </c>
      <c r="P109" s="224">
        <f t="shared" si="476"/>
        <v>6.7585500941378607E-2</v>
      </c>
      <c r="Q109" s="34">
        <v>438834</v>
      </c>
      <c r="R109" s="224">
        <f t="shared" si="477"/>
        <v>3.4910183453568333E-2</v>
      </c>
      <c r="S109" s="34">
        <v>365299</v>
      </c>
      <c r="T109" s="224">
        <f t="shared" si="478"/>
        <v>2.9684187976367626E-2</v>
      </c>
      <c r="U109" s="34">
        <v>181683</v>
      </c>
      <c r="V109" s="224">
        <f t="shared" si="479"/>
        <v>0.18979574462511706</v>
      </c>
      <c r="W109" s="34">
        <v>233707</v>
      </c>
      <c r="X109" s="224">
        <f t="shared" si="480"/>
        <v>5.9218368299636115E-2</v>
      </c>
      <c r="Y109" s="130">
        <v>44531</v>
      </c>
      <c r="Z109" s="220">
        <f t="shared" si="481"/>
        <v>0.14449099180138281</v>
      </c>
      <c r="AA109" s="34">
        <v>104502</v>
      </c>
      <c r="AB109" s="224">
        <f t="shared" si="482"/>
        <v>0.11031778918178059</v>
      </c>
      <c r="AC109" s="34">
        <v>46153</v>
      </c>
      <c r="AD109" s="224">
        <f t="shared" si="483"/>
        <v>7.9476084668459901E-2</v>
      </c>
      <c r="AE109" s="34">
        <v>33777</v>
      </c>
      <c r="AF109" s="224">
        <f t="shared" si="484"/>
        <v>0.11948163860532945</v>
      </c>
      <c r="AG109" s="34">
        <v>7583</v>
      </c>
      <c r="AH109" s="224">
        <f t="shared" si="485"/>
        <v>0.13620017980221766</v>
      </c>
      <c r="AI109" s="34">
        <v>18232</v>
      </c>
      <c r="AJ109" s="224">
        <f t="shared" si="486"/>
        <v>0.23072769002295135</v>
      </c>
      <c r="AK109" s="130">
        <v>3288</v>
      </c>
      <c r="AL109" s="220">
        <f t="shared" si="487"/>
        <v>-0.15214027849406908</v>
      </c>
      <c r="AM109" s="34">
        <v>286979</v>
      </c>
      <c r="AN109" s="224">
        <f t="shared" si="488"/>
        <v>3.4740250374985626E-2</v>
      </c>
      <c r="AO109" s="34">
        <v>83016</v>
      </c>
      <c r="AP109" s="224">
        <f t="shared" si="489"/>
        <v>-5.8924887206112442E-2</v>
      </c>
      <c r="AQ109" s="34">
        <v>95971</v>
      </c>
      <c r="AR109" s="224">
        <f t="shared" si="490"/>
        <v>-1.6540101945282659E-3</v>
      </c>
      <c r="AS109" s="34">
        <v>86595</v>
      </c>
      <c r="AT109" s="224">
        <f t="shared" si="491"/>
        <v>0.22763616773937456</v>
      </c>
      <c r="AU109" s="34">
        <v>56378</v>
      </c>
      <c r="AV109" s="224">
        <f t="shared" si="492"/>
        <v>2.167373418868479E-2</v>
      </c>
      <c r="AW109" s="130">
        <v>25468</v>
      </c>
      <c r="AX109" s="220">
        <f t="shared" si="493"/>
        <v>-3.6689613435206936E-2</v>
      </c>
      <c r="AY109" s="34">
        <v>32552</v>
      </c>
      <c r="AZ109" s="224">
        <f t="shared" si="494"/>
        <v>-8.5335356430357723E-2</v>
      </c>
      <c r="BA109" s="34">
        <v>17430</v>
      </c>
      <c r="BB109" s="224">
        <f t="shared" si="495"/>
        <v>-6.7166176077067208E-2</v>
      </c>
      <c r="BC109" s="34">
        <v>9142</v>
      </c>
      <c r="BD109" s="224">
        <f t="shared" si="496"/>
        <v>-1.6248789411384967E-2</v>
      </c>
      <c r="BE109" s="34">
        <v>1707</v>
      </c>
      <c r="BF109" s="224">
        <f t="shared" si="497"/>
        <v>0.14104278074866317</v>
      </c>
      <c r="BG109" s="34">
        <v>3762</v>
      </c>
      <c r="BH109" s="224">
        <f t="shared" si="498"/>
        <v>-0.23302752293577977</v>
      </c>
      <c r="BI109" s="130">
        <v>627</v>
      </c>
      <c r="BJ109" s="220">
        <f t="shared" si="499"/>
        <v>-0.38104639684106612</v>
      </c>
      <c r="BK109" s="34">
        <v>26810</v>
      </c>
      <c r="BL109" s="224">
        <f t="shared" si="500"/>
        <v>1.1430942769834473E-2</v>
      </c>
      <c r="BM109" s="34">
        <v>10462</v>
      </c>
      <c r="BN109" s="224">
        <f t="shared" si="501"/>
        <v>-7.7343681100626172E-2</v>
      </c>
      <c r="BO109" s="34">
        <v>6148</v>
      </c>
      <c r="BP109" s="224">
        <f t="shared" si="502"/>
        <v>0.31451785332478077</v>
      </c>
      <c r="BQ109" s="34">
        <v>3983</v>
      </c>
      <c r="BR109" s="224">
        <f t="shared" si="503"/>
        <v>-3.1607099440797426E-2</v>
      </c>
      <c r="BS109" s="34">
        <v>6795</v>
      </c>
      <c r="BT109" s="224">
        <f t="shared" si="504"/>
        <v>4.6511627906976827E-2</v>
      </c>
      <c r="BU109" s="130">
        <v>759</v>
      </c>
      <c r="BV109" s="220">
        <f t="shared" si="505"/>
        <v>0.55852156057494873</v>
      </c>
      <c r="BW109" s="34">
        <v>365232</v>
      </c>
      <c r="BX109" s="224">
        <f t="shared" si="506"/>
        <v>0.10286684019494752</v>
      </c>
      <c r="BY109" s="34">
        <v>168100</v>
      </c>
      <c r="BZ109" s="224">
        <f t="shared" si="507"/>
        <v>3.1566803308868741E-2</v>
      </c>
      <c r="CA109" s="34">
        <v>59248</v>
      </c>
      <c r="CB109" s="224">
        <f t="shared" si="508"/>
        <v>0.13004005340453939</v>
      </c>
      <c r="CC109" s="34">
        <v>44784</v>
      </c>
      <c r="CD109" s="224">
        <f t="shared" si="509"/>
        <v>0.24986743322821026</v>
      </c>
      <c r="CE109" s="34">
        <v>104243</v>
      </c>
      <c r="CF109" s="224">
        <f t="shared" si="510"/>
        <v>5.7177627909335227E-2</v>
      </c>
      <c r="CG109" s="130">
        <v>7139</v>
      </c>
      <c r="CH109" s="220">
        <f t="shared" si="511"/>
        <v>0.8202447730749618</v>
      </c>
      <c r="CI109" s="34">
        <v>42529</v>
      </c>
      <c r="CJ109" s="224">
        <f t="shared" si="512"/>
        <v>4.8028585510103472E-2</v>
      </c>
      <c r="CK109" s="34">
        <v>14053</v>
      </c>
      <c r="CL109" s="224">
        <f t="shared" si="513"/>
        <v>0.13789473684210529</v>
      </c>
      <c r="CM109" s="34">
        <v>15111</v>
      </c>
      <c r="CN109" s="224">
        <f t="shared" si="514"/>
        <v>-3.8556976522237107E-2</v>
      </c>
      <c r="CO109" s="34">
        <v>4504</v>
      </c>
      <c r="CP109" s="224">
        <f t="shared" si="515"/>
        <v>-8.5846357032797194E-3</v>
      </c>
      <c r="CQ109" s="34">
        <v>8274</v>
      </c>
      <c r="CR109" s="224">
        <f t="shared" si="516"/>
        <v>1.3970588235294068E-2</v>
      </c>
      <c r="CS109" s="130">
        <v>2267</v>
      </c>
      <c r="CT109" s="220">
        <f t="shared" si="517"/>
        <v>0.18196037539103238</v>
      </c>
      <c r="CU109" s="34">
        <v>34638</v>
      </c>
      <c r="CV109" s="224">
        <f t="shared" si="518"/>
        <v>0.10941003138812366</v>
      </c>
      <c r="CW109" s="34">
        <v>9061</v>
      </c>
      <c r="CX109" s="224">
        <f t="shared" si="519"/>
        <v>6.3872255489021867E-2</v>
      </c>
      <c r="CY109" s="34">
        <v>5473</v>
      </c>
      <c r="CZ109" s="224">
        <f t="shared" si="520"/>
        <v>0.28867435837061461</v>
      </c>
      <c r="DA109" s="34">
        <v>2834</v>
      </c>
      <c r="DB109" s="224">
        <f t="shared" si="521"/>
        <v>0.18627040602762657</v>
      </c>
      <c r="DC109" s="34">
        <v>17274</v>
      </c>
      <c r="DD109" s="224">
        <f t="shared" si="522"/>
        <v>7.0459193158579625E-2</v>
      </c>
      <c r="DE109" s="130">
        <v>0</v>
      </c>
      <c r="DF109" s="220">
        <f t="shared" si="523"/>
        <v>-1</v>
      </c>
      <c r="DG109" s="34">
        <v>239257</v>
      </c>
      <c r="DH109" s="224">
        <f t="shared" si="524"/>
        <v>6.6859000370101285E-2</v>
      </c>
      <c r="DI109" s="34">
        <v>71564</v>
      </c>
      <c r="DJ109" s="224">
        <f t="shared" si="525"/>
        <v>0.15280775798189383</v>
      </c>
      <c r="DK109" s="34">
        <v>133425</v>
      </c>
      <c r="DL109" s="224">
        <f t="shared" si="526"/>
        <v>-5.7379187003986365E-3</v>
      </c>
      <c r="DM109" s="34">
        <v>15419</v>
      </c>
      <c r="DN109" s="224">
        <f t="shared" si="527"/>
        <v>0.14690568283249039</v>
      </c>
      <c r="DO109" s="34">
        <v>17523</v>
      </c>
      <c r="DP109" s="224">
        <f t="shared" si="528"/>
        <v>0.13859649122807016</v>
      </c>
      <c r="DQ109" s="130">
        <v>2269</v>
      </c>
      <c r="DR109" s="220">
        <f t="shared" si="529"/>
        <v>8.2991803278688518</v>
      </c>
      <c r="DS109" s="34">
        <v>76195</v>
      </c>
      <c r="DT109" s="224">
        <f t="shared" si="530"/>
        <v>7.7585597307273435E-2</v>
      </c>
      <c r="DU109" s="34">
        <v>49423</v>
      </c>
      <c r="DV109" s="224">
        <f t="shared" si="531"/>
        <v>4.5170977224184172E-2</v>
      </c>
      <c r="DW109" s="34">
        <v>32202</v>
      </c>
      <c r="DX109" s="224">
        <f t="shared" si="532"/>
        <v>8.625400573452513E-2</v>
      </c>
      <c r="DY109" s="34">
        <v>15172</v>
      </c>
      <c r="DZ109" s="224">
        <f t="shared" si="533"/>
        <v>0.2471845458281956</v>
      </c>
      <c r="EA109" s="34">
        <v>14188</v>
      </c>
      <c r="EB109" s="224">
        <f t="shared" si="534"/>
        <v>8.2475013351644089E-2</v>
      </c>
      <c r="EC109" s="130">
        <v>5976</v>
      </c>
      <c r="ED109" s="220">
        <f t="shared" si="535"/>
        <v>0.30680078722938986</v>
      </c>
    </row>
    <row r="110" spans="1:134" s="16" customFormat="1" outlineLevel="1" x14ac:dyDescent="0.25">
      <c r="A110" s="218"/>
      <c r="B110" s="33" t="s">
        <v>55</v>
      </c>
      <c r="C110" s="34">
        <v>1355404</v>
      </c>
      <c r="D110" s="224">
        <f t="shared" si="470"/>
        <v>0.14633535749928117</v>
      </c>
      <c r="E110" s="34">
        <v>527353</v>
      </c>
      <c r="F110" s="224">
        <f t="shared" si="471"/>
        <v>0.11677879921814283</v>
      </c>
      <c r="G110" s="34">
        <v>414291</v>
      </c>
      <c r="H110" s="224">
        <f t="shared" si="472"/>
        <v>4.1908622905386217E-2</v>
      </c>
      <c r="I110" s="34">
        <v>188639</v>
      </c>
      <c r="J110" s="224">
        <f t="shared" si="473"/>
        <v>0.12012422138959322</v>
      </c>
      <c r="K110" s="34">
        <v>248047</v>
      </c>
      <c r="L110" s="224">
        <f t="shared" si="474"/>
        <v>0.14160069955817378</v>
      </c>
      <c r="M110" s="130">
        <v>34254</v>
      </c>
      <c r="N110" s="220">
        <f t="shared" si="475"/>
        <v>-9.2753469647208431E-2</v>
      </c>
      <c r="O110" s="34">
        <v>1245502</v>
      </c>
      <c r="P110" s="224">
        <f t="shared" si="476"/>
        <v>0.15410282664393371</v>
      </c>
      <c r="Q110" s="34">
        <v>478118</v>
      </c>
      <c r="R110" s="224">
        <f t="shared" si="477"/>
        <v>0.11261905925445004</v>
      </c>
      <c r="S110" s="34">
        <v>380555</v>
      </c>
      <c r="T110" s="224">
        <f t="shared" si="478"/>
        <v>4.8363769597161488E-2</v>
      </c>
      <c r="U110" s="34">
        <v>176191</v>
      </c>
      <c r="V110" s="224">
        <f t="shared" si="479"/>
        <v>0.10597710096165924</v>
      </c>
      <c r="W110" s="34">
        <v>227844</v>
      </c>
      <c r="X110" s="224">
        <f t="shared" si="480"/>
        <v>0.13649808708143985</v>
      </c>
      <c r="Y110" s="130">
        <v>30529</v>
      </c>
      <c r="Z110" s="220">
        <f t="shared" si="481"/>
        <v>-6.3671216071154779E-2</v>
      </c>
      <c r="AA110" s="34">
        <v>109902</v>
      </c>
      <c r="AB110" s="224">
        <f t="shared" si="482"/>
        <v>6.5086348923303561E-2</v>
      </c>
      <c r="AC110" s="34">
        <v>49235</v>
      </c>
      <c r="AD110" s="224">
        <f t="shared" si="483"/>
        <v>0.15885232782563663</v>
      </c>
      <c r="AE110" s="34">
        <v>33736</v>
      </c>
      <c r="AF110" s="224">
        <f t="shared" si="484"/>
        <v>-2.5759500981864414E-2</v>
      </c>
      <c r="AG110" s="34">
        <v>12448</v>
      </c>
      <c r="AH110" s="224">
        <f t="shared" si="485"/>
        <v>0.36776178441929464</v>
      </c>
      <c r="AI110" s="34">
        <v>20203</v>
      </c>
      <c r="AJ110" s="224">
        <f t="shared" si="486"/>
        <v>0.20248794714600327</v>
      </c>
      <c r="AK110" s="130">
        <v>3725</v>
      </c>
      <c r="AL110" s="220">
        <f t="shared" si="487"/>
        <v>-0.27669902912621358</v>
      </c>
      <c r="AM110" s="34">
        <v>272573</v>
      </c>
      <c r="AN110" s="224">
        <f t="shared" si="488"/>
        <v>8.7455914973748383E-2</v>
      </c>
      <c r="AO110" s="34">
        <v>74819</v>
      </c>
      <c r="AP110" s="224">
        <f t="shared" si="489"/>
        <v>-0.17889596136962249</v>
      </c>
      <c r="AQ110" s="34">
        <v>89309</v>
      </c>
      <c r="AR110" s="224">
        <f t="shared" si="490"/>
        <v>-0.13956356279204196</v>
      </c>
      <c r="AS110" s="34">
        <v>74026</v>
      </c>
      <c r="AT110" s="224">
        <f t="shared" si="491"/>
        <v>8.5154726827623595E-2</v>
      </c>
      <c r="AU110" s="34">
        <v>39941</v>
      </c>
      <c r="AV110" s="224">
        <f t="shared" si="492"/>
        <v>-0.20726818037472217</v>
      </c>
      <c r="AW110" s="130">
        <v>11506</v>
      </c>
      <c r="AX110" s="220">
        <f t="shared" si="493"/>
        <v>-0.40973682860514027</v>
      </c>
      <c r="AY110" s="34">
        <v>34412</v>
      </c>
      <c r="AZ110" s="224">
        <f t="shared" si="494"/>
        <v>3.3734867373606869E-2</v>
      </c>
      <c r="BA110" s="34">
        <v>20310</v>
      </c>
      <c r="BB110" s="224">
        <f t="shared" si="495"/>
        <v>6.0352928892137392E-2</v>
      </c>
      <c r="BC110" s="34">
        <v>8680</v>
      </c>
      <c r="BD110" s="224">
        <f t="shared" si="496"/>
        <v>6.2813762703563203E-2</v>
      </c>
      <c r="BE110" s="34">
        <v>1341</v>
      </c>
      <c r="BF110" s="224">
        <f t="shared" si="497"/>
        <v>-0.24237288135593216</v>
      </c>
      <c r="BG110" s="34">
        <v>3314</v>
      </c>
      <c r="BH110" s="224">
        <f t="shared" si="498"/>
        <v>-1.8072289156626509E-3</v>
      </c>
      <c r="BI110" s="130">
        <v>607</v>
      </c>
      <c r="BJ110" s="220">
        <f t="shared" si="499"/>
        <v>-5.7453416149068293E-2</v>
      </c>
      <c r="BK110" s="34">
        <v>41321</v>
      </c>
      <c r="BL110" s="224">
        <f t="shared" si="500"/>
        <v>8.8110599078341068E-2</v>
      </c>
      <c r="BM110" s="34">
        <v>15044</v>
      </c>
      <c r="BN110" s="224">
        <f t="shared" si="501"/>
        <v>0.1800141187544122</v>
      </c>
      <c r="BO110" s="34">
        <v>7813</v>
      </c>
      <c r="BP110" s="224">
        <f t="shared" si="502"/>
        <v>6.4006536837804662E-2</v>
      </c>
      <c r="BQ110" s="34">
        <v>8504</v>
      </c>
      <c r="BR110" s="224">
        <f t="shared" si="503"/>
        <v>6.6064936692992404E-2</v>
      </c>
      <c r="BS110" s="34">
        <v>10602</v>
      </c>
      <c r="BT110" s="224">
        <f t="shared" si="504"/>
        <v>4.0431795878312027E-2</v>
      </c>
      <c r="BU110" s="130">
        <v>585</v>
      </c>
      <c r="BV110" s="220">
        <f t="shared" si="505"/>
        <v>-9.9999999999999978E-2</v>
      </c>
      <c r="BW110" s="34">
        <v>416820</v>
      </c>
      <c r="BX110" s="224">
        <f t="shared" si="506"/>
        <v>0.26934918522533824</v>
      </c>
      <c r="BY110" s="34">
        <v>203657</v>
      </c>
      <c r="BZ110" s="224">
        <f t="shared" si="507"/>
        <v>0.24753900531097051</v>
      </c>
      <c r="CA110" s="34">
        <v>64394</v>
      </c>
      <c r="CB110" s="224">
        <f t="shared" si="508"/>
        <v>0.39341743665202422</v>
      </c>
      <c r="CC110" s="34">
        <v>49258</v>
      </c>
      <c r="CD110" s="224">
        <f t="shared" si="509"/>
        <v>0.15572135801600151</v>
      </c>
      <c r="CE110" s="34">
        <v>111720</v>
      </c>
      <c r="CF110" s="224">
        <f t="shared" si="510"/>
        <v>0.30867176609776381</v>
      </c>
      <c r="CG110" s="130">
        <v>9497</v>
      </c>
      <c r="CH110" s="220">
        <f t="shared" si="511"/>
        <v>0.31976097832128958</v>
      </c>
      <c r="CI110" s="34">
        <v>47444</v>
      </c>
      <c r="CJ110" s="224">
        <f t="shared" si="512"/>
        <v>3.6891336655302087E-2</v>
      </c>
      <c r="CK110" s="34">
        <v>14733</v>
      </c>
      <c r="CL110" s="224">
        <f t="shared" si="513"/>
        <v>7.4718108952587237E-4</v>
      </c>
      <c r="CM110" s="34">
        <v>18218</v>
      </c>
      <c r="CN110" s="224">
        <f t="shared" si="514"/>
        <v>-1.8109302576263864E-2</v>
      </c>
      <c r="CO110" s="34">
        <v>5070</v>
      </c>
      <c r="CP110" s="224">
        <f t="shared" si="515"/>
        <v>0.18986153485097401</v>
      </c>
      <c r="CQ110" s="34">
        <v>9197</v>
      </c>
      <c r="CR110" s="224">
        <f t="shared" si="516"/>
        <v>8.1745471653728474E-2</v>
      </c>
      <c r="CS110" s="130">
        <v>1740</v>
      </c>
      <c r="CT110" s="220">
        <f t="shared" si="517"/>
        <v>-0.1686574295269947</v>
      </c>
      <c r="CU110" s="34">
        <v>34709</v>
      </c>
      <c r="CV110" s="224">
        <f t="shared" si="518"/>
        <v>0.14850600575758577</v>
      </c>
      <c r="CW110" s="34">
        <v>9965</v>
      </c>
      <c r="CX110" s="224">
        <f t="shared" si="519"/>
        <v>0.2164306640625</v>
      </c>
      <c r="CY110" s="34">
        <v>6234</v>
      </c>
      <c r="CZ110" s="224">
        <f t="shared" si="520"/>
        <v>0.30227700020889903</v>
      </c>
      <c r="DA110" s="34">
        <v>3088</v>
      </c>
      <c r="DB110" s="224">
        <f t="shared" si="521"/>
        <v>4.2890915231340809E-2</v>
      </c>
      <c r="DC110" s="34">
        <v>15473</v>
      </c>
      <c r="DD110" s="224">
        <f t="shared" si="522"/>
        <v>9.0338947220069077E-2</v>
      </c>
      <c r="DE110" s="130">
        <v>0</v>
      </c>
      <c r="DF110" s="220">
        <f t="shared" si="523"/>
        <v>-1</v>
      </c>
      <c r="DG110" s="34">
        <v>250879</v>
      </c>
      <c r="DH110" s="224">
        <f t="shared" si="524"/>
        <v>8.7402585018681034E-2</v>
      </c>
      <c r="DI110" s="34">
        <v>70507</v>
      </c>
      <c r="DJ110" s="224">
        <f t="shared" si="525"/>
        <v>0.12863568695874883</v>
      </c>
      <c r="DK110" s="34">
        <v>143728</v>
      </c>
      <c r="DL110" s="224">
        <f t="shared" si="526"/>
        <v>3.7582477873550735E-2</v>
      </c>
      <c r="DM110" s="34">
        <v>14120</v>
      </c>
      <c r="DN110" s="224">
        <f t="shared" si="527"/>
        <v>-1.541036189944911E-2</v>
      </c>
      <c r="DO110" s="34">
        <v>19467</v>
      </c>
      <c r="DP110" s="224">
        <f t="shared" si="528"/>
        <v>0.24373881932021457</v>
      </c>
      <c r="DQ110" s="130">
        <v>3894</v>
      </c>
      <c r="DR110" s="220">
        <f t="shared" si="529"/>
        <v>8.0981308411214954</v>
      </c>
      <c r="DS110" s="34">
        <v>83268</v>
      </c>
      <c r="DT110" s="224">
        <f t="shared" si="530"/>
        <v>0.13900363855223929</v>
      </c>
      <c r="DU110" s="34">
        <v>48941</v>
      </c>
      <c r="DV110" s="224">
        <f t="shared" si="531"/>
        <v>0.15347993117914638</v>
      </c>
      <c r="DW110" s="34">
        <v>32382</v>
      </c>
      <c r="DX110" s="224">
        <f t="shared" si="532"/>
        <v>0.11076047062051941</v>
      </c>
      <c r="DY110" s="34">
        <v>13311</v>
      </c>
      <c r="DZ110" s="224">
        <f t="shared" si="533"/>
        <v>0.1896505496469747</v>
      </c>
      <c r="EA110" s="34">
        <v>12608</v>
      </c>
      <c r="EB110" s="224">
        <f t="shared" si="534"/>
        <v>0.27572599413133658</v>
      </c>
      <c r="EC110" s="130">
        <v>2512</v>
      </c>
      <c r="ED110" s="220">
        <f t="shared" si="535"/>
        <v>0.42161856253537078</v>
      </c>
    </row>
    <row r="111" spans="1:134" s="16" customFormat="1" ht="15.75" x14ac:dyDescent="0.25">
      <c r="A111" s="218"/>
      <c r="B111" s="225">
        <v>2016</v>
      </c>
      <c r="C111" s="226">
        <f>SUM(C99:C110)</f>
        <v>14981113</v>
      </c>
      <c r="D111" s="227">
        <f>IFERROR(C111/C124-1,"-")</f>
        <v>0.12629353434500268</v>
      </c>
      <c r="E111" s="226">
        <f>SUM(E99:E110)</f>
        <v>5769992</v>
      </c>
      <c r="F111" s="227">
        <f>IFERROR(E111/E124-1,"-")</f>
        <v>0.11063712739949438</v>
      </c>
      <c r="G111" s="226">
        <f>SUM(G99:G110)</f>
        <v>4223673</v>
      </c>
      <c r="H111" s="227">
        <f>IFERROR(G111/G124-1,"-")</f>
        <v>0.13612100840697794</v>
      </c>
      <c r="I111" s="226">
        <f>SUM(I99:I110)</f>
        <v>2287650</v>
      </c>
      <c r="J111" s="227">
        <f>IFERROR(I111/I124-1,"-")</f>
        <v>8.8733972269205985E-2</v>
      </c>
      <c r="K111" s="226">
        <f>SUM(K99:K110)</f>
        <v>2915727</v>
      </c>
      <c r="L111" s="227">
        <f>IFERROR(K111/K124-1,"-")</f>
        <v>0.10408154610123521</v>
      </c>
      <c r="M111" s="228">
        <f>SUM(M99:M110)</f>
        <v>340971</v>
      </c>
      <c r="N111" s="229">
        <f>IFERROR(M111/M124-1,"-")</f>
        <v>-4.3803685454764651E-2</v>
      </c>
      <c r="O111" s="226">
        <f>SUM(O99:O110)</f>
        <v>13332461</v>
      </c>
      <c r="P111" s="227">
        <f>IFERROR(O111/O124-1,"-")</f>
        <v>0.1288610632771976</v>
      </c>
      <c r="Q111" s="226">
        <f>SUM(Q99:Q110)</f>
        <v>5083296</v>
      </c>
      <c r="R111" s="227">
        <f>IFERROR(Q111/Q124-1,"-")</f>
        <v>0.10920868907371961</v>
      </c>
      <c r="S111" s="226">
        <f>SUM(S99:S110)</f>
        <v>3672180</v>
      </c>
      <c r="T111" s="227">
        <f>IFERROR(S111/S124-1,"-")</f>
        <v>0.13119632317606622</v>
      </c>
      <c r="U111" s="226">
        <f>SUM(U99:U110)</f>
        <v>2139261</v>
      </c>
      <c r="V111" s="227">
        <f>IFERROR(U111/U124-1,"-")</f>
        <v>9.7106996165466031E-2</v>
      </c>
      <c r="W111" s="226">
        <f>SUM(W99:W110)</f>
        <v>2632656</v>
      </c>
      <c r="X111" s="227">
        <f>IFERROR(W111/W124-1,"-")</f>
        <v>0.10652713552336368</v>
      </c>
      <c r="Y111" s="228">
        <f>SUM(Y99:Y110)</f>
        <v>282763</v>
      </c>
      <c r="Z111" s="229">
        <f>IFERROR(Y111/Y124-1,"-")</f>
        <v>-5.8185003597218121E-2</v>
      </c>
      <c r="AA111" s="226">
        <f>SUM(AA99:AA110)</f>
        <v>1648652</v>
      </c>
      <c r="AB111" s="227">
        <f>IFERROR(AA111/AA124-1,"-")</f>
        <v>0.10595085563255102</v>
      </c>
      <c r="AC111" s="226">
        <f>SUM(AC99:AC110)</f>
        <v>686694</v>
      </c>
      <c r="AD111" s="227">
        <f>IFERROR(AC111/AC124-1,"-")</f>
        <v>0.12132528841678991</v>
      </c>
      <c r="AE111" s="226">
        <f>SUM(AE99:AE110)</f>
        <v>551494</v>
      </c>
      <c r="AF111" s="227">
        <f>IFERROR(AE111/AE124-1,"-")</f>
        <v>0.17004565667537941</v>
      </c>
      <c r="AG111" s="226">
        <f>SUM(AG99:AG110)</f>
        <v>148389</v>
      </c>
      <c r="AH111" s="227">
        <f>IFERROR(AG111/AG124-1,"-")</f>
        <v>-1.9181577225347191E-2</v>
      </c>
      <c r="AI111" s="226">
        <f>SUM(AI99:AI110)</f>
        <v>283071</v>
      </c>
      <c r="AJ111" s="227">
        <f>IFERROR(AI111/AI124-1,"-")</f>
        <v>8.1848235271636316E-2</v>
      </c>
      <c r="AK111" s="228">
        <f>SUM(AK99:AK110)</f>
        <v>58208</v>
      </c>
      <c r="AL111" s="229">
        <f>IFERROR(AK111/AK124-1,"-")</f>
        <v>3.2807537394204944E-2</v>
      </c>
      <c r="AM111" s="226">
        <f>SUM(AM99:AM110)</f>
        <v>3020296</v>
      </c>
      <c r="AN111" s="227">
        <f>IFERROR(AM111/AM124-1,"-")</f>
        <v>9.7767715489401885E-2</v>
      </c>
      <c r="AO111" s="226">
        <f>SUM(AO99:AO110)</f>
        <v>837419</v>
      </c>
      <c r="AP111" s="227">
        <f>IFERROR(AO111/AO124-1,"-")</f>
        <v>2.4726753890055519E-2</v>
      </c>
      <c r="AQ111" s="226">
        <f>SUM(AQ99:AQ110)</f>
        <v>959211</v>
      </c>
      <c r="AR111" s="227">
        <f>IFERROR(AQ111/AQ124-1,"-")</f>
        <v>0.11382041129135256</v>
      </c>
      <c r="AS111" s="226">
        <f>SUM(AS99:AS110)</f>
        <v>932519</v>
      </c>
      <c r="AT111" s="227">
        <f>IFERROR(AS111/AS124-1,"-")</f>
        <v>3.3044566794802277E-2</v>
      </c>
      <c r="AU111" s="226">
        <f>SUM(AU99:AU110)</f>
        <v>439609</v>
      </c>
      <c r="AV111" s="227">
        <f>IFERROR(AU111/AU124-1,"-")</f>
        <v>-5.0614841721988713E-2</v>
      </c>
      <c r="AW111" s="228">
        <f>SUM(AW99:AW110)</f>
        <v>140545</v>
      </c>
      <c r="AX111" s="229">
        <f>IFERROR(AW111/AW124-1,"-")</f>
        <v>-0.2088523870372142</v>
      </c>
      <c r="AY111" s="226">
        <f>SUM(AY99:AY110)</f>
        <v>395014</v>
      </c>
      <c r="AZ111" s="227">
        <f>IFERROR(AY111/AY124-1,"-")</f>
        <v>8.0885692864218095E-2</v>
      </c>
      <c r="BA111" s="226">
        <f>SUM(BA99:BA110)</f>
        <v>214690</v>
      </c>
      <c r="BB111" s="227">
        <f>IFERROR(BA111/BA124-1,"-")</f>
        <v>4.4989705374135491E-2</v>
      </c>
      <c r="BC111" s="226">
        <f>SUM(BC99:BC110)</f>
        <v>111919</v>
      </c>
      <c r="BD111" s="227">
        <f>IFERROR(BC111/BC124-1,"-")</f>
        <v>0.13910149411716799</v>
      </c>
      <c r="BE111" s="226">
        <f>SUM(BE99:BE110)</f>
        <v>18015</v>
      </c>
      <c r="BF111" s="227">
        <f>IFERROR(BE111/BE124-1,"-")</f>
        <v>1.8487109905020338E-2</v>
      </c>
      <c r="BG111" s="226">
        <f>SUM(BG99:BG110)</f>
        <v>42686</v>
      </c>
      <c r="BH111" s="227">
        <f>IFERROR(BG111/BG124-1,"-")</f>
        <v>7.6298537569339464E-2</v>
      </c>
      <c r="BI111" s="228">
        <f>SUM(BI99:BI110)</f>
        <v>7745</v>
      </c>
      <c r="BJ111" s="229">
        <f>IFERROR(BI111/BI124-1,"-")</f>
        <v>2.8006371117600182E-2</v>
      </c>
      <c r="BK111" s="226">
        <f>SUM(BK99:BK110)</f>
        <v>583557</v>
      </c>
      <c r="BL111" s="227">
        <f>IFERROR(BK111/BK124-1,"-")</f>
        <v>7.8767275227933142E-2</v>
      </c>
      <c r="BM111" s="226">
        <f>SUM(BM99:BM110)</f>
        <v>184820</v>
      </c>
      <c r="BN111" s="227">
        <f>IFERROR(BM111/BM124-1,"-")</f>
        <v>-7.0967707275667591E-3</v>
      </c>
      <c r="BO111" s="226">
        <f>SUM(BO99:BO110)</f>
        <v>100013</v>
      </c>
      <c r="BP111" s="227">
        <f>IFERROR(BO111/BO124-1,"-")</f>
        <v>0.11947749583048828</v>
      </c>
      <c r="BQ111" s="226">
        <f>SUM(BQ99:BQ110)</f>
        <v>137891</v>
      </c>
      <c r="BR111" s="227">
        <f>IFERROR(BQ111/BQ124-1,"-")</f>
        <v>0.10991178080427577</v>
      </c>
      <c r="BS111" s="226">
        <f>SUM(BS99:BS110)</f>
        <v>158943</v>
      </c>
      <c r="BT111" s="227">
        <f>IFERROR(BS111/BS124-1,"-")</f>
        <v>0.13520173126781088</v>
      </c>
      <c r="BU111" s="228">
        <f>SUM(BU99:BU110)</f>
        <v>12561</v>
      </c>
      <c r="BV111" s="229">
        <f>IFERROR(BU111/BU124-1,"-")</f>
        <v>0.72115648122773357</v>
      </c>
      <c r="BW111" s="226">
        <f>SUM(BW99:BW110)</f>
        <v>4892535</v>
      </c>
      <c r="BX111" s="227">
        <f>IFERROR(BW111/BW124-1,"-")</f>
        <v>0.1701149634211645</v>
      </c>
      <c r="BY111" s="226">
        <f>SUM(BY99:BY110)</f>
        <v>2260123</v>
      </c>
      <c r="BZ111" s="227">
        <f>IFERROR(BY111/BY124-1,"-")</f>
        <v>0.15542894243107419</v>
      </c>
      <c r="CA111" s="226">
        <f>SUM(CA99:CA110)</f>
        <v>787580</v>
      </c>
      <c r="CB111" s="227">
        <f>IFERROR(CA111/CA124-1,"-")</f>
        <v>0.25116167497247721</v>
      </c>
      <c r="CC111" s="226">
        <f>SUM(CC99:CC110)</f>
        <v>538407</v>
      </c>
      <c r="CD111" s="227">
        <f>IFERROR(CC111/CC124-1,"-")</f>
        <v>0.14073388236440709</v>
      </c>
      <c r="CE111" s="226">
        <f>SUM(CE99:CE110)</f>
        <v>1334470</v>
      </c>
      <c r="CF111" s="227">
        <f>IFERROR(CE111/CE124-1,"-")</f>
        <v>0.15055791889612924</v>
      </c>
      <c r="CG111" s="228">
        <f>SUM(CG99:CG110)</f>
        <v>48433</v>
      </c>
      <c r="CH111" s="229">
        <f>IFERROR(CG111/CG124-1,"-")</f>
        <v>-3.5948167758116156E-2</v>
      </c>
      <c r="CI111" s="226">
        <f>SUM(CI99:CI110)</f>
        <v>619675</v>
      </c>
      <c r="CJ111" s="227">
        <f>IFERROR(CI111/CI124-1,"-")</f>
        <v>0.23379053982753706</v>
      </c>
      <c r="CK111" s="226">
        <f>SUM(CK99:CK110)</f>
        <v>190244</v>
      </c>
      <c r="CL111" s="227">
        <f>IFERROR(CK111/CK124-1,"-")</f>
        <v>0.21233208432107253</v>
      </c>
      <c r="CM111" s="226">
        <f>SUM(CM99:CM110)</f>
        <v>242927</v>
      </c>
      <c r="CN111" s="227">
        <f>IFERROR(CM111/CM124-1,"-")</f>
        <v>0.19039265360924773</v>
      </c>
      <c r="CO111" s="226">
        <f>SUM(CO99:CO110)</f>
        <v>64572</v>
      </c>
      <c r="CP111" s="227">
        <f>IFERROR(CO111/CO124-1,"-")</f>
        <v>0.32924369055951264</v>
      </c>
      <c r="CQ111" s="226">
        <f>SUM(CQ99:CQ110)</f>
        <v>102843</v>
      </c>
      <c r="CR111" s="227">
        <f>IFERROR(CQ111/CQ124-1,"-")</f>
        <v>0.2973105936372582</v>
      </c>
      <c r="CS111" s="228">
        <f>SUM(CS99:CS110)</f>
        <v>24590</v>
      </c>
      <c r="CT111" s="229">
        <f>IFERROR(CS111/CS124-1,"-")</f>
        <v>0.41224442912933612</v>
      </c>
      <c r="CU111" s="226">
        <f>SUM(CU99:CU110)</f>
        <v>482132</v>
      </c>
      <c r="CV111" s="227">
        <f>IFERROR(CU111/CU124-1,"-")</f>
        <v>8.8697804232565236E-2</v>
      </c>
      <c r="CW111" s="226">
        <f>SUM(CW99:CW110)</f>
        <v>130085</v>
      </c>
      <c r="CX111" s="227">
        <f>IFERROR(CW111/CW124-1,"-")</f>
        <v>0.10832318034267407</v>
      </c>
      <c r="CY111" s="226">
        <f>SUM(CY99:CY110)</f>
        <v>72404</v>
      </c>
      <c r="CZ111" s="227">
        <f>IFERROR(CY111/CY124-1,"-")</f>
        <v>0.1678064516129032</v>
      </c>
      <c r="DA111" s="226">
        <f>SUM(DA99:DA110)</f>
        <v>37043</v>
      </c>
      <c r="DB111" s="227">
        <f>IFERROR(DA111/DA124-1,"-")</f>
        <v>-0.10264050387596901</v>
      </c>
      <c r="DC111" s="226">
        <f>SUM(DC99:DC110)</f>
        <v>242521</v>
      </c>
      <c r="DD111" s="227">
        <f>IFERROR(DC111/DC124-1,"-")</f>
        <v>9.2392650748392979E-2</v>
      </c>
      <c r="DE111" s="228">
        <f>SUM(DE99:DE110)</f>
        <v>706</v>
      </c>
      <c r="DF111" s="229">
        <f>IFERROR(DE111/DE124-1,"-")</f>
        <v>0.41199999999999992</v>
      </c>
      <c r="DG111" s="226">
        <f>SUM(DG99:DG110)</f>
        <v>1623041</v>
      </c>
      <c r="DH111" s="227">
        <f>IFERROR(DG111/DG124-1,"-")</f>
        <v>4.7289440775761804E-2</v>
      </c>
      <c r="DI111" s="226">
        <f>SUM(DI99:DI110)</f>
        <v>452904</v>
      </c>
      <c r="DJ111" s="227">
        <f>IFERROR(DI111/DI124-1,"-")</f>
        <v>3.415725718982987E-2</v>
      </c>
      <c r="DK111" s="226">
        <f>SUM(DK99:DK110)</f>
        <v>938608</v>
      </c>
      <c r="DL111" s="227">
        <f>IFERROR(DK111/DK124-1,"-")</f>
        <v>3.1166539776915636E-2</v>
      </c>
      <c r="DM111" s="226">
        <f>SUM(DM99:DM110)</f>
        <v>108608</v>
      </c>
      <c r="DN111" s="227">
        <f>IFERROR(DM111/DM124-1,"-")</f>
        <v>0.19663732219786034</v>
      </c>
      <c r="DO111" s="226">
        <f>SUM(DO99:DO110)</f>
        <v>117005</v>
      </c>
      <c r="DP111" s="227">
        <f>IFERROR(DO111/DO124-1,"-")</f>
        <v>4.9654615591639084E-2</v>
      </c>
      <c r="DQ111" s="228">
        <f>SUM(DQ99:DQ110)</f>
        <v>11140</v>
      </c>
      <c r="DR111" s="229">
        <f>IFERROR(DQ111/DQ124-1,"-")</f>
        <v>2.0595990112606426</v>
      </c>
      <c r="DS111" s="226">
        <f>SUM(DS99:DS110)</f>
        <v>953382</v>
      </c>
      <c r="DT111" s="227">
        <f>IFERROR(DS111/DS124-1,"-")</f>
        <v>0.18296028558346955</v>
      </c>
      <c r="DU111" s="226">
        <f>SUM(DU99:DU110)</f>
        <v>603492</v>
      </c>
      <c r="DV111" s="227">
        <f>IFERROR(DU111/DU124-1,"-")</f>
        <v>0.17583151971662758</v>
      </c>
      <c r="DW111" s="226">
        <f>SUM(DW99:DW110)</f>
        <v>366542</v>
      </c>
      <c r="DX111" s="227">
        <f>IFERROR(DW111/DW124-1,"-")</f>
        <v>0.16467175271752077</v>
      </c>
      <c r="DY111" s="226">
        <f>SUM(DY99:DY110)</f>
        <v>178519</v>
      </c>
      <c r="DZ111" s="227">
        <f>IFERROR(DY111/DY124-1,"-")</f>
        <v>0.22022556390977455</v>
      </c>
      <c r="EA111" s="226">
        <f>SUM(EA99:EA110)</f>
        <v>139079</v>
      </c>
      <c r="EB111" s="227">
        <f>IFERROR(EA111/EA124-1,"-")</f>
        <v>0.11137836520404987</v>
      </c>
      <c r="EC111" s="228">
        <f>SUM(EC99:EC110)</f>
        <v>32949</v>
      </c>
      <c r="ED111" s="229">
        <f>IFERROR(EC111/EC124-1,"-")</f>
        <v>0.31135079200827831</v>
      </c>
    </row>
    <row r="112" spans="1:134" s="16" customFormat="1" outlineLevel="1" x14ac:dyDescent="0.25">
      <c r="A112" s="218"/>
      <c r="B112" s="33" t="s">
        <v>33</v>
      </c>
      <c r="C112" s="34">
        <v>1129254</v>
      </c>
      <c r="D112" s="224">
        <f>IFERROR(C112/C125-1,"-")</f>
        <v>4.3317020350730706E-2</v>
      </c>
      <c r="E112" s="34">
        <v>474671</v>
      </c>
      <c r="F112" s="224">
        <f>IFERROR(E112/E125-1,"-")</f>
        <v>1.0157523547663638E-2</v>
      </c>
      <c r="G112" s="34">
        <v>366609</v>
      </c>
      <c r="H112" s="224">
        <f>IFERROR(G112/G125-1,"-")</f>
        <v>4.3717776075933967E-2</v>
      </c>
      <c r="I112" s="34">
        <v>174445</v>
      </c>
      <c r="J112" s="224">
        <f>IFERROR(I112/I125-1,"-")</f>
        <v>0.2053549835895665</v>
      </c>
      <c r="K112" s="34">
        <v>216378</v>
      </c>
      <c r="L112" s="224">
        <f>IFERROR(K112/K125-1,"-")</f>
        <v>-1.2558755076894967E-2</v>
      </c>
      <c r="M112" s="130">
        <v>44372</v>
      </c>
      <c r="N112" s="220">
        <f>IFERROR(M112/M125-1,"-")</f>
        <v>0.25231429216527435</v>
      </c>
      <c r="O112" s="34">
        <v>1040565</v>
      </c>
      <c r="P112" s="224">
        <f>IFERROR(O112/O125-1,"-")</f>
        <v>4.3405148815074623E-2</v>
      </c>
      <c r="Q112" s="34">
        <v>430980</v>
      </c>
      <c r="R112" s="224">
        <f>IFERROR(Q112/Q125-1,"-")</f>
        <v>1.9831352135533109E-3</v>
      </c>
      <c r="S112" s="34">
        <v>339964</v>
      </c>
      <c r="T112" s="224">
        <f>IFERROR(S112/S125-1,"-")</f>
        <v>4.4535731513600352E-2</v>
      </c>
      <c r="U112" s="34">
        <v>168593</v>
      </c>
      <c r="V112" s="224">
        <f>IFERROR(U112/U125-1,"-")</f>
        <v>0.20210626889510008</v>
      </c>
      <c r="W112" s="34">
        <v>201714</v>
      </c>
      <c r="X112" s="224">
        <f>IFERROR(W112/W125-1,"-")</f>
        <v>-1.2517684840236742E-2</v>
      </c>
      <c r="Y112" s="130">
        <v>41628</v>
      </c>
      <c r="Z112" s="220">
        <f>IFERROR(Y112/Y125-1,"-")</f>
        <v>0.24960225737700004</v>
      </c>
      <c r="AA112" s="34">
        <v>88689</v>
      </c>
      <c r="AB112" s="224">
        <f>IFERROR(AA112/AA125-1,"-")</f>
        <v>4.2284142858821649E-2</v>
      </c>
      <c r="AC112" s="34">
        <v>43691</v>
      </c>
      <c r="AD112" s="224">
        <f>IFERROR(AC112/AC125-1,"-")</f>
        <v>9.8536658956049461E-2</v>
      </c>
      <c r="AE112" s="34">
        <v>26645</v>
      </c>
      <c r="AF112" s="224">
        <f>IFERROR(AE112/AE125-1,"-")</f>
        <v>3.3392801737511579E-2</v>
      </c>
      <c r="AG112" s="34">
        <v>5851</v>
      </c>
      <c r="AH112" s="224">
        <f>IFERROR(AG112/AG125-1,"-")</f>
        <v>0.30690194326557974</v>
      </c>
      <c r="AI112" s="34">
        <v>14664</v>
      </c>
      <c r="AJ112" s="224">
        <f>IFERROR(AI112/AI125-1,"-")</f>
        <v>-1.3189771197846589E-2</v>
      </c>
      <c r="AK112" s="130">
        <v>2744</v>
      </c>
      <c r="AL112" s="220">
        <f>IFERROR(AK112/AK125-1,"-")</f>
        <v>0.29495044832468142</v>
      </c>
      <c r="AM112" s="34">
        <v>263295</v>
      </c>
      <c r="AN112" s="224">
        <f>IFERROR(AM112/AM125-1,"-")</f>
        <v>5.9541487088479172E-2</v>
      </c>
      <c r="AO112" s="34">
        <v>98934</v>
      </c>
      <c r="AP112" s="224">
        <f>IFERROR(AO112/AO125-1,"-")</f>
        <v>-2.3269589598286178E-2</v>
      </c>
      <c r="AQ112" s="34">
        <v>92931</v>
      </c>
      <c r="AR112" s="224">
        <f>IFERROR(AQ112/AQ125-1,"-")</f>
        <v>3.4986556091871623E-3</v>
      </c>
      <c r="AS112" s="34">
        <v>92039</v>
      </c>
      <c r="AT112" s="224">
        <f>IFERROR(AS112/AS125-1,"-")</f>
        <v>0.28043572014857898</v>
      </c>
      <c r="AU112" s="34">
        <v>60772</v>
      </c>
      <c r="AV112" s="224">
        <f>IFERROR(AU112/AU125-1,"-")</f>
        <v>-0.12143641936043481</v>
      </c>
      <c r="AW112" s="130">
        <v>21814</v>
      </c>
      <c r="AX112" s="220">
        <f>IFERROR(AW112/AW125-1,"-")</f>
        <v>0.59926686217008807</v>
      </c>
      <c r="AY112" s="34">
        <v>29966</v>
      </c>
      <c r="AZ112" s="224">
        <f>IFERROR(AY112/AY125-1,"-")</f>
        <v>7.6133017309487849E-2</v>
      </c>
      <c r="BA112" s="34">
        <v>18373</v>
      </c>
      <c r="BB112" s="224">
        <f>IFERROR(BA112/BA125-1,"-")</f>
        <v>9.866650720564496E-2</v>
      </c>
      <c r="BC112" s="34">
        <v>7442</v>
      </c>
      <c r="BD112" s="224">
        <f>IFERROR(BC112/BC125-1,"-")</f>
        <v>-2.6867275658248868E-4</v>
      </c>
      <c r="BE112" s="34">
        <v>866</v>
      </c>
      <c r="BF112" s="224">
        <f>IFERROR(BE112/BE125-1,"-")</f>
        <v>0.1088348271446864</v>
      </c>
      <c r="BG112" s="34">
        <v>3320</v>
      </c>
      <c r="BH112" s="224">
        <f>IFERROR(BG112/BG125-1,"-")</f>
        <v>0.27398311588641588</v>
      </c>
      <c r="BI112" s="130">
        <v>653</v>
      </c>
      <c r="BJ112" s="220">
        <f>IFERROR(BI112/BI125-1,"-")</f>
        <v>4.146730462519943E-2</v>
      </c>
      <c r="BK112" s="34">
        <v>32886</v>
      </c>
      <c r="BL112" s="224">
        <f>IFERROR(BK112/BK125-1,"-")</f>
        <v>0.29375663873480473</v>
      </c>
      <c r="BM112" s="34">
        <v>13804</v>
      </c>
      <c r="BN112" s="224">
        <f>IFERROR(BM112/BM125-1,"-")</f>
        <v>0.1859106529209622</v>
      </c>
      <c r="BO112" s="34">
        <v>6122</v>
      </c>
      <c r="BP112" s="224">
        <f>IFERROR(BO112/BO125-1,"-")</f>
        <v>0.31542758917060598</v>
      </c>
      <c r="BQ112" s="34">
        <v>5669</v>
      </c>
      <c r="BR112" s="224">
        <f>IFERROR(BQ112/BQ125-1,"-")</f>
        <v>0.25782116707344138</v>
      </c>
      <c r="BS112" s="34">
        <v>7119</v>
      </c>
      <c r="BT112" s="224">
        <f>IFERROR(BS112/BS125-1,"-")</f>
        <v>0.71129807692307701</v>
      </c>
      <c r="BU112" s="130">
        <v>346</v>
      </c>
      <c r="BV112" s="220">
        <f>IFERROR(BU112/BU125-1,"-")</f>
        <v>15.476190476190474</v>
      </c>
      <c r="BW112" s="34">
        <v>280913</v>
      </c>
      <c r="BX112" s="224">
        <f>IFERROR(BW112/BW125-1,"-")</f>
        <v>5.5639272924049354E-2</v>
      </c>
      <c r="BY112" s="34">
        <v>141831</v>
      </c>
      <c r="BZ112" s="224">
        <f>IFERROR(BY112/BY125-1,"-")</f>
        <v>2.3703147668300284E-2</v>
      </c>
      <c r="CA112" s="34">
        <v>38970</v>
      </c>
      <c r="CB112" s="224">
        <f>IFERROR(CA112/CA125-1,"-")</f>
        <v>4.14773638355872E-2</v>
      </c>
      <c r="CC112" s="34">
        <v>32190</v>
      </c>
      <c r="CD112" s="224">
        <f>IFERROR(CC112/CC125-1,"-")</f>
        <v>8.0092608126698606E-2</v>
      </c>
      <c r="CE112" s="34">
        <v>79871</v>
      </c>
      <c r="CF112" s="224">
        <f>IFERROR(CE112/CE125-1,"-")</f>
        <v>3.7919249411978662E-2</v>
      </c>
      <c r="CG112" s="130">
        <v>11027</v>
      </c>
      <c r="CH112" s="220">
        <f>IFERROR(CG112/CG125-1,"-")</f>
        <v>-0.23210306406685233</v>
      </c>
      <c r="CI112" s="34">
        <v>40511</v>
      </c>
      <c r="CJ112" s="224">
        <f>IFERROR(CI112/CI125-1,"-")</f>
        <v>1.1485356170882088E-2</v>
      </c>
      <c r="CK112" s="34">
        <v>11934</v>
      </c>
      <c r="CL112" s="224">
        <f>IFERROR(CK112/CK125-1,"-")</f>
        <v>-8.8659793814433008E-2</v>
      </c>
      <c r="CM112" s="34">
        <v>16153</v>
      </c>
      <c r="CN112" s="224">
        <f>IFERROR(CM112/CM125-1,"-")</f>
        <v>3.5847120687443779E-2</v>
      </c>
      <c r="CO112" s="34">
        <v>5150</v>
      </c>
      <c r="CP112" s="224">
        <f>IFERROR(CO112/CO125-1,"-")</f>
        <v>0.1798396334478809</v>
      </c>
      <c r="CQ112" s="34">
        <v>6321</v>
      </c>
      <c r="CR112" s="224">
        <f>IFERROR(CQ112/CQ125-1,"-")</f>
        <v>0.18570624648283629</v>
      </c>
      <c r="CS112" s="130">
        <v>1539</v>
      </c>
      <c r="CT112" s="220">
        <f>IFERROR(CS112/CS125-1,"-")</f>
        <v>0.17660550458715596</v>
      </c>
      <c r="CU112" s="34">
        <v>30019</v>
      </c>
      <c r="CV112" s="224">
        <f>IFERROR(CU112/CU125-1,"-")</f>
        <v>0.13532014674180259</v>
      </c>
      <c r="CW112" s="34">
        <v>7635</v>
      </c>
      <c r="CX112" s="224">
        <f>IFERROR(CW112/CW125-1,"-")</f>
        <v>-9.1599057838265274E-4</v>
      </c>
      <c r="CY112" s="34">
        <v>4738</v>
      </c>
      <c r="CZ112" s="224">
        <f>IFERROR(CY112/CY125-1,"-")</f>
        <v>0.16670770746121644</v>
      </c>
      <c r="DA112" s="34">
        <v>2339</v>
      </c>
      <c r="DB112" s="224">
        <f>IFERROR(DA112/DA125-1,"-")</f>
        <v>0.34657455382843994</v>
      </c>
      <c r="DC112" s="34">
        <v>15134</v>
      </c>
      <c r="DD112" s="224">
        <f>IFERROR(DC112/DC125-1,"-")</f>
        <v>0.19419237749546281</v>
      </c>
      <c r="DE112" s="130">
        <v>89</v>
      </c>
      <c r="DF112" s="220">
        <f>IFERROR(DE112/DE125-1,"-")</f>
        <v>1.4054054054054053</v>
      </c>
      <c r="DG112" s="34">
        <v>242776</v>
      </c>
      <c r="DH112" s="224">
        <f>IFERROR(DG112/DG125-1,"-")</f>
        <v>-7.3476599918329666E-2</v>
      </c>
      <c r="DI112" s="34">
        <v>75764</v>
      </c>
      <c r="DJ112" s="224">
        <f>IFERROR(DI112/DI125-1,"-")</f>
        <v>-0.14848948030929687</v>
      </c>
      <c r="DK112" s="34">
        <v>139058</v>
      </c>
      <c r="DL112" s="224">
        <f>IFERROR(DK112/DK125-1,"-")</f>
        <v>1.8986275070163483E-2</v>
      </c>
      <c r="DM112" s="34">
        <v>11108</v>
      </c>
      <c r="DN112" s="224">
        <f>IFERROR(DM112/DM125-1,"-")</f>
        <v>-0.16007561436672968</v>
      </c>
      <c r="DO112" s="34">
        <v>15953</v>
      </c>
      <c r="DP112" s="224">
        <f>IFERROR(DO112/DO125-1,"-")</f>
        <v>-0.31491024650004296</v>
      </c>
      <c r="DQ112" s="130">
        <v>659</v>
      </c>
      <c r="DR112" s="220">
        <f>IFERROR(DQ112/DQ125-1,"-")</f>
        <v>-0.58343868520859665</v>
      </c>
      <c r="DS112" s="34">
        <v>65788</v>
      </c>
      <c r="DT112" s="224">
        <f>IFERROR(DS112/DS125-1,"-")</f>
        <v>7.0419785226163434E-2</v>
      </c>
      <c r="DU112" s="34">
        <v>42479</v>
      </c>
      <c r="DV112" s="224">
        <f>IFERROR(DU112/DU125-1,"-")</f>
        <v>8.1055631903089509E-2</v>
      </c>
      <c r="DW112" s="34">
        <v>25287</v>
      </c>
      <c r="DX112" s="224">
        <f>IFERROR(DW112/DW125-1,"-")</f>
        <v>0.20488874064897322</v>
      </c>
      <c r="DY112" s="34">
        <v>10125</v>
      </c>
      <c r="DZ112" s="224">
        <f>IFERROR(DY112/DY125-1,"-")</f>
        <v>7.7635114959688778E-3</v>
      </c>
      <c r="EA112" s="34">
        <v>10716</v>
      </c>
      <c r="EB112" s="224">
        <f>IFERROR(EA112/EA125-1,"-")</f>
        <v>0.30571463384915321</v>
      </c>
      <c r="EC112" s="130">
        <v>1813</v>
      </c>
      <c r="ED112" s="220">
        <f>IFERROR(EC112/EC125-1,"-")</f>
        <v>0.12889165628891663</v>
      </c>
    </row>
    <row r="113" spans="1:134" s="16" customFormat="1" outlineLevel="1" x14ac:dyDescent="0.25">
      <c r="A113" s="218"/>
      <c r="B113" s="33" t="s">
        <v>35</v>
      </c>
      <c r="C113" s="34">
        <v>1082295</v>
      </c>
      <c r="D113" s="224">
        <f>IFERROR(C113/C126-1,"-")</f>
        <v>1.1800813707379509E-2</v>
      </c>
      <c r="E113" s="34">
        <v>427003</v>
      </c>
      <c r="F113" s="224">
        <f>IFERROR(E113/E126-1,"-")</f>
        <v>-4.5306271198188086E-2</v>
      </c>
      <c r="G113" s="34">
        <v>321684</v>
      </c>
      <c r="H113" s="224">
        <f>IFERROR(G113/G126-1,"-")</f>
        <v>1.0752147601661433E-2</v>
      </c>
      <c r="I113" s="34">
        <v>160869</v>
      </c>
      <c r="J113" s="224">
        <f>IFERROR(I113/I126-1,"-")</f>
        <v>7.0055940985918275E-2</v>
      </c>
      <c r="K113" s="34">
        <v>200722</v>
      </c>
      <c r="L113" s="224">
        <f>IFERROR(K113/K126-1,"-")</f>
        <v>-3.3968620656463555E-2</v>
      </c>
      <c r="M113" s="130">
        <v>24107</v>
      </c>
      <c r="N113" s="220">
        <f>IFERROR(M113/M126-1,"-")</f>
        <v>-0.38522938821309261</v>
      </c>
      <c r="O113" s="34">
        <v>1005502</v>
      </c>
      <c r="P113" s="224">
        <f>IFERROR(O113/O126-1,"-")</f>
        <v>1.4195685415380632E-2</v>
      </c>
      <c r="Q113" s="34">
        <v>392664</v>
      </c>
      <c r="R113" s="224">
        <f>IFERROR(Q113/Q126-1,"-")</f>
        <v>-3.9394080246203833E-2</v>
      </c>
      <c r="S113" s="34">
        <v>295575</v>
      </c>
      <c r="T113" s="224">
        <f>IFERROR(S113/S126-1,"-")</f>
        <v>3.432191306473209E-3</v>
      </c>
      <c r="U113" s="34">
        <v>154902</v>
      </c>
      <c r="V113" s="224">
        <f>IFERROR(U113/U126-1,"-")</f>
        <v>6.2347833839696554E-2</v>
      </c>
      <c r="W113" s="34">
        <v>187320</v>
      </c>
      <c r="X113" s="224">
        <f>IFERROR(W113/W126-1,"-")</f>
        <v>-3.5442294918204165E-2</v>
      </c>
      <c r="Y113" s="130">
        <v>21742</v>
      </c>
      <c r="Z113" s="220">
        <f>IFERROR(Y113/Y126-1,"-")</f>
        <v>-0.42273789294817332</v>
      </c>
      <c r="AA113" s="34">
        <v>76793</v>
      </c>
      <c r="AB113" s="224">
        <f>IFERROR(AA113/AA126-1,"-")</f>
        <v>-1.8544552936966441E-2</v>
      </c>
      <c r="AC113" s="34">
        <v>34339</v>
      </c>
      <c r="AD113" s="224">
        <f>IFERROR(AC113/AC126-1,"-")</f>
        <v>-0.10807792207792211</v>
      </c>
      <c r="AE113" s="34">
        <v>26108</v>
      </c>
      <c r="AF113" s="224">
        <f>IFERROR(AE113/AE126-1,"-")</f>
        <v>0.10169634568318009</v>
      </c>
      <c r="AG113" s="34">
        <v>5967</v>
      </c>
      <c r="AH113" s="224">
        <f>IFERROR(AG113/AG126-1,"-")</f>
        <v>0.31838267786124619</v>
      </c>
      <c r="AI113" s="34">
        <v>13402</v>
      </c>
      <c r="AJ113" s="224">
        <f>IFERROR(AI113/AI126-1,"-")</f>
        <v>-1.2889445385578568E-2</v>
      </c>
      <c r="AK113" s="130">
        <v>2366</v>
      </c>
      <c r="AL113" s="220">
        <f>IFERROR(AK113/AK126-1,"-")</f>
        <v>0.52645161290322573</v>
      </c>
      <c r="AM113" s="34">
        <v>230982</v>
      </c>
      <c r="AN113" s="224">
        <f>IFERROR(AM113/AM126-1,"-")</f>
        <v>-4.0788520575351095E-3</v>
      </c>
      <c r="AO113" s="34">
        <v>75927</v>
      </c>
      <c r="AP113" s="224">
        <f>IFERROR(AO113/AO126-1,"-")</f>
        <v>-0.10826237594691412</v>
      </c>
      <c r="AQ113" s="34">
        <v>66949</v>
      </c>
      <c r="AR113" s="224">
        <f>IFERROR(AQ113/AQ126-1,"-")</f>
        <v>-9.7722371967654986E-2</v>
      </c>
      <c r="AS113" s="34">
        <v>73009</v>
      </c>
      <c r="AT113" s="224">
        <f>IFERROR(AS113/AS126-1,"-")</f>
        <v>-1.4177885199638141E-2</v>
      </c>
      <c r="AU113" s="34">
        <v>42060</v>
      </c>
      <c r="AV113" s="224">
        <f>IFERROR(AU113/AU126-1,"-")</f>
        <v>-0.21296382926966184</v>
      </c>
      <c r="AW113" s="130">
        <v>13467</v>
      </c>
      <c r="AX113" s="220">
        <f>IFERROR(AW113/AW126-1,"-")</f>
        <v>-0.55574981856567929</v>
      </c>
      <c r="AY113" s="34">
        <v>29472</v>
      </c>
      <c r="AZ113" s="224">
        <f>IFERROR(AY113/AY126-1,"-")</f>
        <v>0.1529163243750733</v>
      </c>
      <c r="BA113" s="34">
        <v>18113</v>
      </c>
      <c r="BB113" s="224">
        <f>IFERROR(BA113/BA126-1,"-")</f>
        <v>8.8587054510487429E-2</v>
      </c>
      <c r="BC113" s="34">
        <v>8367</v>
      </c>
      <c r="BD113" s="224">
        <f>IFERROR(BC113/BC126-1,"-")</f>
        <v>0.32788446278368522</v>
      </c>
      <c r="BE113" s="34">
        <v>1507</v>
      </c>
      <c r="BF113" s="224">
        <f>IFERROR(BE113/BE126-1,"-")</f>
        <v>0.30815972222222232</v>
      </c>
      <c r="BG113" s="34">
        <v>2712</v>
      </c>
      <c r="BH113" s="224">
        <f>IFERROR(BG113/BG126-1,"-")</f>
        <v>0.92204110559886598</v>
      </c>
      <c r="BI113" s="130">
        <v>906</v>
      </c>
      <c r="BJ113" s="220">
        <f>IFERROR(BI113/BI126-1,"-")</f>
        <v>0.47557003257328989</v>
      </c>
      <c r="BK113" s="34">
        <v>43371</v>
      </c>
      <c r="BL113" s="224">
        <f>IFERROR(BK113/BK126-1,"-")</f>
        <v>0.23020848106651548</v>
      </c>
      <c r="BM113" s="34">
        <v>18090</v>
      </c>
      <c r="BN113" s="224">
        <f>IFERROR(BM113/BM126-1,"-")</f>
        <v>0.26689544085720285</v>
      </c>
      <c r="BO113" s="34">
        <v>5385</v>
      </c>
      <c r="BP113" s="224">
        <f>IFERROR(BO113/BO126-1,"-")</f>
        <v>0.3130943672275055</v>
      </c>
      <c r="BQ113" s="34">
        <v>10606</v>
      </c>
      <c r="BR113" s="224">
        <f>IFERROR(BQ113/BQ126-1,"-")</f>
        <v>0.27246550689862037</v>
      </c>
      <c r="BS113" s="34">
        <v>9332</v>
      </c>
      <c r="BT113" s="224">
        <f>IFERROR(BS113/BS126-1,"-")</f>
        <v>0.1488366367105749</v>
      </c>
      <c r="BU113" s="130">
        <v>374</v>
      </c>
      <c r="BV113" s="220">
        <f>IFERROR(BU113/BU126-1,"-")</f>
        <v>-6.7331670822942669E-2</v>
      </c>
      <c r="BW113" s="34">
        <v>292705</v>
      </c>
      <c r="BX113" s="224">
        <f>IFERROR(BW113/BW126-1,"-")</f>
        <v>3.3267321140493022E-2</v>
      </c>
      <c r="BY113" s="34">
        <v>136763</v>
      </c>
      <c r="BZ113" s="224">
        <f>IFERROR(BY113/BY126-1,"-")</f>
        <v>2.8524618940339863E-4</v>
      </c>
      <c r="CA113" s="34">
        <v>35309</v>
      </c>
      <c r="CB113" s="224">
        <f>IFERROR(CA113/CA126-1,"-")</f>
        <v>-2.1450544577779063E-2</v>
      </c>
      <c r="CC113" s="34">
        <v>35081</v>
      </c>
      <c r="CD113" s="224">
        <f>IFERROR(CC113/CC126-1,"-")</f>
        <v>0.13277793922955206</v>
      </c>
      <c r="CE113" s="34">
        <v>82721</v>
      </c>
      <c r="CF113" s="224">
        <f>IFERROR(CE113/CE126-1,"-")</f>
        <v>4.8361954248780092E-2</v>
      </c>
      <c r="CG113" s="130">
        <v>2842</v>
      </c>
      <c r="CH113" s="220">
        <f>IFERROR(CG113/CG126-1,"-")</f>
        <v>6.6816816816816837E-2</v>
      </c>
      <c r="CI113" s="34">
        <v>41171</v>
      </c>
      <c r="CJ113" s="224">
        <f>IFERROR(CI113/CI126-1,"-")</f>
        <v>9.9683929005589533E-4</v>
      </c>
      <c r="CK113" s="34">
        <v>12508</v>
      </c>
      <c r="CL113" s="224">
        <f>IFERROR(CK113/CK126-1,"-")</f>
        <v>-0.10007914238434423</v>
      </c>
      <c r="CM113" s="34">
        <v>15646</v>
      </c>
      <c r="CN113" s="224">
        <f>IFERROR(CM113/CM126-1,"-")</f>
        <v>2.3216271009090406E-2</v>
      </c>
      <c r="CO113" s="34">
        <v>4529</v>
      </c>
      <c r="CP113" s="224">
        <f>IFERROR(CO113/CO126-1,"-")</f>
        <v>0.28847795163584644</v>
      </c>
      <c r="CQ113" s="34">
        <v>6012</v>
      </c>
      <c r="CR113" s="224">
        <f>IFERROR(CQ113/CQ126-1,"-")</f>
        <v>-3.9770004791566893E-2</v>
      </c>
      <c r="CS113" s="130">
        <v>1229</v>
      </c>
      <c r="CT113" s="220">
        <f>IFERROR(CS113/CS126-1,"-")</f>
        <v>-0.16564833672776647</v>
      </c>
      <c r="CU113" s="34">
        <v>28931</v>
      </c>
      <c r="CV113" s="224">
        <f>IFERROR(CU113/CU126-1,"-")</f>
        <v>4.1545163264571361E-2</v>
      </c>
      <c r="CW113" s="34">
        <v>7090</v>
      </c>
      <c r="CX113" s="224">
        <f>IFERROR(CW113/CW126-1,"-")</f>
        <v>-9.0559261159569027E-2</v>
      </c>
      <c r="CY113" s="34">
        <v>3322</v>
      </c>
      <c r="CZ113" s="224">
        <f>IFERROR(CY113/CY126-1,"-")</f>
        <v>-0.15663874079715667</v>
      </c>
      <c r="DA113" s="34">
        <v>2918</v>
      </c>
      <c r="DB113" s="224">
        <f>IFERROR(DA113/DA126-1,"-")</f>
        <v>1.0348675034867503</v>
      </c>
      <c r="DC113" s="34">
        <v>15733</v>
      </c>
      <c r="DD113" s="224">
        <f>IFERROR(DC113/DC126-1,"-")</f>
        <v>0.10159641506791761</v>
      </c>
      <c r="DE113" s="130">
        <v>282</v>
      </c>
      <c r="DF113" s="220">
        <f>IFERROR(DE113/DE126-1,"-")</f>
        <v>4.4230769230769234</v>
      </c>
      <c r="DG113" s="34">
        <v>224911</v>
      </c>
      <c r="DH113" s="224">
        <f>IFERROR(DG113/DG126-1,"-")</f>
        <v>-0.10388311605520673</v>
      </c>
      <c r="DI113" s="34">
        <v>73089</v>
      </c>
      <c r="DJ113" s="224">
        <f>IFERROR(DI113/DI126-1,"-")</f>
        <v>-0.15870713767740596</v>
      </c>
      <c r="DK113" s="34">
        <v>124429</v>
      </c>
      <c r="DL113" s="224">
        <f>IFERROR(DK113/DK126-1,"-")</f>
        <v>-3.0745622234685577E-2</v>
      </c>
      <c r="DM113" s="34">
        <v>11010</v>
      </c>
      <c r="DN113" s="224">
        <f>IFERROR(DM113/DM126-1,"-")</f>
        <v>-0.15098704503392968</v>
      </c>
      <c r="DO113" s="34">
        <v>16812</v>
      </c>
      <c r="DP113" s="224">
        <f>IFERROR(DO113/DO126-1,"-")</f>
        <v>-0.22468179302711677</v>
      </c>
      <c r="DQ113" s="130">
        <v>998</v>
      </c>
      <c r="DR113" s="220">
        <f>IFERROR(DQ113/DQ126-1,"-")</f>
        <v>-0.12914485165794065</v>
      </c>
      <c r="DS113" s="34">
        <v>63747</v>
      </c>
      <c r="DT113" s="224">
        <f>IFERROR(DS113/DS126-1,"-")</f>
        <v>0.12254349510459961</v>
      </c>
      <c r="DU113" s="34">
        <v>36557</v>
      </c>
      <c r="DV113" s="224">
        <f>IFERROR(DU113/DU126-1,"-")</f>
        <v>2.5787081205454809E-2</v>
      </c>
      <c r="DW113" s="34">
        <v>29179</v>
      </c>
      <c r="DX113" s="224">
        <f>IFERROR(DW113/DW126-1,"-")</f>
        <v>0.35867945613708319</v>
      </c>
      <c r="DY113" s="34">
        <v>11072</v>
      </c>
      <c r="DZ113" s="224">
        <f>IFERROR(DY113/DY126-1,"-")</f>
        <v>0.13222210860006145</v>
      </c>
      <c r="EA113" s="34">
        <v>9941</v>
      </c>
      <c r="EB113" s="224">
        <f>IFERROR(EA113/EA126-1,"-")</f>
        <v>0.15660267597440369</v>
      </c>
      <c r="EC113" s="130">
        <v>1364</v>
      </c>
      <c r="ED113" s="220">
        <f>IFERROR(EC113/EC126-1,"-")</f>
        <v>0.73979591836734704</v>
      </c>
    </row>
    <row r="114" spans="1:134" s="16" customFormat="1" outlineLevel="1" x14ac:dyDescent="0.25">
      <c r="A114" s="218"/>
      <c r="B114" s="33" t="s">
        <v>37</v>
      </c>
      <c r="C114" s="34">
        <v>1214523</v>
      </c>
      <c r="D114" s="224">
        <f t="shared" ref="D114:D123" si="536">IFERROR(C114/C127-1,"-")</f>
        <v>2.5556636924883858E-3</v>
      </c>
      <c r="E114" s="34">
        <v>510984</v>
      </c>
      <c r="F114" s="224">
        <f t="shared" ref="F114:F123" si="537">IFERROR(E114/E127-1,"-")</f>
        <v>-5.6432969308248815E-3</v>
      </c>
      <c r="G114" s="34">
        <v>332523</v>
      </c>
      <c r="H114" s="224">
        <f t="shared" ref="H114:H123" si="538">IFERROR(G114/G127-1,"-")</f>
        <v>-0.11277752133855934</v>
      </c>
      <c r="I114" s="34">
        <v>193738</v>
      </c>
      <c r="J114" s="224">
        <f t="shared" ref="J114:J123" si="539">IFERROR(I114/I127-1,"-")</f>
        <v>0.25043082026888341</v>
      </c>
      <c r="K114" s="34">
        <v>246785</v>
      </c>
      <c r="L114" s="224">
        <f t="shared" ref="L114:L123" si="540">IFERROR(K114/K127-1,"-")</f>
        <v>-2.1510854490390807E-3</v>
      </c>
      <c r="M114" s="130">
        <v>53444</v>
      </c>
      <c r="N114" s="220">
        <f t="shared" ref="N114:N123" si="541">IFERROR(M114/M127-1,"-")</f>
        <v>2.1834729073457959E-2</v>
      </c>
      <c r="O114" s="34">
        <v>1115679</v>
      </c>
      <c r="P114" s="224">
        <f t="shared" ref="P114:P123" si="542">IFERROR(O114/O127-1,"-")</f>
        <v>-1.1053504457301244E-2</v>
      </c>
      <c r="Q114" s="34">
        <v>468084</v>
      </c>
      <c r="R114" s="224">
        <f t="shared" ref="R114:R123" si="543">IFERROR(Q114/Q127-1,"-")</f>
        <v>-1.8774106993124318E-2</v>
      </c>
      <c r="S114" s="34">
        <v>300957</v>
      </c>
      <c r="T114" s="224">
        <f t="shared" ref="T114:T123" si="544">IFERROR(S114/S127-1,"-")</f>
        <v>-0.13703591131705417</v>
      </c>
      <c r="U114" s="34">
        <v>184850</v>
      </c>
      <c r="V114" s="224">
        <f t="shared" ref="V114:V123" si="545">IFERROR(U114/U127-1,"-")</f>
        <v>0.23628119127079139</v>
      </c>
      <c r="W114" s="34">
        <v>229791</v>
      </c>
      <c r="X114" s="224">
        <f t="shared" ref="X114:X123" si="546">IFERROR(W114/W127-1,"-")</f>
        <v>6.4912027121137861E-3</v>
      </c>
      <c r="Y114" s="130">
        <v>50717</v>
      </c>
      <c r="Z114" s="220">
        <f t="shared" ref="Z114:Z123" si="547">IFERROR(Y114/Y127-1,"-")</f>
        <v>3.3269497188493258E-2</v>
      </c>
      <c r="AA114" s="34">
        <v>98844</v>
      </c>
      <c r="AB114" s="224">
        <f t="shared" ref="AB114:AB123" si="548">IFERROR(AA114/AA127-1,"-")</f>
        <v>0.18691611229856631</v>
      </c>
      <c r="AC114" s="34">
        <v>42900</v>
      </c>
      <c r="AD114" s="224">
        <f t="shared" ref="AD114:AD123" si="549">IFERROR(AC114/AC127-1,"-")</f>
        <v>0.16436868961024853</v>
      </c>
      <c r="AE114" s="34">
        <v>31566</v>
      </c>
      <c r="AF114" s="224">
        <f t="shared" ref="AF114:AF123" si="550">IFERROR(AE114/AE127-1,"-")</f>
        <v>0.21202580248809699</v>
      </c>
      <c r="AG114" s="34">
        <v>8888</v>
      </c>
      <c r="AH114" s="224">
        <f t="shared" ref="AH114:AH123" si="551">IFERROR(AG114/AG127-1,"-")</f>
        <v>0.64106351550960117</v>
      </c>
      <c r="AI114" s="34">
        <v>16993</v>
      </c>
      <c r="AJ114" s="224">
        <f t="shared" ref="AJ114:AJ123" si="552">IFERROR(AI114/AI127-1,"-")</f>
        <v>-0.10596096175093384</v>
      </c>
      <c r="AK114" s="130">
        <v>2727</v>
      </c>
      <c r="AL114" s="220">
        <f t="shared" ref="AL114:AL123" si="553">IFERROR(AK114/AK127-1,"-")</f>
        <v>-0.15257924176507143</v>
      </c>
      <c r="AM114" s="34">
        <v>277215</v>
      </c>
      <c r="AN114" s="224">
        <f t="shared" ref="AN114:AN123" si="554">IFERROR(AM114/AM127-1,"-")</f>
        <v>2.3825176168176032E-2</v>
      </c>
      <c r="AO114" s="34">
        <v>103097</v>
      </c>
      <c r="AP114" s="224">
        <f t="shared" ref="AP114:AP123" si="555">IFERROR(AO114/AO127-1,"-")</f>
        <v>4.9536297095621462E-2</v>
      </c>
      <c r="AQ114" s="34">
        <v>71570</v>
      </c>
      <c r="AR114" s="224">
        <f t="shared" ref="AR114:AR123" si="556">IFERROR(AQ114/AQ127-1,"-")</f>
        <v>-0.28413535113076005</v>
      </c>
      <c r="AS114" s="34">
        <v>92318</v>
      </c>
      <c r="AT114" s="224">
        <f t="shared" ref="AT114:AT123" si="557">IFERROR(AS114/AS127-1,"-")</f>
        <v>0.32896668873981527</v>
      </c>
      <c r="AU114" s="34">
        <v>60546</v>
      </c>
      <c r="AV114" s="224">
        <f t="shared" ref="AV114:AV123" si="558">IFERROR(AU114/AU127-1,"-")</f>
        <v>-4.3733712390428781E-2</v>
      </c>
      <c r="AW114" s="130">
        <v>35026</v>
      </c>
      <c r="AX114" s="220">
        <f t="shared" ref="AX114:AX123" si="559">IFERROR(AW114/AW127-1,"-")</f>
        <v>-1.0732644184601514E-2</v>
      </c>
      <c r="AY114" s="34">
        <v>26401</v>
      </c>
      <c r="AZ114" s="224">
        <f t="shared" ref="AZ114:AZ123" si="560">IFERROR(AY114/AY127-1,"-")</f>
        <v>-8.4792179429403425E-2</v>
      </c>
      <c r="BA114" s="34">
        <v>16994</v>
      </c>
      <c r="BB114" s="224">
        <f t="shared" ref="BB114:BB123" si="561">IFERROR(BA114/BA127-1,"-")</f>
        <v>-2.7580682078278795E-2</v>
      </c>
      <c r="BC114" s="34">
        <v>5876</v>
      </c>
      <c r="BD114" s="224">
        <f t="shared" ref="BD114:BD123" si="562">IFERROR(BC114/BC127-1,"-")</f>
        <v>-0.235890767230169</v>
      </c>
      <c r="BE114" s="34">
        <v>1558</v>
      </c>
      <c r="BF114" s="224">
        <f t="shared" ref="BF114:BF123" si="563">IFERROR(BE114/BE127-1,"-")</f>
        <v>0.36307961504811903</v>
      </c>
      <c r="BG114" s="34">
        <v>2558</v>
      </c>
      <c r="BH114" s="224">
        <f t="shared" ref="BH114:BH123" si="564">IFERROR(BG114/BG127-1,"-")</f>
        <v>0.25269343780607256</v>
      </c>
      <c r="BI114" s="130">
        <v>775</v>
      </c>
      <c r="BJ114" s="220">
        <f t="shared" ref="BJ114:BJ123" si="565">IFERROR(BI114/BI127-1,"-")</f>
        <v>7.638888888888884E-2</v>
      </c>
      <c r="BK114" s="34">
        <v>46174</v>
      </c>
      <c r="BL114" s="224">
        <f t="shared" ref="BL114:BL123" si="566">IFERROR(BK114/BK127-1,"-")</f>
        <v>-2.0346678547938812E-2</v>
      </c>
      <c r="BM114" s="34">
        <v>15496</v>
      </c>
      <c r="BN114" s="224">
        <f t="shared" ref="BN114:BN123" si="567">IFERROR(BM114/BM127-1,"-")</f>
        <v>-0.19743111663559143</v>
      </c>
      <c r="BO114" s="34">
        <v>7041</v>
      </c>
      <c r="BP114" s="224">
        <f t="shared" ref="BP114:BP123" si="568">IFERROR(BO114/BO127-1,"-")</f>
        <v>0.34139836159268433</v>
      </c>
      <c r="BQ114" s="34">
        <v>12982</v>
      </c>
      <c r="BR114" s="224">
        <f t="shared" ref="BR114:BR123" si="569">IFERROR(BQ114/BQ127-1,"-")</f>
        <v>9.0099924426904066E-2</v>
      </c>
      <c r="BS114" s="34">
        <v>10761</v>
      </c>
      <c r="BT114" s="224">
        <f t="shared" ref="BT114:BT123" si="570">IFERROR(BS114/BS127-1,"-")</f>
        <v>2.3784606602606839E-2</v>
      </c>
      <c r="BU114" s="130">
        <v>439</v>
      </c>
      <c r="BV114" s="220">
        <f t="shared" ref="BV114:BV123" si="571">IFERROR(BU114/BU127-1,"-")</f>
        <v>0.56227758007117434</v>
      </c>
      <c r="BW114" s="34">
        <v>354323</v>
      </c>
      <c r="BX114" s="224">
        <f t="shared" ref="BX114:BX123" si="572">IFERROR(BW114/BW127-1,"-")</f>
        <v>7.0746905521709591E-2</v>
      </c>
      <c r="BY114" s="34">
        <v>183577</v>
      </c>
      <c r="BZ114" s="224">
        <f t="shared" ref="BZ114:BZ123" si="573">IFERROR(BY114/BY127-1,"-")</f>
        <v>7.477532859108349E-2</v>
      </c>
      <c r="CA114" s="34">
        <v>48056</v>
      </c>
      <c r="CB114" s="224">
        <f t="shared" ref="CB114:CB123" si="574">IFERROR(CA114/CA127-1,"-")</f>
        <v>-5.1420224630386313E-2</v>
      </c>
      <c r="CC114" s="34">
        <v>39149</v>
      </c>
      <c r="CD114" s="224">
        <f t="shared" ref="CD114:CD123" si="575">IFERROR(CC114/CC127-1,"-")</f>
        <v>0.32479442320056862</v>
      </c>
      <c r="CE114" s="34">
        <v>102283</v>
      </c>
      <c r="CF114" s="224">
        <f t="shared" ref="CF114:CF123" si="576">IFERROR(CE114/CE127-1,"-")</f>
        <v>6.8419458285021939E-2</v>
      </c>
      <c r="CG114" s="130">
        <v>9533</v>
      </c>
      <c r="CH114" s="220">
        <f t="shared" ref="CH114:CH123" si="577">IFERROR(CG114/CG127-1,"-")</f>
        <v>0.24451697127937333</v>
      </c>
      <c r="CI114" s="34">
        <v>38009</v>
      </c>
      <c r="CJ114" s="224">
        <f t="shared" ref="CJ114:CJ123" si="578">IFERROR(CI114/CI127-1,"-")</f>
        <v>-0.23407556675062968</v>
      </c>
      <c r="CK114" s="34">
        <v>11562</v>
      </c>
      <c r="CL114" s="224">
        <f t="shared" ref="CL114:CL123" si="579">IFERROR(CK114/CK127-1,"-")</f>
        <v>-0.24009201445941508</v>
      </c>
      <c r="CM114" s="34">
        <v>14240</v>
      </c>
      <c r="CN114" s="224">
        <f t="shared" ref="CN114:CN123" si="580">IFERROR(CM114/CM127-1,"-")</f>
        <v>-0.32833356917126555</v>
      </c>
      <c r="CO114" s="34">
        <v>3857</v>
      </c>
      <c r="CP114" s="224">
        <f t="shared" ref="CP114:CP123" si="581">IFERROR(CO114/CO127-1,"-")</f>
        <v>9.2015855039637495E-2</v>
      </c>
      <c r="CQ114" s="34">
        <v>6198</v>
      </c>
      <c r="CR114" s="224">
        <f t="shared" ref="CR114:CR123" si="582">IFERROR(CQ114/CQ127-1,"-")</f>
        <v>-0.14273858921161831</v>
      </c>
      <c r="CS114" s="130">
        <v>2107</v>
      </c>
      <c r="CT114" s="220">
        <f t="shared" ref="CT114:CT123" si="583">IFERROR(CS114/CS127-1,"-")</f>
        <v>-0.10264054514480414</v>
      </c>
      <c r="CU114" s="34">
        <v>33478</v>
      </c>
      <c r="CV114" s="224">
        <f t="shared" ref="CV114:CV123" si="584">IFERROR(CU114/CU127-1,"-")</f>
        <v>0.16077805901321041</v>
      </c>
      <c r="CW114" s="34">
        <v>8010</v>
      </c>
      <c r="CX114" s="224">
        <f t="shared" ref="CX114:CX123" si="585">IFERROR(CW114/CW127-1,"-")</f>
        <v>-8.5929476206778488E-2</v>
      </c>
      <c r="CY114" s="34">
        <v>4845</v>
      </c>
      <c r="CZ114" s="224">
        <f t="shared" ref="CZ114:CZ123" si="586">IFERROR(CY114/CY127-1,"-")</f>
        <v>0.11481822365393457</v>
      </c>
      <c r="DA114" s="34">
        <v>3102</v>
      </c>
      <c r="DB114" s="224">
        <f t="shared" ref="DB114:DB123" si="587">IFERROR(DA114/DA127-1,"-")</f>
        <v>0.62323390894819464</v>
      </c>
      <c r="DC114" s="34">
        <v>17374</v>
      </c>
      <c r="DD114" s="224">
        <f t="shared" ref="DD114:DD123" si="588">IFERROR(DC114/DC127-1,"-")</f>
        <v>0.29117122473246138</v>
      </c>
      <c r="DE114" s="130">
        <v>62</v>
      </c>
      <c r="DF114" s="220">
        <f t="shared" ref="DF114:DF123" si="589">IFERROR(DE114/DE127-1,"-")</f>
        <v>0.9375</v>
      </c>
      <c r="DG114" s="34">
        <v>226699</v>
      </c>
      <c r="DH114" s="224">
        <f t="shared" ref="DH114:DH123" si="590">IFERROR(DG114/DG127-1,"-")</f>
        <v>-0.14204887353207207</v>
      </c>
      <c r="DI114" s="34">
        <v>75644</v>
      </c>
      <c r="DJ114" s="224">
        <f t="shared" ref="DJ114:DJ123" si="591">IFERROR(DI114/DI127-1,"-")</f>
        <v>-0.19531939790436681</v>
      </c>
      <c r="DK114" s="34">
        <v>118829</v>
      </c>
      <c r="DL114" s="224">
        <f t="shared" ref="DL114:DL123" si="592">IFERROR(DK114/DK127-1,"-")</f>
        <v>-8.7110503349517532E-2</v>
      </c>
      <c r="DM114" s="34">
        <v>13921</v>
      </c>
      <c r="DN114" s="224">
        <f t="shared" ref="DN114:DN123" si="593">IFERROR(DM114/DM127-1,"-")</f>
        <v>-0.14704981312419585</v>
      </c>
      <c r="DO114" s="34">
        <v>17954</v>
      </c>
      <c r="DP114" s="224">
        <f t="shared" ref="DP114:DP123" si="594">IFERROR(DO114/DO127-1,"-")</f>
        <v>-0.21932341942777633</v>
      </c>
      <c r="DQ114" s="130">
        <v>342</v>
      </c>
      <c r="DR114" s="220">
        <f t="shared" ref="DR114:DR123" si="595">IFERROR(DQ114/DQ127-1,"-")</f>
        <v>-0.3815551537070524</v>
      </c>
      <c r="DS114" s="34">
        <v>58806</v>
      </c>
      <c r="DT114" s="224">
        <f t="shared" ref="DT114:DT123" si="596">IFERROR(DS114/DS127-1,"-")</f>
        <v>7.5558982266770158E-3</v>
      </c>
      <c r="DU114" s="34">
        <v>35792</v>
      </c>
      <c r="DV114" s="224">
        <f t="shared" ref="DV114:DV123" si="597">IFERROR(DU114/DU127-1,"-")</f>
        <v>-8.3713071527315552E-2</v>
      </c>
      <c r="DW114" s="34">
        <v>24418</v>
      </c>
      <c r="DX114" s="224">
        <f t="shared" ref="DX114:DX123" si="598">IFERROR(DW114/DW127-1,"-")</f>
        <v>-9.7733079200291728E-3</v>
      </c>
      <c r="DY114" s="34">
        <v>11273</v>
      </c>
      <c r="DZ114" s="224">
        <f t="shared" ref="DZ114:DZ123" si="599">IFERROR(DY114/DY127-1,"-")</f>
        <v>0.23526188910804291</v>
      </c>
      <c r="EA114" s="34">
        <v>9576</v>
      </c>
      <c r="EB114" s="224">
        <f t="shared" ref="EB114:EB123" si="600">IFERROR(EA114/EA127-1,"-")</f>
        <v>-0.13892635554356625</v>
      </c>
      <c r="EC114" s="130">
        <v>1853</v>
      </c>
      <c r="ED114" s="220">
        <f t="shared" ref="ED114:ED123" si="601">IFERROR(EC114/EC127-1,"-")</f>
        <v>4.1596402473299543E-2</v>
      </c>
    </row>
    <row r="115" spans="1:134" s="16" customFormat="1" outlineLevel="1" x14ac:dyDescent="0.25">
      <c r="A115" s="218"/>
      <c r="B115" s="33" t="s">
        <v>39</v>
      </c>
      <c r="C115" s="34">
        <v>1033677</v>
      </c>
      <c r="D115" s="224">
        <f t="shared" si="536"/>
        <v>-4.3394770157916929E-2</v>
      </c>
      <c r="E115" s="34">
        <v>407165</v>
      </c>
      <c r="F115" s="224">
        <f t="shared" si="537"/>
        <v>-6.6075344288165305E-2</v>
      </c>
      <c r="G115" s="34">
        <v>275241</v>
      </c>
      <c r="H115" s="224">
        <f t="shared" si="538"/>
        <v>1.4919154114198196E-2</v>
      </c>
      <c r="I115" s="34">
        <v>172195</v>
      </c>
      <c r="J115" s="224">
        <f t="shared" si="539"/>
        <v>4.2115519620421704E-2</v>
      </c>
      <c r="K115" s="34">
        <v>204131</v>
      </c>
      <c r="L115" s="224">
        <f t="shared" si="540"/>
        <v>-2.3497557918705669E-2</v>
      </c>
      <c r="M115" s="130">
        <v>29142</v>
      </c>
      <c r="N115" s="220">
        <f t="shared" si="541"/>
        <v>0.34177448317141668</v>
      </c>
      <c r="O115" s="34">
        <v>917514</v>
      </c>
      <c r="P115" s="224">
        <f t="shared" si="542"/>
        <v>-4.3943539866164505E-2</v>
      </c>
      <c r="Q115" s="34">
        <v>362125</v>
      </c>
      <c r="R115" s="224">
        <f t="shared" si="543"/>
        <v>-5.7461960114731259E-2</v>
      </c>
      <c r="S115" s="34">
        <v>236525</v>
      </c>
      <c r="T115" s="224">
        <f t="shared" si="544"/>
        <v>3.8366699063325793E-3</v>
      </c>
      <c r="U115" s="34">
        <v>160976</v>
      </c>
      <c r="V115" s="224">
        <f t="shared" si="545"/>
        <v>3.1394961429047408E-2</v>
      </c>
      <c r="W115" s="34">
        <v>185871</v>
      </c>
      <c r="X115" s="224">
        <f t="shared" si="546"/>
        <v>5.0059748732356191E-4</v>
      </c>
      <c r="Y115" s="130">
        <v>22634</v>
      </c>
      <c r="Z115" s="220">
        <f t="shared" si="547"/>
        <v>0.34008288928359987</v>
      </c>
      <c r="AA115" s="34">
        <v>116163</v>
      </c>
      <c r="AB115" s="224">
        <f t="shared" si="548"/>
        <v>-3.9038070184146512E-2</v>
      </c>
      <c r="AC115" s="34">
        <v>45040</v>
      </c>
      <c r="AD115" s="224">
        <f t="shared" si="549"/>
        <v>-0.13001487319155514</v>
      </c>
      <c r="AE115" s="34">
        <v>38716</v>
      </c>
      <c r="AF115" s="224">
        <f t="shared" si="550"/>
        <v>8.8353526551035788E-2</v>
      </c>
      <c r="AG115" s="34">
        <v>11219</v>
      </c>
      <c r="AH115" s="224">
        <f t="shared" si="551"/>
        <v>0.22478165938864625</v>
      </c>
      <c r="AI115" s="34">
        <v>18260</v>
      </c>
      <c r="AJ115" s="224">
        <f t="shared" si="552"/>
        <v>-0.21513002364066192</v>
      </c>
      <c r="AK115" s="130">
        <v>6508</v>
      </c>
      <c r="AL115" s="220">
        <f t="shared" si="553"/>
        <v>0.3476910333402361</v>
      </c>
      <c r="AM115" s="34">
        <v>212925</v>
      </c>
      <c r="AN115" s="224">
        <f t="shared" si="554"/>
        <v>-3.8826142303837963E-2</v>
      </c>
      <c r="AO115" s="34">
        <v>61340</v>
      </c>
      <c r="AP115" s="224">
        <f t="shared" si="555"/>
        <v>6.2256472421854614E-2</v>
      </c>
      <c r="AQ115" s="34">
        <v>69224</v>
      </c>
      <c r="AR115" s="224">
        <f t="shared" si="556"/>
        <v>8.6633702221175835E-2</v>
      </c>
      <c r="AS115" s="34">
        <v>75344</v>
      </c>
      <c r="AT115" s="224">
        <f t="shared" si="557"/>
        <v>9.7525091407012487E-2</v>
      </c>
      <c r="AU115" s="34">
        <v>38375</v>
      </c>
      <c r="AV115" s="224">
        <f t="shared" si="558"/>
        <v>0.1593655589123868</v>
      </c>
      <c r="AW115" s="130">
        <v>13495</v>
      </c>
      <c r="AX115" s="220">
        <f t="shared" si="559"/>
        <v>0.484925176056338</v>
      </c>
      <c r="AY115" s="34">
        <v>34295</v>
      </c>
      <c r="AZ115" s="224">
        <f t="shared" si="560"/>
        <v>0.13744154422738886</v>
      </c>
      <c r="BA115" s="34">
        <v>20568</v>
      </c>
      <c r="BB115" s="224">
        <f t="shared" si="561"/>
        <v>0.2146695801098446</v>
      </c>
      <c r="BC115" s="34">
        <v>8126</v>
      </c>
      <c r="BD115" s="224">
        <f t="shared" si="562"/>
        <v>3.2791052364006035E-2</v>
      </c>
      <c r="BE115" s="34">
        <v>1635</v>
      </c>
      <c r="BF115" s="224">
        <f t="shared" si="563"/>
        <v>-6.5714285714285725E-2</v>
      </c>
      <c r="BG115" s="34">
        <v>3599</v>
      </c>
      <c r="BH115" s="224">
        <f t="shared" si="564"/>
        <v>6.9539375928677538E-2</v>
      </c>
      <c r="BI115" s="130">
        <v>557</v>
      </c>
      <c r="BJ115" s="220">
        <f t="shared" si="565"/>
        <v>0.65281899109792274</v>
      </c>
      <c r="BK115" s="34">
        <v>58345</v>
      </c>
      <c r="BL115" s="224">
        <f t="shared" si="566"/>
        <v>0.11716386474169949</v>
      </c>
      <c r="BM115" s="34">
        <v>20104</v>
      </c>
      <c r="BN115" s="224">
        <f t="shared" si="567"/>
        <v>-7.6908948987556847E-2</v>
      </c>
      <c r="BO115" s="34">
        <v>8901</v>
      </c>
      <c r="BP115" s="224">
        <f t="shared" si="568"/>
        <v>0.51171875</v>
      </c>
      <c r="BQ115" s="34">
        <v>13969</v>
      </c>
      <c r="BR115" s="224">
        <f t="shared" si="569"/>
        <v>0.10944325311730596</v>
      </c>
      <c r="BS115" s="34">
        <v>14807</v>
      </c>
      <c r="BT115" s="224">
        <f t="shared" si="570"/>
        <v>0.24785100286532957</v>
      </c>
      <c r="BU115" s="130">
        <v>632</v>
      </c>
      <c r="BV115" s="220">
        <f t="shared" si="571"/>
        <v>0.26653306613226446</v>
      </c>
      <c r="BW115" s="34">
        <v>327518</v>
      </c>
      <c r="BX115" s="224">
        <f t="shared" si="572"/>
        <v>-6.1184476427709411E-2</v>
      </c>
      <c r="BY115" s="34">
        <v>156542</v>
      </c>
      <c r="BZ115" s="224">
        <f t="shared" si="573"/>
        <v>-8.8255336497859549E-2</v>
      </c>
      <c r="CA115" s="34">
        <v>46420</v>
      </c>
      <c r="CB115" s="224">
        <f t="shared" si="574"/>
        <v>-4.237323101043855E-2</v>
      </c>
      <c r="CC115" s="34">
        <v>37860</v>
      </c>
      <c r="CD115" s="224">
        <f t="shared" si="575"/>
        <v>-6.0056108642220551E-2</v>
      </c>
      <c r="CE115" s="34">
        <v>86755</v>
      </c>
      <c r="CF115" s="224">
        <f t="shared" si="576"/>
        <v>-4.064977717818008E-2</v>
      </c>
      <c r="CG115" s="130">
        <v>3997</v>
      </c>
      <c r="CH115" s="220">
        <f t="shared" si="577"/>
        <v>2.7506426735218525E-2</v>
      </c>
      <c r="CI115" s="34">
        <v>36982</v>
      </c>
      <c r="CJ115" s="224">
        <f t="shared" si="578"/>
        <v>-4.6806536419403022E-2</v>
      </c>
      <c r="CK115" s="34">
        <v>11780</v>
      </c>
      <c r="CL115" s="224">
        <f t="shared" si="579"/>
        <v>-0.10858872493378735</v>
      </c>
      <c r="CM115" s="34">
        <v>14013</v>
      </c>
      <c r="CN115" s="224">
        <f t="shared" si="580"/>
        <v>5.712245626561252E-4</v>
      </c>
      <c r="CO115" s="34">
        <v>4705</v>
      </c>
      <c r="CP115" s="224">
        <f t="shared" si="581"/>
        <v>0.34428571428571431</v>
      </c>
      <c r="CQ115" s="34">
        <v>5604</v>
      </c>
      <c r="CR115" s="224">
        <f t="shared" si="582"/>
        <v>-0.19134199134199137</v>
      </c>
      <c r="CS115" s="130">
        <v>1392</v>
      </c>
      <c r="CT115" s="220">
        <f t="shared" si="583"/>
        <v>0.18974358974358974</v>
      </c>
      <c r="CU115" s="34">
        <v>34870</v>
      </c>
      <c r="CV115" s="224">
        <f t="shared" si="584"/>
        <v>2.5377128238303959E-2</v>
      </c>
      <c r="CW115" s="34">
        <v>9506</v>
      </c>
      <c r="CX115" s="224">
        <f t="shared" si="585"/>
        <v>-6.1135802469135747E-2</v>
      </c>
      <c r="CY115" s="34">
        <v>4549</v>
      </c>
      <c r="CZ115" s="224">
        <f t="shared" si="586"/>
        <v>0.10012091898428044</v>
      </c>
      <c r="DA115" s="34">
        <v>3398</v>
      </c>
      <c r="DB115" s="224">
        <f t="shared" si="587"/>
        <v>0.37182075090835687</v>
      </c>
      <c r="DC115" s="34">
        <v>17151</v>
      </c>
      <c r="DD115" s="224">
        <f t="shared" si="588"/>
        <v>6.5140845070421616E-3</v>
      </c>
      <c r="DE115" s="130">
        <v>0</v>
      </c>
      <c r="DF115" s="220">
        <f t="shared" si="589"/>
        <v>-1</v>
      </c>
      <c r="DG115" s="34">
        <v>99935</v>
      </c>
      <c r="DH115" s="224">
        <f t="shared" si="590"/>
        <v>-0.20173336528476715</v>
      </c>
      <c r="DI115" s="34">
        <v>26643</v>
      </c>
      <c r="DJ115" s="224">
        <f t="shared" si="591"/>
        <v>-0.32022758585497779</v>
      </c>
      <c r="DK115" s="34">
        <v>58955</v>
      </c>
      <c r="DL115" s="224">
        <f t="shared" si="592"/>
        <v>-0.11806064595269794</v>
      </c>
      <c r="DM115" s="34">
        <v>6361</v>
      </c>
      <c r="DN115" s="224">
        <f t="shared" si="593"/>
        <v>-0.27608967793331052</v>
      </c>
      <c r="DO115" s="34">
        <v>8440</v>
      </c>
      <c r="DP115" s="224">
        <f t="shared" si="594"/>
        <v>-0.18705451743402046</v>
      </c>
      <c r="DQ115" s="130">
        <v>321</v>
      </c>
      <c r="DR115" s="220">
        <f t="shared" si="595"/>
        <v>0.87719298245614041</v>
      </c>
      <c r="DS115" s="34">
        <v>56868</v>
      </c>
      <c r="DT115" s="224">
        <f t="shared" si="596"/>
        <v>-4.7596717467760841E-2</v>
      </c>
      <c r="DU115" s="34">
        <v>38524</v>
      </c>
      <c r="DV115" s="224">
        <f t="shared" si="597"/>
        <v>-7.2671689574657639E-2</v>
      </c>
      <c r="DW115" s="34">
        <v>21754</v>
      </c>
      <c r="DX115" s="224">
        <f t="shared" si="598"/>
        <v>5.8331306251520276E-2</v>
      </c>
      <c r="DY115" s="34">
        <v>12159</v>
      </c>
      <c r="DZ115" s="224">
        <f t="shared" si="599"/>
        <v>3.2523777173913082E-2</v>
      </c>
      <c r="EA115" s="34">
        <v>7866</v>
      </c>
      <c r="EB115" s="224">
        <f t="shared" si="600"/>
        <v>-0.16247870528109032</v>
      </c>
      <c r="EC115" s="130">
        <v>1719</v>
      </c>
      <c r="ED115" s="220">
        <f t="shared" si="601"/>
        <v>0.2847533632286996</v>
      </c>
    </row>
    <row r="116" spans="1:134" s="16" customFormat="1" outlineLevel="1" x14ac:dyDescent="0.25">
      <c r="A116" s="218"/>
      <c r="B116" s="33" t="s">
        <v>41</v>
      </c>
      <c r="C116" s="34">
        <v>933817</v>
      </c>
      <c r="D116" s="224">
        <f t="shared" si="536"/>
        <v>5.3512924421018404E-2</v>
      </c>
      <c r="E116" s="34">
        <v>364860</v>
      </c>
      <c r="F116" s="224">
        <f t="shared" si="537"/>
        <v>4.0501000975309287E-2</v>
      </c>
      <c r="G116" s="34">
        <v>229207</v>
      </c>
      <c r="H116" s="224">
        <f t="shared" si="538"/>
        <v>5.8785759489285327E-2</v>
      </c>
      <c r="I116" s="34">
        <v>148588</v>
      </c>
      <c r="J116" s="224">
        <f t="shared" si="539"/>
        <v>1.8653979309919411E-2</v>
      </c>
      <c r="K116" s="34">
        <v>189064</v>
      </c>
      <c r="L116" s="224">
        <f t="shared" si="540"/>
        <v>0.11184032555896639</v>
      </c>
      <c r="M116" s="130">
        <v>14768</v>
      </c>
      <c r="N116" s="220">
        <f t="shared" si="541"/>
        <v>0.17150563223861659</v>
      </c>
      <c r="O116" s="34">
        <v>816487</v>
      </c>
      <c r="P116" s="224">
        <f t="shared" si="542"/>
        <v>5.7981962837224899E-2</v>
      </c>
      <c r="Q116" s="34">
        <v>314600</v>
      </c>
      <c r="R116" s="224">
        <f t="shared" si="543"/>
        <v>3.0080579412140374E-2</v>
      </c>
      <c r="S116" s="34">
        <v>189339</v>
      </c>
      <c r="T116" s="224">
        <f t="shared" si="544"/>
        <v>0.11726836061510859</v>
      </c>
      <c r="U116" s="34">
        <v>139311</v>
      </c>
      <c r="V116" s="224">
        <f t="shared" si="545"/>
        <v>1.688345815267378E-2</v>
      </c>
      <c r="W116" s="34">
        <v>166083</v>
      </c>
      <c r="X116" s="224">
        <f t="shared" si="546"/>
        <v>9.1272865853658569E-2</v>
      </c>
      <c r="Y116" s="130">
        <v>11196</v>
      </c>
      <c r="Z116" s="220">
        <f t="shared" si="547"/>
        <v>0.55176715176715185</v>
      </c>
      <c r="AA116" s="34">
        <v>117331</v>
      </c>
      <c r="AB116" s="224">
        <f t="shared" si="548"/>
        <v>2.3437772582952432E-2</v>
      </c>
      <c r="AC116" s="34">
        <v>50259</v>
      </c>
      <c r="AD116" s="224">
        <f t="shared" si="549"/>
        <v>0.11081887501381371</v>
      </c>
      <c r="AE116" s="34">
        <v>39868</v>
      </c>
      <c r="AF116" s="224">
        <f t="shared" si="550"/>
        <v>-0.15201531426140591</v>
      </c>
      <c r="AG116" s="34">
        <v>9276</v>
      </c>
      <c r="AH116" s="224">
        <f t="shared" si="551"/>
        <v>4.5772266065388978E-2</v>
      </c>
      <c r="AI116" s="34">
        <v>22982</v>
      </c>
      <c r="AJ116" s="224">
        <f t="shared" si="552"/>
        <v>0.28721855046488187</v>
      </c>
      <c r="AK116" s="130">
        <v>3572</v>
      </c>
      <c r="AL116" s="220">
        <f t="shared" si="553"/>
        <v>-0.33753709198813053</v>
      </c>
      <c r="AM116" s="34">
        <v>186699</v>
      </c>
      <c r="AN116" s="224">
        <f t="shared" si="554"/>
        <v>2.9864577874617382E-2</v>
      </c>
      <c r="AO116" s="34">
        <v>45667</v>
      </c>
      <c r="AP116" s="224">
        <f t="shared" si="555"/>
        <v>0.11546165119687357</v>
      </c>
      <c r="AQ116" s="34">
        <v>55926</v>
      </c>
      <c r="AR116" s="224">
        <f t="shared" si="556"/>
        <v>0.2406770636910176</v>
      </c>
      <c r="AS116" s="34">
        <v>60962</v>
      </c>
      <c r="AT116" s="224">
        <f t="shared" si="557"/>
        <v>-0.1454843638300557</v>
      </c>
      <c r="AU116" s="34">
        <v>20097</v>
      </c>
      <c r="AV116" s="224">
        <f t="shared" si="558"/>
        <v>4.2808219178082085E-2</v>
      </c>
      <c r="AW116" s="130">
        <v>4514</v>
      </c>
      <c r="AX116" s="220">
        <f t="shared" si="559"/>
        <v>0.57887373207415171</v>
      </c>
      <c r="AY116" s="34">
        <v>25825</v>
      </c>
      <c r="AZ116" s="224">
        <f t="shared" si="560"/>
        <v>0.14742080241702582</v>
      </c>
      <c r="BA116" s="34">
        <v>14139</v>
      </c>
      <c r="BB116" s="224">
        <f t="shared" si="561"/>
        <v>0.10228424417244875</v>
      </c>
      <c r="BC116" s="34">
        <v>7582</v>
      </c>
      <c r="BD116" s="224">
        <f t="shared" si="562"/>
        <v>0.23485342019543975</v>
      </c>
      <c r="BE116" s="34">
        <v>1242</v>
      </c>
      <c r="BF116" s="224">
        <f t="shared" si="563"/>
        <v>0.18285714285714283</v>
      </c>
      <c r="BG116" s="34">
        <v>2509</v>
      </c>
      <c r="BH116" s="224">
        <f t="shared" si="564"/>
        <v>0.14461678832116798</v>
      </c>
      <c r="BI116" s="130">
        <v>331</v>
      </c>
      <c r="BJ116" s="220">
        <f t="shared" si="565"/>
        <v>3.7617554858934144E-2</v>
      </c>
      <c r="BK116" s="34">
        <v>56024</v>
      </c>
      <c r="BL116" s="224">
        <f t="shared" si="566"/>
        <v>0.32560395617916371</v>
      </c>
      <c r="BM116" s="34">
        <v>18271</v>
      </c>
      <c r="BN116" s="224">
        <f t="shared" si="567"/>
        <v>2.0954403218596429E-2</v>
      </c>
      <c r="BO116" s="34">
        <v>9300</v>
      </c>
      <c r="BP116" s="224">
        <f t="shared" si="568"/>
        <v>0.26496191512513612</v>
      </c>
      <c r="BQ116" s="34">
        <v>13487</v>
      </c>
      <c r="BR116" s="224">
        <f t="shared" si="569"/>
        <v>0.5859595484477893</v>
      </c>
      <c r="BS116" s="34">
        <v>15432</v>
      </c>
      <c r="BT116" s="224">
        <f t="shared" si="570"/>
        <v>0.81852462880037713</v>
      </c>
      <c r="BU116" s="130">
        <v>956</v>
      </c>
      <c r="BV116" s="220">
        <f t="shared" si="571"/>
        <v>1.354679802955665</v>
      </c>
      <c r="BW116" s="34">
        <v>339293</v>
      </c>
      <c r="BX116" s="224">
        <f t="shared" si="572"/>
        <v>1.0435124438263221E-2</v>
      </c>
      <c r="BY116" s="34">
        <v>156028</v>
      </c>
      <c r="BZ116" s="224">
        <f t="shared" si="573"/>
        <v>-1.4526805113435404E-2</v>
      </c>
      <c r="CA116" s="34">
        <v>54859</v>
      </c>
      <c r="CB116" s="224">
        <f t="shared" si="574"/>
        <v>1.9892543085017422E-2</v>
      </c>
      <c r="CC116" s="34">
        <v>35648</v>
      </c>
      <c r="CD116" s="224">
        <f t="shared" si="575"/>
        <v>3.1332272530015803E-2</v>
      </c>
      <c r="CE116" s="34">
        <v>89287</v>
      </c>
      <c r="CF116" s="224">
        <f t="shared" si="576"/>
        <v>3.1206329040826875E-2</v>
      </c>
      <c r="CG116" s="130">
        <v>1594</v>
      </c>
      <c r="CH116" s="220">
        <f t="shared" si="577"/>
        <v>0.40688437775816411</v>
      </c>
      <c r="CI116" s="34">
        <v>39906</v>
      </c>
      <c r="CJ116" s="224">
        <f t="shared" si="578"/>
        <v>0.31811725846407923</v>
      </c>
      <c r="CK116" s="34">
        <v>14134</v>
      </c>
      <c r="CL116" s="224">
        <f t="shared" si="579"/>
        <v>0.43419583967529163</v>
      </c>
      <c r="CM116" s="34">
        <v>14615</v>
      </c>
      <c r="CN116" s="224">
        <f t="shared" si="580"/>
        <v>0.2095506082926426</v>
      </c>
      <c r="CO116" s="34">
        <v>3987</v>
      </c>
      <c r="CP116" s="224">
        <f t="shared" si="581"/>
        <v>0.60830980233965315</v>
      </c>
      <c r="CQ116" s="34">
        <v>5961</v>
      </c>
      <c r="CR116" s="224">
        <f t="shared" si="582"/>
        <v>0.22251845775225587</v>
      </c>
      <c r="CS116" s="130">
        <v>1258</v>
      </c>
      <c r="CT116" s="220">
        <f t="shared" si="583"/>
        <v>0.32560590094836672</v>
      </c>
      <c r="CU116" s="34">
        <v>38313</v>
      </c>
      <c r="CV116" s="224">
        <f t="shared" si="584"/>
        <v>5.9130867473876192E-2</v>
      </c>
      <c r="CW116" s="34">
        <v>10774</v>
      </c>
      <c r="CX116" s="224">
        <f t="shared" si="585"/>
        <v>2.5021406145942393E-2</v>
      </c>
      <c r="CY116" s="34">
        <v>5645</v>
      </c>
      <c r="CZ116" s="224">
        <f t="shared" si="586"/>
        <v>5.494300130816665E-2</v>
      </c>
      <c r="DA116" s="34">
        <v>3311</v>
      </c>
      <c r="DB116" s="224">
        <f t="shared" si="587"/>
        <v>0.26809651474530827</v>
      </c>
      <c r="DC116" s="34">
        <v>18743</v>
      </c>
      <c r="DD116" s="224">
        <f t="shared" si="588"/>
        <v>4.1856586992773837E-2</v>
      </c>
      <c r="DE116" s="130">
        <v>0</v>
      </c>
      <c r="DF116" s="220">
        <f t="shared" si="589"/>
        <v>-1</v>
      </c>
      <c r="DG116" s="34">
        <v>23333</v>
      </c>
      <c r="DH116" s="224">
        <f t="shared" si="590"/>
        <v>-8.0943752954151571E-2</v>
      </c>
      <c r="DI116" s="34">
        <v>3619</v>
      </c>
      <c r="DJ116" s="224">
        <f t="shared" si="591"/>
        <v>-5.385620915032685E-2</v>
      </c>
      <c r="DK116" s="34">
        <v>16544</v>
      </c>
      <c r="DL116" s="224">
        <f t="shared" si="592"/>
        <v>-6.8992684299380991E-2</v>
      </c>
      <c r="DM116" s="34">
        <v>1492</v>
      </c>
      <c r="DN116" s="224">
        <f t="shared" si="593"/>
        <v>-0.24722502522704337</v>
      </c>
      <c r="DO116" s="34">
        <v>1653</v>
      </c>
      <c r="DP116" s="224">
        <f t="shared" si="594"/>
        <v>-0.14040561622464898</v>
      </c>
      <c r="DQ116" s="130">
        <v>59</v>
      </c>
      <c r="DR116" s="220">
        <f t="shared" si="595"/>
        <v>0.34090909090909083</v>
      </c>
      <c r="DS116" s="34">
        <v>57142</v>
      </c>
      <c r="DT116" s="224">
        <f t="shared" si="596"/>
        <v>-6.2677361678395105E-2</v>
      </c>
      <c r="DU116" s="34">
        <v>37084</v>
      </c>
      <c r="DV116" s="224">
        <f t="shared" si="597"/>
        <v>-0.11314121726653115</v>
      </c>
      <c r="DW116" s="34">
        <v>19114</v>
      </c>
      <c r="DX116" s="224">
        <f t="shared" si="598"/>
        <v>8.3007535837724467E-2</v>
      </c>
      <c r="DY116" s="34">
        <v>12379</v>
      </c>
      <c r="DZ116" s="224">
        <f t="shared" si="599"/>
        <v>0.31230785540125083</v>
      </c>
      <c r="EA116" s="34">
        <v>9177</v>
      </c>
      <c r="EB116" s="224">
        <f t="shared" si="600"/>
        <v>0.10234234234234241</v>
      </c>
      <c r="EC116" s="130">
        <v>1437</v>
      </c>
      <c r="ED116" s="220">
        <f t="shared" si="601"/>
        <v>0.19849874895746455</v>
      </c>
    </row>
    <row r="117" spans="1:134" s="16" customFormat="1" outlineLevel="1" x14ac:dyDescent="0.25">
      <c r="A117" s="218"/>
      <c r="B117" s="33" t="s">
        <v>43</v>
      </c>
      <c r="C117" s="34">
        <v>932025</v>
      </c>
      <c r="D117" s="224">
        <f t="shared" si="536"/>
        <v>3.2444701440952795E-2</v>
      </c>
      <c r="E117" s="34">
        <v>359067</v>
      </c>
      <c r="F117" s="224">
        <f t="shared" si="537"/>
        <v>3.4408552587987584E-2</v>
      </c>
      <c r="G117" s="34">
        <v>221454</v>
      </c>
      <c r="H117" s="224">
        <f t="shared" si="538"/>
        <v>2.8616815223904135E-2</v>
      </c>
      <c r="I117" s="34">
        <v>155313</v>
      </c>
      <c r="J117" s="224">
        <f t="shared" si="539"/>
        <v>2.2751517865374327E-2</v>
      </c>
      <c r="K117" s="34">
        <v>195646</v>
      </c>
      <c r="L117" s="224">
        <f t="shared" si="540"/>
        <v>4.2983639242362148E-2</v>
      </c>
      <c r="M117" s="130">
        <v>12785</v>
      </c>
      <c r="N117" s="220">
        <f t="shared" si="541"/>
        <v>0.14141594500491017</v>
      </c>
      <c r="O117" s="34">
        <v>801006</v>
      </c>
      <c r="P117" s="224">
        <f t="shared" si="542"/>
        <v>3.0310981797975645E-2</v>
      </c>
      <c r="Q117" s="34">
        <v>298762</v>
      </c>
      <c r="R117" s="224">
        <f t="shared" si="543"/>
        <v>1.6117786703761183E-2</v>
      </c>
      <c r="S117" s="34">
        <v>182062</v>
      </c>
      <c r="T117" s="224">
        <f t="shared" si="544"/>
        <v>4.803790072359071E-2</v>
      </c>
      <c r="U117" s="34">
        <v>140994</v>
      </c>
      <c r="V117" s="224">
        <f t="shared" si="545"/>
        <v>1.229160982754407E-2</v>
      </c>
      <c r="W117" s="34">
        <v>174657</v>
      </c>
      <c r="X117" s="224">
        <f t="shared" si="546"/>
        <v>6.6920379714358935E-2</v>
      </c>
      <c r="Y117" s="130">
        <v>9130</v>
      </c>
      <c r="Z117" s="220">
        <f t="shared" si="547"/>
        <v>0.57115814833935641</v>
      </c>
      <c r="AA117" s="34">
        <v>131019</v>
      </c>
      <c r="AB117" s="224">
        <f t="shared" si="548"/>
        <v>4.5684185322638626E-2</v>
      </c>
      <c r="AC117" s="34">
        <v>60305</v>
      </c>
      <c r="AD117" s="224">
        <f t="shared" si="549"/>
        <v>0.13568738229755173</v>
      </c>
      <c r="AE117" s="34">
        <v>39393</v>
      </c>
      <c r="AF117" s="224">
        <f t="shared" si="550"/>
        <v>-5.2506253607850661E-2</v>
      </c>
      <c r="AG117" s="34">
        <v>14320</v>
      </c>
      <c r="AH117" s="224">
        <f t="shared" si="551"/>
        <v>0.138676844783715</v>
      </c>
      <c r="AI117" s="34">
        <v>20990</v>
      </c>
      <c r="AJ117" s="224">
        <f t="shared" si="552"/>
        <v>-0.12109538564609335</v>
      </c>
      <c r="AK117" s="130">
        <v>3655</v>
      </c>
      <c r="AL117" s="220">
        <f t="shared" si="553"/>
        <v>-0.32201817844555736</v>
      </c>
      <c r="AM117" s="34">
        <v>186243</v>
      </c>
      <c r="AN117" s="224">
        <f t="shared" si="554"/>
        <v>-7.4503973012294278E-3</v>
      </c>
      <c r="AO117" s="34">
        <v>43218</v>
      </c>
      <c r="AP117" s="224">
        <f t="shared" si="555"/>
        <v>1.7324984699402135E-2</v>
      </c>
      <c r="AQ117" s="34">
        <v>50801</v>
      </c>
      <c r="AR117" s="224">
        <f t="shared" si="556"/>
        <v>4.6666391956485809E-2</v>
      </c>
      <c r="AS117" s="34">
        <v>68544</v>
      </c>
      <c r="AT117" s="224">
        <f t="shared" si="557"/>
        <v>-3.035790069316735E-2</v>
      </c>
      <c r="AU117" s="34">
        <v>19822</v>
      </c>
      <c r="AV117" s="224">
        <f t="shared" si="558"/>
        <v>-8.5405804457158729E-2</v>
      </c>
      <c r="AW117" s="130">
        <v>3275</v>
      </c>
      <c r="AX117" s="220">
        <f t="shared" si="559"/>
        <v>0.39480408858603067</v>
      </c>
      <c r="AY117" s="34">
        <v>24793</v>
      </c>
      <c r="AZ117" s="224">
        <f t="shared" si="560"/>
        <v>0.25833629396538593</v>
      </c>
      <c r="BA117" s="34">
        <v>13686</v>
      </c>
      <c r="BB117" s="224">
        <f t="shared" si="561"/>
        <v>0.31368784795546167</v>
      </c>
      <c r="BC117" s="34">
        <v>6750</v>
      </c>
      <c r="BD117" s="224">
        <f t="shared" si="562"/>
        <v>0.22593534326189602</v>
      </c>
      <c r="BE117" s="34">
        <v>1075</v>
      </c>
      <c r="BF117" s="224">
        <f t="shared" si="563"/>
        <v>-0.14205905826017562</v>
      </c>
      <c r="BG117" s="34">
        <v>2697</v>
      </c>
      <c r="BH117" s="224">
        <f t="shared" si="564"/>
        <v>0.18237615081104774</v>
      </c>
      <c r="BI117" s="130">
        <v>557</v>
      </c>
      <c r="BJ117" s="220">
        <f t="shared" si="565"/>
        <v>0.59142857142857141</v>
      </c>
      <c r="BK117" s="34">
        <v>34727</v>
      </c>
      <c r="BL117" s="224">
        <f t="shared" si="566"/>
        <v>0.19185228403747812</v>
      </c>
      <c r="BM117" s="34">
        <v>10993</v>
      </c>
      <c r="BN117" s="224">
        <f t="shared" si="567"/>
        <v>-0.10785586755396848</v>
      </c>
      <c r="BO117" s="34">
        <v>5477</v>
      </c>
      <c r="BP117" s="224">
        <f t="shared" si="568"/>
        <v>0.30497974743864664</v>
      </c>
      <c r="BQ117" s="34">
        <v>6645</v>
      </c>
      <c r="BR117" s="224">
        <f t="shared" si="569"/>
        <v>7.3679108095007217E-2</v>
      </c>
      <c r="BS117" s="34">
        <v>11082</v>
      </c>
      <c r="BT117" s="224">
        <f t="shared" si="570"/>
        <v>0.77909776850216739</v>
      </c>
      <c r="BU117" s="130">
        <v>596</v>
      </c>
      <c r="BV117" s="220">
        <f t="shared" si="571"/>
        <v>0.29565217391304355</v>
      </c>
      <c r="BW117" s="34">
        <v>340281</v>
      </c>
      <c r="BX117" s="224">
        <f t="shared" si="572"/>
        <v>4.2045499784107321E-2</v>
      </c>
      <c r="BY117" s="34">
        <v>149578</v>
      </c>
      <c r="BZ117" s="224">
        <f t="shared" si="573"/>
        <v>3.5242168791439932E-2</v>
      </c>
      <c r="CA117" s="34">
        <v>57973</v>
      </c>
      <c r="CB117" s="224">
        <f t="shared" si="574"/>
        <v>8.1142068553951674E-2</v>
      </c>
      <c r="CC117" s="34">
        <v>32717</v>
      </c>
      <c r="CD117" s="224">
        <f t="shared" si="575"/>
        <v>-4.1372439860529187E-2</v>
      </c>
      <c r="CE117" s="34">
        <v>97122</v>
      </c>
      <c r="CF117" s="224">
        <f t="shared" si="576"/>
        <v>5.1103896103896096E-2</v>
      </c>
      <c r="CG117" s="130">
        <v>1726</v>
      </c>
      <c r="CH117" s="220">
        <f t="shared" si="577"/>
        <v>1.0258215962441315</v>
      </c>
      <c r="CI117" s="34">
        <v>29067</v>
      </c>
      <c r="CJ117" s="224">
        <f t="shared" si="578"/>
        <v>0.12728330424665502</v>
      </c>
      <c r="CK117" s="34">
        <v>9029</v>
      </c>
      <c r="CL117" s="224">
        <f t="shared" si="579"/>
        <v>7.629038025986401E-2</v>
      </c>
      <c r="CM117" s="34">
        <v>11427</v>
      </c>
      <c r="CN117" s="224">
        <f t="shared" si="580"/>
        <v>9.4330588009959859E-2</v>
      </c>
      <c r="CO117" s="34">
        <v>3321</v>
      </c>
      <c r="CP117" s="224">
        <f t="shared" si="581"/>
        <v>0.69611848825331979</v>
      </c>
      <c r="CQ117" s="34">
        <v>4599</v>
      </c>
      <c r="CR117" s="224">
        <f t="shared" si="582"/>
        <v>9.0585724448660088E-2</v>
      </c>
      <c r="CS117" s="130">
        <v>1016</v>
      </c>
      <c r="CT117" s="220">
        <f t="shared" si="583"/>
        <v>0.15192743764172345</v>
      </c>
      <c r="CU117" s="34">
        <v>51163</v>
      </c>
      <c r="CV117" s="224">
        <f t="shared" si="584"/>
        <v>9.5919460212059438E-2</v>
      </c>
      <c r="CW117" s="34">
        <v>13741</v>
      </c>
      <c r="CX117" s="224">
        <f t="shared" si="585"/>
        <v>0.10493727886780313</v>
      </c>
      <c r="CY117" s="34">
        <v>5850</v>
      </c>
      <c r="CZ117" s="224">
        <f t="shared" si="586"/>
        <v>-0.20763917106867125</v>
      </c>
      <c r="DA117" s="34">
        <v>5945</v>
      </c>
      <c r="DB117" s="224">
        <f t="shared" si="587"/>
        <v>0.4401647286821706</v>
      </c>
      <c r="DC117" s="34">
        <v>25767</v>
      </c>
      <c r="DD117" s="224">
        <f t="shared" si="588"/>
        <v>0.12686958803463666</v>
      </c>
      <c r="DE117" s="130">
        <v>0</v>
      </c>
      <c r="DF117" s="220">
        <f t="shared" si="589"/>
        <v>-1</v>
      </c>
      <c r="DG117" s="34">
        <v>26729</v>
      </c>
      <c r="DH117" s="224">
        <f t="shared" si="590"/>
        <v>-4.6516605429315461E-2</v>
      </c>
      <c r="DI117" s="34">
        <v>4222</v>
      </c>
      <c r="DJ117" s="224">
        <f t="shared" si="591"/>
        <v>-2.0190299373404552E-2</v>
      </c>
      <c r="DK117" s="34">
        <v>19389</v>
      </c>
      <c r="DL117" s="224">
        <f t="shared" si="592"/>
        <v>-4.3793460571090348E-2</v>
      </c>
      <c r="DM117" s="34">
        <v>2085</v>
      </c>
      <c r="DN117" s="224">
        <f t="shared" si="593"/>
        <v>0.14497528830313011</v>
      </c>
      <c r="DO117" s="34">
        <v>1104</v>
      </c>
      <c r="DP117" s="224">
        <f t="shared" si="594"/>
        <v>-0.27463863337713534</v>
      </c>
      <c r="DQ117" s="130">
        <v>78</v>
      </c>
      <c r="DR117" s="220">
        <f t="shared" si="595"/>
        <v>1.1081081081081079</v>
      </c>
      <c r="DS117" s="34">
        <v>58521</v>
      </c>
      <c r="DT117" s="224">
        <f t="shared" si="596"/>
        <v>-0.20591348241424234</v>
      </c>
      <c r="DU117" s="34">
        <v>40051</v>
      </c>
      <c r="DV117" s="224">
        <f t="shared" si="597"/>
        <v>-0.17746241682411901</v>
      </c>
      <c r="DW117" s="34">
        <v>19667</v>
      </c>
      <c r="DX117" s="224">
        <f t="shared" si="598"/>
        <v>8.1420792834974165E-4</v>
      </c>
      <c r="DY117" s="34">
        <v>10618</v>
      </c>
      <c r="DZ117" s="224">
        <f t="shared" si="599"/>
        <v>-0.10675527887608316</v>
      </c>
      <c r="EA117" s="34">
        <v>9011</v>
      </c>
      <c r="EB117" s="224">
        <f t="shared" si="600"/>
        <v>-4.7664341576833635E-2</v>
      </c>
      <c r="EC117" s="130">
        <v>1195</v>
      </c>
      <c r="ED117" s="220">
        <f t="shared" si="601"/>
        <v>0.7343976777939043</v>
      </c>
    </row>
    <row r="118" spans="1:134" s="16" customFormat="1" outlineLevel="1" x14ac:dyDescent="0.25">
      <c r="A118" s="218"/>
      <c r="B118" s="33" t="s">
        <v>45</v>
      </c>
      <c r="C118" s="34">
        <v>1132911</v>
      </c>
      <c r="D118" s="224">
        <f t="shared" si="536"/>
        <v>2.9424966924966878E-2</v>
      </c>
      <c r="E118" s="34">
        <v>413184</v>
      </c>
      <c r="F118" s="224">
        <f t="shared" si="537"/>
        <v>1.7348782926000617E-2</v>
      </c>
      <c r="G118" s="34">
        <v>291040</v>
      </c>
      <c r="H118" s="224">
        <f t="shared" si="538"/>
        <v>4.2944785276073594E-2</v>
      </c>
      <c r="I118" s="34">
        <v>191927</v>
      </c>
      <c r="J118" s="224">
        <f t="shared" si="539"/>
        <v>6.0323300627596499E-2</v>
      </c>
      <c r="K118" s="34">
        <v>227831</v>
      </c>
      <c r="L118" s="224">
        <f t="shared" si="540"/>
        <v>1.7484235159613393E-2</v>
      </c>
      <c r="M118" s="130">
        <v>19214</v>
      </c>
      <c r="N118" s="220">
        <f t="shared" si="541"/>
        <v>0.34429440985097592</v>
      </c>
      <c r="O118" s="34">
        <v>954318</v>
      </c>
      <c r="P118" s="224">
        <f t="shared" si="542"/>
        <v>3.6659895499527417E-2</v>
      </c>
      <c r="Q118" s="34">
        <v>347320</v>
      </c>
      <c r="R118" s="224">
        <f t="shared" si="543"/>
        <v>2.5055222285907952E-4</v>
      </c>
      <c r="S118" s="34">
        <v>235605</v>
      </c>
      <c r="T118" s="224">
        <f t="shared" si="544"/>
        <v>6.1642446772558257E-2</v>
      </c>
      <c r="U118" s="34">
        <v>167472</v>
      </c>
      <c r="V118" s="224">
        <f t="shared" si="545"/>
        <v>5.1398436764290345E-2</v>
      </c>
      <c r="W118" s="34">
        <v>196149</v>
      </c>
      <c r="X118" s="224">
        <f t="shared" si="546"/>
        <v>6.4436304436304326E-2</v>
      </c>
      <c r="Y118" s="130">
        <v>12318</v>
      </c>
      <c r="Z118" s="220">
        <f t="shared" si="547"/>
        <v>0.69366148769421154</v>
      </c>
      <c r="AA118" s="34">
        <v>178592</v>
      </c>
      <c r="AB118" s="224">
        <f t="shared" si="548"/>
        <v>-7.590660042898878E-3</v>
      </c>
      <c r="AC118" s="34">
        <v>65864</v>
      </c>
      <c r="AD118" s="224">
        <f t="shared" si="549"/>
        <v>0.11812039520592132</v>
      </c>
      <c r="AE118" s="34">
        <v>55434</v>
      </c>
      <c r="AF118" s="224">
        <f t="shared" si="550"/>
        <v>-2.9703663510178391E-2</v>
      </c>
      <c r="AG118" s="34">
        <v>24455</v>
      </c>
      <c r="AH118" s="224">
        <f t="shared" si="551"/>
        <v>0.12571349659362907</v>
      </c>
      <c r="AI118" s="34">
        <v>31681</v>
      </c>
      <c r="AJ118" s="224">
        <f t="shared" si="552"/>
        <v>-0.20080219974269065</v>
      </c>
      <c r="AK118" s="130">
        <v>6896</v>
      </c>
      <c r="AL118" s="220">
        <f t="shared" si="553"/>
        <v>-1.7663817663817638E-2</v>
      </c>
      <c r="AM118" s="34">
        <v>195757</v>
      </c>
      <c r="AN118" s="224">
        <f t="shared" si="554"/>
        <v>-1.7017665431392048E-2</v>
      </c>
      <c r="AO118" s="34">
        <v>42630</v>
      </c>
      <c r="AP118" s="224">
        <f t="shared" si="555"/>
        <v>-7.1363220494053081E-2</v>
      </c>
      <c r="AQ118" s="34">
        <v>55098</v>
      </c>
      <c r="AR118" s="224">
        <f t="shared" si="556"/>
        <v>0.12582754393134454</v>
      </c>
      <c r="AS118" s="34">
        <v>74738</v>
      </c>
      <c r="AT118" s="224">
        <f t="shared" si="557"/>
        <v>6.8029043686770319E-3</v>
      </c>
      <c r="AU118" s="34">
        <v>17254</v>
      </c>
      <c r="AV118" s="224">
        <f t="shared" si="558"/>
        <v>-0.33661424891383751</v>
      </c>
      <c r="AW118" s="130">
        <v>4575</v>
      </c>
      <c r="AX118" s="220">
        <f t="shared" si="559"/>
        <v>0.64805475504322763</v>
      </c>
      <c r="AY118" s="34">
        <v>37489</v>
      </c>
      <c r="AZ118" s="224">
        <f t="shared" si="560"/>
        <v>0.21198111987585677</v>
      </c>
      <c r="BA118" s="34">
        <v>17173</v>
      </c>
      <c r="BB118" s="224">
        <f t="shared" si="561"/>
        <v>0.14106312292358814</v>
      </c>
      <c r="BC118" s="34">
        <v>12667</v>
      </c>
      <c r="BD118" s="224">
        <f t="shared" si="562"/>
        <v>0.26165338645418323</v>
      </c>
      <c r="BE118" s="34">
        <v>1915</v>
      </c>
      <c r="BF118" s="224">
        <f t="shared" si="563"/>
        <v>0.23708010335917318</v>
      </c>
      <c r="BG118" s="34">
        <v>4763</v>
      </c>
      <c r="BH118" s="224">
        <f t="shared" si="564"/>
        <v>0.22442159383033422</v>
      </c>
      <c r="BI118" s="130">
        <v>496</v>
      </c>
      <c r="BJ118" s="220">
        <f t="shared" si="565"/>
        <v>0.2883116883116883</v>
      </c>
      <c r="BK118" s="34">
        <v>52312</v>
      </c>
      <c r="BL118" s="224">
        <f t="shared" si="566"/>
        <v>0.19482892512904848</v>
      </c>
      <c r="BM118" s="34">
        <v>13750</v>
      </c>
      <c r="BN118" s="224">
        <f t="shared" si="567"/>
        <v>-0.16189199073509697</v>
      </c>
      <c r="BO118" s="34">
        <v>10072</v>
      </c>
      <c r="BP118" s="224">
        <f t="shared" si="568"/>
        <v>0.17034627004415515</v>
      </c>
      <c r="BQ118" s="34">
        <v>12605</v>
      </c>
      <c r="BR118" s="224">
        <f t="shared" si="569"/>
        <v>0.34625654170671782</v>
      </c>
      <c r="BS118" s="34">
        <v>15225</v>
      </c>
      <c r="BT118" s="224">
        <f t="shared" si="570"/>
        <v>0.69392523364485981</v>
      </c>
      <c r="BU118" s="130">
        <v>648</v>
      </c>
      <c r="BV118" s="220">
        <f t="shared" si="571"/>
        <v>0.15097690941385444</v>
      </c>
      <c r="BW118" s="34">
        <v>389667</v>
      </c>
      <c r="BX118" s="224">
        <f t="shared" si="572"/>
        <v>7.1821122468065379E-2</v>
      </c>
      <c r="BY118" s="34">
        <v>174573</v>
      </c>
      <c r="BZ118" s="224">
        <f t="shared" si="573"/>
        <v>1.7431898450886552E-2</v>
      </c>
      <c r="CA118" s="34">
        <v>61318</v>
      </c>
      <c r="CB118" s="224">
        <f t="shared" si="574"/>
        <v>5.5714334905822893E-2</v>
      </c>
      <c r="CC118" s="34">
        <v>41189</v>
      </c>
      <c r="CD118" s="224">
        <f t="shared" si="575"/>
        <v>7.436485993009545E-2</v>
      </c>
      <c r="CE118" s="34">
        <v>110339</v>
      </c>
      <c r="CF118" s="224">
        <f t="shared" si="576"/>
        <v>0.18842156281975342</v>
      </c>
      <c r="CG118" s="130">
        <v>2168</v>
      </c>
      <c r="CH118" s="220">
        <f t="shared" si="577"/>
        <v>1.3955801104972374</v>
      </c>
      <c r="CI118" s="34">
        <v>52749</v>
      </c>
      <c r="CJ118" s="224">
        <f t="shared" si="578"/>
        <v>0.17154913936701832</v>
      </c>
      <c r="CK118" s="34">
        <v>16591</v>
      </c>
      <c r="CL118" s="224">
        <f t="shared" si="579"/>
        <v>0.19669648009232543</v>
      </c>
      <c r="CM118" s="34">
        <v>23133</v>
      </c>
      <c r="CN118" s="224">
        <f t="shared" si="580"/>
        <v>0.22455137367000155</v>
      </c>
      <c r="CO118" s="34">
        <v>3687</v>
      </c>
      <c r="CP118" s="224">
        <f t="shared" si="581"/>
        <v>2.9313232830820768E-2</v>
      </c>
      <c r="CQ118" s="34">
        <v>7741</v>
      </c>
      <c r="CR118" s="224">
        <f t="shared" si="582"/>
        <v>5.2624422083219935E-2</v>
      </c>
      <c r="CS118" s="130">
        <v>1497</v>
      </c>
      <c r="CT118" s="220">
        <f t="shared" si="583"/>
        <v>0.20048115477145156</v>
      </c>
      <c r="CU118" s="34">
        <v>46880</v>
      </c>
      <c r="CV118" s="224">
        <f t="shared" si="584"/>
        <v>-3.8358974358974396E-2</v>
      </c>
      <c r="CW118" s="34">
        <v>12547</v>
      </c>
      <c r="CX118" s="224">
        <f t="shared" si="585"/>
        <v>0.15078418783820968</v>
      </c>
      <c r="CY118" s="34">
        <v>6458</v>
      </c>
      <c r="CZ118" s="224">
        <f t="shared" si="586"/>
        <v>-0.23410815939278939</v>
      </c>
      <c r="DA118" s="34">
        <v>4849</v>
      </c>
      <c r="DB118" s="224">
        <f t="shared" si="587"/>
        <v>6.5714285714285614E-2</v>
      </c>
      <c r="DC118" s="34">
        <v>23336</v>
      </c>
      <c r="DD118" s="224">
        <f t="shared" si="588"/>
        <v>-6.7007836238605512E-2</v>
      </c>
      <c r="DE118" s="130">
        <v>0</v>
      </c>
      <c r="DF118" s="220" t="str">
        <f t="shared" si="589"/>
        <v>-</v>
      </c>
      <c r="DG118" s="34">
        <v>43526</v>
      </c>
      <c r="DH118" s="224">
        <f t="shared" si="590"/>
        <v>-0.19360456499184819</v>
      </c>
      <c r="DI118" s="34">
        <v>6803</v>
      </c>
      <c r="DJ118" s="224">
        <f t="shared" si="591"/>
        <v>-0.41963828698174377</v>
      </c>
      <c r="DK118" s="34">
        <v>29854</v>
      </c>
      <c r="DL118" s="224">
        <f t="shared" si="592"/>
        <v>-0.13654374548083881</v>
      </c>
      <c r="DM118" s="34">
        <v>3949</v>
      </c>
      <c r="DN118" s="224">
        <f t="shared" si="593"/>
        <v>-1.2256128064031979E-2</v>
      </c>
      <c r="DO118" s="34">
        <v>3212</v>
      </c>
      <c r="DP118" s="224">
        <f t="shared" si="594"/>
        <v>-6.8985507246376865E-2</v>
      </c>
      <c r="DQ118" s="130">
        <v>133</v>
      </c>
      <c r="DR118" s="220">
        <f t="shared" si="595"/>
        <v>-0.50557620817843874</v>
      </c>
      <c r="DS118" s="34">
        <v>81745</v>
      </c>
      <c r="DT118" s="224">
        <f t="shared" si="596"/>
        <v>-7.9883388487427154E-2</v>
      </c>
      <c r="DU118" s="34">
        <v>49656</v>
      </c>
      <c r="DV118" s="224">
        <f t="shared" si="597"/>
        <v>-4.7677496068428526E-2</v>
      </c>
      <c r="DW118" s="34">
        <v>30696</v>
      </c>
      <c r="DX118" s="224">
        <f t="shared" si="598"/>
        <v>7.6817017923971331E-3</v>
      </c>
      <c r="DY118" s="34">
        <v>13627</v>
      </c>
      <c r="DZ118" s="224">
        <f t="shared" si="599"/>
        <v>-9.0805978115826025E-2</v>
      </c>
      <c r="EA118" s="34">
        <v>10968</v>
      </c>
      <c r="EB118" s="224">
        <f t="shared" si="600"/>
        <v>-0.18240775251584052</v>
      </c>
      <c r="EC118" s="130">
        <v>1598</v>
      </c>
      <c r="ED118" s="220">
        <f t="shared" si="601"/>
        <v>0.41666666666666674</v>
      </c>
    </row>
    <row r="119" spans="1:134" s="16" customFormat="1" outlineLevel="1" x14ac:dyDescent="0.25">
      <c r="A119" s="218"/>
      <c r="B119" s="33" t="s">
        <v>47</v>
      </c>
      <c r="C119" s="34">
        <v>1210017</v>
      </c>
      <c r="D119" s="224">
        <f t="shared" si="536"/>
        <v>2.8582285001695906E-2</v>
      </c>
      <c r="E119" s="34">
        <v>444894</v>
      </c>
      <c r="F119" s="224">
        <f t="shared" si="537"/>
        <v>-6.9463355401490068E-3</v>
      </c>
      <c r="G119" s="34">
        <v>295999</v>
      </c>
      <c r="H119" s="224">
        <f t="shared" si="538"/>
        <v>9.4947393550808279E-3</v>
      </c>
      <c r="I119" s="34">
        <v>211176</v>
      </c>
      <c r="J119" s="224">
        <f t="shared" si="539"/>
        <v>8.5442013230327962E-2</v>
      </c>
      <c r="K119" s="34">
        <v>247098</v>
      </c>
      <c r="L119" s="224">
        <f t="shared" si="540"/>
        <v>0.1084803244271384</v>
      </c>
      <c r="M119" s="130">
        <v>19228</v>
      </c>
      <c r="N119" s="220">
        <f t="shared" si="541"/>
        <v>1.4295510893073793E-2</v>
      </c>
      <c r="O119" s="34">
        <v>983792</v>
      </c>
      <c r="P119" s="224">
        <f t="shared" si="542"/>
        <v>1.1762165052886964E-2</v>
      </c>
      <c r="Q119" s="34">
        <v>359283</v>
      </c>
      <c r="R119" s="224">
        <f t="shared" si="543"/>
        <v>-7.0825434674101073E-2</v>
      </c>
      <c r="S119" s="34">
        <v>229254</v>
      </c>
      <c r="T119" s="224">
        <f t="shared" si="544"/>
        <v>6.9530155355754797E-3</v>
      </c>
      <c r="U119" s="34">
        <v>183716</v>
      </c>
      <c r="V119" s="224">
        <f t="shared" si="545"/>
        <v>8.6498314507067242E-2</v>
      </c>
      <c r="W119" s="34">
        <v>203058</v>
      </c>
      <c r="X119" s="224">
        <f t="shared" si="546"/>
        <v>0.15657750842978224</v>
      </c>
      <c r="Y119" s="130">
        <v>11863</v>
      </c>
      <c r="Z119" s="220">
        <f t="shared" si="547"/>
        <v>0.32680908175819257</v>
      </c>
      <c r="AA119" s="34">
        <v>226225</v>
      </c>
      <c r="AB119" s="224">
        <f t="shared" si="548"/>
        <v>0.10873954851547252</v>
      </c>
      <c r="AC119" s="34">
        <v>85611</v>
      </c>
      <c r="AD119" s="224">
        <f t="shared" si="549"/>
        <v>0.3957480802778095</v>
      </c>
      <c r="AE119" s="34">
        <v>66745</v>
      </c>
      <c r="AF119" s="224">
        <f t="shared" si="550"/>
        <v>1.8323568900280751E-2</v>
      </c>
      <c r="AG119" s="34">
        <v>27461</v>
      </c>
      <c r="AH119" s="224">
        <f t="shared" si="551"/>
        <v>7.8466794957389174E-2</v>
      </c>
      <c r="AI119" s="34">
        <v>44040</v>
      </c>
      <c r="AJ119" s="224">
        <f t="shared" si="552"/>
        <v>-6.9865675424516382E-2</v>
      </c>
      <c r="AK119" s="130">
        <v>7365</v>
      </c>
      <c r="AL119" s="220">
        <f t="shared" si="553"/>
        <v>-0.26467651757188504</v>
      </c>
      <c r="AM119" s="34">
        <v>213724</v>
      </c>
      <c r="AN119" s="224">
        <f t="shared" si="554"/>
        <v>-6.5209309242322822E-2</v>
      </c>
      <c r="AO119" s="34">
        <v>46072</v>
      </c>
      <c r="AP119" s="224">
        <f t="shared" si="555"/>
        <v>-0.1965680803571429</v>
      </c>
      <c r="AQ119" s="34">
        <v>57626</v>
      </c>
      <c r="AR119" s="224">
        <f t="shared" si="556"/>
        <v>-4.3551867219916995E-2</v>
      </c>
      <c r="AS119" s="34">
        <v>79706</v>
      </c>
      <c r="AT119" s="224">
        <f t="shared" si="557"/>
        <v>7.2155177860617759E-3</v>
      </c>
      <c r="AU119" s="34">
        <v>25318</v>
      </c>
      <c r="AV119" s="224">
        <f t="shared" si="558"/>
        <v>3.4481391938487871E-3</v>
      </c>
      <c r="AW119" s="130">
        <v>4536</v>
      </c>
      <c r="AX119" s="220">
        <f t="shared" si="559"/>
        <v>0.40043223217042301</v>
      </c>
      <c r="AY119" s="34">
        <v>31483</v>
      </c>
      <c r="AZ119" s="224">
        <f t="shared" si="560"/>
        <v>0.11923637527107256</v>
      </c>
      <c r="BA119" s="34">
        <v>17224</v>
      </c>
      <c r="BB119" s="224">
        <f t="shared" si="561"/>
        <v>0.14073779720511292</v>
      </c>
      <c r="BC119" s="34">
        <v>8579</v>
      </c>
      <c r="BD119" s="224">
        <f t="shared" si="562"/>
        <v>-1.2659684658763992E-2</v>
      </c>
      <c r="BE119" s="34">
        <v>1798</v>
      </c>
      <c r="BF119" s="224">
        <f t="shared" si="563"/>
        <v>0.43152866242038224</v>
      </c>
      <c r="BG119" s="34">
        <v>3496</v>
      </c>
      <c r="BH119" s="224">
        <f t="shared" si="564"/>
        <v>0.31181988742964362</v>
      </c>
      <c r="BI119" s="130">
        <v>494</v>
      </c>
      <c r="BJ119" s="220">
        <f t="shared" si="565"/>
        <v>0.11764705882352944</v>
      </c>
      <c r="BK119" s="34">
        <v>68845</v>
      </c>
      <c r="BL119" s="224">
        <f t="shared" si="566"/>
        <v>0.21441171282413118</v>
      </c>
      <c r="BM119" s="34">
        <v>20239</v>
      </c>
      <c r="BN119" s="224">
        <f t="shared" si="567"/>
        <v>-9.4289805781795355E-2</v>
      </c>
      <c r="BO119" s="34">
        <v>13214</v>
      </c>
      <c r="BP119" s="224">
        <f t="shared" si="568"/>
        <v>0.22363181776090379</v>
      </c>
      <c r="BQ119" s="34">
        <v>17597</v>
      </c>
      <c r="BR119" s="224">
        <f t="shared" si="569"/>
        <v>0.27736643437862951</v>
      </c>
      <c r="BS119" s="34">
        <v>17705</v>
      </c>
      <c r="BT119" s="224">
        <f t="shared" si="570"/>
        <v>0.75714569273521248</v>
      </c>
      <c r="BU119" s="130">
        <v>1133</v>
      </c>
      <c r="BV119" s="220">
        <f t="shared" si="571"/>
        <v>-0.10007942811755366</v>
      </c>
      <c r="BW119" s="34">
        <v>397470</v>
      </c>
      <c r="BX119" s="224">
        <f t="shared" si="572"/>
        <v>2.3544589997605003E-2</v>
      </c>
      <c r="BY119" s="34">
        <v>168876</v>
      </c>
      <c r="BZ119" s="224">
        <f t="shared" si="573"/>
        <v>-0.10072846553633807</v>
      </c>
      <c r="CA119" s="34">
        <v>67796</v>
      </c>
      <c r="CB119" s="224">
        <f t="shared" si="574"/>
        <v>9.0511348099535205E-2</v>
      </c>
      <c r="CC119" s="34">
        <v>45748</v>
      </c>
      <c r="CD119" s="224">
        <f t="shared" si="575"/>
        <v>0.18782780287687584</v>
      </c>
      <c r="CE119" s="34">
        <v>111694</v>
      </c>
      <c r="CF119" s="224">
        <f t="shared" si="576"/>
        <v>0.1624620124058116</v>
      </c>
      <c r="CG119" s="130">
        <v>1795</v>
      </c>
      <c r="CH119" s="220">
        <f t="shared" si="577"/>
        <v>0.49334442595673877</v>
      </c>
      <c r="CI119" s="34">
        <v>50565</v>
      </c>
      <c r="CJ119" s="224">
        <f t="shared" si="578"/>
        <v>4.7501657275439202E-2</v>
      </c>
      <c r="CK119" s="34">
        <v>16003</v>
      </c>
      <c r="CL119" s="224">
        <f t="shared" si="579"/>
        <v>5.7001321003963046E-2</v>
      </c>
      <c r="CM119" s="34">
        <v>23232</v>
      </c>
      <c r="CN119" s="224">
        <f t="shared" si="580"/>
        <v>4.2214346597281516E-2</v>
      </c>
      <c r="CO119" s="34">
        <v>3172</v>
      </c>
      <c r="CP119" s="224">
        <f t="shared" si="581"/>
        <v>-0.20620620620620622</v>
      </c>
      <c r="CQ119" s="34">
        <v>6863</v>
      </c>
      <c r="CR119" s="224">
        <f t="shared" si="582"/>
        <v>0.34305283757338545</v>
      </c>
      <c r="CS119" s="130">
        <v>1321</v>
      </c>
      <c r="CT119" s="220">
        <f t="shared" si="583"/>
        <v>-8.8336783988957945E-2</v>
      </c>
      <c r="CU119" s="34">
        <v>39932</v>
      </c>
      <c r="CV119" s="224">
        <f t="shared" si="584"/>
        <v>-4.2375116909278421E-2</v>
      </c>
      <c r="CW119" s="34">
        <v>12092</v>
      </c>
      <c r="CX119" s="224">
        <f t="shared" si="585"/>
        <v>5.3769063180827859E-2</v>
      </c>
      <c r="CY119" s="34">
        <v>4806</v>
      </c>
      <c r="CZ119" s="224">
        <f t="shared" si="586"/>
        <v>-0.15802382620882971</v>
      </c>
      <c r="DA119" s="34">
        <v>3449</v>
      </c>
      <c r="DB119" s="224">
        <f t="shared" si="587"/>
        <v>-0.42179379715004195</v>
      </c>
      <c r="DC119" s="34">
        <v>19538</v>
      </c>
      <c r="DD119" s="224">
        <f t="shared" si="588"/>
        <v>6.8818380743982388E-2</v>
      </c>
      <c r="DE119" s="130">
        <v>0</v>
      </c>
      <c r="DF119" s="220">
        <f t="shared" si="589"/>
        <v>-1</v>
      </c>
      <c r="DG119" s="34">
        <v>27600</v>
      </c>
      <c r="DH119" s="224">
        <f t="shared" si="590"/>
        <v>-6.694018570503113E-3</v>
      </c>
      <c r="DI119" s="34">
        <v>5327</v>
      </c>
      <c r="DJ119" s="224">
        <f t="shared" si="591"/>
        <v>0.28083673960086553</v>
      </c>
      <c r="DK119" s="34">
        <v>18426</v>
      </c>
      <c r="DL119" s="224">
        <f t="shared" si="592"/>
        <v>-3.072067332982642E-2</v>
      </c>
      <c r="DM119" s="34">
        <v>1789</v>
      </c>
      <c r="DN119" s="224">
        <f t="shared" si="593"/>
        <v>-0.1541371158392435</v>
      </c>
      <c r="DO119" s="34">
        <v>2018</v>
      </c>
      <c r="DP119" s="224">
        <f t="shared" si="594"/>
        <v>-0.17362817362817362</v>
      </c>
      <c r="DQ119" s="130">
        <v>161</v>
      </c>
      <c r="DR119" s="220">
        <f t="shared" si="595"/>
        <v>2.0961538461538463</v>
      </c>
      <c r="DS119" s="34">
        <v>79890</v>
      </c>
      <c r="DT119" s="224">
        <f t="shared" si="596"/>
        <v>-0.10350786632852305</v>
      </c>
      <c r="DU119" s="34">
        <v>48910</v>
      </c>
      <c r="DV119" s="224">
        <f t="shared" si="597"/>
        <v>-0.1224702167360413</v>
      </c>
      <c r="DW119" s="34">
        <v>28054</v>
      </c>
      <c r="DX119" s="224">
        <f t="shared" si="598"/>
        <v>-0.13517679336601007</v>
      </c>
      <c r="DY119" s="34">
        <v>14630</v>
      </c>
      <c r="DZ119" s="224">
        <f t="shared" si="599"/>
        <v>8.170055452865066E-2</v>
      </c>
      <c r="EA119" s="34">
        <v>10531</v>
      </c>
      <c r="EB119" s="224">
        <f t="shared" si="600"/>
        <v>3.5089443679968468E-2</v>
      </c>
      <c r="EC119" s="130">
        <v>1517</v>
      </c>
      <c r="ED119" s="220">
        <f t="shared" si="601"/>
        <v>0.75578703703703698</v>
      </c>
    </row>
    <row r="120" spans="1:134" s="16" customFormat="1" outlineLevel="1" x14ac:dyDescent="0.25">
      <c r="A120" s="218"/>
      <c r="B120" s="33" t="s">
        <v>49</v>
      </c>
      <c r="C120" s="34">
        <v>1015462</v>
      </c>
      <c r="D120" s="224">
        <f t="shared" si="536"/>
        <v>3.1664287637344524E-2</v>
      </c>
      <c r="E120" s="34">
        <v>389585</v>
      </c>
      <c r="F120" s="224">
        <f t="shared" si="537"/>
        <v>2.6152622373938561E-2</v>
      </c>
      <c r="G120" s="34">
        <v>257651</v>
      </c>
      <c r="H120" s="224">
        <f t="shared" si="538"/>
        <v>9.2755565545993957E-2</v>
      </c>
      <c r="I120" s="34">
        <v>164334</v>
      </c>
      <c r="J120" s="224">
        <f t="shared" si="539"/>
        <v>-2.5556794193686061E-2</v>
      </c>
      <c r="K120" s="34">
        <v>219132</v>
      </c>
      <c r="L120" s="224">
        <f t="shared" si="540"/>
        <v>0.166520274046984</v>
      </c>
      <c r="M120" s="130">
        <v>28718</v>
      </c>
      <c r="N120" s="220">
        <f t="shared" si="541"/>
        <v>1.1584366779406237</v>
      </c>
      <c r="O120" s="34">
        <v>869130</v>
      </c>
      <c r="P120" s="224">
        <f t="shared" si="542"/>
        <v>3.0043376235511676E-2</v>
      </c>
      <c r="Q120" s="34">
        <v>334179</v>
      </c>
      <c r="R120" s="224">
        <f t="shared" si="543"/>
        <v>1.6124618397207469E-2</v>
      </c>
      <c r="S120" s="34">
        <v>211045</v>
      </c>
      <c r="T120" s="224">
        <f t="shared" si="544"/>
        <v>0.11909748919585339</v>
      </c>
      <c r="U120" s="34">
        <v>148608</v>
      </c>
      <c r="V120" s="224">
        <f t="shared" si="545"/>
        <v>-4.8604353393085775E-2</v>
      </c>
      <c r="W120" s="34">
        <v>192120</v>
      </c>
      <c r="X120" s="224">
        <f t="shared" si="546"/>
        <v>0.19477611940298512</v>
      </c>
      <c r="Y120" s="130">
        <v>23786</v>
      </c>
      <c r="Z120" s="220">
        <f t="shared" si="547"/>
        <v>1.9361807184298234</v>
      </c>
      <c r="AA120" s="34">
        <v>146332</v>
      </c>
      <c r="AB120" s="224">
        <f t="shared" si="548"/>
        <v>4.1390304306982761E-2</v>
      </c>
      <c r="AC120" s="34">
        <v>55406</v>
      </c>
      <c r="AD120" s="224">
        <f t="shared" si="549"/>
        <v>9.1077371457828793E-2</v>
      </c>
      <c r="AE120" s="34">
        <v>46606</v>
      </c>
      <c r="AF120" s="224">
        <f t="shared" si="550"/>
        <v>-1.2501059411814563E-2</v>
      </c>
      <c r="AG120" s="34">
        <v>15726</v>
      </c>
      <c r="AH120" s="224">
        <f t="shared" si="551"/>
        <v>0.26374156219864986</v>
      </c>
      <c r="AI120" s="34">
        <v>27012</v>
      </c>
      <c r="AJ120" s="224">
        <f t="shared" si="552"/>
        <v>-1.4417211933015484E-3</v>
      </c>
      <c r="AK120" s="130">
        <v>4932</v>
      </c>
      <c r="AL120" s="220">
        <f t="shared" si="553"/>
        <v>-5.2267486548808639E-2</v>
      </c>
      <c r="AM120" s="34">
        <v>207045</v>
      </c>
      <c r="AN120" s="224">
        <f t="shared" si="554"/>
        <v>-2.8085509886024318E-2</v>
      </c>
      <c r="AO120" s="34">
        <v>56853</v>
      </c>
      <c r="AP120" s="224">
        <f t="shared" si="555"/>
        <v>0.11838300383593992</v>
      </c>
      <c r="AQ120" s="34">
        <v>64047</v>
      </c>
      <c r="AR120" s="224">
        <f t="shared" si="556"/>
        <v>0.14500500572082387</v>
      </c>
      <c r="AS120" s="34">
        <v>67322</v>
      </c>
      <c r="AT120" s="224">
        <f t="shared" si="557"/>
        <v>-0.1452694124219186</v>
      </c>
      <c r="AU120" s="34">
        <v>35568</v>
      </c>
      <c r="AV120" s="224">
        <f t="shared" si="558"/>
        <v>0.61525885558583115</v>
      </c>
      <c r="AW120" s="130">
        <v>15764</v>
      </c>
      <c r="AX120" s="220">
        <f t="shared" si="559"/>
        <v>3.0607934054611023</v>
      </c>
      <c r="AY120" s="34">
        <v>28040</v>
      </c>
      <c r="AZ120" s="224">
        <f t="shared" si="560"/>
        <v>0.10385009054405159</v>
      </c>
      <c r="BA120" s="34">
        <v>14693</v>
      </c>
      <c r="BB120" s="224">
        <f t="shared" si="561"/>
        <v>3.1739344147180715E-2</v>
      </c>
      <c r="BC120" s="34">
        <v>8098</v>
      </c>
      <c r="BD120" s="224">
        <f t="shared" si="562"/>
        <v>0.21409295352323832</v>
      </c>
      <c r="BE120" s="34">
        <v>1032</v>
      </c>
      <c r="BF120" s="224">
        <f t="shared" si="563"/>
        <v>-3.7313432835820892E-2</v>
      </c>
      <c r="BG120" s="34">
        <v>3359</v>
      </c>
      <c r="BH120" s="224">
        <f t="shared" si="564"/>
        <v>0.15907522429261567</v>
      </c>
      <c r="BI120" s="130">
        <v>621</v>
      </c>
      <c r="BJ120" s="220">
        <f t="shared" si="565"/>
        <v>1.0097087378640777</v>
      </c>
      <c r="BK120" s="34">
        <v>35703</v>
      </c>
      <c r="BL120" s="224">
        <f t="shared" si="566"/>
        <v>0.24905541561712852</v>
      </c>
      <c r="BM120" s="34">
        <v>13208</v>
      </c>
      <c r="BN120" s="224">
        <f t="shared" si="567"/>
        <v>-4.5664739884393013E-2</v>
      </c>
      <c r="BO120" s="34">
        <v>5010</v>
      </c>
      <c r="BP120" s="224">
        <f t="shared" si="568"/>
        <v>0.56415860131127071</v>
      </c>
      <c r="BQ120" s="34">
        <v>7777</v>
      </c>
      <c r="BR120" s="224">
        <f t="shared" si="569"/>
        <v>0.26764466177669122</v>
      </c>
      <c r="BS120" s="34">
        <v>9747</v>
      </c>
      <c r="BT120" s="224">
        <f t="shared" si="570"/>
        <v>0.9393155590927178</v>
      </c>
      <c r="BU120" s="130">
        <v>414</v>
      </c>
      <c r="BV120" s="220">
        <f t="shared" si="571"/>
        <v>-0.1703406813627254</v>
      </c>
      <c r="BW120" s="34">
        <v>370753</v>
      </c>
      <c r="BX120" s="224">
        <f t="shared" si="572"/>
        <v>4.0637148270296741E-2</v>
      </c>
      <c r="BY120" s="34">
        <v>163866</v>
      </c>
      <c r="BZ120" s="224">
        <f t="shared" si="573"/>
        <v>2.459257084128641E-3</v>
      </c>
      <c r="CA120" s="34">
        <v>59140</v>
      </c>
      <c r="CB120" s="224">
        <f t="shared" si="574"/>
        <v>7.3204369760098809E-2</v>
      </c>
      <c r="CC120" s="34">
        <v>41638</v>
      </c>
      <c r="CD120" s="224">
        <f t="shared" si="575"/>
        <v>-5.4777417084742708E-2</v>
      </c>
      <c r="CE120" s="34">
        <v>102460</v>
      </c>
      <c r="CF120" s="224">
        <f t="shared" si="576"/>
        <v>0.11482259240319026</v>
      </c>
      <c r="CG120" s="130">
        <v>1719</v>
      </c>
      <c r="CH120" s="220">
        <f t="shared" si="577"/>
        <v>0.75587334014300311</v>
      </c>
      <c r="CI120" s="34">
        <v>38319</v>
      </c>
      <c r="CJ120" s="224">
        <f t="shared" si="578"/>
        <v>0.18495268724101677</v>
      </c>
      <c r="CK120" s="34">
        <v>11416</v>
      </c>
      <c r="CL120" s="224">
        <f t="shared" si="579"/>
        <v>0.1147348891709794</v>
      </c>
      <c r="CM120" s="34">
        <v>17105</v>
      </c>
      <c r="CN120" s="224">
        <f t="shared" si="580"/>
        <v>0.20832155976264488</v>
      </c>
      <c r="CO120" s="34">
        <v>3070</v>
      </c>
      <c r="CP120" s="224">
        <f t="shared" si="581"/>
        <v>0.22116149562450271</v>
      </c>
      <c r="CQ120" s="34">
        <v>5260</v>
      </c>
      <c r="CR120" s="224">
        <f t="shared" si="582"/>
        <v>0.27053140096618367</v>
      </c>
      <c r="CS120" s="130">
        <v>926</v>
      </c>
      <c r="CT120" s="220">
        <f t="shared" si="583"/>
        <v>-0.12969924812030076</v>
      </c>
      <c r="CU120" s="34">
        <v>37186</v>
      </c>
      <c r="CV120" s="224">
        <f t="shared" si="584"/>
        <v>-1.0378965296998111E-2</v>
      </c>
      <c r="CW120" s="34">
        <v>9083</v>
      </c>
      <c r="CX120" s="224">
        <f t="shared" si="585"/>
        <v>-2.0278287131916706E-2</v>
      </c>
      <c r="CY120" s="34">
        <v>6046</v>
      </c>
      <c r="CZ120" s="224">
        <f t="shared" si="586"/>
        <v>0.11652816251154197</v>
      </c>
      <c r="DA120" s="34">
        <v>2525</v>
      </c>
      <c r="DB120" s="224">
        <f t="shared" si="587"/>
        <v>5.1207327227310584E-2</v>
      </c>
      <c r="DC120" s="34">
        <v>19490</v>
      </c>
      <c r="DD120" s="224">
        <f t="shared" si="588"/>
        <v>-5.1996692446130699E-2</v>
      </c>
      <c r="DE120" s="130">
        <v>0</v>
      </c>
      <c r="DF120" s="220">
        <f t="shared" si="589"/>
        <v>-1</v>
      </c>
      <c r="DG120" s="34">
        <v>30134</v>
      </c>
      <c r="DH120" s="224">
        <f t="shared" si="590"/>
        <v>-1.3681592039801016E-2</v>
      </c>
      <c r="DI120" s="34">
        <v>7251</v>
      </c>
      <c r="DJ120" s="224">
        <f t="shared" si="591"/>
        <v>5.1021887230033425E-2</v>
      </c>
      <c r="DK120" s="34">
        <v>18956</v>
      </c>
      <c r="DL120" s="224">
        <f t="shared" si="592"/>
        <v>-3.1720896970935275E-2</v>
      </c>
      <c r="DM120" s="34">
        <v>2140</v>
      </c>
      <c r="DN120" s="224">
        <f t="shared" si="593"/>
        <v>0.17388919363686228</v>
      </c>
      <c r="DO120" s="34">
        <v>1841</v>
      </c>
      <c r="DP120" s="224">
        <f t="shared" si="594"/>
        <v>-0.12583095916429254</v>
      </c>
      <c r="DQ120" s="130">
        <v>28</v>
      </c>
      <c r="DR120" s="220">
        <f t="shared" si="595"/>
        <v>-0.7846153846153846</v>
      </c>
      <c r="DS120" s="34">
        <v>69347</v>
      </c>
      <c r="DT120" s="224">
        <f t="shared" si="596"/>
        <v>1.9215765596556356E-3</v>
      </c>
      <c r="DU120" s="34">
        <v>43276</v>
      </c>
      <c r="DV120" s="224">
        <f t="shared" si="597"/>
        <v>-7.6975578543244105E-2</v>
      </c>
      <c r="DW120" s="34">
        <v>26764</v>
      </c>
      <c r="DX120" s="224">
        <f t="shared" si="598"/>
        <v>9.3926265020845223E-2</v>
      </c>
      <c r="DY120" s="34">
        <v>12876</v>
      </c>
      <c r="DZ120" s="224">
        <f t="shared" si="599"/>
        <v>0.18302094818081582</v>
      </c>
      <c r="EA120" s="34">
        <v>11327</v>
      </c>
      <c r="EB120" s="224">
        <f t="shared" si="600"/>
        <v>0.29229891614375347</v>
      </c>
      <c r="EC120" s="130">
        <v>3315</v>
      </c>
      <c r="ED120" s="220">
        <f t="shared" si="601"/>
        <v>2.4821428571428572</v>
      </c>
    </row>
    <row r="121" spans="1:134" s="16" customFormat="1" outlineLevel="1" x14ac:dyDescent="0.25">
      <c r="A121" s="218"/>
      <c r="B121" s="33" t="s">
        <v>51</v>
      </c>
      <c r="C121" s="34">
        <v>1246631</v>
      </c>
      <c r="D121" s="224">
        <f t="shared" si="536"/>
        <v>6.3265541108187495E-2</v>
      </c>
      <c r="E121" s="34">
        <v>464801</v>
      </c>
      <c r="F121" s="224">
        <f t="shared" si="537"/>
        <v>-3.2467323590277264E-3</v>
      </c>
      <c r="G121" s="34">
        <v>343650</v>
      </c>
      <c r="H121" s="224">
        <f t="shared" si="538"/>
        <v>9.8435692048048029E-2</v>
      </c>
      <c r="I121" s="34">
        <v>200833</v>
      </c>
      <c r="J121" s="224">
        <f t="shared" si="539"/>
        <v>0.14515669190767255</v>
      </c>
      <c r="K121" s="34">
        <v>241339</v>
      </c>
      <c r="L121" s="224">
        <f t="shared" si="540"/>
        <v>8.0140355274288089E-2</v>
      </c>
      <c r="M121" s="130">
        <v>30270</v>
      </c>
      <c r="N121" s="220">
        <f t="shared" si="541"/>
        <v>0.49003199606202319</v>
      </c>
      <c r="O121" s="34">
        <v>1133214</v>
      </c>
      <c r="P121" s="224">
        <f t="shared" si="542"/>
        <v>6.2873060834005567E-2</v>
      </c>
      <c r="Q121" s="34">
        <v>421062</v>
      </c>
      <c r="R121" s="224">
        <f t="shared" si="543"/>
        <v>-8.3138636620567752E-3</v>
      </c>
      <c r="S121" s="34">
        <v>308187</v>
      </c>
      <c r="T121" s="224">
        <f t="shared" si="544"/>
        <v>0.11370617442776498</v>
      </c>
      <c r="U121" s="34">
        <v>188480</v>
      </c>
      <c r="V121" s="224">
        <f t="shared" si="545"/>
        <v>0.13686674025417855</v>
      </c>
      <c r="W121" s="34">
        <v>221323</v>
      </c>
      <c r="X121" s="224">
        <f t="shared" si="546"/>
        <v>9.4433950134997557E-2</v>
      </c>
      <c r="Y121" s="130">
        <v>23704</v>
      </c>
      <c r="Z121" s="220">
        <f t="shared" si="547"/>
        <v>0.41011302795954796</v>
      </c>
      <c r="AA121" s="34">
        <v>113417</v>
      </c>
      <c r="AB121" s="224">
        <f t="shared" si="548"/>
        <v>6.7203011056222062E-2</v>
      </c>
      <c r="AC121" s="34">
        <v>43739</v>
      </c>
      <c r="AD121" s="224">
        <f t="shared" si="549"/>
        <v>4.8293548077844806E-2</v>
      </c>
      <c r="AE121" s="34">
        <v>35463</v>
      </c>
      <c r="AF121" s="224">
        <f t="shared" si="550"/>
        <v>-1.8515443374294227E-2</v>
      </c>
      <c r="AG121" s="34">
        <v>12353</v>
      </c>
      <c r="AH121" s="224">
        <f t="shared" si="551"/>
        <v>0.28851569834150403</v>
      </c>
      <c r="AI121" s="34">
        <v>20016</v>
      </c>
      <c r="AJ121" s="224">
        <f t="shared" si="552"/>
        <v>-5.6160701655113887E-2</v>
      </c>
      <c r="AK121" s="130">
        <v>6566</v>
      </c>
      <c r="AL121" s="220">
        <f t="shared" si="553"/>
        <v>0.87332382310984302</v>
      </c>
      <c r="AM121" s="34">
        <v>249426</v>
      </c>
      <c r="AN121" s="224">
        <f t="shared" si="554"/>
        <v>5.4972105790744852E-2</v>
      </c>
      <c r="AO121" s="34">
        <v>64140</v>
      </c>
      <c r="AP121" s="224">
        <f t="shared" si="555"/>
        <v>0.15100942126514139</v>
      </c>
      <c r="AQ121" s="34">
        <v>77093</v>
      </c>
      <c r="AR121" s="224">
        <f t="shared" si="556"/>
        <v>0.17232098052036915</v>
      </c>
      <c r="AS121" s="34">
        <v>79953</v>
      </c>
      <c r="AT121" s="224">
        <f t="shared" si="557"/>
        <v>-1.845167943429582E-2</v>
      </c>
      <c r="AU121" s="34">
        <v>37668</v>
      </c>
      <c r="AV121" s="224">
        <f t="shared" si="558"/>
        <v>0.17094096801268299</v>
      </c>
      <c r="AW121" s="130">
        <v>15250</v>
      </c>
      <c r="AX121" s="220">
        <f t="shared" si="559"/>
        <v>0.95362541634640019</v>
      </c>
      <c r="AY121" s="34">
        <v>28812</v>
      </c>
      <c r="AZ121" s="224">
        <f t="shared" si="560"/>
        <v>3.9618965143970453E-2</v>
      </c>
      <c r="BA121" s="34">
        <v>16645</v>
      </c>
      <c r="BB121" s="224">
        <f t="shared" si="561"/>
        <v>1.0870885460949831E-2</v>
      </c>
      <c r="BC121" s="34">
        <v>7305</v>
      </c>
      <c r="BD121" s="224">
        <f t="shared" si="562"/>
        <v>6.2390924956369886E-2</v>
      </c>
      <c r="BE121" s="34">
        <v>1794</v>
      </c>
      <c r="BF121" s="224">
        <f t="shared" si="563"/>
        <v>0.79939819458375116</v>
      </c>
      <c r="BG121" s="34">
        <v>2422</v>
      </c>
      <c r="BH121" s="224">
        <f t="shared" si="564"/>
        <v>-0.11798980335032772</v>
      </c>
      <c r="BI121" s="130">
        <v>487</v>
      </c>
      <c r="BJ121" s="220">
        <f t="shared" si="565"/>
        <v>-8.4586466165413543E-2</v>
      </c>
      <c r="BK121" s="34">
        <v>48079</v>
      </c>
      <c r="BL121" s="224">
        <f t="shared" si="566"/>
        <v>0.24328308034444412</v>
      </c>
      <c r="BM121" s="34">
        <v>18098</v>
      </c>
      <c r="BN121" s="224">
        <f t="shared" si="567"/>
        <v>-4.1977661320205417E-2</v>
      </c>
      <c r="BO121" s="34">
        <v>6797</v>
      </c>
      <c r="BP121" s="224">
        <f t="shared" si="568"/>
        <v>0.46140614921522261</v>
      </c>
      <c r="BQ121" s="34">
        <v>10809</v>
      </c>
      <c r="BR121" s="224">
        <f t="shared" si="569"/>
        <v>0.50124999999999997</v>
      </c>
      <c r="BS121" s="34">
        <v>12120</v>
      </c>
      <c r="BT121" s="224">
        <f t="shared" si="570"/>
        <v>0.63320307236221529</v>
      </c>
      <c r="BU121" s="130">
        <v>623</v>
      </c>
      <c r="BV121" s="220">
        <f t="shared" si="571"/>
        <v>-2.6562500000000044E-2</v>
      </c>
      <c r="BW121" s="34">
        <v>428781</v>
      </c>
      <c r="BX121" s="224">
        <f t="shared" si="572"/>
        <v>7.2199105794332752E-2</v>
      </c>
      <c r="BY121" s="34">
        <v>198253</v>
      </c>
      <c r="BZ121" s="224">
        <f t="shared" si="573"/>
        <v>-7.3999529366998162E-3</v>
      </c>
      <c r="CA121" s="34">
        <v>60995</v>
      </c>
      <c r="CB121" s="224">
        <f t="shared" si="574"/>
        <v>0.11451176728548451</v>
      </c>
      <c r="CC121" s="34">
        <v>52311</v>
      </c>
      <c r="CD121" s="224">
        <f t="shared" si="575"/>
        <v>0.24647937665308461</v>
      </c>
      <c r="CE121" s="34">
        <v>113340</v>
      </c>
      <c r="CF121" s="224">
        <f t="shared" si="576"/>
        <v>6.0054807845191238E-2</v>
      </c>
      <c r="CG121" s="130">
        <v>2720</v>
      </c>
      <c r="CH121" s="220">
        <f t="shared" si="577"/>
        <v>0.2842304060434373</v>
      </c>
      <c r="CI121" s="34">
        <v>48638</v>
      </c>
      <c r="CJ121" s="224">
        <f t="shared" si="578"/>
        <v>7.1699277278336027E-2</v>
      </c>
      <c r="CK121" s="34">
        <v>14895</v>
      </c>
      <c r="CL121" s="224">
        <f t="shared" si="579"/>
        <v>-1.4685453462988662E-2</v>
      </c>
      <c r="CM121" s="34">
        <v>20238</v>
      </c>
      <c r="CN121" s="224">
        <f t="shared" si="580"/>
        <v>0.11553301730790433</v>
      </c>
      <c r="CO121" s="34">
        <v>4296</v>
      </c>
      <c r="CP121" s="224">
        <f t="shared" si="581"/>
        <v>0.11237700673226314</v>
      </c>
      <c r="CQ121" s="34">
        <v>8053</v>
      </c>
      <c r="CR121" s="224">
        <f t="shared" si="582"/>
        <v>0.12597874720357938</v>
      </c>
      <c r="CS121" s="130">
        <v>1116</v>
      </c>
      <c r="CT121" s="220">
        <f t="shared" si="583"/>
        <v>-0.21463757916959891</v>
      </c>
      <c r="CU121" s="34">
        <v>40637</v>
      </c>
      <c r="CV121" s="224">
        <f t="shared" si="584"/>
        <v>9.2715587942671318E-2</v>
      </c>
      <c r="CW121" s="34">
        <v>10184</v>
      </c>
      <c r="CX121" s="224">
        <f t="shared" si="585"/>
        <v>8.0072117934033349E-2</v>
      </c>
      <c r="CY121" s="34">
        <v>6707</v>
      </c>
      <c r="CZ121" s="224">
        <f t="shared" si="586"/>
        <v>0.31794065631754775</v>
      </c>
      <c r="DA121" s="34">
        <v>4094</v>
      </c>
      <c r="DB121" s="224">
        <f t="shared" si="587"/>
        <v>0.17340212095156216</v>
      </c>
      <c r="DC121" s="34">
        <v>19415</v>
      </c>
      <c r="DD121" s="224">
        <f t="shared" si="588"/>
        <v>3.2602914583554909E-2</v>
      </c>
      <c r="DE121" s="130">
        <v>26</v>
      </c>
      <c r="DF121" s="220" t="str">
        <f t="shared" si="589"/>
        <v>-</v>
      </c>
      <c r="DG121" s="34">
        <v>149134</v>
      </c>
      <c r="DH121" s="224">
        <f t="shared" si="590"/>
        <v>2.1301329821190595E-3</v>
      </c>
      <c r="DI121" s="34">
        <v>35034</v>
      </c>
      <c r="DJ121" s="224">
        <f t="shared" si="591"/>
        <v>-0.1416601332810663</v>
      </c>
      <c r="DK121" s="34">
        <v>93082</v>
      </c>
      <c r="DL121" s="224">
        <f t="shared" si="592"/>
        <v>7.4415651872799637E-2</v>
      </c>
      <c r="DM121" s="34">
        <v>9121</v>
      </c>
      <c r="DN121" s="224">
        <f t="shared" si="593"/>
        <v>0.12577141446556417</v>
      </c>
      <c r="DO121" s="34">
        <v>11441</v>
      </c>
      <c r="DP121" s="224">
        <f t="shared" si="594"/>
        <v>-0.12295898811805295</v>
      </c>
      <c r="DQ121" s="130">
        <v>190</v>
      </c>
      <c r="DR121" s="220">
        <f t="shared" si="595"/>
        <v>-3.0612244897959218E-2</v>
      </c>
      <c r="DS121" s="34">
        <v>70260</v>
      </c>
      <c r="DT121" s="224">
        <f t="shared" si="596"/>
        <v>7.4065633546038789E-4</v>
      </c>
      <c r="DU121" s="34">
        <v>51202</v>
      </c>
      <c r="DV121" s="224">
        <f t="shared" si="597"/>
        <v>-8.1940758803700775E-2</v>
      </c>
      <c r="DW121" s="34">
        <v>30986</v>
      </c>
      <c r="DX121" s="224">
        <f t="shared" si="598"/>
        <v>4.6612173208133489E-2</v>
      </c>
      <c r="DY121" s="34">
        <v>14187</v>
      </c>
      <c r="DZ121" s="224">
        <f t="shared" si="599"/>
        <v>0.13025812619502863</v>
      </c>
      <c r="EA121" s="34">
        <v>13038</v>
      </c>
      <c r="EB121" s="224">
        <f t="shared" si="600"/>
        <v>0.18840579710144922</v>
      </c>
      <c r="EC121" s="130">
        <v>2975</v>
      </c>
      <c r="ED121" s="220">
        <f t="shared" si="601"/>
        <v>-0.2248566961959354</v>
      </c>
    </row>
    <row r="122" spans="1:134" s="16" customFormat="1" outlineLevel="1" x14ac:dyDescent="0.25">
      <c r="A122" s="218"/>
      <c r="B122" s="33" t="s">
        <v>53</v>
      </c>
      <c r="C122" s="34">
        <v>1188259</v>
      </c>
      <c r="D122" s="224">
        <f t="shared" si="536"/>
        <v>4.916676526213748E-2</v>
      </c>
      <c r="E122" s="34">
        <v>466786</v>
      </c>
      <c r="F122" s="224">
        <f t="shared" si="537"/>
        <v>2.0651986154750945E-2</v>
      </c>
      <c r="G122" s="34">
        <v>384941</v>
      </c>
      <c r="H122" s="224">
        <f t="shared" si="538"/>
        <v>8.3455768527118668E-2</v>
      </c>
      <c r="I122" s="34">
        <v>159375</v>
      </c>
      <c r="J122" s="224">
        <f t="shared" si="539"/>
        <v>-8.0476510568376902E-3</v>
      </c>
      <c r="K122" s="34">
        <v>235456</v>
      </c>
      <c r="L122" s="224">
        <f t="shared" si="540"/>
        <v>0.11058912315456815</v>
      </c>
      <c r="M122" s="130">
        <v>42787</v>
      </c>
      <c r="N122" s="220">
        <f t="shared" si="541"/>
        <v>0.17753742844561859</v>
      </c>
      <c r="O122" s="34">
        <v>1094140</v>
      </c>
      <c r="P122" s="224">
        <f t="shared" si="542"/>
        <v>5.6893998595496154E-2</v>
      </c>
      <c r="Q122" s="34">
        <v>424031</v>
      </c>
      <c r="R122" s="224">
        <f t="shared" si="543"/>
        <v>2.2971756946170041E-2</v>
      </c>
      <c r="S122" s="34">
        <v>354768</v>
      </c>
      <c r="T122" s="224">
        <f t="shared" si="544"/>
        <v>9.993303073145321E-2</v>
      </c>
      <c r="U122" s="34">
        <v>152701</v>
      </c>
      <c r="V122" s="224">
        <f t="shared" si="545"/>
        <v>-5.8075563339474723E-3</v>
      </c>
      <c r="W122" s="34">
        <v>220641</v>
      </c>
      <c r="X122" s="224">
        <f t="shared" si="546"/>
        <v>0.14794023079404384</v>
      </c>
      <c r="Y122" s="130">
        <v>38909</v>
      </c>
      <c r="Z122" s="220">
        <f t="shared" si="547"/>
        <v>0.15804041786957934</v>
      </c>
      <c r="AA122" s="34">
        <v>94119</v>
      </c>
      <c r="AB122" s="224">
        <f t="shared" si="548"/>
        <v>-3.3020661029661058E-2</v>
      </c>
      <c r="AC122" s="34">
        <v>42755</v>
      </c>
      <c r="AD122" s="224">
        <f t="shared" si="549"/>
        <v>-1.821025844559121E-3</v>
      </c>
      <c r="AE122" s="34">
        <v>30172</v>
      </c>
      <c r="AF122" s="224">
        <f t="shared" si="550"/>
        <v>-7.8830066556756395E-2</v>
      </c>
      <c r="AG122" s="34">
        <v>6674</v>
      </c>
      <c r="AH122" s="224">
        <f t="shared" si="551"/>
        <v>-5.6678445229682017E-2</v>
      </c>
      <c r="AI122" s="34">
        <v>14814</v>
      </c>
      <c r="AJ122" s="224">
        <f t="shared" si="552"/>
        <v>-0.25196929913148858</v>
      </c>
      <c r="AK122" s="130">
        <v>3878</v>
      </c>
      <c r="AL122" s="220">
        <f t="shared" si="553"/>
        <v>0.41687979539641939</v>
      </c>
      <c r="AM122" s="34">
        <v>277344</v>
      </c>
      <c r="AN122" s="224">
        <f t="shared" si="554"/>
        <v>3.0125383800283512E-3</v>
      </c>
      <c r="AO122" s="34">
        <v>88214</v>
      </c>
      <c r="AP122" s="224">
        <f t="shared" si="555"/>
        <v>-2.7698480055551311E-2</v>
      </c>
      <c r="AQ122" s="34">
        <v>96130</v>
      </c>
      <c r="AR122" s="224">
        <f t="shared" si="556"/>
        <v>-1.1333717294717771E-2</v>
      </c>
      <c r="AS122" s="34">
        <v>70538</v>
      </c>
      <c r="AT122" s="224">
        <f t="shared" si="557"/>
        <v>-0.12412148906052101</v>
      </c>
      <c r="AU122" s="34">
        <v>55182</v>
      </c>
      <c r="AV122" s="224">
        <f t="shared" si="558"/>
        <v>4.2585717405547729E-3</v>
      </c>
      <c r="AW122" s="130">
        <v>26438</v>
      </c>
      <c r="AX122" s="220">
        <f t="shared" si="559"/>
        <v>0.10098696539374497</v>
      </c>
      <c r="AY122" s="34">
        <v>35589</v>
      </c>
      <c r="AZ122" s="224">
        <f t="shared" si="560"/>
        <v>0.22564314495299098</v>
      </c>
      <c r="BA122" s="34">
        <v>18685</v>
      </c>
      <c r="BB122" s="224">
        <f t="shared" si="561"/>
        <v>0.11993526732198512</v>
      </c>
      <c r="BC122" s="34">
        <v>9293</v>
      </c>
      <c r="BD122" s="224">
        <f t="shared" si="562"/>
        <v>0.27616039549574301</v>
      </c>
      <c r="BE122" s="34">
        <v>1496</v>
      </c>
      <c r="BF122" s="224">
        <f t="shared" si="563"/>
        <v>0.97622192866578605</v>
      </c>
      <c r="BG122" s="34">
        <v>4905</v>
      </c>
      <c r="BH122" s="224">
        <f t="shared" si="564"/>
        <v>0.36401557285873198</v>
      </c>
      <c r="BI122" s="130">
        <v>1013</v>
      </c>
      <c r="BJ122" s="220">
        <f t="shared" si="565"/>
        <v>0.98238747553816053</v>
      </c>
      <c r="BK122" s="34">
        <v>26507</v>
      </c>
      <c r="BL122" s="224">
        <f t="shared" si="566"/>
        <v>0.14515919989631487</v>
      </c>
      <c r="BM122" s="34">
        <v>11339</v>
      </c>
      <c r="BN122" s="224">
        <f t="shared" si="567"/>
        <v>-0.11303191489361697</v>
      </c>
      <c r="BO122" s="34">
        <v>4677</v>
      </c>
      <c r="BP122" s="224">
        <f t="shared" si="568"/>
        <v>0.55485372340425543</v>
      </c>
      <c r="BQ122" s="34">
        <v>4113</v>
      </c>
      <c r="BR122" s="224">
        <f t="shared" si="569"/>
        <v>0.24259818731117821</v>
      </c>
      <c r="BS122" s="34">
        <v>6493</v>
      </c>
      <c r="BT122" s="224">
        <f t="shared" si="570"/>
        <v>0.64838791571464838</v>
      </c>
      <c r="BU122" s="130">
        <v>487</v>
      </c>
      <c r="BV122" s="220">
        <f t="shared" si="571"/>
        <v>0.60197368421052633</v>
      </c>
      <c r="BW122" s="34">
        <v>331166</v>
      </c>
      <c r="BX122" s="224">
        <f t="shared" si="572"/>
        <v>0.13248957845313125</v>
      </c>
      <c r="BY122" s="34">
        <v>162956</v>
      </c>
      <c r="BZ122" s="224">
        <f t="shared" si="573"/>
        <v>0.16294969419724104</v>
      </c>
      <c r="CA122" s="34">
        <v>52430</v>
      </c>
      <c r="CB122" s="224">
        <f t="shared" si="574"/>
        <v>0.40706349632333216</v>
      </c>
      <c r="CC122" s="34">
        <v>35831</v>
      </c>
      <c r="CD122" s="224">
        <f t="shared" si="575"/>
        <v>-2.0020239039466148E-2</v>
      </c>
      <c r="CE122" s="34">
        <v>98605</v>
      </c>
      <c r="CF122" s="224">
        <f t="shared" si="576"/>
        <v>0.2830338438317308</v>
      </c>
      <c r="CG122" s="130">
        <v>3922</v>
      </c>
      <c r="CH122" s="220">
        <f t="shared" si="577"/>
        <v>6.5471339309970178E-2</v>
      </c>
      <c r="CI122" s="34">
        <v>40580</v>
      </c>
      <c r="CJ122" s="224">
        <f t="shared" si="578"/>
        <v>0.10578233146220506</v>
      </c>
      <c r="CK122" s="34">
        <v>12350</v>
      </c>
      <c r="CL122" s="224">
        <f t="shared" si="579"/>
        <v>0.11411817771763655</v>
      </c>
      <c r="CM122" s="34">
        <v>15717</v>
      </c>
      <c r="CN122" s="224">
        <f t="shared" si="580"/>
        <v>0.12974410580793561</v>
      </c>
      <c r="CO122" s="34">
        <v>4543</v>
      </c>
      <c r="CP122" s="224">
        <f t="shared" si="581"/>
        <v>0.14433249370277079</v>
      </c>
      <c r="CQ122" s="34">
        <v>8160</v>
      </c>
      <c r="CR122" s="224">
        <f t="shared" si="582"/>
        <v>0.21591417076441655</v>
      </c>
      <c r="CS122" s="130">
        <v>1918</v>
      </c>
      <c r="CT122" s="220">
        <f t="shared" si="583"/>
        <v>0.23582474226804129</v>
      </c>
      <c r="CU122" s="34">
        <v>31222</v>
      </c>
      <c r="CV122" s="224">
        <f t="shared" si="584"/>
        <v>0.2786992669042061</v>
      </c>
      <c r="CW122" s="34">
        <v>8517</v>
      </c>
      <c r="CX122" s="224">
        <f t="shared" si="585"/>
        <v>0.34041548630783769</v>
      </c>
      <c r="CY122" s="34">
        <v>4247</v>
      </c>
      <c r="CZ122" s="224">
        <f t="shared" si="586"/>
        <v>0.67138921684376229</v>
      </c>
      <c r="DA122" s="34">
        <v>2389</v>
      </c>
      <c r="DB122" s="224">
        <f t="shared" si="587"/>
        <v>1.2288135593220284E-2</v>
      </c>
      <c r="DC122" s="34">
        <v>16137</v>
      </c>
      <c r="DD122" s="224">
        <f t="shared" si="588"/>
        <v>0.23418738049713195</v>
      </c>
      <c r="DE122" s="130">
        <v>34</v>
      </c>
      <c r="DF122" s="220">
        <f t="shared" si="589"/>
        <v>-0.56962025316455689</v>
      </c>
      <c r="DG122" s="34">
        <v>224263</v>
      </c>
      <c r="DH122" s="224">
        <f t="shared" si="590"/>
        <v>-6.7373910439816331E-2</v>
      </c>
      <c r="DI122" s="34">
        <v>62078</v>
      </c>
      <c r="DJ122" s="224">
        <f t="shared" si="591"/>
        <v>-0.20279953769102355</v>
      </c>
      <c r="DK122" s="34">
        <v>134195</v>
      </c>
      <c r="DL122" s="224">
        <f t="shared" si="592"/>
        <v>1.3764136190915099E-2</v>
      </c>
      <c r="DM122" s="34">
        <v>13444</v>
      </c>
      <c r="DN122" s="224">
        <f t="shared" si="593"/>
        <v>0.15537985562048817</v>
      </c>
      <c r="DO122" s="34">
        <v>15390</v>
      </c>
      <c r="DP122" s="224">
        <f t="shared" si="594"/>
        <v>-0.19034090909090906</v>
      </c>
      <c r="DQ122" s="130">
        <v>244</v>
      </c>
      <c r="DR122" s="220">
        <f t="shared" si="595"/>
        <v>-9.2936802973977661E-2</v>
      </c>
      <c r="DS122" s="34">
        <v>70709</v>
      </c>
      <c r="DT122" s="224">
        <f t="shared" si="596"/>
        <v>0.14166464842173254</v>
      </c>
      <c r="DU122" s="34">
        <v>47287</v>
      </c>
      <c r="DV122" s="224">
        <f t="shared" si="597"/>
        <v>4.7748825666932504E-2</v>
      </c>
      <c r="DW122" s="34">
        <v>29645</v>
      </c>
      <c r="DX122" s="224">
        <f t="shared" si="598"/>
        <v>0.25036905816356647</v>
      </c>
      <c r="DY122" s="34">
        <v>12165</v>
      </c>
      <c r="DZ122" s="224">
        <f t="shared" si="599"/>
        <v>0.19346610418914945</v>
      </c>
      <c r="EA122" s="34">
        <v>13107</v>
      </c>
      <c r="EB122" s="224">
        <f t="shared" si="600"/>
        <v>0.11977787270397267</v>
      </c>
      <c r="EC122" s="130">
        <v>4573</v>
      </c>
      <c r="ED122" s="220">
        <f t="shared" si="601"/>
        <v>0.48812235600390497</v>
      </c>
    </row>
    <row r="123" spans="1:134" s="16" customFormat="1" outlineLevel="1" x14ac:dyDescent="0.25">
      <c r="A123" s="218"/>
      <c r="B123" s="33" t="s">
        <v>55</v>
      </c>
      <c r="C123" s="34">
        <v>1182380</v>
      </c>
      <c r="D123" s="224">
        <f t="shared" si="536"/>
        <v>5.097361588504512E-2</v>
      </c>
      <c r="E123" s="34">
        <v>472209</v>
      </c>
      <c r="F123" s="224">
        <f t="shared" si="537"/>
        <v>-1.5464132469882763E-2</v>
      </c>
      <c r="G123" s="34">
        <v>397627</v>
      </c>
      <c r="H123" s="224">
        <f t="shared" si="538"/>
        <v>8.1136856759093545E-2</v>
      </c>
      <c r="I123" s="34">
        <v>168409</v>
      </c>
      <c r="J123" s="224">
        <f t="shared" si="539"/>
        <v>-7.899745151869797E-2</v>
      </c>
      <c r="K123" s="34">
        <v>217280</v>
      </c>
      <c r="L123" s="224">
        <f t="shared" si="540"/>
        <v>-2.0648063427100793E-2</v>
      </c>
      <c r="M123" s="130">
        <v>37756</v>
      </c>
      <c r="N123" s="220">
        <f t="shared" si="541"/>
        <v>-0.3139389093816437</v>
      </c>
      <c r="O123" s="34">
        <v>1079195</v>
      </c>
      <c r="P123" s="224">
        <f t="shared" si="542"/>
        <v>5.532874053284953E-2</v>
      </c>
      <c r="Q123" s="34">
        <v>429723</v>
      </c>
      <c r="R123" s="224">
        <f t="shared" si="543"/>
        <v>-4.1066524525197323E-3</v>
      </c>
      <c r="S123" s="34">
        <v>362999</v>
      </c>
      <c r="T123" s="224">
        <f t="shared" si="544"/>
        <v>7.1580600500072311E-2</v>
      </c>
      <c r="U123" s="34">
        <v>159308</v>
      </c>
      <c r="V123" s="224">
        <f t="shared" si="545"/>
        <v>-8.5671650357276086E-2</v>
      </c>
      <c r="W123" s="34">
        <v>200479</v>
      </c>
      <c r="X123" s="224">
        <f t="shared" si="546"/>
        <v>-1.579314272248844E-2</v>
      </c>
      <c r="Y123" s="130">
        <v>32605</v>
      </c>
      <c r="Z123" s="220">
        <f t="shared" si="547"/>
        <v>-0.36878073334107719</v>
      </c>
      <c r="AA123" s="34">
        <v>103186</v>
      </c>
      <c r="AB123" s="224">
        <f t="shared" si="548"/>
        <v>7.498681872327051E-3</v>
      </c>
      <c r="AC123" s="34">
        <v>42486</v>
      </c>
      <c r="AD123" s="224">
        <f t="shared" si="549"/>
        <v>-0.11728407886808923</v>
      </c>
      <c r="AE123" s="34">
        <v>34628</v>
      </c>
      <c r="AF123" s="224">
        <f t="shared" si="550"/>
        <v>0.19262958498364036</v>
      </c>
      <c r="AG123" s="34">
        <v>9101</v>
      </c>
      <c r="AH123" s="224">
        <f t="shared" si="551"/>
        <v>5.6045486191691918E-2</v>
      </c>
      <c r="AI123" s="34">
        <v>16801</v>
      </c>
      <c r="AJ123" s="224">
        <f t="shared" si="552"/>
        <v>-7.5089457748417243E-2</v>
      </c>
      <c r="AK123" s="130">
        <v>5150</v>
      </c>
      <c r="AL123" s="220">
        <f t="shared" si="553"/>
        <v>0.52411956200059184</v>
      </c>
      <c r="AM123" s="34">
        <v>250652</v>
      </c>
      <c r="AN123" s="224">
        <f t="shared" si="554"/>
        <v>-3.0382273525566106E-2</v>
      </c>
      <c r="AO123" s="34">
        <v>91120</v>
      </c>
      <c r="AP123" s="224">
        <f t="shared" si="555"/>
        <v>-0.1584857915977872</v>
      </c>
      <c r="AQ123" s="34">
        <v>103795</v>
      </c>
      <c r="AR123" s="224">
        <f t="shared" si="556"/>
        <v>1.7049630101415802E-2</v>
      </c>
      <c r="AS123" s="34">
        <v>68217</v>
      </c>
      <c r="AT123" s="224">
        <f t="shared" si="557"/>
        <v>-0.26387180317254777</v>
      </c>
      <c r="AU123" s="34">
        <v>50384</v>
      </c>
      <c r="AV123" s="224">
        <f t="shared" si="558"/>
        <v>-0.27370226751812721</v>
      </c>
      <c r="AW123" s="130">
        <v>19493</v>
      </c>
      <c r="AX123" s="220">
        <f t="shared" si="559"/>
        <v>-0.50626883817532486</v>
      </c>
      <c r="AY123" s="34">
        <v>33289</v>
      </c>
      <c r="AZ123" s="224">
        <f t="shared" si="560"/>
        <v>0.10254032391613954</v>
      </c>
      <c r="BA123" s="34">
        <v>19154</v>
      </c>
      <c r="BB123" s="224">
        <f t="shared" si="561"/>
        <v>2.2037244544047763E-2</v>
      </c>
      <c r="BC123" s="34">
        <v>8167</v>
      </c>
      <c r="BD123" s="224">
        <f t="shared" si="562"/>
        <v>0.23986640352208899</v>
      </c>
      <c r="BE123" s="34">
        <v>1770</v>
      </c>
      <c r="BF123" s="224">
        <f t="shared" si="563"/>
        <v>0.52061855670103085</v>
      </c>
      <c r="BG123" s="34">
        <v>3320</v>
      </c>
      <c r="BH123" s="224">
        <f t="shared" si="564"/>
        <v>5.766167569289582E-2</v>
      </c>
      <c r="BI123" s="130">
        <v>644</v>
      </c>
      <c r="BJ123" s="220">
        <f t="shared" si="565"/>
        <v>0.49419953596287702</v>
      </c>
      <c r="BK123" s="34">
        <v>37975</v>
      </c>
      <c r="BL123" s="224">
        <f t="shared" si="566"/>
        <v>0.15770379854886896</v>
      </c>
      <c r="BM123" s="34">
        <v>12749</v>
      </c>
      <c r="BN123" s="224">
        <f t="shared" si="567"/>
        <v>-5.2682419378808132E-2</v>
      </c>
      <c r="BO123" s="34">
        <v>7343</v>
      </c>
      <c r="BP123" s="224">
        <f t="shared" si="568"/>
        <v>0.34290416971470372</v>
      </c>
      <c r="BQ123" s="34">
        <v>7977</v>
      </c>
      <c r="BR123" s="224">
        <f t="shared" si="569"/>
        <v>1.4369277721261398E-2</v>
      </c>
      <c r="BS123" s="34">
        <v>10190</v>
      </c>
      <c r="BT123" s="224">
        <f t="shared" si="570"/>
        <v>0.64328334139654886</v>
      </c>
      <c r="BU123" s="130">
        <v>650</v>
      </c>
      <c r="BV123" s="220">
        <f t="shared" si="571"/>
        <v>1.0440251572327046</v>
      </c>
      <c r="BW123" s="34">
        <v>328373</v>
      </c>
      <c r="BX123" s="224">
        <f t="shared" si="572"/>
        <v>0.13735249396467819</v>
      </c>
      <c r="BY123" s="34">
        <v>163247</v>
      </c>
      <c r="BZ123" s="224">
        <f t="shared" si="573"/>
        <v>0.1539173829450351</v>
      </c>
      <c r="CA123" s="34">
        <v>46213</v>
      </c>
      <c r="CB123" s="224">
        <f t="shared" si="574"/>
        <v>0.18155553282879944</v>
      </c>
      <c r="CC123" s="34">
        <v>42621</v>
      </c>
      <c r="CD123" s="224">
        <f t="shared" si="575"/>
        <v>0.26269479172838772</v>
      </c>
      <c r="CE123" s="34">
        <v>85369</v>
      </c>
      <c r="CF123" s="224">
        <f t="shared" si="576"/>
        <v>0.11027441799973992</v>
      </c>
      <c r="CG123" s="130">
        <v>7196</v>
      </c>
      <c r="CH123" s="220">
        <f t="shared" si="577"/>
        <v>0.28156723063223499</v>
      </c>
      <c r="CI123" s="34">
        <v>45756</v>
      </c>
      <c r="CJ123" s="224">
        <f t="shared" si="578"/>
        <v>0.10607232643589248</v>
      </c>
      <c r="CK123" s="34">
        <v>14722</v>
      </c>
      <c r="CL123" s="224">
        <f t="shared" si="579"/>
        <v>9.0276234910760644E-2</v>
      </c>
      <c r="CM123" s="34">
        <v>18554</v>
      </c>
      <c r="CN123" s="224">
        <f t="shared" si="580"/>
        <v>0.12034297445806419</v>
      </c>
      <c r="CO123" s="34">
        <v>4261</v>
      </c>
      <c r="CP123" s="224">
        <f t="shared" si="581"/>
        <v>4.2574015170051327E-2</v>
      </c>
      <c r="CQ123" s="34">
        <v>8502</v>
      </c>
      <c r="CR123" s="224">
        <f t="shared" si="582"/>
        <v>0.3837890625</v>
      </c>
      <c r="CS123" s="130">
        <v>2093</v>
      </c>
      <c r="CT123" s="220">
        <f t="shared" si="583"/>
        <v>-4.4728434504792358E-2</v>
      </c>
      <c r="CU123" s="34">
        <v>30221</v>
      </c>
      <c r="CV123" s="224">
        <f t="shared" si="584"/>
        <v>0.23674087412015066</v>
      </c>
      <c r="CW123" s="34">
        <v>8192</v>
      </c>
      <c r="CX123" s="224">
        <f t="shared" si="585"/>
        <v>0.27960012496094966</v>
      </c>
      <c r="CY123" s="34">
        <v>4787</v>
      </c>
      <c r="CZ123" s="224">
        <f t="shared" si="586"/>
        <v>0.46436219027225456</v>
      </c>
      <c r="DA123" s="34">
        <v>2961</v>
      </c>
      <c r="DB123" s="224">
        <f t="shared" si="587"/>
        <v>4.6289752650176652E-2</v>
      </c>
      <c r="DC123" s="34">
        <v>14191</v>
      </c>
      <c r="DD123" s="224">
        <f t="shared" si="588"/>
        <v>0.18228776139298519</v>
      </c>
      <c r="DE123" s="130">
        <v>7</v>
      </c>
      <c r="DF123" s="220">
        <f t="shared" si="589"/>
        <v>-0.36363636363636365</v>
      </c>
      <c r="DG123" s="34">
        <v>230714</v>
      </c>
      <c r="DH123" s="224">
        <f t="shared" si="590"/>
        <v>-1.1952634847219534E-2</v>
      </c>
      <c r="DI123" s="34">
        <v>62471</v>
      </c>
      <c r="DJ123" s="224">
        <f t="shared" si="591"/>
        <v>-0.14730491516863897</v>
      </c>
      <c r="DK123" s="34">
        <v>138522</v>
      </c>
      <c r="DL123" s="224">
        <f t="shared" si="592"/>
        <v>4.1628442091648843E-2</v>
      </c>
      <c r="DM123" s="34">
        <v>14341</v>
      </c>
      <c r="DN123" s="224">
        <f t="shared" si="593"/>
        <v>9.6071537756037939E-2</v>
      </c>
      <c r="DO123" s="34">
        <v>15652</v>
      </c>
      <c r="DP123" s="224">
        <f t="shared" si="594"/>
        <v>5.9643896824859599E-2</v>
      </c>
      <c r="DQ123" s="130">
        <v>428</v>
      </c>
      <c r="DR123" s="220">
        <f t="shared" si="595"/>
        <v>-0.58162267839687187</v>
      </c>
      <c r="DS123" s="34">
        <v>73106</v>
      </c>
      <c r="DT123" s="224">
        <f t="shared" si="596"/>
        <v>0.16810737397139897</v>
      </c>
      <c r="DU123" s="34">
        <v>42429</v>
      </c>
      <c r="DV123" s="224">
        <f t="shared" si="597"/>
        <v>-1.4356319133913553E-3</v>
      </c>
      <c r="DW123" s="34">
        <v>29153</v>
      </c>
      <c r="DX123" s="224">
        <f t="shared" si="598"/>
        <v>0.120579643296433</v>
      </c>
      <c r="DY123" s="34">
        <v>11189</v>
      </c>
      <c r="DZ123" s="224">
        <f t="shared" si="599"/>
        <v>-7.7119762454635477E-2</v>
      </c>
      <c r="EA123" s="34">
        <v>9883</v>
      </c>
      <c r="EB123" s="224">
        <f t="shared" si="600"/>
        <v>-0.19177298004579657</v>
      </c>
      <c r="EC123" s="130">
        <v>1767</v>
      </c>
      <c r="ED123" s="220">
        <f t="shared" si="601"/>
        <v>-0.26375000000000004</v>
      </c>
    </row>
    <row r="124" spans="1:134" s="16" customFormat="1" ht="15.75" x14ac:dyDescent="0.25">
      <c r="A124" s="218"/>
      <c r="B124" s="225">
        <v>2015</v>
      </c>
      <c r="C124" s="226">
        <f>SUM(C112:C123)</f>
        <v>13301251</v>
      </c>
      <c r="D124" s="227">
        <f>IFERROR(C124/C137-1,"-")</f>
        <v>2.9155396669594991E-2</v>
      </c>
      <c r="E124" s="226">
        <f>SUM(E112:E123)</f>
        <v>5195209</v>
      </c>
      <c r="F124" s="227">
        <f>IFERROR(E124/E137-1,"-")</f>
        <v>-1.2831889369313565E-3</v>
      </c>
      <c r="G124" s="226">
        <f>SUM(G112:G123)</f>
        <v>3717626</v>
      </c>
      <c r="H124" s="227">
        <f>IFERROR(G124/G137-1,"-")</f>
        <v>3.518795786544926E-2</v>
      </c>
      <c r="I124" s="226">
        <f>SUM(I112:I123)</f>
        <v>2101202</v>
      </c>
      <c r="J124" s="227">
        <f>IFERROR(I124/I137-1,"-")</f>
        <v>6.3327434398599669E-2</v>
      </c>
      <c r="K124" s="226">
        <f>SUM(K112:K123)</f>
        <v>2640862</v>
      </c>
      <c r="L124" s="227">
        <f>IFERROR(K124/K137-1,"-")</f>
        <v>4.2629632758837133E-2</v>
      </c>
      <c r="M124" s="228">
        <f>SUM(M112:M123)</f>
        <v>356591</v>
      </c>
      <c r="N124" s="229">
        <f>IFERROR(M124/M137-1,"-")</f>
        <v>7.8252376690292502E-2</v>
      </c>
      <c r="O124" s="226">
        <f>SUM(O112:O123)</f>
        <v>11810542</v>
      </c>
      <c r="P124" s="227">
        <f>IFERROR(O124/O137-1,"-")</f>
        <v>2.8213994159907996E-2</v>
      </c>
      <c r="Q124" s="226">
        <f>SUM(Q112:Q123)</f>
        <v>4582813</v>
      </c>
      <c r="R124" s="227">
        <f>IFERROR(Q124/Q137-1,"-")</f>
        <v>-1.0820976544945737E-2</v>
      </c>
      <c r="S124" s="226">
        <f>SUM(S112:S123)</f>
        <v>3246280</v>
      </c>
      <c r="T124" s="227">
        <f>IFERROR(S124/S137-1,"-")</f>
        <v>3.9216973053436854E-2</v>
      </c>
      <c r="U124" s="226">
        <f>SUM(U112:U123)</f>
        <v>1949911</v>
      </c>
      <c r="V124" s="227">
        <f>IFERROR(U124/U137-1,"-")</f>
        <v>5.6216578698768505E-2</v>
      </c>
      <c r="W124" s="226">
        <f>SUM(W112:W123)</f>
        <v>2379206</v>
      </c>
      <c r="X124" s="227">
        <f>IFERROR(W124/W137-1,"-")</f>
        <v>5.8730185571010729E-2</v>
      </c>
      <c r="Y124" s="228">
        <f>SUM(Y112:Y123)</f>
        <v>300232</v>
      </c>
      <c r="Z124" s="229">
        <f>IFERROR(Y124/Y137-1,"-")</f>
        <v>8.6399739465542469E-2</v>
      </c>
      <c r="AA124" s="226">
        <f>SUM(AA112:AA123)</f>
        <v>1490710</v>
      </c>
      <c r="AB124" s="227">
        <f>IFERROR(AA124/AA137-1,"-")</f>
        <v>3.6675262105242634E-2</v>
      </c>
      <c r="AC124" s="226">
        <f>SUM(AC112:AC123)</f>
        <v>612395</v>
      </c>
      <c r="AD124" s="227">
        <f>IFERROR(AC124/AC137-1,"-")</f>
        <v>7.6371312466604779E-2</v>
      </c>
      <c r="AE124" s="226">
        <f>SUM(AE112:AE123)</f>
        <v>471344</v>
      </c>
      <c r="AF124" s="227">
        <f>IFERROR(AE124/AE137-1,"-")</f>
        <v>8.2612806482389445E-3</v>
      </c>
      <c r="AG124" s="226">
        <f>SUM(AG112:AG123)</f>
        <v>151291</v>
      </c>
      <c r="AH124" s="227">
        <f>IFERROR(AG124/AG137-1,"-")</f>
        <v>0.16435014160817629</v>
      </c>
      <c r="AI124" s="226">
        <f>SUM(AI112:AI123)</f>
        <v>261655</v>
      </c>
      <c r="AJ124" s="227">
        <f>IFERROR(AI124/AI137-1,"-")</f>
        <v>-8.4036672839484572E-2</v>
      </c>
      <c r="AK124" s="228">
        <f>SUM(AK112:AK123)</f>
        <v>56359</v>
      </c>
      <c r="AL124" s="229">
        <f>IFERROR(AK124/AK137-1,"-")</f>
        <v>3.6773362766740147E-2</v>
      </c>
      <c r="AM124" s="226">
        <f>SUM(AM112:AM123)</f>
        <v>2751307</v>
      </c>
      <c r="AN124" s="227">
        <f>IFERROR(AM124/AM137-1,"-")</f>
        <v>-9.4012264805931611E-4</v>
      </c>
      <c r="AO124" s="226">
        <f>SUM(AO112:AO123)</f>
        <v>817212</v>
      </c>
      <c r="AP124" s="227">
        <f>IFERROR(AO124/AO137-1,"-")</f>
        <v>-2.0894935853505436E-2</v>
      </c>
      <c r="AQ124" s="226">
        <f>SUM(AQ112:AQ123)</f>
        <v>861190</v>
      </c>
      <c r="AR124" s="227">
        <f>IFERROR(AQ124/AQ137-1,"-")</f>
        <v>8.0934030687973557E-3</v>
      </c>
      <c r="AS124" s="226">
        <f>SUM(AS112:AS123)</f>
        <v>902690</v>
      </c>
      <c r="AT124" s="227">
        <f>IFERROR(AS124/AS137-1,"-")</f>
        <v>-1.1160308387320073E-2</v>
      </c>
      <c r="AU124" s="226">
        <f>SUM(AU112:AU123)</f>
        <v>463046</v>
      </c>
      <c r="AV124" s="227">
        <f>IFERROR(AU124/AU137-1,"-")</f>
        <v>-5.4469789941619773E-2</v>
      </c>
      <c r="AW124" s="228">
        <f>SUM(AW112:AW123)</f>
        <v>177647</v>
      </c>
      <c r="AX124" s="229">
        <f>IFERROR(AW124/AW137-1,"-")</f>
        <v>1.5984947269690908E-2</v>
      </c>
      <c r="AY124" s="226">
        <f>SUM(AY112:AY123)</f>
        <v>365454</v>
      </c>
      <c r="AZ124" s="227">
        <f>IFERROR(AY124/AY137-1,"-")</f>
        <v>0.12094201653865966</v>
      </c>
      <c r="BA124" s="226">
        <f>SUM(BA112:BA123)</f>
        <v>205447</v>
      </c>
      <c r="BB124" s="227">
        <f>IFERROR(BA124/BA137-1,"-")</f>
        <v>9.690491572208848E-2</v>
      </c>
      <c r="BC124" s="226">
        <f>SUM(BC112:BC123)</f>
        <v>98252</v>
      </c>
      <c r="BD124" s="227">
        <f>IFERROR(BC124/BC137-1,"-")</f>
        <v>0.12812740403936029</v>
      </c>
      <c r="BE124" s="226">
        <f>SUM(BE112:BE123)</f>
        <v>17688</v>
      </c>
      <c r="BF124" s="227">
        <f>IFERROR(BE124/BE137-1,"-")</f>
        <v>0.2704158586511527</v>
      </c>
      <c r="BG124" s="226">
        <f>SUM(BG112:BG123)</f>
        <v>39660</v>
      </c>
      <c r="BH124" s="227">
        <f>IFERROR(BG124/BG137-1,"-")</f>
        <v>0.20800462977064349</v>
      </c>
      <c r="BI124" s="228">
        <f>SUM(BI112:BI123)</f>
        <v>7534</v>
      </c>
      <c r="BJ124" s="229">
        <f>IFERROR(BI124/BI137-1,"-")</f>
        <v>0.35090550475165849</v>
      </c>
      <c r="BK124" s="226">
        <f>SUM(BK112:BK123)</f>
        <v>540948</v>
      </c>
      <c r="BL124" s="227">
        <f>IFERROR(BK124/BK137-1,"-")</f>
        <v>0.18861195889336391</v>
      </c>
      <c r="BM124" s="226">
        <f>SUM(BM112:BM123)</f>
        <v>186141</v>
      </c>
      <c r="BN124" s="227">
        <f>IFERROR(BM124/BM137-1,"-")</f>
        <v>-4.5181047350845605E-2</v>
      </c>
      <c r="BO124" s="226">
        <f>SUM(BO112:BO123)</f>
        <v>89339</v>
      </c>
      <c r="BP124" s="227">
        <f>IFERROR(BO124/BO137-1,"-")</f>
        <v>0.32992437775395977</v>
      </c>
      <c r="BQ124" s="226">
        <f>SUM(BQ112:BQ123)</f>
        <v>124236</v>
      </c>
      <c r="BR124" s="227">
        <f>IFERROR(BQ124/BQ137-1,"-")</f>
        <v>0.24631080525265081</v>
      </c>
      <c r="BS124" s="226">
        <f>SUM(BS112:BS123)</f>
        <v>140013</v>
      </c>
      <c r="BT124" s="227">
        <f>IFERROR(BS124/BS137-1,"-")</f>
        <v>0.53816491991299187</v>
      </c>
      <c r="BU124" s="228">
        <f>SUM(BU112:BU123)</f>
        <v>7298</v>
      </c>
      <c r="BV124" s="229">
        <f>IFERROR(BU124/BU137-1,"-")</f>
        <v>0.2914528402052734</v>
      </c>
      <c r="BW124" s="226">
        <f>SUM(BW112:BW123)</f>
        <v>4181243</v>
      </c>
      <c r="BX124" s="227">
        <f>IFERROR(BW124/BW137-1,"-")</f>
        <v>5.0376453038893265E-2</v>
      </c>
      <c r="BY124" s="226">
        <f>SUM(BY112:BY123)</f>
        <v>1956090</v>
      </c>
      <c r="BZ124" s="227">
        <f>IFERROR(BY124/BY137-1,"-")</f>
        <v>1.6283162116203176E-2</v>
      </c>
      <c r="CA124" s="226">
        <f>SUM(CA112:CA123)</f>
        <v>629479</v>
      </c>
      <c r="CB124" s="227">
        <f>IFERROR(CA124/CA137-1,"-")</f>
        <v>7.3269497669248063E-2</v>
      </c>
      <c r="CC124" s="226">
        <f>SUM(CC112:CC123)</f>
        <v>471983</v>
      </c>
      <c r="CD124" s="227">
        <f>IFERROR(CC124/CC137-1,"-")</f>
        <v>9.1333069739157446E-2</v>
      </c>
      <c r="CE124" s="226">
        <f>SUM(CE112:CE123)</f>
        <v>1159846</v>
      </c>
      <c r="CF124" s="227">
        <f>IFERROR(CE124/CE137-1,"-")</f>
        <v>9.1614627695869588E-2</v>
      </c>
      <c r="CG124" s="228">
        <f>SUM(CG112:CG123)</f>
        <v>50239</v>
      </c>
      <c r="CH124" s="229">
        <f>IFERROR(CG124/CG137-1,"-")</f>
        <v>0.11496038527264263</v>
      </c>
      <c r="CI124" s="226">
        <f>SUM(CI112:CI123)</f>
        <v>502253</v>
      </c>
      <c r="CJ124" s="227">
        <f>IFERROR(CI124/CI137-1,"-")</f>
        <v>5.7933771319160332E-2</v>
      </c>
      <c r="CK124" s="226">
        <f>SUM(CK112:CK123)</f>
        <v>156924</v>
      </c>
      <c r="CL124" s="227">
        <f>IFERROR(CK124/CK137-1,"-")</f>
        <v>2.821423423187297E-2</v>
      </c>
      <c r="CM124" s="226">
        <f>SUM(CM112:CM123)</f>
        <v>204073</v>
      </c>
      <c r="CN124" s="227">
        <f>IFERROR(CM124/CM137-1,"-")</f>
        <v>5.9739625796467744E-2</v>
      </c>
      <c r="CO124" s="226">
        <f>SUM(CO112:CO123)</f>
        <v>48578</v>
      </c>
      <c r="CP124" s="227">
        <f>IFERROR(CO124/CO137-1,"-")</f>
        <v>0.17451644100580266</v>
      </c>
      <c r="CQ124" s="226">
        <f>SUM(CQ112:CQ123)</f>
        <v>79274</v>
      </c>
      <c r="CR124" s="227">
        <f>IFERROR(CQ124/CQ137-1,"-")</f>
        <v>0.10940998656515899</v>
      </c>
      <c r="CS124" s="228">
        <f>SUM(CS112:CS123)</f>
        <v>17412</v>
      </c>
      <c r="CT124" s="229">
        <f>IFERROR(CS124/CS137-1,"-")</f>
        <v>2.0992142605840369E-2</v>
      </c>
      <c r="CU124" s="226">
        <f>SUM(CU112:CU123)</f>
        <v>442852</v>
      </c>
      <c r="CV124" s="227">
        <f>IFERROR(CU124/CU137-1,"-")</f>
        <v>6.9711492009507436E-2</v>
      </c>
      <c r="CW124" s="226">
        <f>SUM(CW112:CW123)</f>
        <v>117371</v>
      </c>
      <c r="CX124" s="227">
        <f>IFERROR(CW124/CW137-1,"-")</f>
        <v>5.6378085989181592E-2</v>
      </c>
      <c r="CY124" s="226">
        <f>SUM(CY112:CY123)</f>
        <v>62000</v>
      </c>
      <c r="CZ124" s="227">
        <f>IFERROR(CY124/CY137-1,"-")</f>
        <v>3.9065511404581921E-2</v>
      </c>
      <c r="DA124" s="226">
        <f>SUM(DA112:DA123)</f>
        <v>41280</v>
      </c>
      <c r="DB124" s="227">
        <f>IFERROR(DA124/DA137-1,"-")</f>
        <v>0.15005293363793393</v>
      </c>
      <c r="DC124" s="226">
        <f>SUM(DC112:DC123)</f>
        <v>222009</v>
      </c>
      <c r="DD124" s="227">
        <f>IFERROR(DC124/DC137-1,"-")</f>
        <v>7.7514827361943039E-2</v>
      </c>
      <c r="DE124" s="228">
        <f>SUM(DE112:DE123)</f>
        <v>500</v>
      </c>
      <c r="DF124" s="229">
        <f>IFERROR(DE124/DE137-1,"-")</f>
        <v>4.8218029350104885E-2</v>
      </c>
      <c r="DG124" s="226">
        <f>SUM(DG112:DG123)</f>
        <v>1549754</v>
      </c>
      <c r="DH124" s="227">
        <f>IFERROR(DG124/DG137-1,"-")</f>
        <v>-8.3504784568738333E-2</v>
      </c>
      <c r="DI124" s="226">
        <f>SUM(DI112:DI123)</f>
        <v>437945</v>
      </c>
      <c r="DJ124" s="227">
        <f>IFERROR(DI124/DI137-1,"-")</f>
        <v>-0.17666356466728705</v>
      </c>
      <c r="DK124" s="226">
        <f>SUM(DK112:DK123)</f>
        <v>910239</v>
      </c>
      <c r="DL124" s="227">
        <f>IFERROR(DK124/DK137-1,"-")</f>
        <v>-1.6022727149885285E-2</v>
      </c>
      <c r="DM124" s="226">
        <f>SUM(DM112:DM123)</f>
        <v>90761</v>
      </c>
      <c r="DN124" s="227">
        <f>IFERROR(DM124/DM137-1,"-")</f>
        <v>-5.3211908785545936E-2</v>
      </c>
      <c r="DO124" s="226">
        <f>SUM(DO112:DO123)</f>
        <v>111470</v>
      </c>
      <c r="DP124" s="227">
        <f>IFERROR(DO124/DO137-1,"-")</f>
        <v>-0.1840693325135232</v>
      </c>
      <c r="DQ124" s="228">
        <f>SUM(DQ112:DQ123)</f>
        <v>3641</v>
      </c>
      <c r="DR124" s="229">
        <f>IFERROR(DQ124/DQ137-1,"-")</f>
        <v>-0.33461257309941517</v>
      </c>
      <c r="DS124" s="226">
        <f>SUM(DS112:DS123)</f>
        <v>805929</v>
      </c>
      <c r="DT124" s="227">
        <f>IFERROR(DS124/DS137-1,"-")</f>
        <v>-8.5510776498376462E-3</v>
      </c>
      <c r="DU124" s="226">
        <f>SUM(DU112:DU123)</f>
        <v>513247</v>
      </c>
      <c r="DV124" s="227">
        <f>IFERROR(DU124/DU137-1,"-")</f>
        <v>-5.6879719074386159E-2</v>
      </c>
      <c r="DW124" s="226">
        <f>SUM(DW112:DW123)</f>
        <v>314717</v>
      </c>
      <c r="DX124" s="227">
        <f>IFERROR(DW124/DW137-1,"-")</f>
        <v>7.8998885746121461E-2</v>
      </c>
      <c r="DY124" s="226">
        <f>SUM(DY112:DY123)</f>
        <v>146300</v>
      </c>
      <c r="DZ124" s="227">
        <f>IFERROR(DY124/DY137-1,"-")</f>
        <v>7.3257332335636915E-2</v>
      </c>
      <c r="EA124" s="226">
        <f>SUM(EA112:EA123)</f>
        <v>125141</v>
      </c>
      <c r="EB124" s="227">
        <f>IFERROR(EA124/EA137-1,"-")</f>
        <v>2.2728015691402481E-2</v>
      </c>
      <c r="EC124" s="228">
        <f>SUM(EC112:EC123)</f>
        <v>25126</v>
      </c>
      <c r="ED124" s="229">
        <f>IFERROR(EC124/EC137-1,"-")</f>
        <v>0.27867684478371491</v>
      </c>
    </row>
    <row r="125" spans="1:134" s="16" customFormat="1" outlineLevel="1" x14ac:dyDescent="0.25">
      <c r="A125" s="218"/>
      <c r="B125" s="33" t="s">
        <v>33</v>
      </c>
      <c r="C125" s="34">
        <v>1082369</v>
      </c>
      <c r="D125" s="224">
        <f>IFERROR(C125/C138-1,"-")</f>
        <v>0.11057995193915859</v>
      </c>
      <c r="E125" s="34">
        <v>469898</v>
      </c>
      <c r="F125" s="224">
        <f>IFERROR(E125/E138-1,"-")</f>
        <v>0.19103538649883789</v>
      </c>
      <c r="G125" s="34">
        <v>351253</v>
      </c>
      <c r="H125" s="224">
        <f>IFERROR(G125/G138-1,"-")</f>
        <v>0.15460952343385337</v>
      </c>
      <c r="I125" s="34">
        <v>144725</v>
      </c>
      <c r="J125" s="224">
        <f>IFERROR(I125/I138-1,"-")</f>
        <v>6.8278280125484425E-2</v>
      </c>
      <c r="K125" s="34">
        <v>219130</v>
      </c>
      <c r="L125" s="224">
        <f>IFERROR(K125/K138-1,"-")</f>
        <v>0.34663602173004593</v>
      </c>
      <c r="M125" s="130">
        <v>35432</v>
      </c>
      <c r="N125" s="220">
        <f>IFERROR(M125/M138-1,"-")</f>
        <v>1.5022598870056498</v>
      </c>
      <c r="O125" s="34">
        <v>997278</v>
      </c>
      <c r="P125" s="224">
        <f>IFERROR(O125/O138-1,"-")</f>
        <v>0.13567214302063801</v>
      </c>
      <c r="Q125" s="34">
        <v>430127</v>
      </c>
      <c r="R125" s="224">
        <f>IFERROR(Q125/Q138-1,"-")</f>
        <v>0.22808865895197883</v>
      </c>
      <c r="S125" s="34">
        <v>325469</v>
      </c>
      <c r="T125" s="224">
        <f>IFERROR(S125/S138-1,"-")</f>
        <v>0.18976231731479243</v>
      </c>
      <c r="U125" s="34">
        <v>140248</v>
      </c>
      <c r="V125" s="224">
        <f>IFERROR(U125/U138-1,"-")</f>
        <v>7.0440165166884228E-2</v>
      </c>
      <c r="W125" s="34">
        <v>204271</v>
      </c>
      <c r="X125" s="224">
        <f>IFERROR(W125/W138-1,"-")</f>
        <v>0.40953346995949524</v>
      </c>
      <c r="Y125" s="130">
        <v>33313</v>
      </c>
      <c r="Z125" s="220">
        <f>IFERROR(Y125/Y138-1,"-")</f>
        <v>1.8747842595788748</v>
      </c>
      <c r="AA125" s="34">
        <v>85091</v>
      </c>
      <c r="AB125" s="224">
        <f>IFERROR(AA125/AA138-1,"-")</f>
        <v>-0.11785318114432042</v>
      </c>
      <c r="AC125" s="34">
        <v>39772</v>
      </c>
      <c r="AD125" s="224">
        <f>IFERROR(AC125/AC138-1,"-")</f>
        <v>-0.10196893063583812</v>
      </c>
      <c r="AE125" s="34">
        <v>25784</v>
      </c>
      <c r="AF125" s="224">
        <f>IFERROR(AE125/AE138-1,"-")</f>
        <v>-0.15903457273320287</v>
      </c>
      <c r="AG125" s="34">
        <v>4477</v>
      </c>
      <c r="AH125" s="224">
        <f>IFERROR(AG125/AG138-1,"-")</f>
        <v>4.9382716049382047E-3</v>
      </c>
      <c r="AI125" s="34">
        <v>14860</v>
      </c>
      <c r="AJ125" s="224">
        <f>IFERROR(AI125/AI138-1,"-")</f>
        <v>-0.16535609975286447</v>
      </c>
      <c r="AK125" s="130">
        <v>2119</v>
      </c>
      <c r="AL125" s="220">
        <f>IFERROR(AK125/AK138-1,"-")</f>
        <v>-0.17580707895760406</v>
      </c>
      <c r="AM125" s="34">
        <v>248499</v>
      </c>
      <c r="AN125" s="224">
        <f>IFERROR(AM125/AM138-1,"-")</f>
        <v>0.16096072806779849</v>
      </c>
      <c r="AO125" s="34">
        <v>101291</v>
      </c>
      <c r="AP125" s="224">
        <f>IFERROR(AO125/AO138-1,"-")</f>
        <v>0.46482234016399371</v>
      </c>
      <c r="AQ125" s="34">
        <v>92607</v>
      </c>
      <c r="AR125" s="224">
        <f>IFERROR(AQ125/AQ138-1,"-")</f>
        <v>0.39344558299101706</v>
      </c>
      <c r="AS125" s="34">
        <v>71881</v>
      </c>
      <c r="AT125" s="224">
        <f>IFERROR(AS125/AS138-1,"-")</f>
        <v>7.2226614358806174E-2</v>
      </c>
      <c r="AU125" s="34">
        <v>69172</v>
      </c>
      <c r="AV125" s="224">
        <f>IFERROR(AU125/AU138-1,"-")</f>
        <v>0.7123477572036836</v>
      </c>
      <c r="AW125" s="130">
        <v>13640</v>
      </c>
      <c r="AX125" s="220">
        <f>IFERROR(AW125/AW138-1,"-")</f>
        <v>1.3464648202305178</v>
      </c>
      <c r="AY125" s="34">
        <v>27846</v>
      </c>
      <c r="AZ125" s="224">
        <f>IFERROR(AY125/AY138-1,"-")</f>
        <v>7.3518639885886028E-2</v>
      </c>
      <c r="BA125" s="34">
        <v>16723</v>
      </c>
      <c r="BB125" s="224">
        <f>IFERROR(BA125/BA138-1,"-")</f>
        <v>7.2881247193173904E-2</v>
      </c>
      <c r="BC125" s="34">
        <v>7444</v>
      </c>
      <c r="BD125" s="224">
        <f>IFERROR(BC125/BC138-1,"-")</f>
        <v>0.17840747190121897</v>
      </c>
      <c r="BE125" s="34">
        <v>781</v>
      </c>
      <c r="BF125" s="224">
        <f>IFERROR(BE125/BE138-1,"-")</f>
        <v>-4.4063647490820035E-2</v>
      </c>
      <c r="BG125" s="34">
        <v>2606</v>
      </c>
      <c r="BH125" s="224">
        <f>IFERROR(BG125/BG138-1,"-")</f>
        <v>6.2805872756933168E-2</v>
      </c>
      <c r="BI125" s="130">
        <v>627</v>
      </c>
      <c r="BJ125" s="220">
        <f>IFERROR(BI125/BI138-1,"-")</f>
        <v>0.75630252100840334</v>
      </c>
      <c r="BK125" s="34">
        <v>25419</v>
      </c>
      <c r="BL125" s="224">
        <f>IFERROR(BK125/BK138-1,"-")</f>
        <v>0.23189880779296312</v>
      </c>
      <c r="BM125" s="34">
        <v>11640</v>
      </c>
      <c r="BN125" s="224">
        <f>IFERROR(BM125/BM138-1,"-")</f>
        <v>8.5517112748298096E-2</v>
      </c>
      <c r="BO125" s="34">
        <v>4654</v>
      </c>
      <c r="BP125" s="224">
        <f>IFERROR(BO125/BO138-1,"-")</f>
        <v>0.625</v>
      </c>
      <c r="BQ125" s="34">
        <v>4507</v>
      </c>
      <c r="BR125" s="224">
        <f>IFERROR(BQ125/BQ138-1,"-")</f>
        <v>0.25403450194769062</v>
      </c>
      <c r="BS125" s="34">
        <v>4160</v>
      </c>
      <c r="BT125" s="224">
        <f>IFERROR(BS125/BS138-1,"-")</f>
        <v>0.36348738118649626</v>
      </c>
      <c r="BU125" s="130">
        <v>21</v>
      </c>
      <c r="BV125" s="220">
        <f>IFERROR(BU125/BU138-1,"-")</f>
        <v>-0.85810810810810811</v>
      </c>
      <c r="BW125" s="34">
        <v>266107</v>
      </c>
      <c r="BX125" s="224">
        <f>IFERROR(BW125/BW138-1,"-")</f>
        <v>0.15612740093235034</v>
      </c>
      <c r="BY125" s="34">
        <v>138547</v>
      </c>
      <c r="BZ125" s="224">
        <f>IFERROR(BY125/BY138-1,"-")</f>
        <v>0.21535654447046859</v>
      </c>
      <c r="CA125" s="34">
        <v>37418</v>
      </c>
      <c r="CB125" s="224">
        <f>IFERROR(CA125/CA138-1,"-")</f>
        <v>0.39536097852028629</v>
      </c>
      <c r="CC125" s="34">
        <v>29803</v>
      </c>
      <c r="CD125" s="224">
        <f>IFERROR(CC125/CC138-1,"-")</f>
        <v>0.17035146279206748</v>
      </c>
      <c r="CE125" s="34">
        <v>76953</v>
      </c>
      <c r="CF125" s="224">
        <f>IFERROR(CE125/CE138-1,"-")</f>
        <v>0.28910293994471892</v>
      </c>
      <c r="CG125" s="130">
        <v>14360</v>
      </c>
      <c r="CH125" s="220">
        <f>IFERROR(CG125/CG138-1,"-")</f>
        <v>6.9955456570155903</v>
      </c>
      <c r="CI125" s="34">
        <v>40051</v>
      </c>
      <c r="CJ125" s="224">
        <f>IFERROR(CI125/CI138-1,"-")</f>
        <v>4.4490807145651345E-2</v>
      </c>
      <c r="CK125" s="34">
        <v>13095</v>
      </c>
      <c r="CL125" s="224">
        <f>IFERROR(CK125/CK138-1,"-")</f>
        <v>1.4722975590856224E-2</v>
      </c>
      <c r="CM125" s="34">
        <v>15594</v>
      </c>
      <c r="CN125" s="224">
        <f>IFERROR(CM125/CM138-1,"-")</f>
        <v>1.5234374999999911E-2</v>
      </c>
      <c r="CO125" s="34">
        <v>4365</v>
      </c>
      <c r="CP125" s="224">
        <f>IFERROR(CO125/CO138-1,"-")</f>
        <v>9.0432175868098819E-2</v>
      </c>
      <c r="CQ125" s="34">
        <v>5331</v>
      </c>
      <c r="CR125" s="224">
        <f>IFERROR(CQ125/CQ138-1,"-")</f>
        <v>5.8998808104886669E-2</v>
      </c>
      <c r="CS125" s="130">
        <v>1308</v>
      </c>
      <c r="CT125" s="220">
        <f>IFERROR(CS125/CS138-1,"-")</f>
        <v>0.13739130434782609</v>
      </c>
      <c r="CU125" s="34">
        <v>26441</v>
      </c>
      <c r="CV125" s="224">
        <f>IFERROR(CU125/CU138-1,"-")</f>
        <v>-2.3452504062638546E-2</v>
      </c>
      <c r="CW125" s="34">
        <v>7642</v>
      </c>
      <c r="CX125" s="224">
        <f>IFERROR(CW125/CW138-1,"-")</f>
        <v>0.12813699439031589</v>
      </c>
      <c r="CY125" s="34">
        <v>4061</v>
      </c>
      <c r="CZ125" s="224">
        <f>IFERROR(CY125/CY138-1,"-")</f>
        <v>-0.10747252747252745</v>
      </c>
      <c r="DA125" s="34">
        <v>1737</v>
      </c>
      <c r="DB125" s="224">
        <f>IFERROR(DA125/DA138-1,"-")</f>
        <v>-0.3621006243114212</v>
      </c>
      <c r="DC125" s="34">
        <v>12673</v>
      </c>
      <c r="DD125" s="224">
        <f>IFERROR(DC125/DC138-1,"-")</f>
        <v>-1.5000777242344165E-2</v>
      </c>
      <c r="DE125" s="130">
        <v>37</v>
      </c>
      <c r="DF125" s="220" t="str">
        <f>IFERROR(DE125/DE138-1,"-")</f>
        <v>-</v>
      </c>
      <c r="DG125" s="34">
        <v>262029</v>
      </c>
      <c r="DH125" s="224">
        <f>IFERROR(DG125/DG138-1,"-")</f>
        <v>0.10679377898676212</v>
      </c>
      <c r="DI125" s="34">
        <v>88976</v>
      </c>
      <c r="DJ125" s="224">
        <f>IFERROR(DI125/DI138-1,"-")</f>
        <v>0.14930829146053193</v>
      </c>
      <c r="DK125" s="34">
        <v>136467</v>
      </c>
      <c r="DL125" s="224">
        <f>IFERROR(DK125/DK138-1,"-")</f>
        <v>6.7791835872397455E-2</v>
      </c>
      <c r="DM125" s="34">
        <v>13225</v>
      </c>
      <c r="DN125" s="224">
        <f>IFERROR(DM125/DM138-1,"-")</f>
        <v>-0.13113461664805204</v>
      </c>
      <c r="DO125" s="34">
        <v>23286</v>
      </c>
      <c r="DP125" s="224">
        <f>IFERROR(DO125/DO138-1,"-")</f>
        <v>0.61461655803633342</v>
      </c>
      <c r="DQ125" s="130">
        <v>1582</v>
      </c>
      <c r="DR125" s="220">
        <f>IFERROR(DQ125/DQ138-1,"-")</f>
        <v>0.27272727272727271</v>
      </c>
      <c r="DS125" s="34">
        <v>61460</v>
      </c>
      <c r="DT125" s="224">
        <f>IFERROR(DS125/DS138-1,"-")</f>
        <v>0.30593684926267484</v>
      </c>
      <c r="DU125" s="34">
        <v>39294</v>
      </c>
      <c r="DV125" s="224">
        <f>IFERROR(DU125/DU138-1,"-")</f>
        <v>0.21318966315724475</v>
      </c>
      <c r="DW125" s="34">
        <v>20987</v>
      </c>
      <c r="DX125" s="224">
        <f>IFERROR(DW125/DW138-1,"-")</f>
        <v>0.13917385876350208</v>
      </c>
      <c r="DY125" s="34">
        <v>10047</v>
      </c>
      <c r="DZ125" s="224">
        <f>IFERROR(DY125/DY138-1,"-")</f>
        <v>0.25071579733598903</v>
      </c>
      <c r="EA125" s="34">
        <v>8207</v>
      </c>
      <c r="EB125" s="224">
        <f>IFERROR(EA125/EA138-1,"-")</f>
        <v>0.48596777113887391</v>
      </c>
      <c r="EC125" s="130">
        <v>1606</v>
      </c>
      <c r="ED125" s="220">
        <f>IFERROR(EC125/EC138-1,"-")</f>
        <v>0.48428835489833633</v>
      </c>
    </row>
    <row r="126" spans="1:134" s="16" customFormat="1" outlineLevel="1" x14ac:dyDescent="0.25">
      <c r="A126" s="218"/>
      <c r="B126" s="33" t="s">
        <v>35</v>
      </c>
      <c r="C126" s="34">
        <v>1069672</v>
      </c>
      <c r="D126" s="224">
        <f>IFERROR(C126/C139-1,"-")</f>
        <v>7.6903406373800109E-2</v>
      </c>
      <c r="E126" s="34">
        <v>447267</v>
      </c>
      <c r="F126" s="224">
        <f>IFERROR(E126/E139-1,"-")</f>
        <v>0.11469244629866382</v>
      </c>
      <c r="G126" s="34">
        <v>318262</v>
      </c>
      <c r="H126" s="224">
        <f>IFERROR(G126/G139-1,"-")</f>
        <v>4.347854597198042E-2</v>
      </c>
      <c r="I126" s="34">
        <v>150337</v>
      </c>
      <c r="J126" s="224">
        <f>IFERROR(I126/I139-1,"-")</f>
        <v>0.17064833128280199</v>
      </c>
      <c r="K126" s="34">
        <v>207780</v>
      </c>
      <c r="L126" s="224">
        <f>IFERROR(K126/K139-1,"-")</f>
        <v>0.21952364741926766</v>
      </c>
      <c r="M126" s="130">
        <v>39213</v>
      </c>
      <c r="N126" s="220">
        <f>IFERROR(M126/M139-1,"-")</f>
        <v>1.2089342045966651</v>
      </c>
      <c r="O126" s="34">
        <v>991428</v>
      </c>
      <c r="P126" s="224">
        <f>IFERROR(O126/O139-1,"-")</f>
        <v>0.10338641250395098</v>
      </c>
      <c r="Q126" s="34">
        <v>408767</v>
      </c>
      <c r="R126" s="224">
        <f>IFERROR(Q126/Q139-1,"-")</f>
        <v>0.14111876633092879</v>
      </c>
      <c r="S126" s="34">
        <v>294564</v>
      </c>
      <c r="T126" s="224">
        <f>IFERROR(S126/S139-1,"-")</f>
        <v>5.9693277356271057E-2</v>
      </c>
      <c r="U126" s="34">
        <v>145811</v>
      </c>
      <c r="V126" s="224">
        <f>IFERROR(U126/U139-1,"-")</f>
        <v>0.18781159373065259</v>
      </c>
      <c r="W126" s="34">
        <v>194203</v>
      </c>
      <c r="X126" s="224">
        <f>IFERROR(W126/W139-1,"-")</f>
        <v>0.26492714731418809</v>
      </c>
      <c r="Y126" s="130">
        <v>37664</v>
      </c>
      <c r="Z126" s="220">
        <f>IFERROR(Y126/Y139-1,"-")</f>
        <v>2.0470026696869184</v>
      </c>
      <c r="AA126" s="34">
        <v>78244</v>
      </c>
      <c r="AB126" s="224">
        <f>IFERROR(AA126/AA139-1,"-")</f>
        <v>-0.17424066530172866</v>
      </c>
      <c r="AC126" s="34">
        <v>38500</v>
      </c>
      <c r="AD126" s="224">
        <f>IFERROR(AC126/AC139-1,"-")</f>
        <v>-0.10529618182240708</v>
      </c>
      <c r="AE126" s="34">
        <v>23698</v>
      </c>
      <c r="AF126" s="224">
        <f>IFERROR(AE126/AE139-1,"-")</f>
        <v>-0.1232704402515723</v>
      </c>
      <c r="AG126" s="34">
        <v>4526</v>
      </c>
      <c r="AH126" s="224">
        <f>IFERROR(AG126/AG139-1,"-")</f>
        <v>-0.20120014119308149</v>
      </c>
      <c r="AI126" s="34">
        <v>13577</v>
      </c>
      <c r="AJ126" s="224">
        <f>IFERROR(AI126/AI139-1,"-")</f>
        <v>-0.19424332344213646</v>
      </c>
      <c r="AK126" s="130">
        <v>1550</v>
      </c>
      <c r="AL126" s="220">
        <f>IFERROR(AK126/AK139-1,"-")</f>
        <v>-0.71248376924503809</v>
      </c>
      <c r="AM126" s="34">
        <v>231928</v>
      </c>
      <c r="AN126" s="224">
        <f>IFERROR(AM126/AM139-1,"-")</f>
        <v>0.10701790393638388</v>
      </c>
      <c r="AO126" s="34">
        <v>85145</v>
      </c>
      <c r="AP126" s="224">
        <f>IFERROR(AO126/AO139-1,"-")</f>
        <v>0.19795990151248688</v>
      </c>
      <c r="AQ126" s="34">
        <v>74200</v>
      </c>
      <c r="AR126" s="224">
        <f>IFERROR(AQ126/AQ139-1,"-")</f>
        <v>0.15576323987538943</v>
      </c>
      <c r="AS126" s="34">
        <v>74059</v>
      </c>
      <c r="AT126" s="224">
        <f>IFERROR(AS126/AS139-1,"-")</f>
        <v>0.3812596751030457</v>
      </c>
      <c r="AU126" s="34">
        <v>53441</v>
      </c>
      <c r="AV126" s="224">
        <f>IFERROR(AU126/AU139-1,"-")</f>
        <v>0.43031876455316764</v>
      </c>
      <c r="AW126" s="130">
        <v>30314</v>
      </c>
      <c r="AX126" s="220">
        <f>IFERROR(AW126/AW139-1,"-")</f>
        <v>4.2738343771746692</v>
      </c>
      <c r="AY126" s="34">
        <v>25563</v>
      </c>
      <c r="AZ126" s="224">
        <f>IFERROR(AY126/AY139-1,"-")</f>
        <v>-2.6245619381380481E-2</v>
      </c>
      <c r="BA126" s="34">
        <v>16639</v>
      </c>
      <c r="BB126" s="224">
        <f>IFERROR(BA126/BA139-1,"-")</f>
        <v>2.1800540407762137E-2</v>
      </c>
      <c r="BC126" s="34">
        <v>6301</v>
      </c>
      <c r="BD126" s="224">
        <f>IFERROR(BC126/BC139-1,"-")</f>
        <v>3.210483210483206E-2</v>
      </c>
      <c r="BE126" s="34">
        <v>1152</v>
      </c>
      <c r="BF126" s="224">
        <f>IFERROR(BE126/BE139-1,"-")</f>
        <v>-0.13448534936138246</v>
      </c>
      <c r="BG126" s="34">
        <v>1411</v>
      </c>
      <c r="BH126" s="224">
        <f>IFERROR(BG126/BG139-1,"-")</f>
        <v>-0.2715539494062984</v>
      </c>
      <c r="BI126" s="130">
        <v>614</v>
      </c>
      <c r="BJ126" s="220">
        <f>IFERROR(BI126/BI139-1,"-")</f>
        <v>0.33478260869565224</v>
      </c>
      <c r="BK126" s="34">
        <v>35255</v>
      </c>
      <c r="BL126" s="224">
        <f>IFERROR(BK126/BK139-1,"-")</f>
        <v>0.30646655549379287</v>
      </c>
      <c r="BM126" s="34">
        <v>14279</v>
      </c>
      <c r="BN126" s="224">
        <f>IFERROR(BM126/BM139-1,"-")</f>
        <v>0.11851793827353907</v>
      </c>
      <c r="BO126" s="34">
        <v>4101</v>
      </c>
      <c r="BP126" s="224">
        <f>IFERROR(BO126/BO139-1,"-")</f>
        <v>0.26184615384615384</v>
      </c>
      <c r="BQ126" s="34">
        <v>8335</v>
      </c>
      <c r="BR126" s="224">
        <f>IFERROR(BQ126/BQ139-1,"-")</f>
        <v>0.33253397282174268</v>
      </c>
      <c r="BS126" s="34">
        <v>8123</v>
      </c>
      <c r="BT126" s="224">
        <f>IFERROR(BS126/BS139-1,"-")</f>
        <v>0.80711902113459399</v>
      </c>
      <c r="BU126" s="130">
        <v>401</v>
      </c>
      <c r="BV126" s="220">
        <f>IFERROR(BU126/BU139-1,"-")</f>
        <v>0.90047393364928907</v>
      </c>
      <c r="BW126" s="34">
        <v>283281</v>
      </c>
      <c r="BX126" s="224">
        <f>IFERROR(BW126/BW139-1,"-")</f>
        <v>0.14560189584959371</v>
      </c>
      <c r="BY126" s="34">
        <v>136724</v>
      </c>
      <c r="BZ126" s="224">
        <f>IFERROR(BY126/BY139-1,"-")</f>
        <v>0.14523600117267654</v>
      </c>
      <c r="CA126" s="34">
        <v>36083</v>
      </c>
      <c r="CB126" s="224">
        <f>IFERROR(CA126/CA139-1,"-")</f>
        <v>0.13308211650180568</v>
      </c>
      <c r="CC126" s="34">
        <v>30969</v>
      </c>
      <c r="CD126" s="224">
        <f>IFERROR(CC126/CC139-1,"-")</f>
        <v>0.20324034501515276</v>
      </c>
      <c r="CE126" s="34">
        <v>78905</v>
      </c>
      <c r="CF126" s="224">
        <f>IFERROR(CE126/CE139-1,"-")</f>
        <v>0.1512087655563823</v>
      </c>
      <c r="CG126" s="130">
        <v>2664</v>
      </c>
      <c r="CH126" s="220">
        <f>IFERROR(CG126/CG139-1,"-")</f>
        <v>-9.665427509293667E-3</v>
      </c>
      <c r="CI126" s="34">
        <v>41130</v>
      </c>
      <c r="CJ126" s="224">
        <f>IFERROR(CI126/CI139-1,"-")</f>
        <v>-4.3377136876381006E-2</v>
      </c>
      <c r="CK126" s="34">
        <v>13899</v>
      </c>
      <c r="CL126" s="224">
        <f>IFERROR(CK126/CK139-1,"-")</f>
        <v>-1.1498383039885152E-3</v>
      </c>
      <c r="CM126" s="34">
        <v>15291</v>
      </c>
      <c r="CN126" s="224">
        <f>IFERROR(CM126/CM139-1,"-")</f>
        <v>-9.7822880405923684E-2</v>
      </c>
      <c r="CO126" s="34">
        <v>3515</v>
      </c>
      <c r="CP126" s="224">
        <f>IFERROR(CO126/CO139-1,"-")</f>
        <v>-0.1768149882903981</v>
      </c>
      <c r="CQ126" s="34">
        <v>6261</v>
      </c>
      <c r="CR126" s="224">
        <f>IFERROR(CQ126/CQ139-1,"-")</f>
        <v>5.4600931427652988E-3</v>
      </c>
      <c r="CS126" s="130">
        <v>1473</v>
      </c>
      <c r="CT126" s="220">
        <f>IFERROR(CS126/CS139-1,"-")</f>
        <v>-3.346456692913391E-2</v>
      </c>
      <c r="CU126" s="34">
        <v>27777</v>
      </c>
      <c r="CV126" s="224">
        <f>IFERROR(CU126/CU139-1,"-")</f>
        <v>6.17307545294703E-2</v>
      </c>
      <c r="CW126" s="34">
        <v>7796</v>
      </c>
      <c r="CX126" s="224">
        <f>IFERROR(CW126/CW139-1,"-")</f>
        <v>0.17462709055296077</v>
      </c>
      <c r="CY126" s="34">
        <v>3939</v>
      </c>
      <c r="CZ126" s="224">
        <f>IFERROR(CY126/CY139-1,"-")</f>
        <v>-6.5480427046263334E-2</v>
      </c>
      <c r="DA126" s="34">
        <v>1434</v>
      </c>
      <c r="DB126" s="224">
        <f>IFERROR(DA126/DA139-1,"-")</f>
        <v>-0.21553610503282272</v>
      </c>
      <c r="DC126" s="34">
        <v>14282</v>
      </c>
      <c r="DD126" s="224">
        <f>IFERROR(DC126/DC139-1,"-")</f>
        <v>5.6908162510175497E-2</v>
      </c>
      <c r="DE126" s="130">
        <v>52</v>
      </c>
      <c r="DF126" s="220" t="str">
        <f>IFERROR(DE126/DE139-1,"-")</f>
        <v>-</v>
      </c>
      <c r="DG126" s="34">
        <v>250984</v>
      </c>
      <c r="DH126" s="224">
        <f>IFERROR(DG126/DG139-1,"-")</f>
        <v>7.997487069596132E-2</v>
      </c>
      <c r="DI126" s="34">
        <v>86877</v>
      </c>
      <c r="DJ126" s="224">
        <f>IFERROR(DI126/DI139-1,"-")</f>
        <v>0.11949126333694138</v>
      </c>
      <c r="DK126" s="34">
        <v>128376</v>
      </c>
      <c r="DL126" s="224">
        <f>IFERROR(DK126/DK139-1,"-")</f>
        <v>2.6228066669331307E-2</v>
      </c>
      <c r="DM126" s="34">
        <v>12968</v>
      </c>
      <c r="DN126" s="224">
        <f>IFERROR(DM126/DM139-1,"-")</f>
        <v>-0.17835645948172085</v>
      </c>
      <c r="DO126" s="34">
        <v>21684</v>
      </c>
      <c r="DP126" s="224">
        <f>IFERROR(DO126/DO139-1,"-")</f>
        <v>0.59312320916905437</v>
      </c>
      <c r="DQ126" s="130">
        <v>1146</v>
      </c>
      <c r="DR126" s="220">
        <f>IFERROR(DQ126/DQ139-1,"-")</f>
        <v>0.2217484008528785</v>
      </c>
      <c r="DS126" s="34">
        <v>56788</v>
      </c>
      <c r="DT126" s="224">
        <f>IFERROR(DS126/DS139-1,"-")</f>
        <v>1.1635696907725812E-3</v>
      </c>
      <c r="DU126" s="34">
        <v>35638</v>
      </c>
      <c r="DV126" s="224">
        <f>IFERROR(DU126/DU139-1,"-")</f>
        <v>0.11577958672510968</v>
      </c>
      <c r="DW126" s="34">
        <v>21476</v>
      </c>
      <c r="DX126" s="224">
        <f>IFERROR(DW126/DW139-1,"-")</f>
        <v>-2.2663147355966196E-2</v>
      </c>
      <c r="DY126" s="34">
        <v>9779</v>
      </c>
      <c r="DZ126" s="224">
        <f>IFERROR(DY126/DY139-1,"-")</f>
        <v>-1.4295925661186315E-3</v>
      </c>
      <c r="EA126" s="34">
        <v>8595</v>
      </c>
      <c r="EB126" s="224">
        <f>IFERROR(EA126/EA139-1,"-")</f>
        <v>0.26100352112676051</v>
      </c>
      <c r="EC126" s="130">
        <v>784</v>
      </c>
      <c r="ED126" s="220">
        <f>IFERROR(EC126/EC139-1,"-")</f>
        <v>0.25641025641025639</v>
      </c>
    </row>
    <row r="127" spans="1:134" s="16" customFormat="1" outlineLevel="1" x14ac:dyDescent="0.25">
      <c r="A127" s="218"/>
      <c r="B127" s="33" t="s">
        <v>37</v>
      </c>
      <c r="C127" s="34">
        <v>1211427</v>
      </c>
      <c r="D127" s="224">
        <f t="shared" ref="D127:D136" si="602">IFERROR(C127/C140-1,"-")</f>
        <v>5.311166959770719E-2</v>
      </c>
      <c r="E127" s="34">
        <v>513884</v>
      </c>
      <c r="F127" s="224">
        <f t="shared" ref="F127:F136" si="603">IFERROR(E127/E140-1,"-")</f>
        <v>0.13994800308787125</v>
      </c>
      <c r="G127" s="34">
        <v>374791</v>
      </c>
      <c r="H127" s="224">
        <f t="shared" ref="H127:H136" si="604">IFERROR(G127/G140-1,"-")</f>
        <v>0.12975628871573042</v>
      </c>
      <c r="I127" s="34">
        <v>154937</v>
      </c>
      <c r="J127" s="224">
        <f t="shared" ref="J127:J136" si="605">IFERROR(I127/I140-1,"-")</f>
        <v>-7.5940836166279002E-2</v>
      </c>
      <c r="K127" s="34">
        <v>247317</v>
      </c>
      <c r="L127" s="224">
        <f t="shared" ref="L127:L136" si="606">IFERROR(K127/K140-1,"-")</f>
        <v>0.26113295292875827</v>
      </c>
      <c r="M127" s="130">
        <v>52302</v>
      </c>
      <c r="N127" s="220">
        <f t="shared" ref="N127:N136" si="607">IFERROR(M127/M140-1,"-")</f>
        <v>1.7712605309171834</v>
      </c>
      <c r="O127" s="34">
        <v>1128149</v>
      </c>
      <c r="P127" s="224">
        <f t="shared" ref="P127:P136" si="608">IFERROR(O127/O140-1,"-")</f>
        <v>8.2321349422742163E-2</v>
      </c>
      <c r="Q127" s="34">
        <v>477040</v>
      </c>
      <c r="R127" s="224">
        <f t="shared" ref="R127:R136" si="609">IFERROR(Q127/Q140-1,"-")</f>
        <v>0.18903586499467839</v>
      </c>
      <c r="S127" s="34">
        <v>348748</v>
      </c>
      <c r="T127" s="224">
        <f t="shared" ref="T127:T136" si="610">IFERROR(S127/S140-1,"-")</f>
        <v>0.16123919500273032</v>
      </c>
      <c r="U127" s="34">
        <v>149521</v>
      </c>
      <c r="V127" s="224">
        <f t="shared" ref="V127:V136" si="611">IFERROR(U127/U140-1,"-")</f>
        <v>-4.5490816932338363E-2</v>
      </c>
      <c r="W127" s="34">
        <v>228309</v>
      </c>
      <c r="X127" s="224">
        <f t="shared" ref="X127:X136" si="612">IFERROR(W127/W140-1,"-")</f>
        <v>0.30630986302310403</v>
      </c>
      <c r="Y127" s="130">
        <v>49084</v>
      </c>
      <c r="Z127" s="220">
        <f t="shared" ref="Z127:Z136" si="613">IFERROR(Y127/Y140-1,"-")</f>
        <v>2.4197728697833205</v>
      </c>
      <c r="AA127" s="34">
        <v>83278</v>
      </c>
      <c r="AB127" s="224">
        <f t="shared" ref="AB127:AB136" si="614">IFERROR(AA127/AA140-1,"-")</f>
        <v>-0.22882886219892762</v>
      </c>
      <c r="AC127" s="34">
        <v>36844</v>
      </c>
      <c r="AD127" s="224">
        <f t="shared" ref="AD127:AD136" si="615">IFERROR(AC127/AC140-1,"-")</f>
        <v>-0.25713248785208787</v>
      </c>
      <c r="AE127" s="34">
        <v>26044</v>
      </c>
      <c r="AF127" s="224">
        <f t="shared" ref="AF127:AF136" si="616">IFERROR(AE127/AE140-1,"-")</f>
        <v>-0.17115396855706189</v>
      </c>
      <c r="AG127" s="34">
        <v>5416</v>
      </c>
      <c r="AH127" s="224">
        <f t="shared" ref="AH127:AH136" si="617">IFERROR(AG127/AG140-1,"-")</f>
        <v>-0.50866370316610721</v>
      </c>
      <c r="AI127" s="34">
        <v>19007</v>
      </c>
      <c r="AJ127" s="224">
        <f t="shared" ref="AJ127:AJ136" si="618">IFERROR(AI127/AI140-1,"-")</f>
        <v>-0.10903295363990062</v>
      </c>
      <c r="AK127" s="130">
        <v>3218</v>
      </c>
      <c r="AL127" s="220">
        <f t="shared" ref="AL127:AL136" si="619">IFERROR(AK127/AK140-1,"-")</f>
        <v>-0.28805309734513274</v>
      </c>
      <c r="AM127" s="34">
        <v>270764</v>
      </c>
      <c r="AN127" s="224">
        <f t="shared" ref="AN127:AN136" si="620">IFERROR(AM127/AM140-1,"-")</f>
        <v>7.0810214388255854E-2</v>
      </c>
      <c r="AO127" s="34">
        <v>98231</v>
      </c>
      <c r="AP127" s="224">
        <f t="shared" ref="AP127:AP136" si="621">IFERROR(AO127/AO140-1,"-")</f>
        <v>0.46416753614547623</v>
      </c>
      <c r="AQ127" s="34">
        <v>99977</v>
      </c>
      <c r="AR127" s="224">
        <f t="shared" ref="AR127:AR136" si="622">IFERROR(AQ127/AQ140-1,"-")</f>
        <v>0.34343380050793471</v>
      </c>
      <c r="AS127" s="34">
        <v>69466</v>
      </c>
      <c r="AT127" s="224">
        <f t="shared" ref="AT127:AT136" si="623">IFERROR(AS127/AS140-1,"-")</f>
        <v>-7.4551703924755519E-2</v>
      </c>
      <c r="AU127" s="34">
        <v>63315</v>
      </c>
      <c r="AV127" s="224">
        <f t="shared" ref="AV127:AV136" si="624">IFERROR(AU127/AU140-1,"-")</f>
        <v>0.85772548559356854</v>
      </c>
      <c r="AW127" s="130">
        <v>35406</v>
      </c>
      <c r="AX127" s="220">
        <f t="shared" ref="AX127:AX136" si="625">IFERROR(AW127/AW140-1,"-")</f>
        <v>4.726346433770015</v>
      </c>
      <c r="AY127" s="34">
        <v>28847</v>
      </c>
      <c r="AZ127" s="224">
        <f t="shared" ref="AZ127:AZ136" si="626">IFERROR(AY127/AY140-1,"-")</f>
        <v>-1.9843022663178278E-2</v>
      </c>
      <c r="BA127" s="34">
        <v>17476</v>
      </c>
      <c r="BB127" s="224">
        <f t="shared" ref="BB127:BB136" si="627">IFERROR(BA127/BA140-1,"-")</f>
        <v>9.5673981191222612E-2</v>
      </c>
      <c r="BC127" s="34">
        <v>7690</v>
      </c>
      <c r="BD127" s="224">
        <f t="shared" ref="BD127:BD136" si="628">IFERROR(BC127/BC140-1,"-")</f>
        <v>3.0140656396516974E-2</v>
      </c>
      <c r="BE127" s="34">
        <v>1143</v>
      </c>
      <c r="BF127" s="224">
        <f t="shared" ref="BF127:BF136" si="629">IFERROR(BE127/BE140-1,"-")</f>
        <v>-0.59193145305248129</v>
      </c>
      <c r="BG127" s="34">
        <v>2042</v>
      </c>
      <c r="BH127" s="224">
        <f t="shared" ref="BH127:BH136" si="630">IFERROR(BG127/BG140-1,"-")</f>
        <v>-0.16822810590631365</v>
      </c>
      <c r="BI127" s="130">
        <v>720</v>
      </c>
      <c r="BJ127" s="220">
        <f t="shared" ref="BJ127:BJ136" si="631">IFERROR(BI127/BI140-1,"-")</f>
        <v>-1.2345679012345734E-2</v>
      </c>
      <c r="BK127" s="34">
        <v>47133</v>
      </c>
      <c r="BL127" s="224">
        <f t="shared" ref="BL127:BL136" si="632">IFERROR(BK127/BK140-1,"-")</f>
        <v>0.24404149180457679</v>
      </c>
      <c r="BM127" s="34">
        <v>19308</v>
      </c>
      <c r="BN127" s="224">
        <f t="shared" ref="BN127:BN136" si="633">IFERROR(BM127/BM140-1,"-")</f>
        <v>0.17889852240810833</v>
      </c>
      <c r="BO127" s="34">
        <v>5249</v>
      </c>
      <c r="BP127" s="224">
        <f t="shared" ref="BP127:BP136" si="634">IFERROR(BO127/BO140-1,"-")</f>
        <v>0.50573723465289722</v>
      </c>
      <c r="BQ127" s="34">
        <v>11909</v>
      </c>
      <c r="BR127" s="224">
        <f t="shared" ref="BR127:BR136" si="635">IFERROR(BQ127/BQ140-1,"-")</f>
        <v>3.2244084250671712E-2</v>
      </c>
      <c r="BS127" s="34">
        <v>10511</v>
      </c>
      <c r="BT127" s="224">
        <f t="shared" ref="BT127:BT136" si="636">IFERROR(BS127/BS140-1,"-")</f>
        <v>0.79736662106703138</v>
      </c>
      <c r="BU127" s="130">
        <v>281</v>
      </c>
      <c r="BV127" s="220">
        <f t="shared" ref="BV127:BV136" si="637">IFERROR(BU127/BU140-1,"-")</f>
        <v>-0.16369047619047616</v>
      </c>
      <c r="BW127" s="34">
        <v>330912</v>
      </c>
      <c r="BX127" s="224">
        <f t="shared" ref="BX127:BX136" si="638">IFERROR(BW127/BW140-1,"-")</f>
        <v>8.0839555529425677E-2</v>
      </c>
      <c r="BY127" s="34">
        <v>170805</v>
      </c>
      <c r="BZ127" s="224">
        <f t="shared" ref="BZ127:BZ136" si="639">IFERROR(BY127/BY140-1,"-")</f>
        <v>0.10789318354294908</v>
      </c>
      <c r="CA127" s="34">
        <v>50661</v>
      </c>
      <c r="CB127" s="224">
        <f t="shared" ref="CB127:CB136" si="640">IFERROR(CA127/CA140-1,"-")</f>
        <v>0.38297117274514081</v>
      </c>
      <c r="CC127" s="34">
        <v>29551</v>
      </c>
      <c r="CD127" s="224">
        <f t="shared" ref="CD127:CD136" si="641">IFERROR(CC127/CC140-1,"-")</f>
        <v>3.0549258936355628E-2</v>
      </c>
      <c r="CE127" s="34">
        <v>95733</v>
      </c>
      <c r="CF127" s="224">
        <f t="shared" ref="CF127:CF136" si="642">IFERROR(CE127/CE140-1,"-")</f>
        <v>0.14774007912720299</v>
      </c>
      <c r="CG127" s="130">
        <v>7660</v>
      </c>
      <c r="CH127" s="220">
        <f t="shared" ref="CH127:CH136" si="643">IFERROR(CG127/CG140-1,"-")</f>
        <v>1.6098807495741054</v>
      </c>
      <c r="CI127" s="34">
        <v>49625</v>
      </c>
      <c r="CJ127" s="224">
        <f t="shared" ref="CJ127:CJ136" si="644">IFERROR(CI127/CI140-1,"-")</f>
        <v>0.15147226025013349</v>
      </c>
      <c r="CK127" s="34">
        <v>15215</v>
      </c>
      <c r="CL127" s="224">
        <f t="shared" ref="CL127:CL136" si="645">IFERROR(CK127/CK140-1,"-")</f>
        <v>0.11990284116001759</v>
      </c>
      <c r="CM127" s="34">
        <v>21201</v>
      </c>
      <c r="CN127" s="224">
        <f t="shared" ref="CN127:CN136" si="646">IFERROR(CM127/CM140-1,"-")</f>
        <v>0.27647660906737315</v>
      </c>
      <c r="CO127" s="34">
        <v>3532</v>
      </c>
      <c r="CP127" s="224">
        <f t="shared" ref="CP127:CP136" si="647">IFERROR(CO127/CO140-1,"-")</f>
        <v>-9.4823167606355674E-2</v>
      </c>
      <c r="CQ127" s="34">
        <v>7230</v>
      </c>
      <c r="CR127" s="224">
        <f t="shared" ref="CR127:CR136" si="648">IFERROR(CQ127/CQ140-1,"-")</f>
        <v>0.13305124588622474</v>
      </c>
      <c r="CS127" s="130">
        <v>2348</v>
      </c>
      <c r="CT127" s="220">
        <f t="shared" ref="CT127:CT136" si="649">IFERROR(CS127/CS140-1,"-")</f>
        <v>-1.2615643397813292E-2</v>
      </c>
      <c r="CU127" s="34">
        <v>28841</v>
      </c>
      <c r="CV127" s="224">
        <f t="shared" ref="CV127:CV136" si="650">IFERROR(CU127/CU140-1,"-")</f>
        <v>-0.10121848608557449</v>
      </c>
      <c r="CW127" s="34">
        <v>8763</v>
      </c>
      <c r="CX127" s="224">
        <f t="shared" ref="CX127:CX136" si="651">IFERROR(CW127/CW140-1,"-")</f>
        <v>-3.3101621979476969E-2</v>
      </c>
      <c r="CY127" s="34">
        <v>4346</v>
      </c>
      <c r="CZ127" s="224">
        <f t="shared" ref="CZ127:CZ136" si="652">IFERROR(CY127/CY140-1,"-")</f>
        <v>8.4060863058119217E-2</v>
      </c>
      <c r="DA127" s="34">
        <v>1911</v>
      </c>
      <c r="DB127" s="224">
        <f t="shared" ref="DB127:DB136" si="653">IFERROR(DA127/DA140-1,"-")</f>
        <v>-0.22631578947368425</v>
      </c>
      <c r="DC127" s="34">
        <v>13456</v>
      </c>
      <c r="DD127" s="224">
        <f t="shared" ref="DD127:DD136" si="654">IFERROR(DC127/DC140-1,"-")</f>
        <v>-0.18106019110218485</v>
      </c>
      <c r="DE127" s="130">
        <v>32</v>
      </c>
      <c r="DF127" s="220">
        <f t="shared" ref="DF127:DF136" si="655">IFERROR(DE127/DE140-1,"-")</f>
        <v>-5.8823529411764719E-2</v>
      </c>
      <c r="DG127" s="34">
        <v>264233</v>
      </c>
      <c r="DH127" s="224">
        <f t="shared" ref="DH127:DH136" si="656">IFERROR(DG127/DG140-1,"-")</f>
        <v>5.1322145034098154E-2</v>
      </c>
      <c r="DI127" s="34">
        <v>94005</v>
      </c>
      <c r="DJ127" s="224">
        <f t="shared" ref="DJ127:DJ136" si="657">IFERROR(DI127/DI140-1,"-")</f>
        <v>0.15678529238038985</v>
      </c>
      <c r="DK127" s="34">
        <v>130168</v>
      </c>
      <c r="DL127" s="224">
        <f t="shared" ref="DL127:DL136" si="658">IFERROR(DK127/DK140-1,"-")</f>
        <v>-2.8401245026983046E-2</v>
      </c>
      <c r="DM127" s="34">
        <v>16321</v>
      </c>
      <c r="DN127" s="224">
        <f t="shared" ref="DN127:DN136" si="659">IFERROR(DM127/DM140-1,"-")</f>
        <v>-0.11821276135933867</v>
      </c>
      <c r="DO127" s="34">
        <v>22998</v>
      </c>
      <c r="DP127" s="224">
        <f t="shared" ref="DP127:DP136" si="660">IFERROR(DO127/DO140-1,"-")</f>
        <v>0.32913367624111434</v>
      </c>
      <c r="DQ127" s="130">
        <v>553</v>
      </c>
      <c r="DR127" s="220">
        <f t="shared" ref="DR127:DR136" si="661">IFERROR(DQ127/DQ140-1,"-")</f>
        <v>-9.344262295081962E-2</v>
      </c>
      <c r="DS127" s="34">
        <v>58365</v>
      </c>
      <c r="DT127" s="224">
        <f t="shared" ref="DT127:DT136" si="662">IFERROR(DS127/DS140-1,"-")</f>
        <v>6.1548534948436817E-2</v>
      </c>
      <c r="DU127" s="34">
        <v>39062</v>
      </c>
      <c r="DV127" s="224">
        <f t="shared" ref="DV127:DV136" si="663">IFERROR(DU127/DU140-1,"-")</f>
        <v>8.7835579815082943E-2</v>
      </c>
      <c r="DW127" s="34">
        <v>24659</v>
      </c>
      <c r="DX127" s="224">
        <f t="shared" ref="DX127:DX136" si="664">IFERROR(DW127/DW140-1,"-")</f>
        <v>0.24880988554643979</v>
      </c>
      <c r="DY127" s="34">
        <v>9126</v>
      </c>
      <c r="DZ127" s="224">
        <f t="shared" ref="DZ127:DZ136" si="665">IFERROR(DY127/DY140-1,"-")</f>
        <v>-2.4061597690086645E-2</v>
      </c>
      <c r="EA127" s="34">
        <v>11121</v>
      </c>
      <c r="EB127" s="224">
        <f t="shared" ref="EB127:EB136" si="666">IFERROR(EA127/EA140-1,"-")</f>
        <v>0.57923885259869357</v>
      </c>
      <c r="EC127" s="130">
        <v>1779</v>
      </c>
      <c r="ED127" s="220">
        <f t="shared" ref="ED127:ED136" si="667">IFERROR(EC127/EC140-1,"-")</f>
        <v>0.84352331606217623</v>
      </c>
    </row>
    <row r="128" spans="1:134" s="16" customFormat="1" outlineLevel="1" x14ac:dyDescent="0.25">
      <c r="A128" s="218"/>
      <c r="B128" s="33" t="s">
        <v>39</v>
      </c>
      <c r="C128" s="34">
        <v>1080568</v>
      </c>
      <c r="D128" s="224">
        <f t="shared" si="602"/>
        <v>0.20318453607099518</v>
      </c>
      <c r="E128" s="34">
        <v>435972</v>
      </c>
      <c r="F128" s="224">
        <f t="shared" si="603"/>
        <v>0.13081166885840334</v>
      </c>
      <c r="G128" s="34">
        <v>271195</v>
      </c>
      <c r="H128" s="224">
        <f t="shared" si="604"/>
        <v>0.25719120135363793</v>
      </c>
      <c r="I128" s="34">
        <v>165236</v>
      </c>
      <c r="J128" s="224">
        <f t="shared" si="605"/>
        <v>0.21458656454209324</v>
      </c>
      <c r="K128" s="34">
        <v>209043</v>
      </c>
      <c r="L128" s="224">
        <f t="shared" si="606"/>
        <v>0.34431068410695675</v>
      </c>
      <c r="M128" s="130">
        <v>21719</v>
      </c>
      <c r="N128" s="220">
        <f t="shared" si="607"/>
        <v>0.4624604403743855</v>
      </c>
      <c r="O128" s="34">
        <v>959686</v>
      </c>
      <c r="P128" s="224">
        <f t="shared" si="608"/>
        <v>0.2147232119689384</v>
      </c>
      <c r="Q128" s="34">
        <v>384202</v>
      </c>
      <c r="R128" s="224">
        <f t="shared" si="609"/>
        <v>0.13472835477058931</v>
      </c>
      <c r="S128" s="34">
        <v>235621</v>
      </c>
      <c r="T128" s="224">
        <f t="shared" si="610"/>
        <v>0.28772940417764281</v>
      </c>
      <c r="U128" s="34">
        <v>156076</v>
      </c>
      <c r="V128" s="224">
        <f t="shared" si="611"/>
        <v>0.23719610314459416</v>
      </c>
      <c r="W128" s="34">
        <v>185778</v>
      </c>
      <c r="X128" s="224">
        <f t="shared" si="612"/>
        <v>0.34597355551530518</v>
      </c>
      <c r="Y128" s="130">
        <v>16890</v>
      </c>
      <c r="Z128" s="220">
        <f t="shared" si="613"/>
        <v>0.64732273480932401</v>
      </c>
      <c r="AA128" s="34">
        <v>120882</v>
      </c>
      <c r="AB128" s="224">
        <f t="shared" si="614"/>
        <v>0.11881160627516318</v>
      </c>
      <c r="AC128" s="34">
        <v>51771</v>
      </c>
      <c r="AD128" s="224">
        <f t="shared" si="615"/>
        <v>0.10256628687040781</v>
      </c>
      <c r="AE128" s="34">
        <v>35573</v>
      </c>
      <c r="AF128" s="224">
        <f t="shared" si="616"/>
        <v>8.6497052625148951E-2</v>
      </c>
      <c r="AG128" s="34">
        <v>9160</v>
      </c>
      <c r="AH128" s="224">
        <f t="shared" si="617"/>
        <v>-7.390557072085735E-2</v>
      </c>
      <c r="AI128" s="34">
        <v>23265</v>
      </c>
      <c r="AJ128" s="224">
        <f t="shared" si="618"/>
        <v>0.33110195674562304</v>
      </c>
      <c r="AK128" s="130">
        <v>4829</v>
      </c>
      <c r="AL128" s="220">
        <f t="shared" si="619"/>
        <v>5.0239234449760861E-2</v>
      </c>
      <c r="AM128" s="34">
        <v>221526</v>
      </c>
      <c r="AN128" s="224">
        <f t="shared" si="620"/>
        <v>0.18586761596317025</v>
      </c>
      <c r="AO128" s="34">
        <v>57745</v>
      </c>
      <c r="AP128" s="224">
        <f t="shared" si="621"/>
        <v>6.7583960073469562E-4</v>
      </c>
      <c r="AQ128" s="34">
        <v>63705</v>
      </c>
      <c r="AR128" s="224">
        <f t="shared" si="622"/>
        <v>0.40862354892205643</v>
      </c>
      <c r="AS128" s="34">
        <v>68649</v>
      </c>
      <c r="AT128" s="224">
        <f t="shared" si="623"/>
        <v>0.16171120098827263</v>
      </c>
      <c r="AU128" s="34">
        <v>33100</v>
      </c>
      <c r="AV128" s="224">
        <f t="shared" si="624"/>
        <v>0.62925772789919265</v>
      </c>
      <c r="AW128" s="130">
        <v>9088</v>
      </c>
      <c r="AX128" s="220">
        <f t="shared" si="625"/>
        <v>1.1198973641240961</v>
      </c>
      <c r="AY128" s="34">
        <v>30151</v>
      </c>
      <c r="AZ128" s="224">
        <f t="shared" si="626"/>
        <v>0.31365458347856401</v>
      </c>
      <c r="BA128" s="34">
        <v>16933</v>
      </c>
      <c r="BB128" s="224">
        <f t="shared" si="627"/>
        <v>0.31959164588528677</v>
      </c>
      <c r="BC128" s="34">
        <v>7868</v>
      </c>
      <c r="BD128" s="224">
        <f t="shared" si="628"/>
        <v>0.34334983780092188</v>
      </c>
      <c r="BE128" s="34">
        <v>1750</v>
      </c>
      <c r="BF128" s="224">
        <f t="shared" si="629"/>
        <v>0.10759493670886067</v>
      </c>
      <c r="BG128" s="34">
        <v>3365</v>
      </c>
      <c r="BH128" s="224">
        <f t="shared" si="630"/>
        <v>0.32951402607664959</v>
      </c>
      <c r="BI128" s="130">
        <v>337</v>
      </c>
      <c r="BJ128" s="220">
        <f t="shared" si="631"/>
        <v>-8.4239130434782594E-2</v>
      </c>
      <c r="BK128" s="34">
        <v>52226</v>
      </c>
      <c r="BL128" s="224">
        <f t="shared" si="632"/>
        <v>0.28534160267769249</v>
      </c>
      <c r="BM128" s="34">
        <v>21779</v>
      </c>
      <c r="BN128" s="224">
        <f t="shared" si="633"/>
        <v>0.29121954111578829</v>
      </c>
      <c r="BO128" s="34">
        <v>5888</v>
      </c>
      <c r="BP128" s="224">
        <f t="shared" si="634"/>
        <v>0.47199999999999998</v>
      </c>
      <c r="BQ128" s="34">
        <v>12591</v>
      </c>
      <c r="BR128" s="224">
        <f t="shared" si="635"/>
        <v>7.8088877472386242E-2</v>
      </c>
      <c r="BS128" s="34">
        <v>11866</v>
      </c>
      <c r="BT128" s="224">
        <f t="shared" si="636"/>
        <v>0.32447817836812143</v>
      </c>
      <c r="BU128" s="130">
        <v>499</v>
      </c>
      <c r="BV128" s="220">
        <f t="shared" si="637"/>
        <v>0.70307167235494883</v>
      </c>
      <c r="BW128" s="34">
        <v>348863</v>
      </c>
      <c r="BX128" s="224">
        <f t="shared" si="638"/>
        <v>0.20142643625117951</v>
      </c>
      <c r="BY128" s="34">
        <v>171695</v>
      </c>
      <c r="BZ128" s="224">
        <f t="shared" si="639"/>
        <v>9.8327831938793686E-2</v>
      </c>
      <c r="CA128" s="34">
        <v>48474</v>
      </c>
      <c r="CB128" s="224">
        <f t="shared" si="640"/>
        <v>0.27526242403514778</v>
      </c>
      <c r="CC128" s="34">
        <v>40279</v>
      </c>
      <c r="CD128" s="224">
        <f t="shared" si="641"/>
        <v>0.42157831580433403</v>
      </c>
      <c r="CE128" s="34">
        <v>90431</v>
      </c>
      <c r="CF128" s="224">
        <f t="shared" si="642"/>
        <v>0.31261067727233138</v>
      </c>
      <c r="CG128" s="130">
        <v>3890</v>
      </c>
      <c r="CH128" s="220">
        <f t="shared" si="643"/>
        <v>0.26958224543080944</v>
      </c>
      <c r="CI128" s="34">
        <v>38798</v>
      </c>
      <c r="CJ128" s="224">
        <f t="shared" si="644"/>
        <v>8.2775173029694171E-2</v>
      </c>
      <c r="CK128" s="34">
        <v>13215</v>
      </c>
      <c r="CL128" s="224">
        <f t="shared" si="645"/>
        <v>6.2469850458273024E-2</v>
      </c>
      <c r="CM128" s="34">
        <v>14005</v>
      </c>
      <c r="CN128" s="224">
        <f t="shared" si="646"/>
        <v>2.683481193635906E-2</v>
      </c>
      <c r="CO128" s="34">
        <v>3500</v>
      </c>
      <c r="CP128" s="224">
        <f t="shared" si="647"/>
        <v>6.7724222086638086E-2</v>
      </c>
      <c r="CQ128" s="34">
        <v>6930</v>
      </c>
      <c r="CR128" s="224">
        <f t="shared" si="648"/>
        <v>0.30878186968838528</v>
      </c>
      <c r="CS128" s="130">
        <v>1170</v>
      </c>
      <c r="CT128" s="220">
        <f t="shared" si="649"/>
        <v>-1.2658227848101222E-2</v>
      </c>
      <c r="CU128" s="34">
        <v>34007</v>
      </c>
      <c r="CV128" s="224">
        <f t="shared" si="650"/>
        <v>0.11685112811586595</v>
      </c>
      <c r="CW128" s="34">
        <v>10125</v>
      </c>
      <c r="CX128" s="224">
        <f t="shared" si="651"/>
        <v>0.36492315988136959</v>
      </c>
      <c r="CY128" s="34">
        <v>4135</v>
      </c>
      <c r="CZ128" s="224">
        <f t="shared" si="652"/>
        <v>-0.1777689401471465</v>
      </c>
      <c r="DA128" s="34">
        <v>2477</v>
      </c>
      <c r="DB128" s="224">
        <f t="shared" si="653"/>
        <v>0.28809152366094648</v>
      </c>
      <c r="DC128" s="34">
        <v>17040</v>
      </c>
      <c r="DD128" s="224">
        <f t="shared" si="654"/>
        <v>5.871388630009311E-2</v>
      </c>
      <c r="DE128" s="130">
        <v>87</v>
      </c>
      <c r="DF128" s="220">
        <f t="shared" si="655"/>
        <v>2.3461538461538463</v>
      </c>
      <c r="DG128" s="34">
        <v>125190</v>
      </c>
      <c r="DH128" s="224">
        <f t="shared" si="656"/>
        <v>0.37329969284774034</v>
      </c>
      <c r="DI128" s="34">
        <v>39194</v>
      </c>
      <c r="DJ128" s="224">
        <f t="shared" si="657"/>
        <v>0.4040983019273483</v>
      </c>
      <c r="DK128" s="34">
        <v>66847</v>
      </c>
      <c r="DL128" s="224">
        <f t="shared" si="658"/>
        <v>0.36642750557020509</v>
      </c>
      <c r="DM128" s="34">
        <v>8787</v>
      </c>
      <c r="DN128" s="224">
        <f t="shared" si="659"/>
        <v>0.19681285753200761</v>
      </c>
      <c r="DO128" s="34">
        <v>10382</v>
      </c>
      <c r="DP128" s="224">
        <f t="shared" si="660"/>
        <v>0.5216180565733548</v>
      </c>
      <c r="DQ128" s="130">
        <v>171</v>
      </c>
      <c r="DR128" s="220">
        <f t="shared" si="661"/>
        <v>-0.27542372881355937</v>
      </c>
      <c r="DS128" s="34">
        <v>59710</v>
      </c>
      <c r="DT128" s="224">
        <f t="shared" si="662"/>
        <v>8.1898894727305604E-2</v>
      </c>
      <c r="DU128" s="34">
        <v>41543</v>
      </c>
      <c r="DV128" s="224">
        <f t="shared" si="663"/>
        <v>7.2547956522861723E-2</v>
      </c>
      <c r="DW128" s="34">
        <v>20555</v>
      </c>
      <c r="DX128" s="224">
        <f t="shared" si="664"/>
        <v>8.093184686579713E-2</v>
      </c>
      <c r="DY128" s="34">
        <v>11776</v>
      </c>
      <c r="DZ128" s="224">
        <f t="shared" si="665"/>
        <v>0.37779337779337774</v>
      </c>
      <c r="EA128" s="34">
        <v>9392</v>
      </c>
      <c r="EB128" s="224">
        <f t="shared" si="666"/>
        <v>0.45793231915554178</v>
      </c>
      <c r="EC128" s="130">
        <v>1338</v>
      </c>
      <c r="ED128" s="220">
        <f t="shared" si="667"/>
        <v>0.7220077220077219</v>
      </c>
    </row>
    <row r="129" spans="1:134" s="16" customFormat="1" outlineLevel="1" x14ac:dyDescent="0.25">
      <c r="A129" s="218"/>
      <c r="B129" s="33" t="s">
        <v>41</v>
      </c>
      <c r="C129" s="34">
        <v>886384</v>
      </c>
      <c r="D129" s="224">
        <f t="shared" si="602"/>
        <v>7.4261613603034737E-2</v>
      </c>
      <c r="E129" s="34">
        <v>350658</v>
      </c>
      <c r="F129" s="224">
        <f t="shared" si="603"/>
        <v>7.1896263961997775E-2</v>
      </c>
      <c r="G129" s="34">
        <v>216481</v>
      </c>
      <c r="H129" s="224">
        <f t="shared" si="604"/>
        <v>5.6798765902190018E-2</v>
      </c>
      <c r="I129" s="34">
        <v>145867</v>
      </c>
      <c r="J129" s="224">
        <f t="shared" si="605"/>
        <v>0.19672978472039904</v>
      </c>
      <c r="K129" s="34">
        <v>170046</v>
      </c>
      <c r="L129" s="224">
        <f t="shared" si="606"/>
        <v>3.286664439517728E-2</v>
      </c>
      <c r="M129" s="130">
        <v>12606</v>
      </c>
      <c r="N129" s="220">
        <f t="shared" si="607"/>
        <v>0.13752030319436925</v>
      </c>
      <c r="O129" s="34">
        <v>771740</v>
      </c>
      <c r="P129" s="224">
        <f t="shared" si="608"/>
        <v>0.10540556412581226</v>
      </c>
      <c r="Q129" s="34">
        <v>305413</v>
      </c>
      <c r="R129" s="224">
        <f t="shared" si="609"/>
        <v>0.12109020831421491</v>
      </c>
      <c r="S129" s="34">
        <v>169466</v>
      </c>
      <c r="T129" s="224">
        <f t="shared" si="610"/>
        <v>1.3789101524877223E-2</v>
      </c>
      <c r="U129" s="34">
        <v>136998</v>
      </c>
      <c r="V129" s="224">
        <f t="shared" si="611"/>
        <v>0.20914017404811913</v>
      </c>
      <c r="W129" s="34">
        <v>152192</v>
      </c>
      <c r="X129" s="224">
        <f t="shared" si="612"/>
        <v>7.9268725091125702E-2</v>
      </c>
      <c r="Y129" s="130">
        <v>7215</v>
      </c>
      <c r="Z129" s="220">
        <f t="shared" si="613"/>
        <v>0.20834031150561039</v>
      </c>
      <c r="AA129" s="34">
        <v>114644</v>
      </c>
      <c r="AB129" s="224">
        <f t="shared" si="614"/>
        <v>-9.6999818839152763E-2</v>
      </c>
      <c r="AC129" s="34">
        <v>45245</v>
      </c>
      <c r="AD129" s="224">
        <f t="shared" si="615"/>
        <v>-0.17303333820734024</v>
      </c>
      <c r="AE129" s="34">
        <v>47015</v>
      </c>
      <c r="AF129" s="224">
        <f t="shared" si="616"/>
        <v>0.24757861217991239</v>
      </c>
      <c r="AG129" s="34">
        <v>8870</v>
      </c>
      <c r="AH129" s="224">
        <f t="shared" si="617"/>
        <v>3.307710225949223E-2</v>
      </c>
      <c r="AI129" s="34">
        <v>17854</v>
      </c>
      <c r="AJ129" s="224">
        <f t="shared" si="618"/>
        <v>-0.2441471571906354</v>
      </c>
      <c r="AK129" s="130">
        <v>5392</v>
      </c>
      <c r="AL129" s="220">
        <f t="shared" si="619"/>
        <v>5.4773082942096929E-2</v>
      </c>
      <c r="AM129" s="34">
        <v>181285</v>
      </c>
      <c r="AN129" s="224">
        <f t="shared" si="620"/>
        <v>0.14629966866479505</v>
      </c>
      <c r="AO129" s="34">
        <v>40940</v>
      </c>
      <c r="AP129" s="224">
        <f t="shared" si="621"/>
        <v>0.13159567705022246</v>
      </c>
      <c r="AQ129" s="34">
        <v>45077</v>
      </c>
      <c r="AR129" s="224">
        <f t="shared" si="622"/>
        <v>-6.6960589501573131E-2</v>
      </c>
      <c r="AS129" s="34">
        <v>71341</v>
      </c>
      <c r="AT129" s="224">
        <f t="shared" si="623"/>
        <v>0.349289807652299</v>
      </c>
      <c r="AU129" s="34">
        <v>19272</v>
      </c>
      <c r="AV129" s="224">
        <f t="shared" si="624"/>
        <v>5.8552125672855171E-2</v>
      </c>
      <c r="AW129" s="130">
        <v>2859</v>
      </c>
      <c r="AX129" s="220">
        <f t="shared" si="625"/>
        <v>0.11505460218408747</v>
      </c>
      <c r="AY129" s="34">
        <v>22507</v>
      </c>
      <c r="AZ129" s="224">
        <f t="shared" si="626"/>
        <v>5.4340188316859495E-2</v>
      </c>
      <c r="BA129" s="34">
        <v>12827</v>
      </c>
      <c r="BB129" s="224">
        <f t="shared" si="627"/>
        <v>9.5762856654707074E-2</v>
      </c>
      <c r="BC129" s="34">
        <v>6140</v>
      </c>
      <c r="BD129" s="224">
        <f t="shared" si="628"/>
        <v>3.6112048599392432E-2</v>
      </c>
      <c r="BE129" s="34">
        <v>1050</v>
      </c>
      <c r="BF129" s="224">
        <f t="shared" si="629"/>
        <v>-9.8712446351931327E-2</v>
      </c>
      <c r="BG129" s="34">
        <v>2192</v>
      </c>
      <c r="BH129" s="224">
        <f t="shared" si="630"/>
        <v>-5.6392595781317278E-2</v>
      </c>
      <c r="BI129" s="130">
        <v>319</v>
      </c>
      <c r="BJ129" s="220">
        <f t="shared" si="631"/>
        <v>0.24609375</v>
      </c>
      <c r="BK129" s="34">
        <v>42263</v>
      </c>
      <c r="BL129" s="224">
        <f t="shared" si="632"/>
        <v>0.37740768503731714</v>
      </c>
      <c r="BM129" s="34">
        <v>17896</v>
      </c>
      <c r="BN129" s="224">
        <f t="shared" si="633"/>
        <v>0.38331916209322103</v>
      </c>
      <c r="BO129" s="34">
        <v>7352</v>
      </c>
      <c r="BP129" s="224">
        <f t="shared" si="634"/>
        <v>1.406546644844517</v>
      </c>
      <c r="BQ129" s="34">
        <v>8504</v>
      </c>
      <c r="BR129" s="224">
        <f t="shared" si="635"/>
        <v>-2.2292619969493943E-3</v>
      </c>
      <c r="BS129" s="34">
        <v>8486</v>
      </c>
      <c r="BT129" s="224">
        <f t="shared" si="636"/>
        <v>0.38887070376432087</v>
      </c>
      <c r="BU129" s="130">
        <v>406</v>
      </c>
      <c r="BV129" s="220">
        <f t="shared" si="637"/>
        <v>0.87962962962962954</v>
      </c>
      <c r="BW129" s="34">
        <v>335789</v>
      </c>
      <c r="BX129" s="224">
        <f t="shared" si="638"/>
        <v>0.1264004991479597</v>
      </c>
      <c r="BY129" s="34">
        <v>158328</v>
      </c>
      <c r="BZ129" s="224">
        <f t="shared" si="639"/>
        <v>0.13148811182814146</v>
      </c>
      <c r="CA129" s="34">
        <v>53789</v>
      </c>
      <c r="CB129" s="224">
        <f t="shared" si="640"/>
        <v>0.14674028908881587</v>
      </c>
      <c r="CC129" s="34">
        <v>34565</v>
      </c>
      <c r="CD129" s="224">
        <f t="shared" si="641"/>
        <v>0.18381395986026439</v>
      </c>
      <c r="CE129" s="34">
        <v>86585</v>
      </c>
      <c r="CF129" s="224">
        <f t="shared" si="642"/>
        <v>7.0391020014587635E-2</v>
      </c>
      <c r="CG129" s="130">
        <v>1133</v>
      </c>
      <c r="CH129" s="220">
        <f t="shared" si="643"/>
        <v>0.14328960645812305</v>
      </c>
      <c r="CI129" s="34">
        <v>30275</v>
      </c>
      <c r="CJ129" s="224">
        <f t="shared" si="644"/>
        <v>-0.10724817173861756</v>
      </c>
      <c r="CK129" s="34">
        <v>9855</v>
      </c>
      <c r="CL129" s="224">
        <f t="shared" si="645"/>
        <v>-9.6783062963981314E-2</v>
      </c>
      <c r="CM129" s="34">
        <v>12083</v>
      </c>
      <c r="CN129" s="224">
        <f t="shared" si="646"/>
        <v>-0.14000000000000001</v>
      </c>
      <c r="CO129" s="34">
        <v>2479</v>
      </c>
      <c r="CP129" s="224">
        <f t="shared" si="647"/>
        <v>-0.28538483712885554</v>
      </c>
      <c r="CQ129" s="34">
        <v>4876</v>
      </c>
      <c r="CR129" s="224">
        <f t="shared" si="648"/>
        <v>8.6452762923351134E-2</v>
      </c>
      <c r="CS129" s="130">
        <v>949</v>
      </c>
      <c r="CT129" s="220">
        <f t="shared" si="649"/>
        <v>-6.1325420375865525E-2</v>
      </c>
      <c r="CU129" s="34">
        <v>36174</v>
      </c>
      <c r="CV129" s="224">
        <f t="shared" si="650"/>
        <v>8.0691900935081939E-2</v>
      </c>
      <c r="CW129" s="34">
        <v>10511</v>
      </c>
      <c r="CX129" s="224">
        <f t="shared" si="651"/>
        <v>0.24552672117549479</v>
      </c>
      <c r="CY129" s="34">
        <v>5351</v>
      </c>
      <c r="CZ129" s="224">
        <f t="shared" si="652"/>
        <v>-3.949021719619461E-2</v>
      </c>
      <c r="DA129" s="34">
        <v>2611</v>
      </c>
      <c r="DB129" s="224">
        <f t="shared" si="653"/>
        <v>0.38148148148148153</v>
      </c>
      <c r="DC129" s="34">
        <v>17990</v>
      </c>
      <c r="DD129" s="224">
        <f t="shared" si="654"/>
        <v>1.7879370827203811E-2</v>
      </c>
      <c r="DE129" s="130">
        <v>56</v>
      </c>
      <c r="DF129" s="220">
        <f t="shared" si="655"/>
        <v>0.47368421052631571</v>
      </c>
      <c r="DG129" s="34">
        <v>25388</v>
      </c>
      <c r="DH129" s="224">
        <f t="shared" si="656"/>
        <v>-0.15894785662227517</v>
      </c>
      <c r="DI129" s="34">
        <v>3825</v>
      </c>
      <c r="DJ129" s="224">
        <f t="shared" si="657"/>
        <v>-0.2326980942828486</v>
      </c>
      <c r="DK129" s="34">
        <v>17770</v>
      </c>
      <c r="DL129" s="224">
        <f t="shared" si="658"/>
        <v>-0.16721342206392353</v>
      </c>
      <c r="DM129" s="34">
        <v>1982</v>
      </c>
      <c r="DN129" s="224">
        <f t="shared" si="659"/>
        <v>-0.16966904063678256</v>
      </c>
      <c r="DO129" s="34">
        <v>1923</v>
      </c>
      <c r="DP129" s="224">
        <f t="shared" si="660"/>
        <v>0.28628762541806019</v>
      </c>
      <c r="DQ129" s="130">
        <v>44</v>
      </c>
      <c r="DR129" s="220">
        <f t="shared" si="661"/>
        <v>0.15789473684210531</v>
      </c>
      <c r="DS129" s="34">
        <v>60963</v>
      </c>
      <c r="DT129" s="224">
        <f t="shared" si="662"/>
        <v>-1.9540673550130228E-2</v>
      </c>
      <c r="DU129" s="34">
        <v>41815</v>
      </c>
      <c r="DV129" s="224">
        <f t="shared" si="663"/>
        <v>5.5066608954936758E-3</v>
      </c>
      <c r="DW129" s="34">
        <v>17649</v>
      </c>
      <c r="DX129" s="224">
        <f t="shared" si="664"/>
        <v>-9.728402639251188E-2</v>
      </c>
      <c r="DY129" s="34">
        <v>9433</v>
      </c>
      <c r="DZ129" s="224">
        <f t="shared" si="665"/>
        <v>-5.7830603276068704E-2</v>
      </c>
      <c r="EA129" s="34">
        <v>8325</v>
      </c>
      <c r="EB129" s="224">
        <f t="shared" si="666"/>
        <v>0.19030597655132975</v>
      </c>
      <c r="EC129" s="130">
        <v>1199</v>
      </c>
      <c r="ED129" s="220">
        <f t="shared" si="667"/>
        <v>0.55714285714285716</v>
      </c>
    </row>
    <row r="130" spans="1:134" s="16" customFormat="1" outlineLevel="1" x14ac:dyDescent="0.25">
      <c r="A130" s="218"/>
      <c r="B130" s="33" t="s">
        <v>43</v>
      </c>
      <c r="C130" s="34">
        <v>902736</v>
      </c>
      <c r="D130" s="224">
        <f t="shared" si="602"/>
        <v>6.0190138405256777E-2</v>
      </c>
      <c r="E130" s="34">
        <v>347123</v>
      </c>
      <c r="F130" s="224">
        <f t="shared" si="603"/>
        <v>2.0998046966915984E-2</v>
      </c>
      <c r="G130" s="34">
        <v>215293</v>
      </c>
      <c r="H130" s="224">
        <f t="shared" si="604"/>
        <v>3.345269868090095E-2</v>
      </c>
      <c r="I130" s="34">
        <v>151858</v>
      </c>
      <c r="J130" s="224">
        <f t="shared" si="605"/>
        <v>0.16261158492703909</v>
      </c>
      <c r="K130" s="34">
        <v>187583</v>
      </c>
      <c r="L130" s="224">
        <f t="shared" si="606"/>
        <v>6.0797819399203812E-2</v>
      </c>
      <c r="M130" s="130">
        <v>11201</v>
      </c>
      <c r="N130" s="220">
        <f t="shared" si="607"/>
        <v>0.34175850503114513</v>
      </c>
      <c r="O130" s="34">
        <v>777441</v>
      </c>
      <c r="P130" s="224">
        <f t="shared" si="608"/>
        <v>8.4461933543592993E-2</v>
      </c>
      <c r="Q130" s="34">
        <v>294023</v>
      </c>
      <c r="R130" s="224">
        <f t="shared" si="609"/>
        <v>5.3521136853873053E-2</v>
      </c>
      <c r="S130" s="34">
        <v>173717</v>
      </c>
      <c r="T130" s="224">
        <f t="shared" si="610"/>
        <v>2.3110493365450901E-2</v>
      </c>
      <c r="U130" s="34">
        <v>139282</v>
      </c>
      <c r="V130" s="224">
        <f t="shared" si="611"/>
        <v>0.16815955448201825</v>
      </c>
      <c r="W130" s="34">
        <v>163702</v>
      </c>
      <c r="X130" s="224">
        <f t="shared" si="612"/>
        <v>0.10879916553214253</v>
      </c>
      <c r="Y130" s="130">
        <v>5811</v>
      </c>
      <c r="Z130" s="220">
        <f t="shared" si="613"/>
        <v>0.25942782834850453</v>
      </c>
      <c r="AA130" s="34">
        <v>125295</v>
      </c>
      <c r="AB130" s="224">
        <f t="shared" si="614"/>
        <v>-6.9089261036896166E-2</v>
      </c>
      <c r="AC130" s="34">
        <v>53100</v>
      </c>
      <c r="AD130" s="224">
        <f t="shared" si="615"/>
        <v>-0.12805018227199583</v>
      </c>
      <c r="AE130" s="34">
        <v>41576</v>
      </c>
      <c r="AF130" s="224">
        <f t="shared" si="616"/>
        <v>7.902727673821075E-2</v>
      </c>
      <c r="AG130" s="34">
        <v>12576</v>
      </c>
      <c r="AH130" s="224">
        <f t="shared" si="617"/>
        <v>0.10451431582645343</v>
      </c>
      <c r="AI130" s="34">
        <v>23882</v>
      </c>
      <c r="AJ130" s="224">
        <f t="shared" si="618"/>
        <v>-0.18192717432261163</v>
      </c>
      <c r="AK130" s="130">
        <v>5391</v>
      </c>
      <c r="AL130" s="220">
        <f t="shared" si="619"/>
        <v>0.44337349397590353</v>
      </c>
      <c r="AM130" s="34">
        <v>187641</v>
      </c>
      <c r="AN130" s="224">
        <f t="shared" si="620"/>
        <v>0.13766635341195022</v>
      </c>
      <c r="AO130" s="34">
        <v>42482</v>
      </c>
      <c r="AP130" s="224">
        <f t="shared" si="621"/>
        <v>5.9031759485466351E-2</v>
      </c>
      <c r="AQ130" s="34">
        <v>48536</v>
      </c>
      <c r="AR130" s="224">
        <f t="shared" si="622"/>
        <v>3.4941178902971881E-3</v>
      </c>
      <c r="AS130" s="34">
        <v>70690</v>
      </c>
      <c r="AT130" s="224">
        <f t="shared" si="623"/>
        <v>0.23941439466993941</v>
      </c>
      <c r="AU130" s="34">
        <v>21673</v>
      </c>
      <c r="AV130" s="224">
        <f t="shared" si="624"/>
        <v>0.16867080075492047</v>
      </c>
      <c r="AW130" s="130">
        <v>2348</v>
      </c>
      <c r="AX130" s="220">
        <f t="shared" si="625"/>
        <v>0.3556581986143188</v>
      </c>
      <c r="AY130" s="34">
        <v>19703</v>
      </c>
      <c r="AZ130" s="224">
        <f t="shared" si="626"/>
        <v>-1.3320647002854402E-2</v>
      </c>
      <c r="BA130" s="34">
        <v>10418</v>
      </c>
      <c r="BB130" s="224">
        <f t="shared" si="627"/>
        <v>3.1076801266824994E-2</v>
      </c>
      <c r="BC130" s="34">
        <v>5506</v>
      </c>
      <c r="BD130" s="224">
        <f t="shared" si="628"/>
        <v>-5.6222146040452503E-2</v>
      </c>
      <c r="BE130" s="34">
        <v>1253</v>
      </c>
      <c r="BF130" s="224">
        <f t="shared" si="629"/>
        <v>-9.72622478386167E-2</v>
      </c>
      <c r="BG130" s="34">
        <v>2281</v>
      </c>
      <c r="BH130" s="224">
        <f t="shared" si="630"/>
        <v>4.7772163527790568E-2</v>
      </c>
      <c r="BI130" s="130">
        <v>350</v>
      </c>
      <c r="BJ130" s="220">
        <f t="shared" si="631"/>
        <v>-0.28131416837782341</v>
      </c>
      <c r="BK130" s="34">
        <v>29137</v>
      </c>
      <c r="BL130" s="224">
        <f t="shared" si="632"/>
        <v>0.33521217120337266</v>
      </c>
      <c r="BM130" s="34">
        <v>12322</v>
      </c>
      <c r="BN130" s="224">
        <f t="shared" si="633"/>
        <v>0.20308533489552816</v>
      </c>
      <c r="BO130" s="34">
        <v>4197</v>
      </c>
      <c r="BP130" s="224">
        <f t="shared" si="634"/>
        <v>1.278501628664495</v>
      </c>
      <c r="BQ130" s="34">
        <v>6189</v>
      </c>
      <c r="BR130" s="224">
        <f t="shared" si="635"/>
        <v>-7.6957494407158822E-2</v>
      </c>
      <c r="BS130" s="34">
        <v>6229</v>
      </c>
      <c r="BT130" s="224">
        <f t="shared" si="636"/>
        <v>0.33841856467554798</v>
      </c>
      <c r="BU130" s="130">
        <v>460</v>
      </c>
      <c r="BV130" s="220">
        <f t="shared" si="637"/>
        <v>12.142857142857142</v>
      </c>
      <c r="BW130" s="34">
        <v>326551</v>
      </c>
      <c r="BX130" s="224">
        <f t="shared" si="638"/>
        <v>7.0339669147893469E-2</v>
      </c>
      <c r="BY130" s="34">
        <v>144486</v>
      </c>
      <c r="BZ130" s="224">
        <f t="shared" si="639"/>
        <v>2.0410181078561518E-2</v>
      </c>
      <c r="CA130" s="34">
        <v>53622</v>
      </c>
      <c r="CB130" s="224">
        <f t="shared" si="640"/>
        <v>4.4570849729224316E-2</v>
      </c>
      <c r="CC130" s="34">
        <v>34129</v>
      </c>
      <c r="CD130" s="224">
        <f t="shared" si="641"/>
        <v>0.18064828588231219</v>
      </c>
      <c r="CE130" s="34">
        <v>92400</v>
      </c>
      <c r="CF130" s="224">
        <f t="shared" si="642"/>
        <v>0.12547046858061606</v>
      </c>
      <c r="CG130" s="130">
        <v>852</v>
      </c>
      <c r="CH130" s="220">
        <f t="shared" si="643"/>
        <v>5.9701492537313383E-2</v>
      </c>
      <c r="CI130" s="34">
        <v>25785</v>
      </c>
      <c r="CJ130" s="224">
        <f t="shared" si="644"/>
        <v>-8.3200000000000052E-2</v>
      </c>
      <c r="CK130" s="34">
        <v>8389</v>
      </c>
      <c r="CL130" s="224">
        <f t="shared" si="645"/>
        <v>-7.7929215212134584E-2</v>
      </c>
      <c r="CM130" s="34">
        <v>10442</v>
      </c>
      <c r="CN130" s="224">
        <f t="shared" si="646"/>
        <v>-6.0802302572405154E-2</v>
      </c>
      <c r="CO130" s="34">
        <v>1958</v>
      </c>
      <c r="CP130" s="224">
        <f t="shared" si="647"/>
        <v>-0.34449280214261802</v>
      </c>
      <c r="CQ130" s="34">
        <v>4217</v>
      </c>
      <c r="CR130" s="224">
        <f t="shared" si="648"/>
        <v>9.0930844699688151E-3</v>
      </c>
      <c r="CS130" s="130">
        <v>882</v>
      </c>
      <c r="CT130" s="220">
        <f t="shared" si="649"/>
        <v>3.5211267605633756E-2</v>
      </c>
      <c r="CU130" s="34">
        <v>46685</v>
      </c>
      <c r="CV130" s="224">
        <f t="shared" si="650"/>
        <v>5.5839515107653392E-2</v>
      </c>
      <c r="CW130" s="34">
        <v>12436</v>
      </c>
      <c r="CX130" s="224">
        <f t="shared" si="651"/>
        <v>4.9008857022353469E-2</v>
      </c>
      <c r="CY130" s="34">
        <v>7383</v>
      </c>
      <c r="CZ130" s="224">
        <f t="shared" si="652"/>
        <v>0.37255995538204134</v>
      </c>
      <c r="DA130" s="34">
        <v>4128</v>
      </c>
      <c r="DB130" s="224">
        <f t="shared" si="653"/>
        <v>0.43682561782109297</v>
      </c>
      <c r="DC130" s="34">
        <v>22866</v>
      </c>
      <c r="DD130" s="224">
        <f t="shared" si="654"/>
        <v>-5.5592268296712377E-2</v>
      </c>
      <c r="DE130" s="130">
        <v>32</v>
      </c>
      <c r="DF130" s="220" t="str">
        <f t="shared" si="655"/>
        <v>-</v>
      </c>
      <c r="DG130" s="34">
        <v>28033</v>
      </c>
      <c r="DH130" s="224">
        <f t="shared" si="656"/>
        <v>-0.11397326084895221</v>
      </c>
      <c r="DI130" s="34">
        <v>4309</v>
      </c>
      <c r="DJ130" s="224">
        <f t="shared" si="657"/>
        <v>-0.11191261335531744</v>
      </c>
      <c r="DK130" s="34">
        <v>20277</v>
      </c>
      <c r="DL130" s="224">
        <f t="shared" si="658"/>
        <v>-0.10155523062608007</v>
      </c>
      <c r="DM130" s="34">
        <v>1821</v>
      </c>
      <c r="DN130" s="224">
        <f t="shared" si="659"/>
        <v>-0.16506189821182948</v>
      </c>
      <c r="DO130" s="34">
        <v>1522</v>
      </c>
      <c r="DP130" s="224">
        <f t="shared" si="660"/>
        <v>-0.21262286601138125</v>
      </c>
      <c r="DQ130" s="130">
        <v>37</v>
      </c>
      <c r="DR130" s="220">
        <f t="shared" si="661"/>
        <v>-0.68907563025210083</v>
      </c>
      <c r="DS130" s="34">
        <v>73696</v>
      </c>
      <c r="DT130" s="224">
        <f t="shared" si="662"/>
        <v>9.2618126288010139E-2</v>
      </c>
      <c r="DU130" s="34">
        <v>48692</v>
      </c>
      <c r="DV130" s="224">
        <f t="shared" si="663"/>
        <v>9.3858112054634457E-2</v>
      </c>
      <c r="DW130" s="34">
        <v>19651</v>
      </c>
      <c r="DX130" s="224">
        <f t="shared" si="664"/>
        <v>-5.7325146311042907E-2</v>
      </c>
      <c r="DY130" s="34">
        <v>11887</v>
      </c>
      <c r="DZ130" s="224">
        <f t="shared" si="665"/>
        <v>8.4839229659794402E-3</v>
      </c>
      <c r="EA130" s="34">
        <v>9462</v>
      </c>
      <c r="EB130" s="224">
        <f t="shared" si="666"/>
        <v>0.39825624353480116</v>
      </c>
      <c r="EC130" s="130">
        <v>689</v>
      </c>
      <c r="ED130" s="220">
        <f t="shared" si="667"/>
        <v>0.345703125</v>
      </c>
    </row>
    <row r="131" spans="1:134" s="16" customFormat="1" outlineLevel="1" x14ac:dyDescent="0.25">
      <c r="A131" s="218"/>
      <c r="B131" s="33" t="s">
        <v>45</v>
      </c>
      <c r="C131" s="34">
        <v>1100528</v>
      </c>
      <c r="D131" s="224">
        <f t="shared" si="602"/>
        <v>6.8047604305466525E-2</v>
      </c>
      <c r="E131" s="34">
        <v>406138</v>
      </c>
      <c r="F131" s="224">
        <f t="shared" si="603"/>
        <v>4.7660075013800762E-2</v>
      </c>
      <c r="G131" s="34">
        <v>279056</v>
      </c>
      <c r="H131" s="224">
        <f t="shared" si="604"/>
        <v>6.5139890835528069E-2</v>
      </c>
      <c r="I131" s="34">
        <v>181008</v>
      </c>
      <c r="J131" s="224">
        <f t="shared" si="605"/>
        <v>5.5748031496063E-2</v>
      </c>
      <c r="K131" s="34">
        <v>223916</v>
      </c>
      <c r="L131" s="224">
        <f t="shared" si="606"/>
        <v>0.11932255581216311</v>
      </c>
      <c r="M131" s="130">
        <v>14293</v>
      </c>
      <c r="N131" s="220">
        <f t="shared" si="607"/>
        <v>6.9035153328347088E-2</v>
      </c>
      <c r="O131" s="34">
        <v>920570</v>
      </c>
      <c r="P131" s="224">
        <f t="shared" si="608"/>
        <v>8.6856937764019371E-2</v>
      </c>
      <c r="Q131" s="34">
        <v>347233</v>
      </c>
      <c r="R131" s="224">
        <f t="shared" si="609"/>
        <v>9.4450415580567881E-2</v>
      </c>
      <c r="S131" s="34">
        <v>221925</v>
      </c>
      <c r="T131" s="224">
        <f t="shared" si="610"/>
        <v>5.8908573855204871E-2</v>
      </c>
      <c r="U131" s="34">
        <v>159285</v>
      </c>
      <c r="V131" s="224">
        <f t="shared" si="611"/>
        <v>6.6764445873181755E-2</v>
      </c>
      <c r="W131" s="34">
        <v>184275</v>
      </c>
      <c r="X131" s="224">
        <f t="shared" si="612"/>
        <v>0.13262690768729613</v>
      </c>
      <c r="Y131" s="130">
        <v>7273</v>
      </c>
      <c r="Z131" s="220">
        <f t="shared" si="613"/>
        <v>-6.8996415770609332E-2</v>
      </c>
      <c r="AA131" s="34">
        <v>179958</v>
      </c>
      <c r="AB131" s="224">
        <f t="shared" si="614"/>
        <v>-1.8815870540704105E-2</v>
      </c>
      <c r="AC131" s="34">
        <v>58906</v>
      </c>
      <c r="AD131" s="224">
        <f t="shared" si="615"/>
        <v>-0.16320761417714325</v>
      </c>
      <c r="AE131" s="34">
        <v>57131</v>
      </c>
      <c r="AF131" s="224">
        <f t="shared" si="616"/>
        <v>9.0036632832175778E-2</v>
      </c>
      <c r="AG131" s="34">
        <v>21724</v>
      </c>
      <c r="AH131" s="224">
        <f t="shared" si="617"/>
        <v>-1.85235384476371E-2</v>
      </c>
      <c r="AI131" s="34">
        <v>39641</v>
      </c>
      <c r="AJ131" s="224">
        <f t="shared" si="618"/>
        <v>6.1338688085676107E-2</v>
      </c>
      <c r="AK131" s="130">
        <v>7020</v>
      </c>
      <c r="AL131" s="220">
        <f t="shared" si="619"/>
        <v>0.26281705342687545</v>
      </c>
      <c r="AM131" s="34">
        <v>199146</v>
      </c>
      <c r="AN131" s="224">
        <f t="shared" si="620"/>
        <v>7.3609643542578596E-2</v>
      </c>
      <c r="AO131" s="34">
        <v>45906</v>
      </c>
      <c r="AP131" s="224">
        <f t="shared" si="621"/>
        <v>6.8824214202561018E-2</v>
      </c>
      <c r="AQ131" s="34">
        <v>48940</v>
      </c>
      <c r="AR131" s="224">
        <f t="shared" si="622"/>
        <v>-4.1895066562255279E-2</v>
      </c>
      <c r="AS131" s="34">
        <v>74233</v>
      </c>
      <c r="AT131" s="224">
        <f t="shared" si="623"/>
        <v>0.1202444729495209</v>
      </c>
      <c r="AU131" s="34">
        <v>26009</v>
      </c>
      <c r="AV131" s="224">
        <f t="shared" si="624"/>
        <v>0.30573823987147941</v>
      </c>
      <c r="AW131" s="130">
        <v>2776</v>
      </c>
      <c r="AX131" s="220">
        <f t="shared" si="625"/>
        <v>-0.1713432835820895</v>
      </c>
      <c r="AY131" s="34">
        <v>30932</v>
      </c>
      <c r="AZ131" s="224">
        <f t="shared" si="626"/>
        <v>7.0348454963839568E-2</v>
      </c>
      <c r="BA131" s="34">
        <v>15050</v>
      </c>
      <c r="BB131" s="224">
        <f t="shared" si="627"/>
        <v>5.0097683505442303E-2</v>
      </c>
      <c r="BC131" s="34">
        <v>10040</v>
      </c>
      <c r="BD131" s="224">
        <f t="shared" si="628"/>
        <v>0.19609244698594241</v>
      </c>
      <c r="BE131" s="34">
        <v>1548</v>
      </c>
      <c r="BF131" s="224">
        <f t="shared" si="629"/>
        <v>-0.32549019607843133</v>
      </c>
      <c r="BG131" s="34">
        <v>3890</v>
      </c>
      <c r="BH131" s="224">
        <f t="shared" si="630"/>
        <v>0.26875407697325504</v>
      </c>
      <c r="BI131" s="130">
        <v>385</v>
      </c>
      <c r="BJ131" s="220">
        <f t="shared" si="631"/>
        <v>-0.40124416796267492</v>
      </c>
      <c r="BK131" s="34">
        <v>43782</v>
      </c>
      <c r="BL131" s="224">
        <f t="shared" si="632"/>
        <v>0.24197208669011694</v>
      </c>
      <c r="BM131" s="34">
        <v>16406</v>
      </c>
      <c r="BN131" s="224">
        <f t="shared" si="633"/>
        <v>0.28886793935108801</v>
      </c>
      <c r="BO131" s="34">
        <v>8606</v>
      </c>
      <c r="BP131" s="224">
        <f t="shared" si="634"/>
        <v>1.0878214459000484</v>
      </c>
      <c r="BQ131" s="34">
        <v>9363</v>
      </c>
      <c r="BR131" s="224">
        <f t="shared" si="635"/>
        <v>-0.12853685778108714</v>
      </c>
      <c r="BS131" s="34">
        <v>8988</v>
      </c>
      <c r="BT131" s="224">
        <f t="shared" si="636"/>
        <v>0.27092760180995468</v>
      </c>
      <c r="BU131" s="130">
        <v>563</v>
      </c>
      <c r="BV131" s="220">
        <f t="shared" si="637"/>
        <v>1.2589928057553879E-2</v>
      </c>
      <c r="BW131" s="34">
        <v>363556</v>
      </c>
      <c r="BX131" s="224">
        <f t="shared" si="638"/>
        <v>0.13236155235781477</v>
      </c>
      <c r="BY131" s="34">
        <v>171582</v>
      </c>
      <c r="BZ131" s="224">
        <f t="shared" si="639"/>
        <v>0.14608812979674179</v>
      </c>
      <c r="CA131" s="34">
        <v>58082</v>
      </c>
      <c r="CB131" s="224">
        <f t="shared" si="640"/>
        <v>3.777158376214973E-2</v>
      </c>
      <c r="CC131" s="34">
        <v>38338</v>
      </c>
      <c r="CD131" s="224">
        <f t="shared" si="641"/>
        <v>0.29345479082321191</v>
      </c>
      <c r="CE131" s="34">
        <v>92845</v>
      </c>
      <c r="CF131" s="224">
        <f t="shared" si="642"/>
        <v>9.1767500382168521E-2</v>
      </c>
      <c r="CG131" s="130">
        <v>905</v>
      </c>
      <c r="CH131" s="220">
        <f t="shared" si="643"/>
        <v>9.4316807738815012E-2</v>
      </c>
      <c r="CI131" s="34">
        <v>45025</v>
      </c>
      <c r="CJ131" s="224">
        <f t="shared" si="644"/>
        <v>-8.9152775530020989E-2</v>
      </c>
      <c r="CK131" s="34">
        <v>13864</v>
      </c>
      <c r="CL131" s="224">
        <f t="shared" si="645"/>
        <v>-1.4500995166334962E-2</v>
      </c>
      <c r="CM131" s="34">
        <v>18891</v>
      </c>
      <c r="CN131" s="224">
        <f t="shared" si="646"/>
        <v>-8.0103233346318636E-2</v>
      </c>
      <c r="CO131" s="34">
        <v>3582</v>
      </c>
      <c r="CP131" s="224">
        <f t="shared" si="647"/>
        <v>-0.33296089385474859</v>
      </c>
      <c r="CQ131" s="34">
        <v>7354</v>
      </c>
      <c r="CR131" s="224">
        <f t="shared" si="648"/>
        <v>-5.8386683738796408E-2</v>
      </c>
      <c r="CS131" s="130">
        <v>1247</v>
      </c>
      <c r="CT131" s="220">
        <f t="shared" si="649"/>
        <v>-0.12675070028011204</v>
      </c>
      <c r="CU131" s="34">
        <v>48750</v>
      </c>
      <c r="CV131" s="224">
        <f t="shared" si="650"/>
        <v>0.10782865583456425</v>
      </c>
      <c r="CW131" s="34">
        <v>10903</v>
      </c>
      <c r="CX131" s="224">
        <f t="shared" si="651"/>
        <v>-0.12334164187505026</v>
      </c>
      <c r="CY131" s="34">
        <v>8432</v>
      </c>
      <c r="CZ131" s="224">
        <f t="shared" si="652"/>
        <v>0.26416791604197898</v>
      </c>
      <c r="DA131" s="34">
        <v>4550</v>
      </c>
      <c r="DB131" s="224">
        <f t="shared" si="653"/>
        <v>1.0008795074758137</v>
      </c>
      <c r="DC131" s="34">
        <v>25012</v>
      </c>
      <c r="DD131" s="224">
        <f t="shared" si="654"/>
        <v>0.10418506092177293</v>
      </c>
      <c r="DE131" s="130">
        <v>0</v>
      </c>
      <c r="DF131" s="220" t="str">
        <f t="shared" si="655"/>
        <v>-</v>
      </c>
      <c r="DG131" s="34">
        <v>53976</v>
      </c>
      <c r="DH131" s="224">
        <f t="shared" si="656"/>
        <v>9.7764851837540023E-2</v>
      </c>
      <c r="DI131" s="34">
        <v>11722</v>
      </c>
      <c r="DJ131" s="224">
        <f t="shared" si="657"/>
        <v>0.21673240606186428</v>
      </c>
      <c r="DK131" s="34">
        <v>34575</v>
      </c>
      <c r="DL131" s="224">
        <f t="shared" si="658"/>
        <v>3.7478245213947048E-2</v>
      </c>
      <c r="DM131" s="34">
        <v>3998</v>
      </c>
      <c r="DN131" s="224">
        <f t="shared" si="659"/>
        <v>0.21778860798050559</v>
      </c>
      <c r="DO131" s="34">
        <v>3450</v>
      </c>
      <c r="DP131" s="224">
        <f t="shared" si="660"/>
        <v>0.24773960216998181</v>
      </c>
      <c r="DQ131" s="130">
        <v>269</v>
      </c>
      <c r="DR131" s="220">
        <f t="shared" si="661"/>
        <v>1.0378787878787881</v>
      </c>
      <c r="DS131" s="34">
        <v>88842</v>
      </c>
      <c r="DT131" s="224">
        <f t="shared" si="662"/>
        <v>1.4178082191780739E-2</v>
      </c>
      <c r="DU131" s="34">
        <v>52142</v>
      </c>
      <c r="DV131" s="224">
        <f t="shared" si="663"/>
        <v>-1.0381673594108798E-2</v>
      </c>
      <c r="DW131" s="34">
        <v>30462</v>
      </c>
      <c r="DX131" s="224">
        <f t="shared" si="664"/>
        <v>0.15904421276919556</v>
      </c>
      <c r="DY131" s="34">
        <v>14988</v>
      </c>
      <c r="DZ131" s="224">
        <f t="shared" si="665"/>
        <v>-0.27650125506854606</v>
      </c>
      <c r="EA131" s="34">
        <v>13415</v>
      </c>
      <c r="EB131" s="224">
        <f t="shared" si="666"/>
        <v>0.24883634332526539</v>
      </c>
      <c r="EC131" s="130">
        <v>1128</v>
      </c>
      <c r="ED131" s="220">
        <f t="shared" si="667"/>
        <v>0.28767123287671237</v>
      </c>
    </row>
    <row r="132" spans="1:134" s="16" customFormat="1" outlineLevel="1" x14ac:dyDescent="0.25">
      <c r="A132" s="218"/>
      <c r="B132" s="33" t="s">
        <v>47</v>
      </c>
      <c r="C132" s="34">
        <v>1176393</v>
      </c>
      <c r="D132" s="224">
        <f t="shared" si="602"/>
        <v>9.0711098913732746E-2</v>
      </c>
      <c r="E132" s="34">
        <v>448006</v>
      </c>
      <c r="F132" s="224">
        <f t="shared" si="603"/>
        <v>0.14138166476438929</v>
      </c>
      <c r="G132" s="34">
        <v>293215</v>
      </c>
      <c r="H132" s="224">
        <f t="shared" si="604"/>
        <v>0.10453771509507881</v>
      </c>
      <c r="I132" s="34">
        <v>194553</v>
      </c>
      <c r="J132" s="224">
        <f t="shared" si="605"/>
        <v>6.7787400796917696E-2</v>
      </c>
      <c r="K132" s="34">
        <v>222916</v>
      </c>
      <c r="L132" s="224">
        <f t="shared" si="606"/>
        <v>-2.8137511463016684E-3</v>
      </c>
      <c r="M132" s="130">
        <v>18957</v>
      </c>
      <c r="N132" s="220">
        <f t="shared" si="607"/>
        <v>0.13494581811650597</v>
      </c>
      <c r="O132" s="34">
        <v>972355</v>
      </c>
      <c r="P132" s="224">
        <f t="shared" si="608"/>
        <v>0.11773164922477064</v>
      </c>
      <c r="Q132" s="34">
        <v>386669</v>
      </c>
      <c r="R132" s="224">
        <f t="shared" si="609"/>
        <v>0.19774804076448915</v>
      </c>
      <c r="S132" s="34">
        <v>227671</v>
      </c>
      <c r="T132" s="224">
        <f t="shared" si="610"/>
        <v>0.11979991540179236</v>
      </c>
      <c r="U132" s="34">
        <v>169090</v>
      </c>
      <c r="V132" s="224">
        <f t="shared" si="611"/>
        <v>8.4723799259701194E-2</v>
      </c>
      <c r="W132" s="34">
        <v>175568</v>
      </c>
      <c r="X132" s="224">
        <f t="shared" si="612"/>
        <v>-1.2414568977640261E-2</v>
      </c>
      <c r="Y132" s="130">
        <v>8941</v>
      </c>
      <c r="Z132" s="220">
        <f t="shared" si="613"/>
        <v>0.1046454163577959</v>
      </c>
      <c r="AA132" s="34">
        <v>204038</v>
      </c>
      <c r="AB132" s="224">
        <f t="shared" si="614"/>
        <v>-2.1958690243937484E-2</v>
      </c>
      <c r="AC132" s="34">
        <v>61337</v>
      </c>
      <c r="AD132" s="224">
        <f t="shared" si="615"/>
        <v>-0.11975833070233344</v>
      </c>
      <c r="AE132" s="34">
        <v>65544</v>
      </c>
      <c r="AF132" s="224">
        <f t="shared" si="616"/>
        <v>5.4609814963797243E-2</v>
      </c>
      <c r="AG132" s="34">
        <v>25463</v>
      </c>
      <c r="AH132" s="224">
        <f t="shared" si="617"/>
        <v>-3.2487271069230217E-2</v>
      </c>
      <c r="AI132" s="34">
        <v>47348</v>
      </c>
      <c r="AJ132" s="224">
        <f t="shared" si="618"/>
        <v>3.4476731483504386E-2</v>
      </c>
      <c r="AK132" s="130">
        <v>10016</v>
      </c>
      <c r="AL132" s="220">
        <f t="shared" si="619"/>
        <v>0.16343361598327322</v>
      </c>
      <c r="AM132" s="34">
        <v>228633</v>
      </c>
      <c r="AN132" s="224">
        <f t="shared" si="620"/>
        <v>0.19120635218356319</v>
      </c>
      <c r="AO132" s="34">
        <v>57344</v>
      </c>
      <c r="AP132" s="224">
        <f t="shared" si="621"/>
        <v>0.32980845044292928</v>
      </c>
      <c r="AQ132" s="34">
        <v>60250</v>
      </c>
      <c r="AR132" s="224">
        <f t="shared" si="622"/>
        <v>0.16189374216565433</v>
      </c>
      <c r="AS132" s="34">
        <v>79135</v>
      </c>
      <c r="AT132" s="224">
        <f t="shared" si="623"/>
        <v>0.1672517552657975</v>
      </c>
      <c r="AU132" s="34">
        <v>25231</v>
      </c>
      <c r="AV132" s="224">
        <f t="shared" si="624"/>
        <v>6.8702613410140279E-2</v>
      </c>
      <c r="AW132" s="130">
        <v>3239</v>
      </c>
      <c r="AX132" s="220">
        <f t="shared" si="625"/>
        <v>-6.4417177914110058E-3</v>
      </c>
      <c r="AY132" s="34">
        <v>28129</v>
      </c>
      <c r="AZ132" s="224">
        <f t="shared" si="626"/>
        <v>9.9218444704962883E-2</v>
      </c>
      <c r="BA132" s="34">
        <v>15099</v>
      </c>
      <c r="BB132" s="224">
        <f t="shared" si="627"/>
        <v>0.2168762088974856</v>
      </c>
      <c r="BC132" s="34">
        <v>8689</v>
      </c>
      <c r="BD132" s="224">
        <f t="shared" si="628"/>
        <v>5.1046328777065497E-2</v>
      </c>
      <c r="BE132" s="34">
        <v>1256</v>
      </c>
      <c r="BF132" s="224">
        <f t="shared" si="629"/>
        <v>-0.15648085963734049</v>
      </c>
      <c r="BG132" s="34">
        <v>2665</v>
      </c>
      <c r="BH132" s="224">
        <f t="shared" si="630"/>
        <v>-0.11225849433710855</v>
      </c>
      <c r="BI132" s="130">
        <v>442</v>
      </c>
      <c r="BJ132" s="220">
        <f t="shared" si="631"/>
        <v>2.2675736961450532E-3</v>
      </c>
      <c r="BK132" s="34">
        <v>56690</v>
      </c>
      <c r="BL132" s="224">
        <f t="shared" si="632"/>
        <v>0.19829207973112939</v>
      </c>
      <c r="BM132" s="34">
        <v>22346</v>
      </c>
      <c r="BN132" s="224">
        <f t="shared" si="633"/>
        <v>0.21320375699006466</v>
      </c>
      <c r="BO132" s="34">
        <v>10799</v>
      </c>
      <c r="BP132" s="224">
        <f t="shared" si="634"/>
        <v>0.66266358737490383</v>
      </c>
      <c r="BQ132" s="34">
        <v>13776</v>
      </c>
      <c r="BR132" s="224">
        <f t="shared" si="635"/>
        <v>0.12255541069100384</v>
      </c>
      <c r="BS132" s="34">
        <v>10076</v>
      </c>
      <c r="BT132" s="224">
        <f t="shared" si="636"/>
        <v>5.5741827326068805E-2</v>
      </c>
      <c r="BU132" s="130">
        <v>1259</v>
      </c>
      <c r="BV132" s="220">
        <f t="shared" si="637"/>
        <v>0.21642512077294684</v>
      </c>
      <c r="BW132" s="34">
        <v>388327</v>
      </c>
      <c r="BX132" s="224">
        <f t="shared" si="638"/>
        <v>0.13900262805922514</v>
      </c>
      <c r="BY132" s="34">
        <v>187792</v>
      </c>
      <c r="BZ132" s="224">
        <f t="shared" si="639"/>
        <v>0.23696292246586359</v>
      </c>
      <c r="CA132" s="34">
        <v>62169</v>
      </c>
      <c r="CB132" s="224">
        <f t="shared" si="640"/>
        <v>8.6946639625148592E-2</v>
      </c>
      <c r="CC132" s="34">
        <v>38514</v>
      </c>
      <c r="CD132" s="224">
        <f t="shared" si="641"/>
        <v>8.5176523625707823E-2</v>
      </c>
      <c r="CE132" s="34">
        <v>96084</v>
      </c>
      <c r="CF132" s="224">
        <f t="shared" si="642"/>
        <v>3.1741259341981021E-2</v>
      </c>
      <c r="CG132" s="130">
        <v>1202</v>
      </c>
      <c r="CH132" s="220">
        <f t="shared" si="643"/>
        <v>0.13503305004721433</v>
      </c>
      <c r="CI132" s="34">
        <v>48272</v>
      </c>
      <c r="CJ132" s="224">
        <f t="shared" si="644"/>
        <v>4.6570115341254104E-2</v>
      </c>
      <c r="CK132" s="34">
        <v>15140</v>
      </c>
      <c r="CL132" s="224">
        <f t="shared" si="645"/>
        <v>6.5596846846846857E-2</v>
      </c>
      <c r="CM132" s="34">
        <v>22291</v>
      </c>
      <c r="CN132" s="224">
        <f t="shared" si="646"/>
        <v>0.25632643859550241</v>
      </c>
      <c r="CO132" s="34">
        <v>3996</v>
      </c>
      <c r="CP132" s="224">
        <f t="shared" si="647"/>
        <v>-6.7444574095682608E-2</v>
      </c>
      <c r="CQ132" s="34">
        <v>5110</v>
      </c>
      <c r="CR132" s="224">
        <f t="shared" si="648"/>
        <v>-0.40622821287473854</v>
      </c>
      <c r="CS132" s="130">
        <v>1449</v>
      </c>
      <c r="CT132" s="220">
        <f t="shared" si="649"/>
        <v>0.20951585976627718</v>
      </c>
      <c r="CU132" s="34">
        <v>41699</v>
      </c>
      <c r="CV132" s="224">
        <f t="shared" si="650"/>
        <v>3.3022841004806125E-2</v>
      </c>
      <c r="CW132" s="34">
        <v>11475</v>
      </c>
      <c r="CX132" s="224">
        <f t="shared" si="651"/>
        <v>0.10368375492930659</v>
      </c>
      <c r="CY132" s="34">
        <v>5708</v>
      </c>
      <c r="CZ132" s="224">
        <f t="shared" si="652"/>
        <v>-0.18561849051219859</v>
      </c>
      <c r="DA132" s="34">
        <v>5965</v>
      </c>
      <c r="DB132" s="224">
        <f t="shared" si="653"/>
        <v>1.4833472106577852</v>
      </c>
      <c r="DC132" s="34">
        <v>18280</v>
      </c>
      <c r="DD132" s="224">
        <f t="shared" si="654"/>
        <v>-9.7016399920964225E-2</v>
      </c>
      <c r="DE132" s="130">
        <v>72</v>
      </c>
      <c r="DF132" s="220">
        <f t="shared" si="655"/>
        <v>-0.4</v>
      </c>
      <c r="DG132" s="34">
        <v>27786</v>
      </c>
      <c r="DH132" s="224">
        <f t="shared" si="656"/>
        <v>-0.12150241866641376</v>
      </c>
      <c r="DI132" s="34">
        <v>4159</v>
      </c>
      <c r="DJ132" s="224">
        <f t="shared" si="657"/>
        <v>-0.24859981933152664</v>
      </c>
      <c r="DK132" s="34">
        <v>19010</v>
      </c>
      <c r="DL132" s="224">
        <f t="shared" si="658"/>
        <v>-9.3077620342540857E-2</v>
      </c>
      <c r="DM132" s="34">
        <v>2115</v>
      </c>
      <c r="DN132" s="224">
        <f t="shared" si="659"/>
        <v>-0.24786628733997151</v>
      </c>
      <c r="DO132" s="34">
        <v>2442</v>
      </c>
      <c r="DP132" s="224">
        <f t="shared" si="660"/>
        <v>0.11813186813186816</v>
      </c>
      <c r="DQ132" s="130">
        <v>52</v>
      </c>
      <c r="DR132" s="220">
        <f t="shared" si="661"/>
        <v>-0.58730158730158732</v>
      </c>
      <c r="DS132" s="34">
        <v>89114</v>
      </c>
      <c r="DT132" s="224">
        <f t="shared" si="662"/>
        <v>3.1400099535884962E-2</v>
      </c>
      <c r="DU132" s="34">
        <v>55736</v>
      </c>
      <c r="DV132" s="224">
        <f t="shared" si="663"/>
        <v>7.1269316521872739E-2</v>
      </c>
      <c r="DW132" s="34">
        <v>32439</v>
      </c>
      <c r="DX132" s="224">
        <f t="shared" si="664"/>
        <v>0.18037260752492545</v>
      </c>
      <c r="DY132" s="34">
        <v>13525</v>
      </c>
      <c r="DZ132" s="224">
        <f t="shared" si="665"/>
        <v>-8.6210391189784463E-2</v>
      </c>
      <c r="EA132" s="34">
        <v>10174</v>
      </c>
      <c r="EB132" s="224">
        <f t="shared" si="666"/>
        <v>-0.14005578564787424</v>
      </c>
      <c r="EC132" s="130">
        <v>864</v>
      </c>
      <c r="ED132" s="220">
        <f t="shared" si="667"/>
        <v>0.21178120617110796</v>
      </c>
    </row>
    <row r="133" spans="1:134" s="16" customFormat="1" outlineLevel="1" x14ac:dyDescent="0.25">
      <c r="A133" s="218"/>
      <c r="B133" s="33" t="s">
        <v>49</v>
      </c>
      <c r="C133" s="34">
        <v>984295</v>
      </c>
      <c r="D133" s="224">
        <f t="shared" si="602"/>
        <v>5.0119650022351081E-2</v>
      </c>
      <c r="E133" s="34">
        <v>379656</v>
      </c>
      <c r="F133" s="224">
        <f t="shared" si="603"/>
        <v>5.5632173680932429E-2</v>
      </c>
      <c r="G133" s="34">
        <v>235781</v>
      </c>
      <c r="H133" s="224">
        <f t="shared" si="604"/>
        <v>1.0699319404403607E-3</v>
      </c>
      <c r="I133" s="34">
        <v>168644</v>
      </c>
      <c r="J133" s="224">
        <f t="shared" si="605"/>
        <v>8.7345338723508581E-2</v>
      </c>
      <c r="K133" s="34">
        <v>187851</v>
      </c>
      <c r="L133" s="224">
        <f t="shared" si="606"/>
        <v>7.1917151441547311E-4</v>
      </c>
      <c r="M133" s="130">
        <v>13305</v>
      </c>
      <c r="N133" s="220">
        <f t="shared" si="607"/>
        <v>-0.26572847682119205</v>
      </c>
      <c r="O133" s="34">
        <v>843780</v>
      </c>
      <c r="P133" s="224">
        <f t="shared" si="608"/>
        <v>6.352835596651274E-2</v>
      </c>
      <c r="Q133" s="34">
        <v>328876</v>
      </c>
      <c r="R133" s="224">
        <f t="shared" si="609"/>
        <v>7.8731143787741154E-2</v>
      </c>
      <c r="S133" s="34">
        <v>188585</v>
      </c>
      <c r="T133" s="224">
        <f t="shared" si="610"/>
        <v>-6.8619396697000568E-3</v>
      </c>
      <c r="U133" s="34">
        <v>156200</v>
      </c>
      <c r="V133" s="224">
        <f t="shared" si="611"/>
        <v>0.1107555555555555</v>
      </c>
      <c r="W133" s="34">
        <v>160800</v>
      </c>
      <c r="X133" s="224">
        <f t="shared" si="612"/>
        <v>3.1128938684099605E-3</v>
      </c>
      <c r="Y133" s="130">
        <v>8101</v>
      </c>
      <c r="Z133" s="220">
        <f t="shared" si="613"/>
        <v>-0.4242768815293867</v>
      </c>
      <c r="AA133" s="34">
        <v>140516</v>
      </c>
      <c r="AB133" s="224">
        <f t="shared" si="614"/>
        <v>-2.3780907189851264E-2</v>
      </c>
      <c r="AC133" s="34">
        <v>50781</v>
      </c>
      <c r="AD133" s="224">
        <f t="shared" si="615"/>
        <v>-7.2916476494751303E-2</v>
      </c>
      <c r="AE133" s="34">
        <v>47196</v>
      </c>
      <c r="AF133" s="224">
        <f t="shared" si="616"/>
        <v>3.4070243859687599E-2</v>
      </c>
      <c r="AG133" s="34">
        <v>12444</v>
      </c>
      <c r="AH133" s="224">
        <f t="shared" si="617"/>
        <v>-0.14013266998341622</v>
      </c>
      <c r="AI133" s="34">
        <v>27051</v>
      </c>
      <c r="AJ133" s="224">
        <f t="shared" si="618"/>
        <v>-1.3277402881634148E-2</v>
      </c>
      <c r="AK133" s="130">
        <v>5204</v>
      </c>
      <c r="AL133" s="220">
        <f t="shared" si="619"/>
        <v>0.28525561867127691</v>
      </c>
      <c r="AM133" s="34">
        <v>213028</v>
      </c>
      <c r="AN133" s="224">
        <f t="shared" si="620"/>
        <v>5.9118909002321862E-2</v>
      </c>
      <c r="AO133" s="34">
        <v>50835</v>
      </c>
      <c r="AP133" s="224">
        <f t="shared" si="621"/>
        <v>-1.1592722128345168E-3</v>
      </c>
      <c r="AQ133" s="34">
        <v>55936</v>
      </c>
      <c r="AR133" s="224">
        <f t="shared" si="622"/>
        <v>-6.4255482878029957E-2</v>
      </c>
      <c r="AS133" s="34">
        <v>78764</v>
      </c>
      <c r="AT133" s="224">
        <f t="shared" si="623"/>
        <v>0.13486254394559394</v>
      </c>
      <c r="AU133" s="34">
        <v>22020</v>
      </c>
      <c r="AV133" s="224">
        <f t="shared" si="624"/>
        <v>-0.17301986705224026</v>
      </c>
      <c r="AW133" s="130">
        <v>3882</v>
      </c>
      <c r="AX133" s="220">
        <f t="shared" si="625"/>
        <v>-0.61556743909685085</v>
      </c>
      <c r="AY133" s="34">
        <v>25402</v>
      </c>
      <c r="AZ133" s="224">
        <f t="shared" si="626"/>
        <v>3.3736214544418663E-2</v>
      </c>
      <c r="BA133" s="34">
        <v>14241</v>
      </c>
      <c r="BB133" s="224">
        <f t="shared" si="627"/>
        <v>0.10105149219112408</v>
      </c>
      <c r="BC133" s="34">
        <v>6670</v>
      </c>
      <c r="BD133" s="224">
        <f t="shared" si="628"/>
        <v>-7.1935438987060007E-2</v>
      </c>
      <c r="BE133" s="34">
        <v>1072</v>
      </c>
      <c r="BF133" s="224">
        <f t="shared" si="629"/>
        <v>-0.18230358504958044</v>
      </c>
      <c r="BG133" s="34">
        <v>2898</v>
      </c>
      <c r="BH133" s="224">
        <f t="shared" si="630"/>
        <v>4.7722342733188761E-2</v>
      </c>
      <c r="BI133" s="130">
        <v>309</v>
      </c>
      <c r="BJ133" s="220">
        <f t="shared" si="631"/>
        <v>9.1872791519434616E-2</v>
      </c>
      <c r="BK133" s="34">
        <v>28584</v>
      </c>
      <c r="BL133" s="224">
        <f t="shared" si="632"/>
        <v>0.18576288061063639</v>
      </c>
      <c r="BM133" s="34">
        <v>13840</v>
      </c>
      <c r="BN133" s="224">
        <f t="shared" si="633"/>
        <v>0.22814801668293549</v>
      </c>
      <c r="BO133" s="34">
        <v>3203</v>
      </c>
      <c r="BP133" s="224">
        <f t="shared" si="634"/>
        <v>0.71283422459893053</v>
      </c>
      <c r="BQ133" s="34">
        <v>6135</v>
      </c>
      <c r="BR133" s="224">
        <f t="shared" si="635"/>
        <v>5.5211558307533437E-2</v>
      </c>
      <c r="BS133" s="34">
        <v>5026</v>
      </c>
      <c r="BT133" s="224">
        <f t="shared" si="636"/>
        <v>2.7391659852820993E-2</v>
      </c>
      <c r="BU133" s="130">
        <v>499</v>
      </c>
      <c r="BV133" s="220">
        <f t="shared" si="637"/>
        <v>0.27621483375959088</v>
      </c>
      <c r="BW133" s="34">
        <v>356275</v>
      </c>
      <c r="BX133" s="224">
        <f t="shared" si="638"/>
        <v>0.13093839873534252</v>
      </c>
      <c r="BY133" s="34">
        <v>163464</v>
      </c>
      <c r="BZ133" s="224">
        <f t="shared" si="639"/>
        <v>0.13795623994932016</v>
      </c>
      <c r="CA133" s="34">
        <v>55106</v>
      </c>
      <c r="CB133" s="224">
        <f t="shared" si="640"/>
        <v>3.3554025920438102E-2</v>
      </c>
      <c r="CC133" s="34">
        <v>44051</v>
      </c>
      <c r="CD133" s="224">
        <f t="shared" si="641"/>
        <v>0.55993484188533582</v>
      </c>
      <c r="CE133" s="34">
        <v>91907</v>
      </c>
      <c r="CF133" s="224">
        <f t="shared" si="642"/>
        <v>5.0017708416639106E-2</v>
      </c>
      <c r="CG133" s="130">
        <v>979</v>
      </c>
      <c r="CH133" s="220">
        <f t="shared" si="643"/>
        <v>0.19536019536019533</v>
      </c>
      <c r="CI133" s="34">
        <v>32338</v>
      </c>
      <c r="CJ133" s="224">
        <f t="shared" si="644"/>
        <v>-1.9228436248938441E-2</v>
      </c>
      <c r="CK133" s="34">
        <v>10241</v>
      </c>
      <c r="CL133" s="224">
        <f t="shared" si="645"/>
        <v>-8.8311225852399144E-2</v>
      </c>
      <c r="CM133" s="34">
        <v>14156</v>
      </c>
      <c r="CN133" s="224">
        <f t="shared" si="646"/>
        <v>5.9184436962214759E-2</v>
      </c>
      <c r="CO133" s="34">
        <v>2514</v>
      </c>
      <c r="CP133" s="224">
        <f t="shared" si="647"/>
        <v>-0.1094580233793836</v>
      </c>
      <c r="CQ133" s="34">
        <v>4140</v>
      </c>
      <c r="CR133" s="224">
        <f t="shared" si="648"/>
        <v>2.1786492374726851E-3</v>
      </c>
      <c r="CS133" s="130">
        <v>1064</v>
      </c>
      <c r="CT133" s="220">
        <f t="shared" si="649"/>
        <v>-0.12355848434925865</v>
      </c>
      <c r="CU133" s="34">
        <v>37576</v>
      </c>
      <c r="CV133" s="224">
        <f t="shared" si="650"/>
        <v>1.8930809225436995E-3</v>
      </c>
      <c r="CW133" s="34">
        <v>9271</v>
      </c>
      <c r="CX133" s="224">
        <f t="shared" si="651"/>
        <v>-3.0331555276644662E-2</v>
      </c>
      <c r="CY133" s="34">
        <v>5415</v>
      </c>
      <c r="CZ133" s="224">
        <f t="shared" si="652"/>
        <v>-0.1102530397633914</v>
      </c>
      <c r="DA133" s="34">
        <v>2402</v>
      </c>
      <c r="DB133" s="224">
        <f t="shared" si="653"/>
        <v>8.052181736392261E-2</v>
      </c>
      <c r="DC133" s="34">
        <v>20559</v>
      </c>
      <c r="DD133" s="224">
        <f t="shared" si="654"/>
        <v>4.2598509052183209E-2</v>
      </c>
      <c r="DE133" s="130">
        <v>19</v>
      </c>
      <c r="DF133" s="220" t="str">
        <f t="shared" si="655"/>
        <v>-</v>
      </c>
      <c r="DG133" s="34">
        <v>30552</v>
      </c>
      <c r="DH133" s="224">
        <f t="shared" si="656"/>
        <v>-0.11535788742182074</v>
      </c>
      <c r="DI133" s="34">
        <v>6899</v>
      </c>
      <c r="DJ133" s="224">
        <f t="shared" si="657"/>
        <v>-6.1941803514836691E-3</v>
      </c>
      <c r="DK133" s="34">
        <v>19577</v>
      </c>
      <c r="DL133" s="224">
        <f t="shared" si="658"/>
        <v>-0.12637779463608367</v>
      </c>
      <c r="DM133" s="34">
        <v>1823</v>
      </c>
      <c r="DN133" s="224">
        <f t="shared" si="659"/>
        <v>-0.29286268425135764</v>
      </c>
      <c r="DO133" s="34">
        <v>2106</v>
      </c>
      <c r="DP133" s="224">
        <f t="shared" si="660"/>
        <v>-0.17670054730258011</v>
      </c>
      <c r="DQ133" s="130">
        <v>130</v>
      </c>
      <c r="DR133" s="220">
        <f t="shared" si="661"/>
        <v>3.8148148148148149</v>
      </c>
      <c r="DS133" s="34">
        <v>69214</v>
      </c>
      <c r="DT133" s="224">
        <f t="shared" si="662"/>
        <v>-3.1768902566972068E-2</v>
      </c>
      <c r="DU133" s="34">
        <v>46885</v>
      </c>
      <c r="DV133" s="224">
        <f t="shared" si="663"/>
        <v>-9.4020705683498518E-3</v>
      </c>
      <c r="DW133" s="34">
        <v>24466</v>
      </c>
      <c r="DX133" s="224">
        <f t="shared" si="664"/>
        <v>9.5950546497043598E-2</v>
      </c>
      <c r="DY133" s="34">
        <v>10884</v>
      </c>
      <c r="DZ133" s="224">
        <f t="shared" si="665"/>
        <v>-0.41615706469262959</v>
      </c>
      <c r="EA133" s="34">
        <v>8765</v>
      </c>
      <c r="EB133" s="224">
        <f t="shared" si="666"/>
        <v>6.4230208839242353E-2</v>
      </c>
      <c r="EC133" s="130">
        <v>952</v>
      </c>
      <c r="ED133" s="220">
        <f t="shared" si="667"/>
        <v>-0.12580348943985309</v>
      </c>
    </row>
    <row r="134" spans="1:134" s="16" customFormat="1" outlineLevel="1" x14ac:dyDescent="0.25">
      <c r="A134" s="218"/>
      <c r="B134" s="33" t="s">
        <v>51</v>
      </c>
      <c r="C134" s="34">
        <v>1172455</v>
      </c>
      <c r="D134" s="224">
        <f t="shared" si="602"/>
        <v>4.2968388616485997E-2</v>
      </c>
      <c r="E134" s="34">
        <v>466315</v>
      </c>
      <c r="F134" s="224">
        <f t="shared" si="603"/>
        <v>5.6000416679876652E-2</v>
      </c>
      <c r="G134" s="34">
        <v>312854</v>
      </c>
      <c r="H134" s="224">
        <f t="shared" si="604"/>
        <v>8.4224844556328726E-3</v>
      </c>
      <c r="I134" s="34">
        <v>175376</v>
      </c>
      <c r="J134" s="224">
        <f t="shared" si="605"/>
        <v>6.472391706887648E-2</v>
      </c>
      <c r="K134" s="34">
        <v>223433</v>
      </c>
      <c r="L134" s="224">
        <f t="shared" si="606"/>
        <v>4.1043872073952548E-2</v>
      </c>
      <c r="M134" s="130">
        <v>20315</v>
      </c>
      <c r="N134" s="220">
        <f t="shared" si="607"/>
        <v>-0.1661193662260898</v>
      </c>
      <c r="O134" s="34">
        <v>1066180</v>
      </c>
      <c r="P134" s="224">
        <f t="shared" si="608"/>
        <v>5.1333074324390937E-2</v>
      </c>
      <c r="Q134" s="34">
        <v>424592</v>
      </c>
      <c r="R134" s="224">
        <f t="shared" si="609"/>
        <v>6.3042672728911509E-2</v>
      </c>
      <c r="S134" s="34">
        <v>276722</v>
      </c>
      <c r="T134" s="224">
        <f t="shared" si="610"/>
        <v>7.6138527697164893E-3</v>
      </c>
      <c r="U134" s="34">
        <v>165789</v>
      </c>
      <c r="V134" s="224">
        <f t="shared" si="611"/>
        <v>7.4723522319171343E-2</v>
      </c>
      <c r="W134" s="34">
        <v>202226</v>
      </c>
      <c r="X134" s="224">
        <f t="shared" si="612"/>
        <v>4.652342213666194E-2</v>
      </c>
      <c r="Y134" s="130">
        <v>16810</v>
      </c>
      <c r="Z134" s="220">
        <f t="shared" si="613"/>
        <v>-0.22847438957224164</v>
      </c>
      <c r="AA134" s="34">
        <v>106275</v>
      </c>
      <c r="AB134" s="224">
        <f t="shared" si="614"/>
        <v>-3.4127056257384325E-2</v>
      </c>
      <c r="AC134" s="34">
        <v>41724</v>
      </c>
      <c r="AD134" s="224">
        <f t="shared" si="615"/>
        <v>-1.0670081092616357E-2</v>
      </c>
      <c r="AE134" s="34">
        <v>36132</v>
      </c>
      <c r="AF134" s="224">
        <f t="shared" si="616"/>
        <v>1.465880370682382E-2</v>
      </c>
      <c r="AG134" s="34">
        <v>9587</v>
      </c>
      <c r="AH134" s="224">
        <f t="shared" si="617"/>
        <v>-8.2847029560891627E-2</v>
      </c>
      <c r="AI134" s="34">
        <v>21207</v>
      </c>
      <c r="AJ134" s="224">
        <f t="shared" si="618"/>
        <v>-8.4626893585187934E-3</v>
      </c>
      <c r="AK134" s="130">
        <v>3505</v>
      </c>
      <c r="AL134" s="220">
        <f t="shared" si="619"/>
        <v>0.36169386169386164</v>
      </c>
      <c r="AM134" s="34">
        <v>236429</v>
      </c>
      <c r="AN134" s="224">
        <f t="shared" si="620"/>
        <v>2.1556342896646985E-2</v>
      </c>
      <c r="AO134" s="34">
        <v>55725</v>
      </c>
      <c r="AP134" s="224">
        <f t="shared" si="621"/>
        <v>-0.15446475988164787</v>
      </c>
      <c r="AQ134" s="34">
        <v>65761</v>
      </c>
      <c r="AR134" s="224">
        <f t="shared" si="622"/>
        <v>-7.0988613567654624E-2</v>
      </c>
      <c r="AS134" s="34">
        <v>81456</v>
      </c>
      <c r="AT134" s="224">
        <f t="shared" si="623"/>
        <v>0.11082927627541617</v>
      </c>
      <c r="AU134" s="34">
        <v>32169</v>
      </c>
      <c r="AV134" s="224">
        <f t="shared" si="624"/>
        <v>-0.13396150222102576</v>
      </c>
      <c r="AW134" s="130">
        <v>7806</v>
      </c>
      <c r="AX134" s="220">
        <f t="shared" si="625"/>
        <v>-0.5371753824261829</v>
      </c>
      <c r="AY134" s="34">
        <v>27714</v>
      </c>
      <c r="AZ134" s="224">
        <f t="shared" si="626"/>
        <v>6.99146816971008E-2</v>
      </c>
      <c r="BA134" s="34">
        <v>16466</v>
      </c>
      <c r="BB134" s="224">
        <f t="shared" si="627"/>
        <v>0.24065702230259189</v>
      </c>
      <c r="BC134" s="34">
        <v>6876</v>
      </c>
      <c r="BD134" s="224">
        <f t="shared" si="628"/>
        <v>-9.2516827240332611E-2</v>
      </c>
      <c r="BE134" s="34">
        <v>997</v>
      </c>
      <c r="BF134" s="224">
        <f t="shared" si="629"/>
        <v>-0.38759213759213762</v>
      </c>
      <c r="BG134" s="34">
        <v>2746</v>
      </c>
      <c r="BH134" s="224">
        <f t="shared" si="630"/>
        <v>-6.6303978238694272E-2</v>
      </c>
      <c r="BI134" s="130">
        <v>532</v>
      </c>
      <c r="BJ134" s="220">
        <f t="shared" si="631"/>
        <v>-3.4482758620689613E-2</v>
      </c>
      <c r="BK134" s="34">
        <v>38671</v>
      </c>
      <c r="BL134" s="224">
        <f t="shared" si="632"/>
        <v>0.2827478687763294</v>
      </c>
      <c r="BM134" s="34">
        <v>18891</v>
      </c>
      <c r="BN134" s="224">
        <f t="shared" si="633"/>
        <v>0.49560604861056134</v>
      </c>
      <c r="BO134" s="34">
        <v>4651</v>
      </c>
      <c r="BP134" s="224">
        <f t="shared" si="634"/>
        <v>0.55188521855188521</v>
      </c>
      <c r="BQ134" s="34">
        <v>7200</v>
      </c>
      <c r="BR134" s="224">
        <f t="shared" si="635"/>
        <v>0.1830430496220834</v>
      </c>
      <c r="BS134" s="34">
        <v>7421</v>
      </c>
      <c r="BT134" s="224">
        <f t="shared" si="636"/>
        <v>-6.7244846656611346E-2</v>
      </c>
      <c r="BU134" s="130">
        <v>640</v>
      </c>
      <c r="BV134" s="220">
        <f t="shared" si="637"/>
        <v>0.36752136752136755</v>
      </c>
      <c r="BW134" s="34">
        <v>399908</v>
      </c>
      <c r="BX134" s="224">
        <f t="shared" si="638"/>
        <v>0.12321087518256379</v>
      </c>
      <c r="BY134" s="34">
        <v>199731</v>
      </c>
      <c r="BZ134" s="224">
        <f t="shared" si="639"/>
        <v>0.14847334828359493</v>
      </c>
      <c r="CA134" s="34">
        <v>54728</v>
      </c>
      <c r="CB134" s="224">
        <f t="shared" si="640"/>
        <v>0.10713707719695753</v>
      </c>
      <c r="CC134" s="34">
        <v>41967</v>
      </c>
      <c r="CD134" s="224">
        <f t="shared" si="641"/>
        <v>0.20594827586206899</v>
      </c>
      <c r="CE134" s="34">
        <v>106919</v>
      </c>
      <c r="CF134" s="224">
        <f t="shared" si="642"/>
        <v>0.14520897153017298</v>
      </c>
      <c r="CG134" s="130">
        <v>2118</v>
      </c>
      <c r="CH134" s="220">
        <f t="shared" si="643"/>
        <v>0.56541019955654104</v>
      </c>
      <c r="CI134" s="34">
        <v>45384</v>
      </c>
      <c r="CJ134" s="224">
        <f t="shared" si="644"/>
        <v>3.519536506922738E-2</v>
      </c>
      <c r="CK134" s="34">
        <v>15117</v>
      </c>
      <c r="CL134" s="224">
        <f t="shared" si="645"/>
        <v>8.0094312660760281E-2</v>
      </c>
      <c r="CM134" s="34">
        <v>18142</v>
      </c>
      <c r="CN134" s="224">
        <f t="shared" si="646"/>
        <v>-5.5202583064264177E-2</v>
      </c>
      <c r="CO134" s="34">
        <v>3862</v>
      </c>
      <c r="CP134" s="224">
        <f t="shared" si="647"/>
        <v>-4.3349021550656452E-2</v>
      </c>
      <c r="CQ134" s="34">
        <v>7152</v>
      </c>
      <c r="CR134" s="224">
        <f t="shared" si="648"/>
        <v>0.33857383492419979</v>
      </c>
      <c r="CS134" s="130">
        <v>1421</v>
      </c>
      <c r="CT134" s="220">
        <f t="shared" si="649"/>
        <v>0.18023255813953498</v>
      </c>
      <c r="CU134" s="34">
        <v>37189</v>
      </c>
      <c r="CV134" s="224">
        <f t="shared" si="650"/>
        <v>-2.8830334525892454E-2</v>
      </c>
      <c r="CW134" s="34">
        <v>9429</v>
      </c>
      <c r="CX134" s="224">
        <f t="shared" si="651"/>
        <v>-8.8016249153689885E-2</v>
      </c>
      <c r="CY134" s="34">
        <v>5089</v>
      </c>
      <c r="CZ134" s="224">
        <f t="shared" si="652"/>
        <v>1.881881881881875E-2</v>
      </c>
      <c r="DA134" s="34">
        <v>3489</v>
      </c>
      <c r="DB134" s="224">
        <f t="shared" si="653"/>
        <v>0.33473603672532515</v>
      </c>
      <c r="DC134" s="34">
        <v>18802</v>
      </c>
      <c r="DD134" s="224">
        <f t="shared" si="654"/>
        <v>-7.8197774182477864E-2</v>
      </c>
      <c r="DE134" s="130">
        <v>0</v>
      </c>
      <c r="DF134" s="220" t="str">
        <f t="shared" si="655"/>
        <v>-</v>
      </c>
      <c r="DG134" s="34">
        <v>148817</v>
      </c>
      <c r="DH134" s="224">
        <f t="shared" si="656"/>
        <v>-6.8175698944929697E-2</v>
      </c>
      <c r="DI134" s="34">
        <v>40816</v>
      </c>
      <c r="DJ134" s="224">
        <f t="shared" si="657"/>
        <v>-0.17804136375536184</v>
      </c>
      <c r="DK134" s="34">
        <v>86635</v>
      </c>
      <c r="DL134" s="224">
        <f t="shared" si="658"/>
        <v>-8.0151142153775945E-3</v>
      </c>
      <c r="DM134" s="34">
        <v>8102</v>
      </c>
      <c r="DN134" s="224">
        <f t="shared" si="659"/>
        <v>3.7653688524590168E-2</v>
      </c>
      <c r="DO134" s="34">
        <v>13045</v>
      </c>
      <c r="DP134" s="224">
        <f t="shared" si="660"/>
        <v>-9.0814050738778906E-2</v>
      </c>
      <c r="DQ134" s="130">
        <v>196</v>
      </c>
      <c r="DR134" s="220">
        <f t="shared" si="661"/>
        <v>0.88461538461538458</v>
      </c>
      <c r="DS134" s="34">
        <v>70208</v>
      </c>
      <c r="DT134" s="224">
        <f t="shared" si="662"/>
        <v>-6.0451617470093089E-3</v>
      </c>
      <c r="DU134" s="34">
        <v>55772</v>
      </c>
      <c r="DV134" s="224">
        <f t="shared" si="663"/>
        <v>0.10457102115186556</v>
      </c>
      <c r="DW134" s="34">
        <v>29606</v>
      </c>
      <c r="DX134" s="224">
        <f t="shared" si="664"/>
        <v>4.1767831380414622E-2</v>
      </c>
      <c r="DY134" s="34">
        <v>12552</v>
      </c>
      <c r="DZ134" s="224">
        <f t="shared" si="665"/>
        <v>-0.22480237154150196</v>
      </c>
      <c r="EA134" s="34">
        <v>10971</v>
      </c>
      <c r="EB134" s="224">
        <f t="shared" si="666"/>
        <v>0.23062254627033085</v>
      </c>
      <c r="EC134" s="130">
        <v>3838</v>
      </c>
      <c r="ED134" s="220">
        <f t="shared" si="667"/>
        <v>2.8</v>
      </c>
    </row>
    <row r="135" spans="1:134" s="16" customFormat="1" outlineLevel="1" x14ac:dyDescent="0.25">
      <c r="A135" s="218"/>
      <c r="B135" s="33" t="s">
        <v>53</v>
      </c>
      <c r="C135" s="34">
        <v>1132574</v>
      </c>
      <c r="D135" s="224">
        <f t="shared" si="602"/>
        <v>-3.239492452746362E-2</v>
      </c>
      <c r="E135" s="34">
        <v>457341</v>
      </c>
      <c r="F135" s="224">
        <f t="shared" si="603"/>
        <v>-5.1511990360426307E-2</v>
      </c>
      <c r="G135" s="34">
        <v>355290</v>
      </c>
      <c r="H135" s="224">
        <f t="shared" si="604"/>
        <v>-3.0938295243472358E-2</v>
      </c>
      <c r="I135" s="34">
        <v>160668</v>
      </c>
      <c r="J135" s="224">
        <f t="shared" si="605"/>
        <v>-6.1414526144840886E-2</v>
      </c>
      <c r="K135" s="34">
        <v>212010</v>
      </c>
      <c r="L135" s="224">
        <f t="shared" si="606"/>
        <v>-4.7450027182337373E-2</v>
      </c>
      <c r="M135" s="130">
        <v>36336</v>
      </c>
      <c r="N135" s="220">
        <f t="shared" si="607"/>
        <v>-0.13934484473815112</v>
      </c>
      <c r="O135" s="34">
        <v>1035241</v>
      </c>
      <c r="P135" s="224">
        <f t="shared" si="608"/>
        <v>-3.3386616968472449E-2</v>
      </c>
      <c r="Q135" s="34">
        <v>414509</v>
      </c>
      <c r="R135" s="224">
        <f t="shared" si="609"/>
        <v>-5.3260641165023714E-2</v>
      </c>
      <c r="S135" s="34">
        <v>322536</v>
      </c>
      <c r="T135" s="224">
        <f t="shared" si="610"/>
        <v>-5.1158193253825868E-2</v>
      </c>
      <c r="U135" s="34">
        <v>153593</v>
      </c>
      <c r="V135" s="224">
        <f t="shared" si="611"/>
        <v>-6.1712330859219899E-2</v>
      </c>
      <c r="W135" s="34">
        <v>192206</v>
      </c>
      <c r="X135" s="224">
        <f t="shared" si="612"/>
        <v>-2.5339371104902031E-2</v>
      </c>
      <c r="Y135" s="130">
        <v>33599</v>
      </c>
      <c r="Z135" s="220">
        <f t="shared" si="613"/>
        <v>-0.15442305272429846</v>
      </c>
      <c r="AA135" s="34">
        <v>97333</v>
      </c>
      <c r="AB135" s="224">
        <f t="shared" si="614"/>
        <v>-2.1710070055179775E-2</v>
      </c>
      <c r="AC135" s="34">
        <v>42833</v>
      </c>
      <c r="AD135" s="224">
        <f t="shared" si="615"/>
        <v>-3.4226962188000254E-2</v>
      </c>
      <c r="AE135" s="34">
        <v>32754</v>
      </c>
      <c r="AF135" s="224">
        <f t="shared" si="616"/>
        <v>0.22646596270501007</v>
      </c>
      <c r="AG135" s="34">
        <v>7075</v>
      </c>
      <c r="AH135" s="224">
        <f t="shared" si="617"/>
        <v>-5.4902484637990967E-2</v>
      </c>
      <c r="AI135" s="34">
        <v>19804</v>
      </c>
      <c r="AJ135" s="224">
        <f t="shared" si="618"/>
        <v>-0.21933144118574577</v>
      </c>
      <c r="AK135" s="130">
        <v>2737</v>
      </c>
      <c r="AL135" s="220">
        <f t="shared" si="619"/>
        <v>0.10185185185185186</v>
      </c>
      <c r="AM135" s="34">
        <v>276511</v>
      </c>
      <c r="AN135" s="224">
        <f t="shared" si="620"/>
        <v>-5.0612527982640487E-2</v>
      </c>
      <c r="AO135" s="34">
        <v>90727</v>
      </c>
      <c r="AP135" s="224">
        <f t="shared" si="621"/>
        <v>-0.11583327648543562</v>
      </c>
      <c r="AQ135" s="34">
        <v>97232</v>
      </c>
      <c r="AR135" s="224">
        <f t="shared" si="622"/>
        <v>-3.9029066722013006E-2</v>
      </c>
      <c r="AS135" s="34">
        <v>80534</v>
      </c>
      <c r="AT135" s="224">
        <f t="shared" si="623"/>
        <v>-0.16150594506798821</v>
      </c>
      <c r="AU135" s="34">
        <v>54948</v>
      </c>
      <c r="AV135" s="224">
        <f t="shared" si="624"/>
        <v>-0.13236803461180147</v>
      </c>
      <c r="AW135" s="130">
        <v>24013</v>
      </c>
      <c r="AX135" s="220">
        <f t="shared" si="625"/>
        <v>-0.2465800702811245</v>
      </c>
      <c r="AY135" s="34">
        <v>29037</v>
      </c>
      <c r="AZ135" s="224">
        <f t="shared" si="626"/>
        <v>5.0010848340203973E-2</v>
      </c>
      <c r="BA135" s="34">
        <v>16684</v>
      </c>
      <c r="BB135" s="224">
        <f t="shared" si="627"/>
        <v>5.0894431846812749E-2</v>
      </c>
      <c r="BC135" s="34">
        <v>7282</v>
      </c>
      <c r="BD135" s="224">
        <f t="shared" si="628"/>
        <v>4.46133983646535E-2</v>
      </c>
      <c r="BE135" s="34">
        <v>757</v>
      </c>
      <c r="BF135" s="224">
        <f t="shared" si="629"/>
        <v>-0.43717472118959111</v>
      </c>
      <c r="BG135" s="34">
        <v>3596</v>
      </c>
      <c r="BH135" s="224">
        <f t="shared" si="630"/>
        <v>0.33185185185185184</v>
      </c>
      <c r="BI135" s="130">
        <v>511</v>
      </c>
      <c r="BJ135" s="220">
        <f t="shared" si="631"/>
        <v>-0.32674571805006591</v>
      </c>
      <c r="BK135" s="34">
        <v>23147</v>
      </c>
      <c r="BL135" s="224">
        <f t="shared" si="632"/>
        <v>0.14125825855438312</v>
      </c>
      <c r="BM135" s="34">
        <v>12784</v>
      </c>
      <c r="BN135" s="224">
        <f t="shared" si="633"/>
        <v>0.37907227615965478</v>
      </c>
      <c r="BO135" s="34">
        <v>3008</v>
      </c>
      <c r="BP135" s="224">
        <f t="shared" si="634"/>
        <v>-8.737864077669899E-2</v>
      </c>
      <c r="BQ135" s="34">
        <v>3310</v>
      </c>
      <c r="BR135" s="224">
        <f t="shared" si="635"/>
        <v>1.6897081413210335E-2</v>
      </c>
      <c r="BS135" s="34">
        <v>3939</v>
      </c>
      <c r="BT135" s="224">
        <f t="shared" si="636"/>
        <v>-0.10456922027733573</v>
      </c>
      <c r="BU135" s="130">
        <v>304</v>
      </c>
      <c r="BV135" s="220">
        <f t="shared" si="637"/>
        <v>0.6983240223463687</v>
      </c>
      <c r="BW135" s="34">
        <v>292423</v>
      </c>
      <c r="BX135" s="224">
        <f t="shared" si="638"/>
        <v>7.6081525765381297E-3</v>
      </c>
      <c r="BY135" s="34">
        <v>140123</v>
      </c>
      <c r="BZ135" s="224">
        <f t="shared" si="639"/>
        <v>-5.1646655928096696E-2</v>
      </c>
      <c r="CA135" s="34">
        <v>37262</v>
      </c>
      <c r="CB135" s="224">
        <f t="shared" si="640"/>
        <v>-5.6325939436208117E-4</v>
      </c>
      <c r="CC135" s="34">
        <v>36563</v>
      </c>
      <c r="CD135" s="224">
        <f t="shared" si="641"/>
        <v>0.26572506663897255</v>
      </c>
      <c r="CE135" s="34">
        <v>76853</v>
      </c>
      <c r="CF135" s="224">
        <f t="shared" si="642"/>
        <v>5.4861644888547278E-2</v>
      </c>
      <c r="CG135" s="130">
        <v>3681</v>
      </c>
      <c r="CH135" s="220">
        <f t="shared" si="643"/>
        <v>1.160211267605634</v>
      </c>
      <c r="CI135" s="34">
        <v>36698</v>
      </c>
      <c r="CJ135" s="224">
        <f t="shared" si="644"/>
        <v>-3.1075907590759067E-2</v>
      </c>
      <c r="CK135" s="34">
        <v>11085</v>
      </c>
      <c r="CL135" s="224">
        <f t="shared" si="645"/>
        <v>-0.10597628841035567</v>
      </c>
      <c r="CM135" s="34">
        <v>13912</v>
      </c>
      <c r="CN135" s="224">
        <f t="shared" si="646"/>
        <v>-7.5184471182609847E-2</v>
      </c>
      <c r="CO135" s="34">
        <v>3970</v>
      </c>
      <c r="CP135" s="224">
        <f t="shared" si="647"/>
        <v>0.11235640235360034</v>
      </c>
      <c r="CQ135" s="34">
        <v>6711</v>
      </c>
      <c r="CR135" s="224">
        <f t="shared" si="648"/>
        <v>0.1653064768188921</v>
      </c>
      <c r="CS135" s="130">
        <v>1552</v>
      </c>
      <c r="CT135" s="220">
        <f t="shared" si="649"/>
        <v>1.290322580645098E-3</v>
      </c>
      <c r="CU135" s="34">
        <v>24417</v>
      </c>
      <c r="CV135" s="224">
        <f t="shared" si="650"/>
        <v>-9.050324675324628E-3</v>
      </c>
      <c r="CW135" s="34">
        <v>6354</v>
      </c>
      <c r="CX135" s="224">
        <f t="shared" si="651"/>
        <v>-0.16995427824951015</v>
      </c>
      <c r="CY135" s="34">
        <v>2541</v>
      </c>
      <c r="CZ135" s="224">
        <f t="shared" si="652"/>
        <v>-0.24419988102320045</v>
      </c>
      <c r="DA135" s="34">
        <v>2360</v>
      </c>
      <c r="DB135" s="224">
        <f t="shared" si="653"/>
        <v>0.58389261744966436</v>
      </c>
      <c r="DC135" s="34">
        <v>13075</v>
      </c>
      <c r="DD135" s="224">
        <f t="shared" si="654"/>
        <v>9.5058626465661655E-2</v>
      </c>
      <c r="DE135" s="130">
        <v>79</v>
      </c>
      <c r="DF135" s="220">
        <f t="shared" si="655"/>
        <v>0.19696969696969702</v>
      </c>
      <c r="DG135" s="34">
        <v>240464</v>
      </c>
      <c r="DH135" s="224">
        <f t="shared" si="656"/>
        <v>-0.11380061398303987</v>
      </c>
      <c r="DI135" s="34">
        <v>77870</v>
      </c>
      <c r="DJ135" s="224">
        <f t="shared" si="657"/>
        <v>-0.10586749339763468</v>
      </c>
      <c r="DK135" s="34">
        <v>132373</v>
      </c>
      <c r="DL135" s="224">
        <f t="shared" si="658"/>
        <v>-8.560711769338103E-2</v>
      </c>
      <c r="DM135" s="34">
        <v>11636</v>
      </c>
      <c r="DN135" s="224">
        <f t="shared" si="659"/>
        <v>-0.10299105766265804</v>
      </c>
      <c r="DO135" s="34">
        <v>19008</v>
      </c>
      <c r="DP135" s="224">
        <f t="shared" si="660"/>
        <v>-0.23708609271523173</v>
      </c>
      <c r="DQ135" s="130">
        <v>269</v>
      </c>
      <c r="DR135" s="220">
        <f t="shared" si="661"/>
        <v>0.22272727272727266</v>
      </c>
      <c r="DS135" s="34">
        <v>61935</v>
      </c>
      <c r="DT135" s="224">
        <f t="shared" si="662"/>
        <v>-4.1669245528254018E-2</v>
      </c>
      <c r="DU135" s="34">
        <v>45132</v>
      </c>
      <c r="DV135" s="224">
        <f t="shared" si="663"/>
        <v>-7.3461487705098749E-3</v>
      </c>
      <c r="DW135" s="34">
        <v>23709</v>
      </c>
      <c r="DX135" s="224">
        <f t="shared" si="664"/>
        <v>-4.7852915249968486E-3</v>
      </c>
      <c r="DY135" s="34">
        <v>10193</v>
      </c>
      <c r="DZ135" s="224">
        <f t="shared" si="665"/>
        <v>-0.13435244161358806</v>
      </c>
      <c r="EA135" s="34">
        <v>11705</v>
      </c>
      <c r="EB135" s="224">
        <f t="shared" si="666"/>
        <v>0.27477673709431505</v>
      </c>
      <c r="EC135" s="130">
        <v>3073</v>
      </c>
      <c r="ED135" s="220">
        <f t="shared" si="667"/>
        <v>-5.8805513016845334E-2</v>
      </c>
    </row>
    <row r="136" spans="1:134" s="16" customFormat="1" outlineLevel="1" x14ac:dyDescent="0.25">
      <c r="A136" s="218"/>
      <c r="B136" s="33" t="s">
        <v>55</v>
      </c>
      <c r="C136" s="34">
        <v>1125033</v>
      </c>
      <c r="D136" s="224">
        <f t="shared" si="602"/>
        <v>-2.5098007272122302E-2</v>
      </c>
      <c r="E136" s="34">
        <v>479626</v>
      </c>
      <c r="F136" s="224">
        <f t="shared" si="603"/>
        <v>6.9766514172699967E-3</v>
      </c>
      <c r="G136" s="34">
        <v>367786</v>
      </c>
      <c r="H136" s="224">
        <f t="shared" si="604"/>
        <v>-2.1059467976938917E-2</v>
      </c>
      <c r="I136" s="34">
        <v>182854</v>
      </c>
      <c r="J136" s="224">
        <f t="shared" si="605"/>
        <v>8.5921632439751594E-2</v>
      </c>
      <c r="K136" s="34">
        <v>221861</v>
      </c>
      <c r="L136" s="224">
        <f t="shared" si="606"/>
        <v>1.0949703360096263E-2</v>
      </c>
      <c r="M136" s="130">
        <v>55033</v>
      </c>
      <c r="N136" s="220">
        <f t="shared" si="607"/>
        <v>0.33029563199497214</v>
      </c>
      <c r="O136" s="34">
        <v>1022615</v>
      </c>
      <c r="P136" s="224">
        <f t="shared" si="608"/>
        <v>-2.0301665251972079E-2</v>
      </c>
      <c r="Q136" s="34">
        <v>431495</v>
      </c>
      <c r="R136" s="224">
        <f t="shared" si="609"/>
        <v>3.2387666181510344E-3</v>
      </c>
      <c r="S136" s="34">
        <v>338751</v>
      </c>
      <c r="T136" s="224">
        <f t="shared" si="610"/>
        <v>2.3286503887987031E-3</v>
      </c>
      <c r="U136" s="34">
        <v>174235</v>
      </c>
      <c r="V136" s="224">
        <f t="shared" si="611"/>
        <v>9.3719594488559599E-2</v>
      </c>
      <c r="W136" s="34">
        <v>203696</v>
      </c>
      <c r="X136" s="224">
        <f t="shared" si="612"/>
        <v>7.5780059753467466E-3</v>
      </c>
      <c r="Y136" s="130">
        <v>51654</v>
      </c>
      <c r="Z136" s="220">
        <f t="shared" si="613"/>
        <v>0.33019159456118663</v>
      </c>
      <c r="AA136" s="34">
        <v>102418</v>
      </c>
      <c r="AB136" s="224">
        <f t="shared" si="614"/>
        <v>-7.0532716217442615E-2</v>
      </c>
      <c r="AC136" s="34">
        <v>48131</v>
      </c>
      <c r="AD136" s="224">
        <f t="shared" si="615"/>
        <v>4.1773987576026572E-2</v>
      </c>
      <c r="AE136" s="34">
        <v>29035</v>
      </c>
      <c r="AF136" s="224">
        <f t="shared" si="616"/>
        <v>-0.23053479620501405</v>
      </c>
      <c r="AG136" s="34">
        <v>8618</v>
      </c>
      <c r="AH136" s="224">
        <f t="shared" si="617"/>
        <v>-5.0985574275960843E-2</v>
      </c>
      <c r="AI136" s="34">
        <v>18165</v>
      </c>
      <c r="AJ136" s="224">
        <f t="shared" si="618"/>
        <v>5.0303555941023426E-2</v>
      </c>
      <c r="AK136" s="130">
        <v>3379</v>
      </c>
      <c r="AL136" s="220">
        <f t="shared" si="619"/>
        <v>0.3318880567599527</v>
      </c>
      <c r="AM136" s="34">
        <v>258506</v>
      </c>
      <c r="AN136" s="224">
        <f t="shared" si="620"/>
        <v>-2.3366869292873571E-2</v>
      </c>
      <c r="AO136" s="34">
        <v>108281</v>
      </c>
      <c r="AP136" s="224">
        <f t="shared" si="621"/>
        <v>3.6737390371873957E-2</v>
      </c>
      <c r="AQ136" s="34">
        <v>102055</v>
      </c>
      <c r="AR136" s="224">
        <f t="shared" si="622"/>
        <v>-3.5797966819092197E-2</v>
      </c>
      <c r="AS136" s="34">
        <v>92670</v>
      </c>
      <c r="AT136" s="224">
        <f t="shared" si="623"/>
        <v>0.20750537494299293</v>
      </c>
      <c r="AU136" s="34">
        <v>69371</v>
      </c>
      <c r="AV136" s="224">
        <f t="shared" si="624"/>
        <v>3.2076173473183145E-2</v>
      </c>
      <c r="AW136" s="130">
        <v>39481</v>
      </c>
      <c r="AX136" s="220">
        <f t="shared" si="625"/>
        <v>0.24490761178028642</v>
      </c>
      <c r="AY136" s="34">
        <v>30193</v>
      </c>
      <c r="AZ136" s="224">
        <f t="shared" si="626"/>
        <v>3.1816007108194988E-2</v>
      </c>
      <c r="BA136" s="34">
        <v>18741</v>
      </c>
      <c r="BB136" s="224">
        <f t="shared" si="627"/>
        <v>6.9691780821917737E-2</v>
      </c>
      <c r="BC136" s="34">
        <v>6587</v>
      </c>
      <c r="BD136" s="224">
        <f t="shared" si="628"/>
        <v>-0.10829836198727494</v>
      </c>
      <c r="BE136" s="34">
        <v>1164</v>
      </c>
      <c r="BF136" s="224">
        <f t="shared" si="629"/>
        <v>-0.13649851632047483</v>
      </c>
      <c r="BG136" s="34">
        <v>3139</v>
      </c>
      <c r="BH136" s="224">
        <f t="shared" si="630"/>
        <v>0.23388364779874204</v>
      </c>
      <c r="BI136" s="130">
        <v>431</v>
      </c>
      <c r="BJ136" s="220">
        <f t="shared" si="631"/>
        <v>-0.25432525951557095</v>
      </c>
      <c r="BK136" s="34">
        <v>32802</v>
      </c>
      <c r="BL136" s="224">
        <f t="shared" si="632"/>
        <v>4.8020703536854281E-2</v>
      </c>
      <c r="BM136" s="34">
        <v>13458</v>
      </c>
      <c r="BN136" s="224">
        <f t="shared" si="633"/>
        <v>0.13963925819290379</v>
      </c>
      <c r="BO136" s="34">
        <v>5468</v>
      </c>
      <c r="BP136" s="224">
        <f t="shared" si="634"/>
        <v>0.24840182648401821</v>
      </c>
      <c r="BQ136" s="34">
        <v>7864</v>
      </c>
      <c r="BR136" s="224">
        <f t="shared" si="635"/>
        <v>-1.9206784734347671E-2</v>
      </c>
      <c r="BS136" s="34">
        <v>6201</v>
      </c>
      <c r="BT136" s="224">
        <f t="shared" si="636"/>
        <v>-0.17463064022361241</v>
      </c>
      <c r="BU136" s="130">
        <v>318</v>
      </c>
      <c r="BV136" s="220">
        <f t="shared" si="637"/>
        <v>-0.29955947136563876</v>
      </c>
      <c r="BW136" s="34">
        <v>288717</v>
      </c>
      <c r="BX136" s="224">
        <f t="shared" si="638"/>
        <v>2.3550557655083404E-2</v>
      </c>
      <c r="BY136" s="34">
        <v>141472</v>
      </c>
      <c r="BZ136" s="224">
        <f t="shared" si="639"/>
        <v>8.101169099105987E-2</v>
      </c>
      <c r="CA136" s="34">
        <v>39112</v>
      </c>
      <c r="CB136" s="224">
        <f t="shared" si="640"/>
        <v>-9.0952851460566198E-3</v>
      </c>
      <c r="CC136" s="34">
        <v>33754</v>
      </c>
      <c r="CD136" s="224">
        <f t="shared" si="641"/>
        <v>0.10890633726469323</v>
      </c>
      <c r="CE136" s="34">
        <v>76890</v>
      </c>
      <c r="CF136" s="224">
        <f t="shared" si="642"/>
        <v>-6.7303096459159217E-3</v>
      </c>
      <c r="CG136" s="130">
        <v>5615</v>
      </c>
      <c r="CH136" s="220">
        <f t="shared" si="643"/>
        <v>2.1957882754695506</v>
      </c>
      <c r="CI136" s="34">
        <v>41368</v>
      </c>
      <c r="CJ136" s="224">
        <f t="shared" si="644"/>
        <v>-2.113059321833366E-2</v>
      </c>
      <c r="CK136" s="34">
        <v>13503</v>
      </c>
      <c r="CL136" s="224">
        <f t="shared" si="645"/>
        <v>3.8658835774292299E-3</v>
      </c>
      <c r="CM136" s="34">
        <v>16561</v>
      </c>
      <c r="CN136" s="224">
        <f t="shared" si="646"/>
        <v>2.6639220197373081E-3</v>
      </c>
      <c r="CO136" s="34">
        <v>4087</v>
      </c>
      <c r="CP136" s="224">
        <f t="shared" si="647"/>
        <v>-6.604204753199272E-2</v>
      </c>
      <c r="CQ136" s="34">
        <v>6144</v>
      </c>
      <c r="CR136" s="224">
        <f t="shared" si="648"/>
        <v>-7.6923076923076872E-2</v>
      </c>
      <c r="CS136" s="130">
        <v>2191</v>
      </c>
      <c r="CT136" s="220">
        <f t="shared" si="649"/>
        <v>0.44429795649307846</v>
      </c>
      <c r="CU136" s="34">
        <v>24436</v>
      </c>
      <c r="CV136" s="224">
        <f t="shared" si="650"/>
        <v>3.6565707983371443E-2</v>
      </c>
      <c r="CW136" s="34">
        <v>6402</v>
      </c>
      <c r="CX136" s="224">
        <f t="shared" si="651"/>
        <v>-0.10084269662921352</v>
      </c>
      <c r="CY136" s="34">
        <v>3269</v>
      </c>
      <c r="CZ136" s="224">
        <f t="shared" si="652"/>
        <v>-0.1126492942453855</v>
      </c>
      <c r="DA136" s="34">
        <v>2830</v>
      </c>
      <c r="DB136" s="224">
        <f t="shared" si="653"/>
        <v>0.54814004376367609</v>
      </c>
      <c r="DC136" s="34">
        <v>12003</v>
      </c>
      <c r="DD136" s="224">
        <f t="shared" si="654"/>
        <v>0.11087459509486353</v>
      </c>
      <c r="DE136" s="130">
        <v>11</v>
      </c>
      <c r="DF136" s="220">
        <f t="shared" si="655"/>
        <v>-0.82539682539682535</v>
      </c>
      <c r="DG136" s="34">
        <v>233505</v>
      </c>
      <c r="DH136" s="224">
        <f t="shared" si="656"/>
        <v>-0.12293650346498397</v>
      </c>
      <c r="DI136" s="34">
        <v>73263</v>
      </c>
      <c r="DJ136" s="224">
        <f t="shared" si="657"/>
        <v>-0.21405966722808067</v>
      </c>
      <c r="DK136" s="34">
        <v>132986</v>
      </c>
      <c r="DL136" s="224">
        <f t="shared" si="658"/>
        <v>-3.0062899682877786E-3</v>
      </c>
      <c r="DM136" s="34">
        <v>13084</v>
      </c>
      <c r="DN136" s="224">
        <f t="shared" si="659"/>
        <v>-0.29546066447687258</v>
      </c>
      <c r="DO136" s="34">
        <v>14771</v>
      </c>
      <c r="DP136" s="224">
        <f t="shared" si="660"/>
        <v>-0.2540652459347541</v>
      </c>
      <c r="DQ136" s="130">
        <v>1023</v>
      </c>
      <c r="DR136" s="220">
        <f t="shared" si="661"/>
        <v>1.4650602409638553</v>
      </c>
      <c r="DS136" s="34">
        <v>62585</v>
      </c>
      <c r="DT136" s="224">
        <f t="shared" si="662"/>
        <v>-4.6439874675954229E-3</v>
      </c>
      <c r="DU136" s="34">
        <v>42490</v>
      </c>
      <c r="DV136" s="224">
        <f t="shared" si="663"/>
        <v>3.5331384015594436E-2</v>
      </c>
      <c r="DW136" s="34">
        <v>26016</v>
      </c>
      <c r="DX136" s="224">
        <f t="shared" si="664"/>
        <v>0.18216930976507473</v>
      </c>
      <c r="DY136" s="34">
        <v>12124</v>
      </c>
      <c r="DZ136" s="224">
        <f t="shared" si="665"/>
        <v>3.5089217109194992E-2</v>
      </c>
      <c r="EA136" s="34">
        <v>12228</v>
      </c>
      <c r="EB136" s="224">
        <f t="shared" si="666"/>
        <v>0.43875750088245669</v>
      </c>
      <c r="EC136" s="130">
        <v>2400</v>
      </c>
      <c r="ED136" s="220">
        <f t="shared" si="667"/>
        <v>8.6956521739130377E-2</v>
      </c>
    </row>
    <row r="137" spans="1:134" s="16" customFormat="1" ht="15.75" x14ac:dyDescent="0.25">
      <c r="A137" s="218"/>
      <c r="B137" s="225">
        <v>2014</v>
      </c>
      <c r="C137" s="226">
        <f>SUM(C125:C136)</f>
        <v>12924434</v>
      </c>
      <c r="D137" s="227">
        <f>IFERROR(C137/C150-1,"-")</f>
        <v>6.0438275153815502E-2</v>
      </c>
      <c r="E137" s="226">
        <f>SUM(E125:E136)</f>
        <v>5201884</v>
      </c>
      <c r="F137" s="227">
        <f>IFERROR(E137/E150-1,"-")</f>
        <v>7.4964203224427317E-2</v>
      </c>
      <c r="G137" s="226">
        <f>SUM(G125:G136)</f>
        <v>3591257</v>
      </c>
      <c r="H137" s="227">
        <f>IFERROR(G137/G150-1,"-")</f>
        <v>6.0806036738894287E-2</v>
      </c>
      <c r="I137" s="226">
        <f>SUM(I125:I136)</f>
        <v>1976063</v>
      </c>
      <c r="J137" s="227">
        <f>IFERROR(I137/I150-1,"-")</f>
        <v>7.7962105603096798E-2</v>
      </c>
      <c r="K137" s="226">
        <f>SUM(K125:K136)</f>
        <v>2532886</v>
      </c>
      <c r="L137" s="227">
        <f>IFERROR(K137/K150-1,"-")</f>
        <v>0.10406871774932469</v>
      </c>
      <c r="M137" s="228">
        <f>SUM(M125:M136)</f>
        <v>330712</v>
      </c>
      <c r="N137" s="229">
        <f>IFERROR(M137/M150-1,"-")</f>
        <v>0.37105995215767229</v>
      </c>
      <c r="O137" s="226">
        <f>SUM(O125:O136)</f>
        <v>11486463</v>
      </c>
      <c r="P137" s="227">
        <f>IFERROR(O137/O150-1,"-")</f>
        <v>7.7191653423476447E-2</v>
      </c>
      <c r="Q137" s="226">
        <f>SUM(Q125:Q136)</f>
        <v>4632946</v>
      </c>
      <c r="R137" s="227">
        <f>IFERROR(Q137/Q150-1,"-")</f>
        <v>9.9922983126562226E-2</v>
      </c>
      <c r="S137" s="226">
        <f>SUM(S125:S136)</f>
        <v>3123775</v>
      </c>
      <c r="T137" s="227">
        <f>IFERROR(S137/S150-1,"-")</f>
        <v>6.7197274556273223E-2</v>
      </c>
      <c r="U137" s="226">
        <f>SUM(U125:U136)</f>
        <v>1846128</v>
      </c>
      <c r="V137" s="227">
        <f>IFERROR(U137/U150-1,"-")</f>
        <v>9.0966466630618914E-2</v>
      </c>
      <c r="W137" s="226">
        <f>SUM(W125:W136)</f>
        <v>2247226</v>
      </c>
      <c r="X137" s="227">
        <f>IFERROR(W137/W150-1,"-")</f>
        <v>0.1274021987901337</v>
      </c>
      <c r="Y137" s="228">
        <f>SUM(Y125:Y136)</f>
        <v>276355</v>
      </c>
      <c r="Z137" s="229">
        <f>IFERROR(Y137/Y150-1,"-")</f>
        <v>0.45855324269549058</v>
      </c>
      <c r="AA137" s="226">
        <f>SUM(AA125:AA136)</f>
        <v>1437972</v>
      </c>
      <c r="AB137" s="227">
        <f>IFERROR(AA137/AA150-1,"-")</f>
        <v>-5.6745906801007551E-2</v>
      </c>
      <c r="AC137" s="226">
        <f>SUM(AC125:AC136)</f>
        <v>568944</v>
      </c>
      <c r="AD137" s="227">
        <f>IFERROR(AC137/AC150-1,"-")</f>
        <v>-9.267867935872065E-2</v>
      </c>
      <c r="AE137" s="226">
        <f>SUM(AE125:AE136)</f>
        <v>467482</v>
      </c>
      <c r="AF137" s="227">
        <f>IFERROR(AE137/AE150-1,"-")</f>
        <v>1.9985948743459936E-2</v>
      </c>
      <c r="AG137" s="226">
        <f>SUM(AG125:AG136)</f>
        <v>129936</v>
      </c>
      <c r="AH137" s="227">
        <f>IFERROR(AG137/AG150-1,"-")</f>
        <v>-7.8147725095955356E-2</v>
      </c>
      <c r="AI137" s="226">
        <f>SUM(AI125:AI136)</f>
        <v>285661</v>
      </c>
      <c r="AJ137" s="227">
        <f>IFERROR(AI137/AI150-1,"-")</f>
        <v>-5.0534292789124691E-2</v>
      </c>
      <c r="AK137" s="228">
        <f>SUM(AK125:AK136)</f>
        <v>54360</v>
      </c>
      <c r="AL137" s="229">
        <f>IFERROR(AK137/AK150-1,"-")</f>
        <v>5.065811090280059E-2</v>
      </c>
      <c r="AM137" s="226">
        <f>SUM(AM125:AM136)</f>
        <v>2753896</v>
      </c>
      <c r="AN137" s="227">
        <f>IFERROR(AM137/AM150-1,"-")</f>
        <v>7.9008841624200743E-2</v>
      </c>
      <c r="AO137" s="226">
        <f>SUM(AO125:AO136)</f>
        <v>834652</v>
      </c>
      <c r="AP137" s="227">
        <f>IFERROR(AO137/AO150-1,"-")</f>
        <v>0.11103094745893793</v>
      </c>
      <c r="AQ137" s="226">
        <f>SUM(AQ125:AQ136)</f>
        <v>854276</v>
      </c>
      <c r="AR137" s="227">
        <f>IFERROR(AQ137/AQ150-1,"-")</f>
        <v>8.4788033091853343E-2</v>
      </c>
      <c r="AS137" s="226">
        <f>SUM(AS125:AS136)</f>
        <v>912878</v>
      </c>
      <c r="AT137" s="227">
        <f>IFERROR(AS137/AS150-1,"-")</f>
        <v>0.12105307108892993</v>
      </c>
      <c r="AU137" s="226">
        <f>SUM(AU125:AU136)</f>
        <v>489721</v>
      </c>
      <c r="AV137" s="227">
        <f>IFERROR(AU137/AU150-1,"-")</f>
        <v>0.20397340898921712</v>
      </c>
      <c r="AW137" s="228">
        <f>SUM(AW125:AW136)</f>
        <v>174852</v>
      </c>
      <c r="AX137" s="229">
        <f>IFERROR(AW137/AW150-1,"-")</f>
        <v>0.41595471588102395</v>
      </c>
      <c r="AY137" s="226">
        <f>SUM(AY125:AY136)</f>
        <v>326024</v>
      </c>
      <c r="AZ137" s="227">
        <f>IFERROR(AY137/AY150-1,"-")</f>
        <v>5.9307082213723827E-2</v>
      </c>
      <c r="BA137" s="226">
        <f>SUM(BA125:BA136)</f>
        <v>187297</v>
      </c>
      <c r="BB137" s="227">
        <f>IFERROR(BA137/BA150-1,"-")</f>
        <v>0.10954651817185512</v>
      </c>
      <c r="BC137" s="226">
        <f>SUM(BC125:BC136)</f>
        <v>87093</v>
      </c>
      <c r="BD137" s="227">
        <f>IFERROR(BC137/BC150-1,"-")</f>
        <v>4.5697407758713782E-2</v>
      </c>
      <c r="BE137" s="226">
        <f>SUM(BE125:BE136)</f>
        <v>13923</v>
      </c>
      <c r="BF137" s="227">
        <f>IFERROR(BE137/BE150-1,"-")</f>
        <v>-0.24732403503081413</v>
      </c>
      <c r="BG137" s="226">
        <f>SUM(BG125:BG136)</f>
        <v>32831</v>
      </c>
      <c r="BH137" s="227">
        <f>IFERROR(BG137/BG150-1,"-")</f>
        <v>6.2698258561532993E-2</v>
      </c>
      <c r="BI137" s="228">
        <f>SUM(BI125:BI136)</f>
        <v>5577</v>
      </c>
      <c r="BJ137" s="229">
        <f>IFERROR(BI137/BI150-1,"-")</f>
        <v>-5.6664411366711742E-2</v>
      </c>
      <c r="BK137" s="226">
        <f>SUM(BK125:BK136)</f>
        <v>455109</v>
      </c>
      <c r="BL137" s="227">
        <f>IFERROR(BK137/BK150-1,"-")</f>
        <v>0.23995063181468956</v>
      </c>
      <c r="BM137" s="226">
        <f>SUM(BM125:BM136)</f>
        <v>194949</v>
      </c>
      <c r="BN137" s="227">
        <f>IFERROR(BM137/BM150-1,"-")</f>
        <v>0.2493527300692131</v>
      </c>
      <c r="BO137" s="226">
        <f>SUM(BO125:BO136)</f>
        <v>67176</v>
      </c>
      <c r="BP137" s="227">
        <f>IFERROR(BO137/BO150-1,"-")</f>
        <v>0.61259812276448145</v>
      </c>
      <c r="BQ137" s="226">
        <f>SUM(BQ125:BQ136)</f>
        <v>99683</v>
      </c>
      <c r="BR137" s="227">
        <f>IFERROR(BQ137/BQ150-1,"-")</f>
        <v>5.5047522279376038E-2</v>
      </c>
      <c r="BS137" s="226">
        <f>SUM(BS125:BS136)</f>
        <v>91026</v>
      </c>
      <c r="BT137" s="227">
        <f>IFERROR(BS137/BS150-1,"-")</f>
        <v>0.22194031653980906</v>
      </c>
      <c r="BU137" s="228">
        <f>SUM(BU125:BU136)</f>
        <v>5651</v>
      </c>
      <c r="BV137" s="229">
        <f>IFERROR(BU137/BU150-1,"-")</f>
        <v>0.30749652938454419</v>
      </c>
      <c r="BW137" s="226">
        <f>SUM(BW125:BW136)</f>
        <v>3980709</v>
      </c>
      <c r="BX137" s="227">
        <f>IFERROR(BW137/BW150-1,"-")</f>
        <v>0.11114339738296963</v>
      </c>
      <c r="BY137" s="226">
        <f>SUM(BY125:BY136)</f>
        <v>1924749</v>
      </c>
      <c r="BZ137" s="227">
        <f>IFERROR(BY137/BY150-1,"-")</f>
        <v>0.11701973929712017</v>
      </c>
      <c r="CA137" s="226">
        <f>SUM(CA125:CA136)</f>
        <v>586506</v>
      </c>
      <c r="CB137" s="227">
        <f>IFERROR(CA137/CA150-1,"-")</f>
        <v>0.11883573599180486</v>
      </c>
      <c r="CC137" s="226">
        <f>SUM(CC125:CC136)</f>
        <v>432483</v>
      </c>
      <c r="CD137" s="227">
        <f>IFERROR(CC137/CC150-1,"-")</f>
        <v>0.22234909401293912</v>
      </c>
      <c r="CE137" s="226">
        <f>SUM(CE125:CE136)</f>
        <v>1062505</v>
      </c>
      <c r="CF137" s="227">
        <f>IFERROR(CE137/CE150-1,"-")</f>
        <v>0.11507288082052192</v>
      </c>
      <c r="CG137" s="228">
        <f>SUM(CG125:CG136)</f>
        <v>45059</v>
      </c>
      <c r="CH137" s="229">
        <f>IFERROR(CG137/CG150-1,"-")</f>
        <v>1.2758220112126875</v>
      </c>
      <c r="CI137" s="226">
        <f>SUM(CI125:CI136)</f>
        <v>474749</v>
      </c>
      <c r="CJ137" s="227">
        <f>IFERROR(CI137/CI150-1,"-")</f>
        <v>-1.3057827219675744E-4</v>
      </c>
      <c r="CK137" s="226">
        <f>SUM(CK125:CK136)</f>
        <v>152618</v>
      </c>
      <c r="CL137" s="227">
        <f>IFERROR(CK137/CK150-1,"-")</f>
        <v>2.6936823294438916E-3</v>
      </c>
      <c r="CM137" s="226">
        <f>SUM(CM125:CM136)</f>
        <v>192569</v>
      </c>
      <c r="CN137" s="227">
        <f>IFERROR(CM137/CM150-1,"-")</f>
        <v>1.2822738006952994E-2</v>
      </c>
      <c r="CO137" s="226">
        <f>SUM(CO125:CO136)</f>
        <v>41360</v>
      </c>
      <c r="CP137" s="227">
        <f>IFERROR(CO137/CO150-1,"-")</f>
        <v>-0.1080247579201622</v>
      </c>
      <c r="CQ137" s="226">
        <f>SUM(CQ125:CQ136)</f>
        <v>71456</v>
      </c>
      <c r="CR137" s="227">
        <f>IFERROR(CQ137/CQ150-1,"-")</f>
        <v>2.2128767397616933E-2</v>
      </c>
      <c r="CS137" s="228">
        <f>SUM(CS125:CS136)</f>
        <v>17054</v>
      </c>
      <c r="CT137" s="229">
        <f>IFERROR(CS137/CS150-1,"-")</f>
        <v>5.20017272222566E-2</v>
      </c>
      <c r="CU137" s="226">
        <f>SUM(CU125:CU136)</f>
        <v>413992</v>
      </c>
      <c r="CV137" s="227">
        <f>IFERROR(CU137/CU150-1,"-")</f>
        <v>3.0220381835918131E-2</v>
      </c>
      <c r="CW137" s="226">
        <f>SUM(CW125:CW136)</f>
        <v>111107</v>
      </c>
      <c r="CX137" s="227">
        <f>IFERROR(CW137/CW150-1,"-")</f>
        <v>3.168206509122995E-2</v>
      </c>
      <c r="CY137" s="226">
        <f>SUM(CY125:CY136)</f>
        <v>59669</v>
      </c>
      <c r="CZ137" s="227">
        <f>IFERROR(CY137/CY150-1,"-")</f>
        <v>-1.4696411763734485E-2</v>
      </c>
      <c r="DA137" s="226">
        <f>SUM(DA125:DA136)</f>
        <v>35894</v>
      </c>
      <c r="DB137" s="227">
        <f>IFERROR(DA137/DA150-1,"-")</f>
        <v>0.35255105885899463</v>
      </c>
      <c r="DC137" s="226">
        <f>SUM(DC125:DC136)</f>
        <v>206038</v>
      </c>
      <c r="DD137" s="227">
        <f>IFERROR(DC137/DC150-1,"-")</f>
        <v>-2.4691597110598762E-3</v>
      </c>
      <c r="DE137" s="228">
        <f>SUM(DE125:DE136)</f>
        <v>477</v>
      </c>
      <c r="DF137" s="229">
        <f>IFERROR(DE137/DE150-1,"-")</f>
        <v>0.37463976945244948</v>
      </c>
      <c r="DG137" s="226">
        <f>SUM(DG125:DG136)</f>
        <v>1690957</v>
      </c>
      <c r="DH137" s="227">
        <f>IFERROR(DG137/DG150-1,"-")</f>
        <v>2.892508066046684E-3</v>
      </c>
      <c r="DI137" s="226">
        <f>SUM(DI125:DI136)</f>
        <v>531915</v>
      </c>
      <c r="DJ137" s="227">
        <f>IFERROR(DI137/DI150-1,"-")</f>
        <v>1.1031892509375307E-2</v>
      </c>
      <c r="DK137" s="226">
        <f>SUM(DK125:DK136)</f>
        <v>925061</v>
      </c>
      <c r="DL137" s="227">
        <f>IFERROR(DK137/DK150-1,"-")</f>
        <v>3.4472921184141025E-3</v>
      </c>
      <c r="DM137" s="226">
        <f>SUM(DM125:DM136)</f>
        <v>95862</v>
      </c>
      <c r="DN137" s="227">
        <f>IFERROR(DM137/DM150-1,"-")</f>
        <v>-0.12412400522627387</v>
      </c>
      <c r="DO137" s="226">
        <f>SUM(DO125:DO136)</f>
        <v>136617</v>
      </c>
      <c r="DP137" s="227">
        <f>IFERROR(DO137/DO150-1,"-")</f>
        <v>0.11835394854247339</v>
      </c>
      <c r="DQ137" s="228">
        <f>SUM(DQ125:DQ136)</f>
        <v>5472</v>
      </c>
      <c r="DR137" s="229">
        <f>IFERROR(DQ137/DQ150-1,"-")</f>
        <v>0.30038022813688214</v>
      </c>
      <c r="DS137" s="226">
        <f>SUM(DS125:DS136)</f>
        <v>812880</v>
      </c>
      <c r="DT137" s="227">
        <f>IFERROR(DS137/DS150-1,"-")</f>
        <v>3.2611457200638183E-2</v>
      </c>
      <c r="DU137" s="226">
        <f>SUM(DU125:DU136)</f>
        <v>544201</v>
      </c>
      <c r="DV137" s="227">
        <f>IFERROR(DU137/DU150-1,"-")</f>
        <v>5.8519980938116944E-2</v>
      </c>
      <c r="DW137" s="226">
        <f>SUM(DW125:DW136)</f>
        <v>291675</v>
      </c>
      <c r="DX137" s="227">
        <f>IFERROR(DW137/DW150-1,"-")</f>
        <v>8.0706057585784086E-2</v>
      </c>
      <c r="DY137" s="226">
        <f>SUM(DY125:DY136)</f>
        <v>136314</v>
      </c>
      <c r="DZ137" s="227">
        <f>IFERROR(DY137/DY150-1,"-")</f>
        <v>-9.9417290997740548E-2</v>
      </c>
      <c r="EA137" s="226">
        <f>SUM(EA125:EA136)</f>
        <v>122360</v>
      </c>
      <c r="EB137" s="227">
        <f>IFERROR(EA137/EA150-1,"-")</f>
        <v>0.26158636546412484</v>
      </c>
      <c r="EC137" s="228">
        <f>SUM(EC125:EC136)</f>
        <v>19650</v>
      </c>
      <c r="ED137" s="229">
        <f>IFERROR(EC137/EC150-1,"-")</f>
        <v>0.41458498308257141</v>
      </c>
    </row>
    <row r="138" spans="1:134" s="16" customFormat="1" outlineLevel="1" x14ac:dyDescent="0.25">
      <c r="A138" s="218"/>
      <c r="B138" s="33" t="s">
        <v>33</v>
      </c>
      <c r="C138" s="34">
        <v>974598</v>
      </c>
      <c r="D138" s="224">
        <f>IFERROR(C138/C151-1,"-")</f>
        <v>-5.6798353216482966E-2</v>
      </c>
      <c r="E138" s="34">
        <v>394529</v>
      </c>
      <c r="F138" s="224">
        <f>IFERROR(E138/E151-1,"-")</f>
        <v>-4.1684277004542247E-2</v>
      </c>
      <c r="G138" s="34">
        <v>304218</v>
      </c>
      <c r="H138" s="224">
        <f>IFERROR(G138/G151-1,"-")</f>
        <v>-3.9858354347682035E-2</v>
      </c>
      <c r="I138" s="34">
        <v>135475</v>
      </c>
      <c r="J138" s="224">
        <f>IFERROR(I138/I151-1,"-")</f>
        <v>2.8796427784907763E-2</v>
      </c>
      <c r="K138" s="34">
        <v>162724</v>
      </c>
      <c r="L138" s="224">
        <f>IFERROR(K138/K151-1,"-")</f>
        <v>4.2701525054466227E-2</v>
      </c>
      <c r="M138" s="130">
        <v>14160</v>
      </c>
      <c r="N138" s="220">
        <f>IFERROR(M138/M151-1,"-")</f>
        <v>-0.15224809914386639</v>
      </c>
      <c r="O138" s="34">
        <v>878139</v>
      </c>
      <c r="P138" s="224">
        <f>IFERROR(O138/O151-1,"-")</f>
        <v>-5.3408215073004306E-2</v>
      </c>
      <c r="Q138" s="34">
        <v>350241</v>
      </c>
      <c r="R138" s="224">
        <f>IFERROR(Q138/Q151-1,"-")</f>
        <v>-3.5611029423912477E-2</v>
      </c>
      <c r="S138" s="34">
        <v>273558</v>
      </c>
      <c r="T138" s="224">
        <f>IFERROR(S138/S151-1,"-")</f>
        <v>-5.1867615406744005E-2</v>
      </c>
      <c r="U138" s="34">
        <v>131019</v>
      </c>
      <c r="V138" s="224">
        <f>IFERROR(U138/U151-1,"-")</f>
        <v>4.7540236501882882E-2</v>
      </c>
      <c r="W138" s="34">
        <v>144921</v>
      </c>
      <c r="X138" s="224">
        <f>IFERROR(W138/W151-1,"-")</f>
        <v>7.831334265900769E-2</v>
      </c>
      <c r="Y138" s="130">
        <v>11588</v>
      </c>
      <c r="Z138" s="220">
        <f>IFERROR(Y138/Y151-1,"-")</f>
        <v>-9.5394223263075673E-2</v>
      </c>
      <c r="AA138" s="34">
        <v>96459</v>
      </c>
      <c r="AB138" s="224">
        <f>IFERROR(AA138/AA151-1,"-")</f>
        <v>-8.6579799625007059E-2</v>
      </c>
      <c r="AC138" s="34">
        <v>44288</v>
      </c>
      <c r="AD138" s="224">
        <f>IFERROR(AC138/AC151-1,"-")</f>
        <v>-8.7146508368373343E-2</v>
      </c>
      <c r="AE138" s="34">
        <v>30660</v>
      </c>
      <c r="AF138" s="224">
        <f>IFERROR(AE138/AE151-1,"-")</f>
        <v>8.247422680412364E-2</v>
      </c>
      <c r="AG138" s="34">
        <v>4455</v>
      </c>
      <c r="AH138" s="224">
        <f>IFERROR(AG138/AG151-1,"-")</f>
        <v>-0.32591920108942352</v>
      </c>
      <c r="AI138" s="34">
        <v>17804</v>
      </c>
      <c r="AJ138" s="224">
        <f>IFERROR(AI138/AI151-1,"-")</f>
        <v>-0.17817577548005903</v>
      </c>
      <c r="AK138" s="130">
        <v>2571</v>
      </c>
      <c r="AL138" s="220">
        <f>IFERROR(AK138/AK151-1,"-")</f>
        <v>-0.33941418293936276</v>
      </c>
      <c r="AM138" s="34">
        <v>214046</v>
      </c>
      <c r="AN138" s="224">
        <f>IFERROR(AM138/AM151-1,"-")</f>
        <v>-0.13039274237124254</v>
      </c>
      <c r="AO138" s="34">
        <v>69149</v>
      </c>
      <c r="AP138" s="224">
        <f>IFERROR(AO138/AO151-1,"-")</f>
        <v>-2.0136035142411801E-2</v>
      </c>
      <c r="AQ138" s="34">
        <v>66459</v>
      </c>
      <c r="AR138" s="224">
        <f>IFERROR(AQ138/AQ151-1,"-")</f>
        <v>-0.13356539424280356</v>
      </c>
      <c r="AS138" s="34">
        <v>67039</v>
      </c>
      <c r="AT138" s="224">
        <f>IFERROR(AS138/AS151-1,"-")</f>
        <v>0.13523445040895465</v>
      </c>
      <c r="AU138" s="34">
        <v>40396</v>
      </c>
      <c r="AV138" s="224">
        <f>IFERROR(AU138/AU151-1,"-")</f>
        <v>0.35638976563024638</v>
      </c>
      <c r="AW138" s="130">
        <v>5813</v>
      </c>
      <c r="AX138" s="220">
        <f>IFERROR(AW138/AW151-1,"-")</f>
        <v>-0.1763955794842732</v>
      </c>
      <c r="AY138" s="34">
        <v>25939</v>
      </c>
      <c r="AZ138" s="224">
        <f>IFERROR(AY138/AY151-1,"-")</f>
        <v>-2.0023423627639869E-2</v>
      </c>
      <c r="BA138" s="34">
        <v>15587</v>
      </c>
      <c r="BB138" s="224">
        <f>IFERROR(BA138/BA151-1,"-")</f>
        <v>7.682210708117454E-2</v>
      </c>
      <c r="BC138" s="34">
        <v>6317</v>
      </c>
      <c r="BD138" s="224">
        <f>IFERROR(BC138/BC151-1,"-")</f>
        <v>-0.13737539259866172</v>
      </c>
      <c r="BE138" s="34">
        <v>817</v>
      </c>
      <c r="BF138" s="224">
        <f>IFERROR(BE138/BE151-1,"-")</f>
        <v>-0.47895408163265307</v>
      </c>
      <c r="BG138" s="34">
        <v>2452</v>
      </c>
      <c r="BH138" s="224">
        <f>IFERROR(BG138/BG151-1,"-")</f>
        <v>0.14847775175644018</v>
      </c>
      <c r="BI138" s="130">
        <v>357</v>
      </c>
      <c r="BJ138" s="220">
        <f>IFERROR(BI138/BI151-1,"-")</f>
        <v>-0.26086956521739135</v>
      </c>
      <c r="BK138" s="34">
        <v>20634</v>
      </c>
      <c r="BL138" s="224">
        <f>IFERROR(BK138/BK151-1,"-")</f>
        <v>6.2786505279423199E-2</v>
      </c>
      <c r="BM138" s="34">
        <v>10723</v>
      </c>
      <c r="BN138" s="224">
        <f>IFERROR(BM138/BM151-1,"-")</f>
        <v>7.1335797781996169E-2</v>
      </c>
      <c r="BO138" s="34">
        <v>2864</v>
      </c>
      <c r="BP138" s="224">
        <f>IFERROR(BO138/BO151-1,"-")</f>
        <v>-1.9513865114686779E-2</v>
      </c>
      <c r="BQ138" s="34">
        <v>3594</v>
      </c>
      <c r="BR138" s="224">
        <f>IFERROR(BQ138/BQ151-1,"-")</f>
        <v>-0.12597276264591439</v>
      </c>
      <c r="BS138" s="34">
        <v>3051</v>
      </c>
      <c r="BT138" s="224">
        <f>IFERROR(BS138/BS151-1,"-")</f>
        <v>0.45632458233890216</v>
      </c>
      <c r="BU138" s="130">
        <v>148</v>
      </c>
      <c r="BV138" s="220">
        <f>IFERROR(BU138/BU151-1,"-")</f>
        <v>-0.55952380952380953</v>
      </c>
      <c r="BW138" s="34">
        <v>230171</v>
      </c>
      <c r="BX138" s="224">
        <f>IFERROR(BW138/BW151-1,"-")</f>
        <v>-2.5116369689243134E-2</v>
      </c>
      <c r="BY138" s="34">
        <v>113997</v>
      </c>
      <c r="BZ138" s="224">
        <f>IFERROR(BY138/BY151-1,"-")</f>
        <v>-2.0071863287831393E-2</v>
      </c>
      <c r="CA138" s="34">
        <v>26816</v>
      </c>
      <c r="CB138" s="224">
        <f>IFERROR(CA138/CA151-1,"-")</f>
        <v>-0.18233930967191125</v>
      </c>
      <c r="CC138" s="34">
        <v>25465</v>
      </c>
      <c r="CD138" s="224">
        <f>IFERROR(CC138/CC151-1,"-")</f>
        <v>0.10915109543098578</v>
      </c>
      <c r="CE138" s="34">
        <v>59695</v>
      </c>
      <c r="CF138" s="224">
        <f>IFERROR(CE138/CE151-1,"-")</f>
        <v>-1.4462366479008115E-2</v>
      </c>
      <c r="CG138" s="130">
        <v>1796</v>
      </c>
      <c r="CH138" s="220">
        <f>IFERROR(CG138/CG151-1,"-")</f>
        <v>0.12601880877742944</v>
      </c>
      <c r="CI138" s="34">
        <v>38345</v>
      </c>
      <c r="CJ138" s="224">
        <f>IFERROR(CI138/CI151-1,"-")</f>
        <v>-9.1802657445347102E-2</v>
      </c>
      <c r="CK138" s="34">
        <v>12905</v>
      </c>
      <c r="CL138" s="224">
        <f>IFERROR(CK138/CK151-1,"-")</f>
        <v>1.9409937888199558E-3</v>
      </c>
      <c r="CM138" s="34">
        <v>15360</v>
      </c>
      <c r="CN138" s="224">
        <f>IFERROR(CM138/CM151-1,"-")</f>
        <v>-0.13635085746415521</v>
      </c>
      <c r="CO138" s="34">
        <v>4003</v>
      </c>
      <c r="CP138" s="224">
        <f>IFERROR(CO138/CO151-1,"-")</f>
        <v>-0.10965302491103202</v>
      </c>
      <c r="CQ138" s="34">
        <v>5034</v>
      </c>
      <c r="CR138" s="224">
        <f>IFERROR(CQ138/CQ151-1,"-")</f>
        <v>-7.3610599926389408E-2</v>
      </c>
      <c r="CS138" s="130">
        <v>1150</v>
      </c>
      <c r="CT138" s="220">
        <f>IFERROR(CS138/CS151-1,"-")</f>
        <v>-0.31872037914691942</v>
      </c>
      <c r="CU138" s="34">
        <v>27076</v>
      </c>
      <c r="CV138" s="224">
        <f>IFERROR(CU138/CU151-1,"-")</f>
        <v>2.782522871351012E-2</v>
      </c>
      <c r="CW138" s="34">
        <v>6774</v>
      </c>
      <c r="CX138" s="224">
        <f>IFERROR(CW138/CW151-1,"-")</f>
        <v>-7.9086115992970107E-3</v>
      </c>
      <c r="CY138" s="34">
        <v>4550</v>
      </c>
      <c r="CZ138" s="224">
        <f>IFERROR(CY138/CY151-1,"-")</f>
        <v>0.12207151664611593</v>
      </c>
      <c r="DA138" s="34">
        <v>2723</v>
      </c>
      <c r="DB138" s="224">
        <f>IFERROR(DA138/DA151-1,"-")</f>
        <v>0.12334983498349827</v>
      </c>
      <c r="DC138" s="34">
        <v>12866</v>
      </c>
      <c r="DD138" s="224">
        <f>IFERROR(DC138/DC151-1,"-")</f>
        <v>-7.7890028533971201E-3</v>
      </c>
      <c r="DE138" s="130">
        <v>0</v>
      </c>
      <c r="DF138" s="220" t="str">
        <f>IFERROR(DE138/DE151-1,"-")</f>
        <v>-</v>
      </c>
      <c r="DG138" s="34">
        <v>236746</v>
      </c>
      <c r="DH138" s="224">
        <f>IFERROR(DG138/DG151-1,"-")</f>
        <v>4.5697879858657142E-2</v>
      </c>
      <c r="DI138" s="34">
        <v>77417</v>
      </c>
      <c r="DJ138" s="224">
        <f>IFERROR(DI138/DI151-1,"-")</f>
        <v>-6.9406546381219125E-2</v>
      </c>
      <c r="DK138" s="34">
        <v>127803</v>
      </c>
      <c r="DL138" s="224">
        <f>IFERROR(DK138/DK151-1,"-")</f>
        <v>0.10600238849369137</v>
      </c>
      <c r="DM138" s="34">
        <v>15221</v>
      </c>
      <c r="DN138" s="224">
        <f>IFERROR(DM138/DM151-1,"-")</f>
        <v>4.601025371369083E-4</v>
      </c>
      <c r="DO138" s="34">
        <v>14422</v>
      </c>
      <c r="DP138" s="224">
        <f>IFERROR(DO138/DO151-1,"-")</f>
        <v>0.24596112311015128</v>
      </c>
      <c r="DQ138" s="130">
        <v>1243</v>
      </c>
      <c r="DR138" s="220">
        <f>IFERROR(DQ138/DQ151-1,"-")</f>
        <v>4.7813953488372096</v>
      </c>
      <c r="DS138" s="34">
        <v>47062</v>
      </c>
      <c r="DT138" s="224">
        <f>IFERROR(DS138/DS151-1,"-")</f>
        <v>-0.20139148141863228</v>
      </c>
      <c r="DU138" s="34">
        <v>32389</v>
      </c>
      <c r="DV138" s="224">
        <f>IFERROR(DU138/DU151-1,"-")</f>
        <v>-6.8880264481816833E-2</v>
      </c>
      <c r="DW138" s="34">
        <v>18423</v>
      </c>
      <c r="DX138" s="224">
        <f>IFERROR(DW138/DW151-1,"-")</f>
        <v>-0.24859287054409007</v>
      </c>
      <c r="DY138" s="34">
        <v>8033</v>
      </c>
      <c r="DZ138" s="224">
        <f>IFERROR(DY138/DY151-1,"-")</f>
        <v>-0.26262162658344046</v>
      </c>
      <c r="EA138" s="34">
        <v>5523</v>
      </c>
      <c r="EB138" s="224">
        <f>IFERROR(EA138/EA151-1,"-")</f>
        <v>-0.2586577181208054</v>
      </c>
      <c r="EC138" s="130">
        <v>1082</v>
      </c>
      <c r="ED138" s="220">
        <f>IFERROR(EC138/EC151-1,"-")</f>
        <v>-0.24599303135888506</v>
      </c>
    </row>
    <row r="139" spans="1:134" s="16" customFormat="1" outlineLevel="1" x14ac:dyDescent="0.25">
      <c r="A139" s="218"/>
      <c r="B139" s="33" t="s">
        <v>35</v>
      </c>
      <c r="C139" s="34">
        <v>993285</v>
      </c>
      <c r="D139" s="224">
        <f>IFERROR(C139/C152-1,"-")</f>
        <v>-3.5536075457115013E-2</v>
      </c>
      <c r="E139" s="34">
        <v>401247</v>
      </c>
      <c r="F139" s="224">
        <f>IFERROR(E139/E152-1,"-")</f>
        <v>-2.1322523287210182E-2</v>
      </c>
      <c r="G139" s="34">
        <v>305001</v>
      </c>
      <c r="H139" s="224">
        <f>IFERROR(G139/G152-1,"-")</f>
        <v>-6.9278983472890188E-2</v>
      </c>
      <c r="I139" s="34">
        <v>128422</v>
      </c>
      <c r="J139" s="224">
        <f>IFERROR(I139/I152-1,"-")</f>
        <v>-0.10661092057573374</v>
      </c>
      <c r="K139" s="34">
        <v>170378</v>
      </c>
      <c r="L139" s="224">
        <f>IFERROR(K139/K152-1,"-")</f>
        <v>-2.2977893740860789E-2</v>
      </c>
      <c r="M139" s="130">
        <v>17752</v>
      </c>
      <c r="N139" s="220">
        <f>IFERROR(M139/M152-1,"-")</f>
        <v>-0.30723902439024386</v>
      </c>
      <c r="O139" s="34">
        <v>898532</v>
      </c>
      <c r="P139" s="224">
        <f>IFERROR(O139/O152-1,"-")</f>
        <v>-4.0495315306464552E-2</v>
      </c>
      <c r="Q139" s="34">
        <v>358216</v>
      </c>
      <c r="R139" s="224">
        <f>IFERROR(Q139/Q152-1,"-")</f>
        <v>-2.2080020966191993E-2</v>
      </c>
      <c r="S139" s="34">
        <v>277971</v>
      </c>
      <c r="T139" s="224">
        <f>IFERROR(S139/S152-1,"-")</f>
        <v>-8.3529504856481585E-2</v>
      </c>
      <c r="U139" s="34">
        <v>122756</v>
      </c>
      <c r="V139" s="224">
        <f>IFERROR(U139/U152-1,"-")</f>
        <v>-0.11151964332242836</v>
      </c>
      <c r="W139" s="34">
        <v>153529</v>
      </c>
      <c r="X139" s="224">
        <f>IFERROR(W139/W152-1,"-")</f>
        <v>9.415044346699819E-3</v>
      </c>
      <c r="Y139" s="130">
        <v>12361</v>
      </c>
      <c r="Z139" s="220">
        <f>IFERROR(Y139/Y152-1,"-")</f>
        <v>-0.44254532335167318</v>
      </c>
      <c r="AA139" s="34">
        <v>94754</v>
      </c>
      <c r="AB139" s="224">
        <f>IFERROR(AA139/AA152-1,"-")</f>
        <v>1.4181892131993168E-2</v>
      </c>
      <c r="AC139" s="34">
        <v>43031</v>
      </c>
      <c r="AD139" s="224">
        <f>IFERROR(AC139/AC152-1,"-")</f>
        <v>-1.4970813780473824E-2</v>
      </c>
      <c r="AE139" s="34">
        <v>27030</v>
      </c>
      <c r="AF139" s="224">
        <f>IFERROR(AE139/AE152-1,"-")</f>
        <v>0.10787769489302401</v>
      </c>
      <c r="AG139" s="34">
        <v>5666</v>
      </c>
      <c r="AH139" s="224">
        <f>IFERROR(AG139/AG152-1,"-")</f>
        <v>1.4866559197564078E-2</v>
      </c>
      <c r="AI139" s="34">
        <v>16850</v>
      </c>
      <c r="AJ139" s="224">
        <f>IFERROR(AI139/AI152-1,"-")</f>
        <v>-0.24398779612347454</v>
      </c>
      <c r="AK139" s="130">
        <v>5391</v>
      </c>
      <c r="AL139" s="220">
        <f>IFERROR(AK139/AK152-1,"-")</f>
        <v>0.56215589684149525</v>
      </c>
      <c r="AM139" s="34">
        <v>209507</v>
      </c>
      <c r="AN139" s="224">
        <f>IFERROR(AM139/AM152-1,"-")</f>
        <v>-0.11266078515249445</v>
      </c>
      <c r="AO139" s="34">
        <v>71075</v>
      </c>
      <c r="AP139" s="224">
        <f>IFERROR(AO139/AO152-1,"-")</f>
        <v>-8.2382255732286747E-2</v>
      </c>
      <c r="AQ139" s="34">
        <v>64200</v>
      </c>
      <c r="AR139" s="224">
        <f>IFERROR(AQ139/AQ152-1,"-")</f>
        <v>-0.24801461803359337</v>
      </c>
      <c r="AS139" s="34">
        <v>53617</v>
      </c>
      <c r="AT139" s="224">
        <f>IFERROR(AS139/AS152-1,"-")</f>
        <v>-0.15292983869693666</v>
      </c>
      <c r="AU139" s="34">
        <v>37363</v>
      </c>
      <c r="AV139" s="224">
        <f>IFERROR(AU139/AU152-1,"-")</f>
        <v>-1.7357914946216746E-2</v>
      </c>
      <c r="AW139" s="130">
        <v>5748</v>
      </c>
      <c r="AX139" s="220">
        <f>IFERROR(AW139/AW152-1,"-")</f>
        <v>-0.65609668541342581</v>
      </c>
      <c r="AY139" s="34">
        <v>26252</v>
      </c>
      <c r="AZ139" s="224">
        <f>IFERROR(AY139/AY152-1,"-")</f>
        <v>-5.0113977638672758E-2</v>
      </c>
      <c r="BA139" s="34">
        <v>16284</v>
      </c>
      <c r="BB139" s="224">
        <f>IFERROR(BA139/BA152-1,"-")</f>
        <v>8.4220956155560689E-3</v>
      </c>
      <c r="BC139" s="34">
        <v>6105</v>
      </c>
      <c r="BD139" s="224">
        <f>IFERROR(BC139/BC152-1,"-")</f>
        <v>-0.1092792529909542</v>
      </c>
      <c r="BE139" s="34">
        <v>1331</v>
      </c>
      <c r="BF139" s="224">
        <f>IFERROR(BE139/BE152-1,"-")</f>
        <v>-0.16551724137931034</v>
      </c>
      <c r="BG139" s="34">
        <v>1937</v>
      </c>
      <c r="BH139" s="224">
        <f>IFERROR(BG139/BG152-1,"-")</f>
        <v>-0.16436583261432269</v>
      </c>
      <c r="BI139" s="130">
        <v>460</v>
      </c>
      <c r="BJ139" s="220">
        <f>IFERROR(BI139/BI152-1,"-")</f>
        <v>-2.3354564755838636E-2</v>
      </c>
      <c r="BK139" s="34">
        <v>26985</v>
      </c>
      <c r="BL139" s="224">
        <f>IFERROR(BK139/BK152-1,"-")</f>
        <v>-8.2673284155420301E-2</v>
      </c>
      <c r="BM139" s="34">
        <v>12766</v>
      </c>
      <c r="BN139" s="224">
        <f>IFERROR(BM139/BM152-1,"-")</f>
        <v>-9.0352002280176702E-2</v>
      </c>
      <c r="BO139" s="34">
        <v>3250</v>
      </c>
      <c r="BP139" s="224">
        <f>IFERROR(BO139/BO152-1,"-")</f>
        <v>-0.24611459058223151</v>
      </c>
      <c r="BQ139" s="34">
        <v>6255</v>
      </c>
      <c r="BR139" s="224">
        <f>IFERROR(BQ139/BQ152-1,"-")</f>
        <v>-0.13425605536332175</v>
      </c>
      <c r="BS139" s="34">
        <v>4495</v>
      </c>
      <c r="BT139" s="224">
        <f>IFERROR(BS139/BS152-1,"-")</f>
        <v>0.19452564443263354</v>
      </c>
      <c r="BU139" s="130">
        <v>211</v>
      </c>
      <c r="BV139" s="220">
        <f>IFERROR(BU139/BU152-1,"-")</f>
        <v>-0.25964912280701757</v>
      </c>
      <c r="BW139" s="34">
        <v>247277</v>
      </c>
      <c r="BX139" s="224">
        <f>IFERROR(BW139/BW152-1,"-")</f>
        <v>-7.4059650633764629E-2</v>
      </c>
      <c r="BY139" s="34">
        <v>119385</v>
      </c>
      <c r="BZ139" s="224">
        <f>IFERROR(BY139/BY152-1,"-")</f>
        <v>-7.2673041222299006E-2</v>
      </c>
      <c r="CA139" s="34">
        <v>31845</v>
      </c>
      <c r="CB139" s="224">
        <f>IFERROR(CA139/CA152-1,"-")</f>
        <v>-0.17980219440581058</v>
      </c>
      <c r="CC139" s="34">
        <v>25738</v>
      </c>
      <c r="CD139" s="224">
        <f>IFERROR(CC139/CC152-1,"-")</f>
        <v>-9.1172316384180774E-2</v>
      </c>
      <c r="CE139" s="34">
        <v>68541</v>
      </c>
      <c r="CF139" s="224">
        <f>IFERROR(CE139/CE152-1,"-")</f>
        <v>6.0178186141404133E-3</v>
      </c>
      <c r="CG139" s="130">
        <v>2690</v>
      </c>
      <c r="CH139" s="220">
        <f>IFERROR(CG139/CG152-1,"-")</f>
        <v>0.4285714285714286</v>
      </c>
      <c r="CI139" s="34">
        <v>42995</v>
      </c>
      <c r="CJ139" s="224">
        <f>IFERROR(CI139/CI152-1,"-")</f>
        <v>4.682021815348647E-2</v>
      </c>
      <c r="CK139" s="34">
        <v>13915</v>
      </c>
      <c r="CL139" s="224">
        <f>IFERROR(CK139/CK152-1,"-")</f>
        <v>3.0969845150774278E-2</v>
      </c>
      <c r="CM139" s="34">
        <v>16949</v>
      </c>
      <c r="CN139" s="224">
        <f>IFERROR(CM139/CM152-1,"-")</f>
        <v>5.9378711169448151E-2</v>
      </c>
      <c r="CO139" s="34">
        <v>4270</v>
      </c>
      <c r="CP139" s="224">
        <f>IFERROR(CO139/CO152-1,"-")</f>
        <v>1.8121125417262851E-2</v>
      </c>
      <c r="CQ139" s="34">
        <v>6227</v>
      </c>
      <c r="CR139" s="224">
        <f>IFERROR(CQ139/CQ152-1,"-")</f>
        <v>8.2391795584912275E-2</v>
      </c>
      <c r="CS139" s="130">
        <v>1524</v>
      </c>
      <c r="CT139" s="220">
        <f>IFERROR(CS139/CS152-1,"-")</f>
        <v>-7.2992700729927029E-2</v>
      </c>
      <c r="CU139" s="34">
        <v>26162</v>
      </c>
      <c r="CV139" s="224">
        <f>IFERROR(CU139/CU152-1,"-")</f>
        <v>2.700792965376464E-2</v>
      </c>
      <c r="CW139" s="34">
        <v>6637</v>
      </c>
      <c r="CX139" s="224">
        <f>IFERROR(CW139/CW152-1,"-")</f>
        <v>0.14155486756105962</v>
      </c>
      <c r="CY139" s="34">
        <v>4215</v>
      </c>
      <c r="CZ139" s="224">
        <f>IFERROR(CY139/CY152-1,"-")</f>
        <v>0.10282574568288849</v>
      </c>
      <c r="DA139" s="34">
        <v>1828</v>
      </c>
      <c r="DB139" s="224">
        <f>IFERROR(DA139/DA152-1,"-")</f>
        <v>-0.23386420787929585</v>
      </c>
      <c r="DC139" s="34">
        <v>13513</v>
      </c>
      <c r="DD139" s="224">
        <f>IFERROR(DC139/DC152-1,"-")</f>
        <v>1.1603533463093285E-2</v>
      </c>
      <c r="DE139" s="130">
        <v>0</v>
      </c>
      <c r="DF139" s="220" t="str">
        <f>IFERROR(DE139/DE152-1,"-")</f>
        <v>-</v>
      </c>
      <c r="DG139" s="34">
        <v>232398</v>
      </c>
      <c r="DH139" s="224">
        <f>IFERROR(DG139/DG152-1,"-")</f>
        <v>5.9180631958908547E-2</v>
      </c>
      <c r="DI139" s="34">
        <v>77604</v>
      </c>
      <c r="DJ139" s="224">
        <f>IFERROR(DI139/DI152-1,"-")</f>
        <v>6.3257840437338064E-2</v>
      </c>
      <c r="DK139" s="34">
        <v>125095</v>
      </c>
      <c r="DL139" s="224">
        <f>IFERROR(DK139/DK152-1,"-")</f>
        <v>4.7767019565799984E-2</v>
      </c>
      <c r="DM139" s="34">
        <v>15783</v>
      </c>
      <c r="DN139" s="224">
        <f>IFERROR(DM139/DM152-1,"-")</f>
        <v>6.5554955441534002E-2</v>
      </c>
      <c r="DO139" s="34">
        <v>13611</v>
      </c>
      <c r="DP139" s="224">
        <f>IFERROR(DO139/DO152-1,"-")</f>
        <v>0.13804347826086949</v>
      </c>
      <c r="DQ139" s="130">
        <v>938</v>
      </c>
      <c r="DR139" s="220">
        <f>IFERROR(DQ139/DQ152-1,"-")</f>
        <v>2.2233676975945018</v>
      </c>
      <c r="DS139" s="34">
        <v>56722</v>
      </c>
      <c r="DT139" s="224">
        <f>IFERROR(DS139/DS152-1,"-")</f>
        <v>7.5686029091047047E-2</v>
      </c>
      <c r="DU139" s="34">
        <v>31940</v>
      </c>
      <c r="DV139" s="224">
        <f>IFERROR(DU139/DU152-1,"-")</f>
        <v>0.15256928406466508</v>
      </c>
      <c r="DW139" s="34">
        <v>21974</v>
      </c>
      <c r="DX139" s="224">
        <f>IFERROR(DW139/DW152-1,"-")</f>
        <v>-4.3235947228632332E-2</v>
      </c>
      <c r="DY139" s="34">
        <v>9793</v>
      </c>
      <c r="DZ139" s="224">
        <f>IFERROR(DY139/DY152-1,"-")</f>
        <v>-0.19913313706247959</v>
      </c>
      <c r="EA139" s="34">
        <v>6816</v>
      </c>
      <c r="EB139" s="224">
        <f>IFERROR(EA139/EA152-1,"-")</f>
        <v>3.2101756511205393E-2</v>
      </c>
      <c r="EC139" s="130">
        <v>624</v>
      </c>
      <c r="ED139" s="220">
        <f>IFERROR(EC139/EC152-1,"-")</f>
        <v>-0.16016150740242263</v>
      </c>
    </row>
    <row r="140" spans="1:134" s="16" customFormat="1" outlineLevel="1" x14ac:dyDescent="0.25">
      <c r="A140" s="218"/>
      <c r="B140" s="33" t="s">
        <v>37</v>
      </c>
      <c r="C140" s="34">
        <v>1150331</v>
      </c>
      <c r="D140" s="224">
        <f t="shared" ref="D140:D149" si="668">IFERROR(C140/C153-1,"-")</f>
        <v>3.7903244724908358E-2</v>
      </c>
      <c r="E140" s="34">
        <v>450796</v>
      </c>
      <c r="F140" s="224">
        <f t="shared" ref="F140:F149" si="669">IFERROR(E140/E153-1,"-")</f>
        <v>4.6989530011798397E-2</v>
      </c>
      <c r="G140" s="34">
        <v>331745</v>
      </c>
      <c r="H140" s="224">
        <f t="shared" ref="H140:H149" si="670">IFERROR(G140/G153-1,"-")</f>
        <v>-5.4055188458632664E-3</v>
      </c>
      <c r="I140" s="34">
        <v>167670</v>
      </c>
      <c r="J140" s="224">
        <f t="shared" ref="J140:J149" si="671">IFERROR(I140/I153-1,"-")</f>
        <v>-3.3145348233747374E-2</v>
      </c>
      <c r="K140" s="34">
        <v>196107</v>
      </c>
      <c r="L140" s="224">
        <f t="shared" ref="L140:L149" si="672">IFERROR(K140/K153-1,"-")</f>
        <v>2.6356694631838318E-2</v>
      </c>
      <c r="M140" s="130">
        <v>18873</v>
      </c>
      <c r="N140" s="220">
        <f t="shared" ref="N140:N149" si="673">IFERROR(M140/M153-1,"-")</f>
        <v>-0.30257566239237277</v>
      </c>
      <c r="O140" s="34">
        <v>1042342</v>
      </c>
      <c r="P140" s="224">
        <f t="shared" ref="P140:P149" si="674">IFERROR(O140/O153-1,"-")</f>
        <v>3.1263140086055463E-2</v>
      </c>
      <c r="Q140" s="34">
        <v>401199</v>
      </c>
      <c r="R140" s="224">
        <f t="shared" ref="R140:R149" si="675">IFERROR(Q140/Q153-1,"-")</f>
        <v>3.2280723421663993E-2</v>
      </c>
      <c r="S140" s="34">
        <v>300324</v>
      </c>
      <c r="T140" s="224">
        <f t="shared" ref="T140:T149" si="676">IFERROR(S140/S153-1,"-")</f>
        <v>-1.3244402096236341E-2</v>
      </c>
      <c r="U140" s="34">
        <v>156647</v>
      </c>
      <c r="V140" s="224">
        <f t="shared" ref="V140:V149" si="677">IFERROR(U140/U153-1,"-")</f>
        <v>-6.0159352988468529E-2</v>
      </c>
      <c r="W140" s="34">
        <v>174774</v>
      </c>
      <c r="X140" s="224">
        <f t="shared" ref="X140:X149" si="678">IFERROR(W140/W153-1,"-")</f>
        <v>3.6434798078633701E-2</v>
      </c>
      <c r="Y140" s="130">
        <v>14353</v>
      </c>
      <c r="Z140" s="220">
        <f t="shared" ref="Z140:Z149" si="679">IFERROR(Y140/Y153-1,"-")</f>
        <v>-0.39058254076086951</v>
      </c>
      <c r="AA140" s="34">
        <v>107989</v>
      </c>
      <c r="AB140" s="224">
        <f t="shared" ref="AB140:AB149" si="680">IFERROR(AA140/AA153-1,"-")</f>
        <v>0.10668279035448203</v>
      </c>
      <c r="AC140" s="34">
        <v>49597</v>
      </c>
      <c r="AD140" s="224">
        <f t="shared" ref="AD140:AD149" si="681">IFERROR(AC140/AC153-1,"-")</f>
        <v>0.18338860919567646</v>
      </c>
      <c r="AE140" s="34">
        <v>31422</v>
      </c>
      <c r="AF140" s="224">
        <f t="shared" ref="AF140:AF149" si="682">IFERROR(AE140/AE153-1,"-")</f>
        <v>7.6390791997807517E-2</v>
      </c>
      <c r="AG140" s="34">
        <v>11023</v>
      </c>
      <c r="AH140" s="224">
        <f t="shared" ref="AH140:AH149" si="683">IFERROR(AG140/AG153-1,"-")</f>
        <v>0.63448991696322654</v>
      </c>
      <c r="AI140" s="34">
        <v>21333</v>
      </c>
      <c r="AJ140" s="224">
        <f t="shared" ref="AJ140:AJ149" si="684">IFERROR(AI140/AI153-1,"-")</f>
        <v>-4.9373913818457238E-2</v>
      </c>
      <c r="AK140" s="130">
        <v>4520</v>
      </c>
      <c r="AL140" s="220">
        <f t="shared" ref="AL140:AL149" si="685">IFERROR(AK140/AK153-1,"-")</f>
        <v>0.28811627244229121</v>
      </c>
      <c r="AM140" s="34">
        <v>252859</v>
      </c>
      <c r="AN140" s="224">
        <f t="shared" ref="AN140:AN149" si="686">IFERROR(AM140/AM153-1,"-")</f>
        <v>-1.5480756127474793E-2</v>
      </c>
      <c r="AO140" s="34">
        <v>67090</v>
      </c>
      <c r="AP140" s="224">
        <f t="shared" ref="AP140:AP149" si="687">IFERROR(AO140/AO153-1,"-")</f>
        <v>-8.0114625752402913E-2</v>
      </c>
      <c r="AQ140" s="34">
        <v>74419</v>
      </c>
      <c r="AR140" s="224">
        <f t="shared" ref="AR140:AR149" si="688">IFERROR(AQ140/AQ153-1,"-")</f>
        <v>-8.4524541764054661E-2</v>
      </c>
      <c r="AS140" s="34">
        <v>75062</v>
      </c>
      <c r="AT140" s="224">
        <f t="shared" ref="AT140:AT149" si="689">IFERROR(AS140/AS153-1,"-")</f>
        <v>-0.11611695300448643</v>
      </c>
      <c r="AU140" s="34">
        <v>34082</v>
      </c>
      <c r="AV140" s="224">
        <f t="shared" ref="AV140:AV149" si="690">IFERROR(AU140/AU153-1,"-")</f>
        <v>2.0449714063295321E-2</v>
      </c>
      <c r="AW140" s="130">
        <v>6183</v>
      </c>
      <c r="AX140" s="220">
        <f t="shared" ref="AX140:AX149" si="691">IFERROR(AW140/AW153-1,"-")</f>
        <v>-0.53785783690858802</v>
      </c>
      <c r="AY140" s="34">
        <v>29431</v>
      </c>
      <c r="AZ140" s="224">
        <f t="shared" ref="AZ140:AZ149" si="692">IFERROR(AY140/AY153-1,"-")</f>
        <v>6.9013112491373318E-2</v>
      </c>
      <c r="BA140" s="34">
        <v>15950</v>
      </c>
      <c r="BB140" s="224">
        <f t="shared" ref="BB140:BB149" si="693">IFERROR(BA140/BA153-1,"-")</f>
        <v>4.1870794957214796E-2</v>
      </c>
      <c r="BC140" s="34">
        <v>7465</v>
      </c>
      <c r="BD140" s="224">
        <f t="shared" ref="BD140:BD149" si="694">IFERROR(BC140/BC153-1,"-")</f>
        <v>7.0404359047892218E-2</v>
      </c>
      <c r="BE140" s="34">
        <v>2801</v>
      </c>
      <c r="BF140" s="224">
        <f t="shared" ref="BF140:BF149" si="695">IFERROR(BE140/BE153-1,"-")</f>
        <v>0.49466382070437565</v>
      </c>
      <c r="BG140" s="34">
        <v>2455</v>
      </c>
      <c r="BH140" s="224">
        <f t="shared" ref="BH140:BH149" si="696">IFERROR(BG140/BG153-1,"-")</f>
        <v>-6.5829528158295236E-2</v>
      </c>
      <c r="BI140" s="130">
        <v>729</v>
      </c>
      <c r="BJ140" s="220">
        <f t="shared" ref="BJ140:BJ149" si="697">IFERROR(BI140/BI153-1,"-")</f>
        <v>0.15898251192368829</v>
      </c>
      <c r="BK140" s="34">
        <v>37887</v>
      </c>
      <c r="BL140" s="224">
        <f t="shared" ref="BL140:BL149" si="698">IFERROR(BK140/BK153-1,"-")</f>
        <v>0.22710931174089066</v>
      </c>
      <c r="BM140" s="34">
        <v>16378</v>
      </c>
      <c r="BN140" s="224">
        <f t="shared" ref="BN140:BN149" si="699">IFERROR(BM140/BM153-1,"-")</f>
        <v>6.690117907628168E-2</v>
      </c>
      <c r="BO140" s="34">
        <v>3486</v>
      </c>
      <c r="BP140" s="224">
        <f t="shared" ref="BP140:BP149" si="700">IFERROR(BO140/BO153-1,"-")</f>
        <v>-0.10270270270270265</v>
      </c>
      <c r="BQ140" s="34">
        <v>11537</v>
      </c>
      <c r="BR140" s="224">
        <f t="shared" ref="BR140:BR149" si="701">IFERROR(BQ140/BQ153-1,"-")</f>
        <v>0.39504232164449826</v>
      </c>
      <c r="BS140" s="34">
        <v>5848</v>
      </c>
      <c r="BT140" s="224">
        <f t="shared" ref="BT140:BT149" si="702">IFERROR(BS140/BS153-1,"-")</f>
        <v>1.0390516039051603</v>
      </c>
      <c r="BU140" s="130">
        <v>336</v>
      </c>
      <c r="BV140" s="220">
        <f t="shared" ref="BV140:BV149" si="703">IFERROR(BU140/BU153-1,"-")</f>
        <v>1.7540983606557377</v>
      </c>
      <c r="BW140" s="34">
        <v>306162</v>
      </c>
      <c r="BX140" s="224">
        <f t="shared" ref="BX140:BX149" si="704">IFERROR(BW140/BW153-1,"-")</f>
        <v>-8.7963247744262674E-3</v>
      </c>
      <c r="BY140" s="34">
        <v>154171</v>
      </c>
      <c r="BZ140" s="224">
        <f t="shared" ref="BZ140:BZ149" si="705">IFERROR(BY140/BY153-1,"-")</f>
        <v>-4.2948668268361079E-3</v>
      </c>
      <c r="CA140" s="34">
        <v>36632</v>
      </c>
      <c r="CB140" s="224">
        <f t="shared" ref="CB140:CB149" si="706">IFERROR(CA140/CA153-1,"-")</f>
        <v>-6.7009652853831869E-2</v>
      </c>
      <c r="CC140" s="34">
        <v>28675</v>
      </c>
      <c r="CD140" s="224">
        <f t="shared" ref="CD140:CD149" si="707">IFERROR(CC140/CC153-1,"-")</f>
        <v>-8.8785789189360975E-2</v>
      </c>
      <c r="CE140" s="34">
        <v>83410</v>
      </c>
      <c r="CF140" s="224">
        <f t="shared" ref="CF140:CF149" si="708">IFERROR(CE140/CE153-1,"-")</f>
        <v>-3.2546163125173999E-2</v>
      </c>
      <c r="CG140" s="130">
        <v>2935</v>
      </c>
      <c r="CH140" s="220">
        <f t="shared" ref="CH140:CH149" si="709">IFERROR(CG140/CG153-1,"-")</f>
        <v>-0.46392694063926943</v>
      </c>
      <c r="CI140" s="34">
        <v>43097</v>
      </c>
      <c r="CJ140" s="224">
        <f t="shared" ref="CJ140:CJ149" si="710">IFERROR(CI140/CI153-1,"-")</f>
        <v>8.4910885107239986E-2</v>
      </c>
      <c r="CK140" s="34">
        <v>13586</v>
      </c>
      <c r="CL140" s="224">
        <f t="shared" ref="CL140:CL149" si="711">IFERROR(CK140/CK153-1,"-")</f>
        <v>0.10284925724490623</v>
      </c>
      <c r="CM140" s="34">
        <v>16609</v>
      </c>
      <c r="CN140" s="224">
        <f t="shared" ref="CN140:CN149" si="712">IFERROR(CM140/CM153-1,"-")</f>
        <v>3.5473815461346536E-2</v>
      </c>
      <c r="CO140" s="34">
        <v>3902</v>
      </c>
      <c r="CP140" s="224">
        <f t="shared" ref="CP140:CP149" si="713">IFERROR(CO140/CO153-1,"-")</f>
        <v>-1.439757514523865E-2</v>
      </c>
      <c r="CQ140" s="34">
        <v>6381</v>
      </c>
      <c r="CR140" s="224">
        <f t="shared" ref="CR140:CR149" si="714">IFERROR(CQ140/CQ153-1,"-")</f>
        <v>0.28184009642426688</v>
      </c>
      <c r="CS140" s="130">
        <v>2378</v>
      </c>
      <c r="CT140" s="220">
        <f t="shared" ref="CT140:CT149" si="715">IFERROR(CS140/CS153-1,"-")</f>
        <v>0.14712976362759278</v>
      </c>
      <c r="CU140" s="34">
        <v>32089</v>
      </c>
      <c r="CV140" s="224">
        <f t="shared" ref="CV140:CV149" si="716">IFERROR(CU140/CU153-1,"-")</f>
        <v>0.13734316296873894</v>
      </c>
      <c r="CW140" s="34">
        <v>9063</v>
      </c>
      <c r="CX140" s="224">
        <f t="shared" ref="CX140:CX149" si="717">IFERROR(CW140/CW153-1,"-")</f>
        <v>0.49087020891594002</v>
      </c>
      <c r="CY140" s="34">
        <v>4009</v>
      </c>
      <c r="CZ140" s="224">
        <f t="shared" ref="CZ140:CZ149" si="718">IFERROR(CY140/CY153-1,"-")</f>
        <v>-9.380650994575046E-2</v>
      </c>
      <c r="DA140" s="34">
        <v>2470</v>
      </c>
      <c r="DB140" s="224">
        <f t="shared" ref="DB140:DB149" si="719">IFERROR(DA140/DA153-1,"-")</f>
        <v>-4.0322580645161255E-3</v>
      </c>
      <c r="DC140" s="34">
        <v>16431</v>
      </c>
      <c r="DD140" s="224">
        <f t="shared" ref="DD140:DD149" si="720">IFERROR(DC140/DC153-1,"-")</f>
        <v>7.5186493914409125E-2</v>
      </c>
      <c r="DE140" s="130">
        <v>34</v>
      </c>
      <c r="DF140" s="220" t="str">
        <f t="shared" ref="DF140:DF149" si="721">IFERROR(DE140/DE153-1,"-")</f>
        <v>-</v>
      </c>
      <c r="DG140" s="34">
        <v>251334</v>
      </c>
      <c r="DH140" s="224">
        <f t="shared" ref="DH140:DH149" si="722">IFERROR(DG140/DG153-1,"-")</f>
        <v>9.7398996624852074E-2</v>
      </c>
      <c r="DI140" s="34">
        <v>81264</v>
      </c>
      <c r="DJ140" s="224">
        <f t="shared" ref="DJ140:DJ149" si="723">IFERROR(DI140/DI153-1,"-")</f>
        <v>0.12465228282380947</v>
      </c>
      <c r="DK140" s="34">
        <v>133973</v>
      </c>
      <c r="DL140" s="224">
        <f t="shared" ref="DL140:DL149" si="724">IFERROR(DK140/DK153-1,"-")</f>
        <v>6.1895627912875284E-2</v>
      </c>
      <c r="DM140" s="34">
        <v>18509</v>
      </c>
      <c r="DN140" s="224">
        <f t="shared" ref="DN140:DN149" si="725">IFERROR(DM140/DM153-1,"-")</f>
        <v>0.15120039805946006</v>
      </c>
      <c r="DO140" s="34">
        <v>17303</v>
      </c>
      <c r="DP140" s="224">
        <f t="shared" ref="DP140:DP149" si="726">IFERROR(DO140/DO153-1,"-")</f>
        <v>0.22594586934958194</v>
      </c>
      <c r="DQ140" s="130">
        <v>610</v>
      </c>
      <c r="DR140" s="220">
        <f t="shared" ref="DR140:DR149" si="727">IFERROR(DQ140/DQ153-1,"-")</f>
        <v>0.31465517241379315</v>
      </c>
      <c r="DS140" s="34">
        <v>54981</v>
      </c>
      <c r="DT140" s="224">
        <f t="shared" ref="DT140:DT149" si="728">IFERROR(DS140/DS153-1,"-")</f>
        <v>3.7791652974039636E-3</v>
      </c>
      <c r="DU140" s="34">
        <v>35908</v>
      </c>
      <c r="DV140" s="224">
        <f t="shared" ref="DV140:DV149" si="729">IFERROR(DU140/DU153-1,"-")</f>
        <v>0.16150735888727152</v>
      </c>
      <c r="DW140" s="34">
        <v>19746</v>
      </c>
      <c r="DX140" s="224">
        <f t="shared" ref="DX140:DX149" si="730">IFERROR(DW140/DW153-1,"-")</f>
        <v>-8.1752232142857095E-2</v>
      </c>
      <c r="DY140" s="34">
        <v>9351</v>
      </c>
      <c r="DZ140" s="224">
        <f t="shared" ref="DZ140:DZ149" si="731">IFERROR(DY140/DY153-1,"-")</f>
        <v>-0.29116130988477862</v>
      </c>
      <c r="EA140" s="34">
        <v>7042</v>
      </c>
      <c r="EB140" s="224">
        <f t="shared" ref="EB140:EB149" si="732">IFERROR(EA140/EA153-1,"-")</f>
        <v>5.1384527547815306E-3</v>
      </c>
      <c r="EC140" s="130">
        <v>965</v>
      </c>
      <c r="ED140" s="220">
        <f t="shared" ref="ED140:ED149" si="733">IFERROR(EC140/EC153-1,"-")</f>
        <v>-0.26727410782080485</v>
      </c>
    </row>
    <row r="141" spans="1:134" s="16" customFormat="1" outlineLevel="1" x14ac:dyDescent="0.25">
      <c r="A141" s="218"/>
      <c r="B141" s="33" t="s">
        <v>39</v>
      </c>
      <c r="C141" s="34">
        <v>898090</v>
      </c>
      <c r="D141" s="224">
        <f t="shared" si="668"/>
        <v>-3.5359448341048982E-2</v>
      </c>
      <c r="E141" s="34">
        <v>385539</v>
      </c>
      <c r="F141" s="224">
        <f t="shared" si="669"/>
        <v>-6.7395756849711885E-3</v>
      </c>
      <c r="G141" s="34">
        <v>215715</v>
      </c>
      <c r="H141" s="224">
        <f t="shared" si="670"/>
        <v>-8.2661075980319243E-2</v>
      </c>
      <c r="I141" s="34">
        <v>136043</v>
      </c>
      <c r="J141" s="224">
        <f t="shared" si="671"/>
        <v>3.2318035573362547E-2</v>
      </c>
      <c r="K141" s="34">
        <v>155502</v>
      </c>
      <c r="L141" s="224">
        <f t="shared" si="672"/>
        <v>-5.8208620762750352E-2</v>
      </c>
      <c r="M141" s="130">
        <v>14851</v>
      </c>
      <c r="N141" s="220">
        <f t="shared" si="673"/>
        <v>-2.4116178210014438E-2</v>
      </c>
      <c r="O141" s="34">
        <v>790045</v>
      </c>
      <c r="P141" s="224">
        <f t="shared" si="674"/>
        <v>-4.3779670052008779E-3</v>
      </c>
      <c r="Q141" s="34">
        <v>338585</v>
      </c>
      <c r="R141" s="224">
        <f t="shared" si="675"/>
        <v>2.8589742810793073E-2</v>
      </c>
      <c r="S141" s="34">
        <v>182974</v>
      </c>
      <c r="T141" s="224">
        <f t="shared" si="676"/>
        <v>-5.7277256544610466E-2</v>
      </c>
      <c r="U141" s="34">
        <v>126153</v>
      </c>
      <c r="V141" s="224">
        <f t="shared" si="677"/>
        <v>2.9165103036433937E-2</v>
      </c>
      <c r="W141" s="34">
        <v>138025</v>
      </c>
      <c r="X141" s="224">
        <f t="shared" si="678"/>
        <v>-6.3924902636902647E-3</v>
      </c>
      <c r="Y141" s="130">
        <v>10253</v>
      </c>
      <c r="Z141" s="220">
        <f t="shared" si="679"/>
        <v>-4.6055080014886451E-2</v>
      </c>
      <c r="AA141" s="34">
        <v>108045</v>
      </c>
      <c r="AB141" s="224">
        <f t="shared" si="680"/>
        <v>-0.21416674545970282</v>
      </c>
      <c r="AC141" s="34">
        <v>46955</v>
      </c>
      <c r="AD141" s="224">
        <f t="shared" si="681"/>
        <v>-0.20389616995303572</v>
      </c>
      <c r="AE141" s="34">
        <v>32741</v>
      </c>
      <c r="AF141" s="224">
        <f t="shared" si="682"/>
        <v>-0.20264478106278316</v>
      </c>
      <c r="AG141" s="34">
        <v>9891</v>
      </c>
      <c r="AH141" s="224">
        <f t="shared" si="683"/>
        <v>7.4407994786009235E-2</v>
      </c>
      <c r="AI141" s="34">
        <v>17478</v>
      </c>
      <c r="AJ141" s="224">
        <f t="shared" si="684"/>
        <v>-0.33287530058399173</v>
      </c>
      <c r="AK141" s="130">
        <v>4598</v>
      </c>
      <c r="AL141" s="220">
        <f t="shared" si="685"/>
        <v>2.8635346756152202E-2</v>
      </c>
      <c r="AM141" s="34">
        <v>186805</v>
      </c>
      <c r="AN141" s="224">
        <f t="shared" si="686"/>
        <v>-8.2458630699483781E-2</v>
      </c>
      <c r="AO141" s="34">
        <v>57706</v>
      </c>
      <c r="AP141" s="224">
        <f t="shared" si="687"/>
        <v>-3.9011254574328191E-3</v>
      </c>
      <c r="AQ141" s="34">
        <v>45225</v>
      </c>
      <c r="AR141" s="224">
        <f t="shared" si="688"/>
        <v>-0.20618900512532468</v>
      </c>
      <c r="AS141" s="34">
        <v>59093</v>
      </c>
      <c r="AT141" s="224">
        <f t="shared" si="689"/>
        <v>7.1239880698763525E-3</v>
      </c>
      <c r="AU141" s="34">
        <v>20316</v>
      </c>
      <c r="AV141" s="224">
        <f t="shared" si="690"/>
        <v>-9.6062291434927727E-2</v>
      </c>
      <c r="AW141" s="130">
        <v>4287</v>
      </c>
      <c r="AX141" s="220">
        <f t="shared" si="691"/>
        <v>-0.12420837589376921</v>
      </c>
      <c r="AY141" s="34">
        <v>22952</v>
      </c>
      <c r="AZ141" s="224">
        <f t="shared" si="692"/>
        <v>-0.10789800995024879</v>
      </c>
      <c r="BA141" s="34">
        <v>12832</v>
      </c>
      <c r="BB141" s="224">
        <f t="shared" si="693"/>
        <v>-8.5388453314326429E-2</v>
      </c>
      <c r="BC141" s="34">
        <v>5857</v>
      </c>
      <c r="BD141" s="224">
        <f t="shared" si="694"/>
        <v>-0.20647608725105004</v>
      </c>
      <c r="BE141" s="34">
        <v>1580</v>
      </c>
      <c r="BF141" s="224">
        <f t="shared" si="695"/>
        <v>-4.0680024286581684E-2</v>
      </c>
      <c r="BG141" s="34">
        <v>2531</v>
      </c>
      <c r="BH141" s="224">
        <f t="shared" si="696"/>
        <v>0.11941618752764271</v>
      </c>
      <c r="BI141" s="130">
        <v>368</v>
      </c>
      <c r="BJ141" s="220">
        <f t="shared" si="697"/>
        <v>-0.25806451612903225</v>
      </c>
      <c r="BK141" s="34">
        <v>40632</v>
      </c>
      <c r="BL141" s="224">
        <f t="shared" si="698"/>
        <v>5.417185554171855E-2</v>
      </c>
      <c r="BM141" s="34">
        <v>16867</v>
      </c>
      <c r="BN141" s="224">
        <f t="shared" si="699"/>
        <v>-0.10666807902123832</v>
      </c>
      <c r="BO141" s="34">
        <v>4000</v>
      </c>
      <c r="BP141" s="224">
        <f t="shared" si="700"/>
        <v>-1.5748031496062964E-2</v>
      </c>
      <c r="BQ141" s="34">
        <v>11679</v>
      </c>
      <c r="BR141" s="224">
        <f t="shared" si="701"/>
        <v>0.14477553420897871</v>
      </c>
      <c r="BS141" s="34">
        <v>8959</v>
      </c>
      <c r="BT141" s="224">
        <f t="shared" si="702"/>
        <v>0.55457227138643073</v>
      </c>
      <c r="BU141" s="130">
        <v>293</v>
      </c>
      <c r="BV141" s="220">
        <f t="shared" si="703"/>
        <v>-3.3003300330032959E-2</v>
      </c>
      <c r="BW141" s="34">
        <v>290374</v>
      </c>
      <c r="BX141" s="224">
        <f t="shared" si="704"/>
        <v>2.0636629672574625E-3</v>
      </c>
      <c r="BY141" s="34">
        <v>156324</v>
      </c>
      <c r="BZ141" s="224">
        <f t="shared" si="705"/>
        <v>5.6521650975595028E-2</v>
      </c>
      <c r="CA141" s="34">
        <v>38011</v>
      </c>
      <c r="CB141" s="224">
        <f t="shared" si="706"/>
        <v>-0.11983050062520262</v>
      </c>
      <c r="CC141" s="34">
        <v>28334</v>
      </c>
      <c r="CD141" s="224">
        <f t="shared" si="707"/>
        <v>0.13240877662763273</v>
      </c>
      <c r="CE141" s="34">
        <v>68894</v>
      </c>
      <c r="CF141" s="224">
        <f t="shared" si="708"/>
        <v>-6.2398780603982074E-2</v>
      </c>
      <c r="CG141" s="130">
        <v>3064</v>
      </c>
      <c r="CH141" s="220">
        <f t="shared" si="709"/>
        <v>0.12605659683939718</v>
      </c>
      <c r="CI141" s="34">
        <v>35832</v>
      </c>
      <c r="CJ141" s="224">
        <f t="shared" si="710"/>
        <v>8.7234881815699161E-2</v>
      </c>
      <c r="CK141" s="34">
        <v>12438</v>
      </c>
      <c r="CL141" s="224">
        <f t="shared" si="711"/>
        <v>0.10148777895855465</v>
      </c>
      <c r="CM141" s="34">
        <v>13639</v>
      </c>
      <c r="CN141" s="224">
        <f t="shared" si="712"/>
        <v>-4.5252171374352557E-3</v>
      </c>
      <c r="CO141" s="34">
        <v>3278</v>
      </c>
      <c r="CP141" s="224">
        <f t="shared" si="713"/>
        <v>0.1385897881208753</v>
      </c>
      <c r="CQ141" s="34">
        <v>5295</v>
      </c>
      <c r="CR141" s="224">
        <f t="shared" si="714"/>
        <v>0.32408102025506369</v>
      </c>
      <c r="CS141" s="130">
        <v>1185</v>
      </c>
      <c r="CT141" s="220">
        <f t="shared" si="715"/>
        <v>1.716738197424883E-2</v>
      </c>
      <c r="CU141" s="34">
        <v>30449</v>
      </c>
      <c r="CV141" s="224">
        <f t="shared" si="716"/>
        <v>8.1439124875692492E-2</v>
      </c>
      <c r="CW141" s="34">
        <v>7418</v>
      </c>
      <c r="CX141" s="224">
        <f t="shared" si="717"/>
        <v>2.7850907579326512E-2</v>
      </c>
      <c r="CY141" s="34">
        <v>5029</v>
      </c>
      <c r="CZ141" s="224">
        <f t="shared" si="718"/>
        <v>0.39616879511382574</v>
      </c>
      <c r="DA141" s="34">
        <v>1923</v>
      </c>
      <c r="DB141" s="224">
        <f t="shared" si="719"/>
        <v>0.15495495495495493</v>
      </c>
      <c r="DC141" s="34">
        <v>16095</v>
      </c>
      <c r="DD141" s="224">
        <f t="shared" si="720"/>
        <v>2.6335926539982069E-2</v>
      </c>
      <c r="DE141" s="130">
        <v>26</v>
      </c>
      <c r="DF141" s="220" t="str">
        <f t="shared" si="721"/>
        <v>-</v>
      </c>
      <c r="DG141" s="34">
        <v>91160</v>
      </c>
      <c r="DH141" s="224">
        <f t="shared" si="722"/>
        <v>9.0391493128237022E-2</v>
      </c>
      <c r="DI141" s="34">
        <v>27914</v>
      </c>
      <c r="DJ141" s="224">
        <f t="shared" si="723"/>
        <v>-0.1142911536997081</v>
      </c>
      <c r="DK141" s="34">
        <v>48921</v>
      </c>
      <c r="DL141" s="224">
        <f t="shared" si="724"/>
        <v>0.19848599916705445</v>
      </c>
      <c r="DM141" s="34">
        <v>7342</v>
      </c>
      <c r="DN141" s="224">
        <f t="shared" si="725"/>
        <v>0.30339073317947807</v>
      </c>
      <c r="DO141" s="34">
        <v>6823</v>
      </c>
      <c r="DP141" s="224">
        <f t="shared" si="726"/>
        <v>0.26445515196441804</v>
      </c>
      <c r="DQ141" s="130">
        <v>236</v>
      </c>
      <c r="DR141" s="220">
        <f t="shared" si="727"/>
        <v>-0.26934984520123839</v>
      </c>
      <c r="DS141" s="34">
        <v>55190</v>
      </c>
      <c r="DT141" s="224">
        <f t="shared" si="728"/>
        <v>-1.0896447901358464E-2</v>
      </c>
      <c r="DU141" s="34">
        <v>38733</v>
      </c>
      <c r="DV141" s="224">
        <f t="shared" si="729"/>
        <v>0.18373521591638386</v>
      </c>
      <c r="DW141" s="34">
        <v>19016</v>
      </c>
      <c r="DX141" s="224">
        <f t="shared" si="730"/>
        <v>-9.1794822810201571E-2</v>
      </c>
      <c r="DY141" s="34">
        <v>8547</v>
      </c>
      <c r="DZ141" s="224">
        <f t="shared" si="731"/>
        <v>-0.30342298288508562</v>
      </c>
      <c r="EA141" s="34">
        <v>6442</v>
      </c>
      <c r="EB141" s="224">
        <f t="shared" si="732"/>
        <v>-6.5970711903726276E-2</v>
      </c>
      <c r="EC141" s="130">
        <v>777</v>
      </c>
      <c r="ED141" s="220">
        <f t="shared" si="733"/>
        <v>7.7669902912621325E-2</v>
      </c>
    </row>
    <row r="142" spans="1:134" s="16" customFormat="1" outlineLevel="1" x14ac:dyDescent="0.25">
      <c r="A142" s="218"/>
      <c r="B142" s="33" t="s">
        <v>41</v>
      </c>
      <c r="C142" s="34">
        <v>825110</v>
      </c>
      <c r="D142" s="224">
        <f t="shared" si="668"/>
        <v>7.2832354910641772E-2</v>
      </c>
      <c r="E142" s="34">
        <v>327138</v>
      </c>
      <c r="F142" s="224">
        <f t="shared" si="669"/>
        <v>8.0865517093268835E-2</v>
      </c>
      <c r="G142" s="34">
        <v>204846</v>
      </c>
      <c r="H142" s="224">
        <f t="shared" si="670"/>
        <v>1.8587027865624384E-2</v>
      </c>
      <c r="I142" s="34">
        <v>121888</v>
      </c>
      <c r="J142" s="224">
        <f t="shared" si="671"/>
        <v>0.16107030929995525</v>
      </c>
      <c r="K142" s="34">
        <v>164635</v>
      </c>
      <c r="L142" s="224">
        <f t="shared" si="672"/>
        <v>7.3344851191446292E-2</v>
      </c>
      <c r="M142" s="130">
        <v>11082</v>
      </c>
      <c r="N142" s="220">
        <f t="shared" si="673"/>
        <v>-2.6100261002609537E-3</v>
      </c>
      <c r="O142" s="34">
        <v>698151</v>
      </c>
      <c r="P142" s="224">
        <f t="shared" si="674"/>
        <v>8.3928873625392697E-2</v>
      </c>
      <c r="Q142" s="34">
        <v>272425</v>
      </c>
      <c r="R142" s="224">
        <f t="shared" si="675"/>
        <v>9.8067272617344159E-2</v>
      </c>
      <c r="S142" s="34">
        <v>167161</v>
      </c>
      <c r="T142" s="224">
        <f t="shared" si="676"/>
        <v>2.7974565222738779E-2</v>
      </c>
      <c r="U142" s="34">
        <v>113302</v>
      </c>
      <c r="V142" s="224">
        <f t="shared" si="677"/>
        <v>0.1644484640445627</v>
      </c>
      <c r="W142" s="34">
        <v>141014</v>
      </c>
      <c r="X142" s="224">
        <f t="shared" si="678"/>
        <v>0.10542860502488938</v>
      </c>
      <c r="Y142" s="130">
        <v>5971</v>
      </c>
      <c r="Z142" s="220">
        <f t="shared" si="679"/>
        <v>-0.14651229273870781</v>
      </c>
      <c r="AA142" s="34">
        <v>126959</v>
      </c>
      <c r="AB142" s="224">
        <f t="shared" si="680"/>
        <v>1.5655749508007855E-2</v>
      </c>
      <c r="AC142" s="34">
        <v>54712</v>
      </c>
      <c r="AD142" s="224">
        <f t="shared" si="681"/>
        <v>2.6389092508429801E-3</v>
      </c>
      <c r="AE142" s="34">
        <v>37685</v>
      </c>
      <c r="AF142" s="224">
        <f t="shared" si="682"/>
        <v>-2.1067123857024139E-2</v>
      </c>
      <c r="AG142" s="34">
        <v>8586</v>
      </c>
      <c r="AH142" s="224">
        <f t="shared" si="683"/>
        <v>0.1184056271981242</v>
      </c>
      <c r="AI142" s="34">
        <v>23621</v>
      </c>
      <c r="AJ142" s="224">
        <f t="shared" si="684"/>
        <v>-8.5166537567776923E-2</v>
      </c>
      <c r="AK142" s="130">
        <v>5112</v>
      </c>
      <c r="AL142" s="220">
        <f t="shared" si="685"/>
        <v>0.24228432563791014</v>
      </c>
      <c r="AM142" s="34">
        <v>158148</v>
      </c>
      <c r="AN142" s="224">
        <f t="shared" si="686"/>
        <v>-3.5088682664323745E-2</v>
      </c>
      <c r="AO142" s="34">
        <v>36179</v>
      </c>
      <c r="AP142" s="224">
        <f t="shared" si="687"/>
        <v>-2.8986285192839301E-2</v>
      </c>
      <c r="AQ142" s="34">
        <v>48312</v>
      </c>
      <c r="AR142" s="224">
        <f t="shared" si="688"/>
        <v>-2.7399190707225296E-2</v>
      </c>
      <c r="AS142" s="34">
        <v>52873</v>
      </c>
      <c r="AT142" s="224">
        <f t="shared" si="689"/>
        <v>1.1884712546888165E-2</v>
      </c>
      <c r="AU142" s="34">
        <v>18206</v>
      </c>
      <c r="AV142" s="224">
        <f t="shared" si="690"/>
        <v>-5.5607428156447813E-2</v>
      </c>
      <c r="AW142" s="130">
        <v>2564</v>
      </c>
      <c r="AX142" s="220">
        <f t="shared" si="691"/>
        <v>-0.24941451990632324</v>
      </c>
      <c r="AY142" s="34">
        <v>21347</v>
      </c>
      <c r="AZ142" s="224">
        <f t="shared" si="692"/>
        <v>8.3274129706688349E-2</v>
      </c>
      <c r="BA142" s="34">
        <v>11706</v>
      </c>
      <c r="BB142" s="224">
        <f t="shared" si="693"/>
        <v>0.15569157863560079</v>
      </c>
      <c r="BC142" s="34">
        <v>5926</v>
      </c>
      <c r="BD142" s="224">
        <f t="shared" si="694"/>
        <v>-1.5941547658585242E-2</v>
      </c>
      <c r="BE142" s="34">
        <v>1165</v>
      </c>
      <c r="BF142" s="224">
        <f t="shared" si="695"/>
        <v>0.21354166666666674</v>
      </c>
      <c r="BG142" s="34">
        <v>2323</v>
      </c>
      <c r="BH142" s="224">
        <f t="shared" si="696"/>
        <v>-3.6499377851513914E-2</v>
      </c>
      <c r="BI142" s="130">
        <v>256</v>
      </c>
      <c r="BJ142" s="220">
        <f t="shared" si="697"/>
        <v>1.5873015873015817E-2</v>
      </c>
      <c r="BK142" s="34">
        <v>30683</v>
      </c>
      <c r="BL142" s="224">
        <f t="shared" si="698"/>
        <v>0.34757784707277439</v>
      </c>
      <c r="BM142" s="34">
        <v>12937</v>
      </c>
      <c r="BN142" s="224">
        <f t="shared" si="699"/>
        <v>8.4045584045584043E-2</v>
      </c>
      <c r="BO142" s="34">
        <v>3055</v>
      </c>
      <c r="BP142" s="224">
        <f t="shared" si="700"/>
        <v>0.18594720496894412</v>
      </c>
      <c r="BQ142" s="34">
        <v>8523</v>
      </c>
      <c r="BR142" s="224">
        <f t="shared" si="701"/>
        <v>0.83369191049913938</v>
      </c>
      <c r="BS142" s="34">
        <v>6110</v>
      </c>
      <c r="BT142" s="224">
        <f t="shared" si="702"/>
        <v>0.81198102016607354</v>
      </c>
      <c r="BU142" s="130">
        <v>216</v>
      </c>
      <c r="BV142" s="220">
        <f t="shared" si="703"/>
        <v>-0.19402985074626866</v>
      </c>
      <c r="BW142" s="34">
        <v>298108</v>
      </c>
      <c r="BX142" s="224">
        <f t="shared" si="704"/>
        <v>0.11291219765327809</v>
      </c>
      <c r="BY142" s="34">
        <v>139929</v>
      </c>
      <c r="BZ142" s="224">
        <f t="shared" si="705"/>
        <v>0.11319809069212416</v>
      </c>
      <c r="CA142" s="34">
        <v>46906</v>
      </c>
      <c r="CB142" s="224">
        <f t="shared" si="706"/>
        <v>-1.8189429618001074E-2</v>
      </c>
      <c r="CC142" s="34">
        <v>29198</v>
      </c>
      <c r="CD142" s="224">
        <f t="shared" si="707"/>
        <v>0.30394783851375484</v>
      </c>
      <c r="CE142" s="34">
        <v>80891</v>
      </c>
      <c r="CF142" s="224">
        <f t="shared" si="708"/>
        <v>0.15006540036396721</v>
      </c>
      <c r="CG142" s="130">
        <v>991</v>
      </c>
      <c r="CH142" s="220">
        <f t="shared" si="709"/>
        <v>-0.27132352941176474</v>
      </c>
      <c r="CI142" s="34">
        <v>33912</v>
      </c>
      <c r="CJ142" s="224">
        <f t="shared" si="710"/>
        <v>0.11012177556632174</v>
      </c>
      <c r="CK142" s="34">
        <v>10911</v>
      </c>
      <c r="CL142" s="224">
        <f t="shared" si="711"/>
        <v>0.11496014714898828</v>
      </c>
      <c r="CM142" s="34">
        <v>14050</v>
      </c>
      <c r="CN142" s="224">
        <f t="shared" si="712"/>
        <v>3.9201183431952558E-2</v>
      </c>
      <c r="CO142" s="34">
        <v>3469</v>
      </c>
      <c r="CP142" s="224">
        <f t="shared" si="713"/>
        <v>0.5342768686421937</v>
      </c>
      <c r="CQ142" s="34">
        <v>4488</v>
      </c>
      <c r="CR142" s="224">
        <f t="shared" si="714"/>
        <v>0.12003993012228609</v>
      </c>
      <c r="CS142" s="130">
        <v>1011</v>
      </c>
      <c r="CT142" s="220">
        <f t="shared" si="715"/>
        <v>0.13087248322147649</v>
      </c>
      <c r="CU142" s="34">
        <v>33473</v>
      </c>
      <c r="CV142" s="224">
        <f t="shared" si="716"/>
        <v>0.15078901227352426</v>
      </c>
      <c r="CW142" s="34">
        <v>8439</v>
      </c>
      <c r="CX142" s="224">
        <f t="shared" si="717"/>
        <v>0.13244766505636063</v>
      </c>
      <c r="CY142" s="34">
        <v>5571</v>
      </c>
      <c r="CZ142" s="224">
        <f t="shared" si="718"/>
        <v>0.22493403693931402</v>
      </c>
      <c r="DA142" s="34">
        <v>1890</v>
      </c>
      <c r="DB142" s="224">
        <f t="shared" si="719"/>
        <v>0.33380381086803101</v>
      </c>
      <c r="DC142" s="34">
        <v>17674</v>
      </c>
      <c r="DD142" s="224">
        <f t="shared" si="720"/>
        <v>0.1251591545709192</v>
      </c>
      <c r="DE142" s="130">
        <v>38</v>
      </c>
      <c r="DF142" s="220">
        <f t="shared" si="721"/>
        <v>0.22580645161290325</v>
      </c>
      <c r="DG142" s="34">
        <v>30186</v>
      </c>
      <c r="DH142" s="224">
        <f t="shared" si="722"/>
        <v>0.26576652130157674</v>
      </c>
      <c r="DI142" s="34">
        <v>4985</v>
      </c>
      <c r="DJ142" s="224">
        <f t="shared" si="723"/>
        <v>-6.472795497185746E-2</v>
      </c>
      <c r="DK142" s="34">
        <v>21338</v>
      </c>
      <c r="DL142" s="224">
        <f t="shared" si="724"/>
        <v>0.39245627773427305</v>
      </c>
      <c r="DM142" s="34">
        <v>2387</v>
      </c>
      <c r="DN142" s="224">
        <f t="shared" si="725"/>
        <v>0.38457076566125292</v>
      </c>
      <c r="DO142" s="34">
        <v>1495</v>
      </c>
      <c r="DP142" s="224">
        <f t="shared" si="726"/>
        <v>-2.9220779220779258E-2</v>
      </c>
      <c r="DQ142" s="130">
        <v>38</v>
      </c>
      <c r="DR142" s="220" t="str">
        <f t="shared" si="727"/>
        <v>-</v>
      </c>
      <c r="DS142" s="34">
        <v>62178</v>
      </c>
      <c r="DT142" s="224">
        <f t="shared" si="728"/>
        <v>0.20343739717808274</v>
      </c>
      <c r="DU142" s="34">
        <v>41586</v>
      </c>
      <c r="DV142" s="224">
        <f t="shared" si="729"/>
        <v>0.23261604125911428</v>
      </c>
      <c r="DW142" s="34">
        <v>19551</v>
      </c>
      <c r="DX142" s="224">
        <f t="shared" si="730"/>
        <v>-2.1814179216490759E-2</v>
      </c>
      <c r="DY142" s="34">
        <v>10012</v>
      </c>
      <c r="DZ142" s="224">
        <f t="shared" si="731"/>
        <v>0.1835914410686843</v>
      </c>
      <c r="EA142" s="34">
        <v>6994</v>
      </c>
      <c r="EB142" s="224">
        <f t="shared" si="732"/>
        <v>-3.5842293906810041E-2</v>
      </c>
      <c r="EC142" s="130">
        <v>770</v>
      </c>
      <c r="ED142" s="220">
        <f t="shared" si="733"/>
        <v>0.53692614770459079</v>
      </c>
    </row>
    <row r="143" spans="1:134" s="16" customFormat="1" outlineLevel="1" x14ac:dyDescent="0.25">
      <c r="A143" s="218"/>
      <c r="B143" s="33" t="s">
        <v>43</v>
      </c>
      <c r="C143" s="34">
        <v>851485</v>
      </c>
      <c r="D143" s="224">
        <f t="shared" si="668"/>
        <v>1.116156782086386E-2</v>
      </c>
      <c r="E143" s="34">
        <v>339984</v>
      </c>
      <c r="F143" s="224">
        <f t="shared" si="669"/>
        <v>8.5960222790060214E-4</v>
      </c>
      <c r="G143" s="34">
        <v>208324</v>
      </c>
      <c r="H143" s="224">
        <f t="shared" si="670"/>
        <v>-3.3600376324161019E-5</v>
      </c>
      <c r="I143" s="34">
        <v>130618</v>
      </c>
      <c r="J143" s="224">
        <f t="shared" si="671"/>
        <v>-1.7459135392924541E-2</v>
      </c>
      <c r="K143" s="34">
        <v>176832</v>
      </c>
      <c r="L143" s="224">
        <f t="shared" si="672"/>
        <v>6.3958315784407027E-2</v>
      </c>
      <c r="M143" s="130">
        <v>8348</v>
      </c>
      <c r="N143" s="220">
        <f t="shared" si="673"/>
        <v>-0.26038805705679102</v>
      </c>
      <c r="O143" s="34">
        <v>716891</v>
      </c>
      <c r="P143" s="224">
        <f t="shared" si="674"/>
        <v>2.2723025323733159E-2</v>
      </c>
      <c r="Q143" s="34">
        <v>279086</v>
      </c>
      <c r="R143" s="224">
        <f t="shared" si="675"/>
        <v>1.3005303027553206E-2</v>
      </c>
      <c r="S143" s="34">
        <v>169793</v>
      </c>
      <c r="T143" s="224">
        <f t="shared" si="676"/>
        <v>1.84809731752964E-2</v>
      </c>
      <c r="U143" s="34">
        <v>119232</v>
      </c>
      <c r="V143" s="224">
        <f t="shared" si="677"/>
        <v>9.2342304528125752E-4</v>
      </c>
      <c r="W143" s="34">
        <v>147639</v>
      </c>
      <c r="X143" s="224">
        <f t="shared" si="678"/>
        <v>9.320923206788545E-2</v>
      </c>
      <c r="Y143" s="130">
        <v>4614</v>
      </c>
      <c r="Z143" s="220">
        <f t="shared" si="679"/>
        <v>-0.34775233248515691</v>
      </c>
      <c r="AA143" s="34">
        <v>134594</v>
      </c>
      <c r="AB143" s="224">
        <f t="shared" si="680"/>
        <v>-4.6264606052875856E-2</v>
      </c>
      <c r="AC143" s="34">
        <v>60898</v>
      </c>
      <c r="AD143" s="224">
        <f t="shared" si="681"/>
        <v>-5.1270466902428757E-2</v>
      </c>
      <c r="AE143" s="34">
        <v>38531</v>
      </c>
      <c r="AF143" s="224">
        <f t="shared" si="682"/>
        <v>-7.419688123212953E-2</v>
      </c>
      <c r="AG143" s="34">
        <v>11386</v>
      </c>
      <c r="AH143" s="224">
        <f t="shared" si="683"/>
        <v>-0.1759426793080987</v>
      </c>
      <c r="AI143" s="34">
        <v>29193</v>
      </c>
      <c r="AJ143" s="224">
        <f t="shared" si="684"/>
        <v>-6.2855125036114456E-2</v>
      </c>
      <c r="AK143" s="130">
        <v>3735</v>
      </c>
      <c r="AL143" s="220">
        <f t="shared" si="685"/>
        <v>-0.11345834322335624</v>
      </c>
      <c r="AM143" s="34">
        <v>164935</v>
      </c>
      <c r="AN143" s="224">
        <f t="shared" si="686"/>
        <v>-6.6803589412816389E-2</v>
      </c>
      <c r="AO143" s="34">
        <v>40114</v>
      </c>
      <c r="AP143" s="224">
        <f t="shared" si="687"/>
        <v>-0.12003685341990966</v>
      </c>
      <c r="AQ143" s="34">
        <v>48367</v>
      </c>
      <c r="AR143" s="224">
        <f t="shared" si="688"/>
        <v>-9.4615904482991953E-3</v>
      </c>
      <c r="AS143" s="34">
        <v>57035</v>
      </c>
      <c r="AT143" s="224">
        <f t="shared" si="689"/>
        <v>-4.1541331271951254E-2</v>
      </c>
      <c r="AU143" s="34">
        <v>18545</v>
      </c>
      <c r="AV143" s="224">
        <f t="shared" si="690"/>
        <v>-4.9023127019127255E-2</v>
      </c>
      <c r="AW143" s="130">
        <v>1732</v>
      </c>
      <c r="AX143" s="220">
        <f t="shared" si="691"/>
        <v>-0.45568824638592076</v>
      </c>
      <c r="AY143" s="34">
        <v>19969</v>
      </c>
      <c r="AZ143" s="224">
        <f t="shared" si="692"/>
        <v>-7.0608124906766934E-3</v>
      </c>
      <c r="BA143" s="34">
        <v>10104</v>
      </c>
      <c r="BB143" s="224">
        <f t="shared" si="693"/>
        <v>-1.1543729211504594E-2</v>
      </c>
      <c r="BC143" s="34">
        <v>5834</v>
      </c>
      <c r="BD143" s="224">
        <f t="shared" si="694"/>
        <v>-1.5856950067476339E-2</v>
      </c>
      <c r="BE143" s="34">
        <v>1388</v>
      </c>
      <c r="BF143" s="224">
        <f t="shared" si="695"/>
        <v>0.25383920505871727</v>
      </c>
      <c r="BG143" s="34">
        <v>2177</v>
      </c>
      <c r="BH143" s="224">
        <f t="shared" si="696"/>
        <v>-0.10485197368421051</v>
      </c>
      <c r="BI143" s="130">
        <v>487</v>
      </c>
      <c r="BJ143" s="220">
        <f t="shared" si="697"/>
        <v>0.55095541401273884</v>
      </c>
      <c r="BK143" s="34">
        <v>21822</v>
      </c>
      <c r="BL143" s="224">
        <f t="shared" si="698"/>
        <v>0.23911191868718418</v>
      </c>
      <c r="BM143" s="34">
        <v>10242</v>
      </c>
      <c r="BN143" s="224">
        <f t="shared" si="699"/>
        <v>0.20126671358198456</v>
      </c>
      <c r="BO143" s="34">
        <v>1842</v>
      </c>
      <c r="BP143" s="224">
        <f t="shared" si="700"/>
        <v>0.10497900419916006</v>
      </c>
      <c r="BQ143" s="34">
        <v>6705</v>
      </c>
      <c r="BR143" s="224">
        <f t="shared" si="701"/>
        <v>6.6995544239337956E-2</v>
      </c>
      <c r="BS143" s="34">
        <v>4654</v>
      </c>
      <c r="BT143" s="224">
        <f t="shared" si="702"/>
        <v>1.1309523809523809</v>
      </c>
      <c r="BU143" s="130">
        <v>35</v>
      </c>
      <c r="BV143" s="220">
        <f t="shared" si="703"/>
        <v>-0.77124183006535951</v>
      </c>
      <c r="BW143" s="34">
        <v>305091</v>
      </c>
      <c r="BX143" s="224">
        <f t="shared" si="704"/>
        <v>2.314296254066206E-2</v>
      </c>
      <c r="BY143" s="34">
        <v>141596</v>
      </c>
      <c r="BZ143" s="224">
        <f t="shared" si="705"/>
        <v>-1.0461727687587796E-2</v>
      </c>
      <c r="CA143" s="34">
        <v>51334</v>
      </c>
      <c r="CB143" s="224">
        <f t="shared" si="706"/>
        <v>2.2202751946474475E-2</v>
      </c>
      <c r="CC143" s="34">
        <v>28907</v>
      </c>
      <c r="CD143" s="224">
        <f t="shared" si="707"/>
        <v>-6.3591365323800719E-3</v>
      </c>
      <c r="CE143" s="34">
        <v>82099</v>
      </c>
      <c r="CF143" s="224">
        <f t="shared" si="708"/>
        <v>0.12270601427672778</v>
      </c>
      <c r="CG143" s="130">
        <v>804</v>
      </c>
      <c r="CH143" s="220">
        <f t="shared" si="709"/>
        <v>-0.60951918406993688</v>
      </c>
      <c r="CI143" s="34">
        <v>28125</v>
      </c>
      <c r="CJ143" s="224">
        <f t="shared" si="710"/>
        <v>8.0816232418722711E-2</v>
      </c>
      <c r="CK143" s="34">
        <v>9098</v>
      </c>
      <c r="CL143" s="224">
        <f t="shared" si="711"/>
        <v>0.12640831992076262</v>
      </c>
      <c r="CM143" s="34">
        <v>11118</v>
      </c>
      <c r="CN143" s="224">
        <f t="shared" si="712"/>
        <v>-1.7757752451630027E-2</v>
      </c>
      <c r="CO143" s="34">
        <v>2987</v>
      </c>
      <c r="CP143" s="224">
        <f t="shared" si="713"/>
        <v>0.25980598903416285</v>
      </c>
      <c r="CQ143" s="34">
        <v>4179</v>
      </c>
      <c r="CR143" s="224">
        <f t="shared" si="714"/>
        <v>0.19570815450643786</v>
      </c>
      <c r="CS143" s="130">
        <v>852</v>
      </c>
      <c r="CT143" s="220">
        <f t="shared" si="715"/>
        <v>4.2839657282741639E-2</v>
      </c>
      <c r="CU143" s="34">
        <v>44216</v>
      </c>
      <c r="CV143" s="224">
        <f t="shared" si="716"/>
        <v>0.22846108965632217</v>
      </c>
      <c r="CW143" s="34">
        <v>11855</v>
      </c>
      <c r="CX143" s="224">
        <f t="shared" si="717"/>
        <v>0.39355824615022916</v>
      </c>
      <c r="CY143" s="34">
        <v>5379</v>
      </c>
      <c r="CZ143" s="224">
        <f t="shared" si="718"/>
        <v>-6.2238493723849375E-2</v>
      </c>
      <c r="DA143" s="34">
        <v>2873</v>
      </c>
      <c r="DB143" s="224">
        <f t="shared" si="719"/>
        <v>0.47484599589322385</v>
      </c>
      <c r="DC143" s="34">
        <v>24212</v>
      </c>
      <c r="DD143" s="224">
        <f t="shared" si="720"/>
        <v>0.21845906094308298</v>
      </c>
      <c r="DE143" s="130">
        <v>0</v>
      </c>
      <c r="DF143" s="220">
        <f t="shared" si="721"/>
        <v>-1</v>
      </c>
      <c r="DG143" s="34">
        <v>31639</v>
      </c>
      <c r="DH143" s="224">
        <f t="shared" si="722"/>
        <v>0.31178738753679669</v>
      </c>
      <c r="DI143" s="34">
        <v>4852</v>
      </c>
      <c r="DJ143" s="224">
        <f t="shared" si="723"/>
        <v>0.16578567996155691</v>
      </c>
      <c r="DK143" s="34">
        <v>22569</v>
      </c>
      <c r="DL143" s="224">
        <f t="shared" si="724"/>
        <v>0.36426283020008454</v>
      </c>
      <c r="DM143" s="34">
        <v>2181</v>
      </c>
      <c r="DN143" s="224">
        <f t="shared" si="725"/>
        <v>0.44055482166446502</v>
      </c>
      <c r="DO143" s="34">
        <v>1933</v>
      </c>
      <c r="DP143" s="224">
        <f t="shared" si="726"/>
        <v>-8.9924670433145004E-2</v>
      </c>
      <c r="DQ143" s="130">
        <v>119</v>
      </c>
      <c r="DR143" s="220" t="str">
        <f t="shared" si="727"/>
        <v>-</v>
      </c>
      <c r="DS143" s="34">
        <v>67449</v>
      </c>
      <c r="DT143" s="224">
        <f t="shared" si="728"/>
        <v>5.3959783564625496E-3</v>
      </c>
      <c r="DU143" s="34">
        <v>44514</v>
      </c>
      <c r="DV143" s="224">
        <f t="shared" si="729"/>
        <v>0.10011615550008646</v>
      </c>
      <c r="DW143" s="34">
        <v>20846</v>
      </c>
      <c r="DX143" s="224">
        <f t="shared" si="730"/>
        <v>-0.1247060799462546</v>
      </c>
      <c r="DY143" s="34">
        <v>11787</v>
      </c>
      <c r="DZ143" s="224">
        <f t="shared" si="731"/>
        <v>-8.1293842556508178E-2</v>
      </c>
      <c r="EA143" s="34">
        <v>6767</v>
      </c>
      <c r="EB143" s="224">
        <f t="shared" si="732"/>
        <v>-0.17465544578607151</v>
      </c>
      <c r="EC143" s="130">
        <v>512</v>
      </c>
      <c r="ED143" s="220">
        <f t="shared" si="733"/>
        <v>0.51479289940828399</v>
      </c>
    </row>
    <row r="144" spans="1:134" s="16" customFormat="1" outlineLevel="1" x14ac:dyDescent="0.25">
      <c r="A144" s="218"/>
      <c r="B144" s="33" t="s">
        <v>45</v>
      </c>
      <c r="C144" s="34">
        <v>1030411</v>
      </c>
      <c r="D144" s="224">
        <f t="shared" si="668"/>
        <v>1.0201910774947143E-2</v>
      </c>
      <c r="E144" s="34">
        <v>387662</v>
      </c>
      <c r="F144" s="224">
        <f t="shared" si="669"/>
        <v>9.9493803456101038E-3</v>
      </c>
      <c r="G144" s="34">
        <v>261990</v>
      </c>
      <c r="H144" s="224">
        <f t="shared" si="670"/>
        <v>3.5414912915120444E-2</v>
      </c>
      <c r="I144" s="34">
        <v>171450</v>
      </c>
      <c r="J144" s="224">
        <f t="shared" si="671"/>
        <v>4.9008810572687134E-2</v>
      </c>
      <c r="K144" s="34">
        <v>200046</v>
      </c>
      <c r="L144" s="224">
        <f t="shared" si="672"/>
        <v>-1.4498322569203248E-2</v>
      </c>
      <c r="M144" s="130">
        <v>13370</v>
      </c>
      <c r="N144" s="220">
        <f t="shared" si="673"/>
        <v>-0.30003664729595314</v>
      </c>
      <c r="O144" s="34">
        <v>847002</v>
      </c>
      <c r="P144" s="224">
        <f t="shared" si="674"/>
        <v>1.5770184637081908E-2</v>
      </c>
      <c r="Q144" s="34">
        <v>317267</v>
      </c>
      <c r="R144" s="224">
        <f t="shared" si="675"/>
        <v>3.2215769524831961E-2</v>
      </c>
      <c r="S144" s="34">
        <v>209579</v>
      </c>
      <c r="T144" s="224">
        <f t="shared" si="676"/>
        <v>2.0792947250499294E-2</v>
      </c>
      <c r="U144" s="34">
        <v>149316</v>
      </c>
      <c r="V144" s="224">
        <f t="shared" si="677"/>
        <v>4.5198412420638601E-2</v>
      </c>
      <c r="W144" s="34">
        <v>162697</v>
      </c>
      <c r="X144" s="224">
        <f t="shared" si="678"/>
        <v>-8.9482596883642129E-3</v>
      </c>
      <c r="Y144" s="130">
        <v>7812</v>
      </c>
      <c r="Z144" s="220">
        <f t="shared" si="679"/>
        <v>-0.33333333333333337</v>
      </c>
      <c r="AA144" s="34">
        <v>183409</v>
      </c>
      <c r="AB144" s="224">
        <f t="shared" si="680"/>
        <v>-1.4735270101852271E-2</v>
      </c>
      <c r="AC144" s="34">
        <v>70395</v>
      </c>
      <c r="AD144" s="224">
        <f t="shared" si="681"/>
        <v>-7.9539213891576699E-2</v>
      </c>
      <c r="AE144" s="34">
        <v>52412</v>
      </c>
      <c r="AF144" s="224">
        <f t="shared" si="682"/>
        <v>9.8346570548418777E-2</v>
      </c>
      <c r="AG144" s="34">
        <v>22134</v>
      </c>
      <c r="AH144" s="224">
        <f t="shared" si="683"/>
        <v>7.551020408163267E-2</v>
      </c>
      <c r="AI144" s="34">
        <v>37350</v>
      </c>
      <c r="AJ144" s="224">
        <f t="shared" si="684"/>
        <v>-3.7941426473997342E-2</v>
      </c>
      <c r="AK144" s="130">
        <v>5559</v>
      </c>
      <c r="AL144" s="220">
        <f t="shared" si="685"/>
        <v>-0.24705404307192202</v>
      </c>
      <c r="AM144" s="34">
        <v>185492</v>
      </c>
      <c r="AN144" s="224">
        <f t="shared" si="686"/>
        <v>-0.12109510113765054</v>
      </c>
      <c r="AO144" s="34">
        <v>42950</v>
      </c>
      <c r="AP144" s="224">
        <f t="shared" si="687"/>
        <v>-7.0205442383045047E-2</v>
      </c>
      <c r="AQ144" s="34">
        <v>51080</v>
      </c>
      <c r="AR144" s="224">
        <f t="shared" si="688"/>
        <v>-9.1588120220522873E-2</v>
      </c>
      <c r="AS144" s="34">
        <v>66265</v>
      </c>
      <c r="AT144" s="224">
        <f t="shared" si="689"/>
        <v>-6.902413667144347E-2</v>
      </c>
      <c r="AU144" s="34">
        <v>19919</v>
      </c>
      <c r="AV144" s="224">
        <f t="shared" si="690"/>
        <v>-0.2692152474593682</v>
      </c>
      <c r="AW144" s="130">
        <v>3350</v>
      </c>
      <c r="AX144" s="220">
        <f t="shared" si="691"/>
        <v>-0.49842790836951645</v>
      </c>
      <c r="AY144" s="34">
        <v>28899</v>
      </c>
      <c r="AZ144" s="224">
        <f t="shared" si="692"/>
        <v>6.0241405877389242E-2</v>
      </c>
      <c r="BA144" s="34">
        <v>14332</v>
      </c>
      <c r="BB144" s="224">
        <f t="shared" si="693"/>
        <v>3.6222977369676723E-2</v>
      </c>
      <c r="BC144" s="34">
        <v>8394</v>
      </c>
      <c r="BD144" s="224">
        <f t="shared" si="694"/>
        <v>-4.1671423678502073E-2</v>
      </c>
      <c r="BE144" s="34">
        <v>2295</v>
      </c>
      <c r="BF144" s="224">
        <f t="shared" si="695"/>
        <v>0.45253164556962022</v>
      </c>
      <c r="BG144" s="34">
        <v>3066</v>
      </c>
      <c r="BH144" s="224">
        <f t="shared" si="696"/>
        <v>0.20946745562130187</v>
      </c>
      <c r="BI144" s="130">
        <v>643</v>
      </c>
      <c r="BJ144" s="220">
        <f t="shared" si="697"/>
        <v>0.32032854209445594</v>
      </c>
      <c r="BK144" s="34">
        <v>35252</v>
      </c>
      <c r="BL144" s="224">
        <f t="shared" si="698"/>
        <v>9.6553440338434715E-2</v>
      </c>
      <c r="BM144" s="34">
        <v>12729</v>
      </c>
      <c r="BN144" s="224">
        <f t="shared" si="699"/>
        <v>8.9568801521877628E-3</v>
      </c>
      <c r="BO144" s="34">
        <v>4122</v>
      </c>
      <c r="BP144" s="224">
        <f t="shared" si="700"/>
        <v>0.13585009644530177</v>
      </c>
      <c r="BQ144" s="34">
        <v>10744</v>
      </c>
      <c r="BR144" s="224">
        <f t="shared" si="701"/>
        <v>0.11986658328121735</v>
      </c>
      <c r="BS144" s="34">
        <v>7072</v>
      </c>
      <c r="BT144" s="224">
        <f t="shared" si="702"/>
        <v>0.16873244091885642</v>
      </c>
      <c r="BU144" s="130">
        <v>556</v>
      </c>
      <c r="BV144" s="220">
        <f t="shared" si="703"/>
        <v>-5.9221658206429773E-2</v>
      </c>
      <c r="BW144" s="34">
        <v>321060</v>
      </c>
      <c r="BX144" s="224">
        <f t="shared" si="704"/>
        <v>3.9217463359055404E-2</v>
      </c>
      <c r="BY144" s="34">
        <v>149711</v>
      </c>
      <c r="BZ144" s="224">
        <f t="shared" si="705"/>
        <v>8.5080297477904132E-3</v>
      </c>
      <c r="CA144" s="34">
        <v>55968</v>
      </c>
      <c r="CB144" s="224">
        <f t="shared" si="706"/>
        <v>0.10582470560341428</v>
      </c>
      <c r="CC144" s="34">
        <v>29640</v>
      </c>
      <c r="CD144" s="224">
        <f t="shared" si="707"/>
        <v>0.10878348047284159</v>
      </c>
      <c r="CE144" s="34">
        <v>85041</v>
      </c>
      <c r="CF144" s="224">
        <f t="shared" si="708"/>
        <v>6.1778182862422426E-2</v>
      </c>
      <c r="CG144" s="130">
        <v>827</v>
      </c>
      <c r="CH144" s="220">
        <f t="shared" si="709"/>
        <v>-0.49357011635027559</v>
      </c>
      <c r="CI144" s="34">
        <v>49432</v>
      </c>
      <c r="CJ144" s="224">
        <f t="shared" si="710"/>
        <v>-8.399888816825718E-2</v>
      </c>
      <c r="CK144" s="34">
        <v>14068</v>
      </c>
      <c r="CL144" s="224">
        <f t="shared" si="711"/>
        <v>-9.4665036360126131E-2</v>
      </c>
      <c r="CM144" s="34">
        <v>20536</v>
      </c>
      <c r="CN144" s="224">
        <f t="shared" si="712"/>
        <v>-8.0505059550461167E-2</v>
      </c>
      <c r="CO144" s="34">
        <v>5370</v>
      </c>
      <c r="CP144" s="224">
        <f t="shared" si="713"/>
        <v>-0.16250779787897696</v>
      </c>
      <c r="CQ144" s="34">
        <v>7810</v>
      </c>
      <c r="CR144" s="224">
        <f t="shared" si="714"/>
        <v>-9.7735674676524997E-2</v>
      </c>
      <c r="CS144" s="130">
        <v>1428</v>
      </c>
      <c r="CT144" s="220">
        <f t="shared" si="715"/>
        <v>0.10355486862442032</v>
      </c>
      <c r="CU144" s="34">
        <v>44005</v>
      </c>
      <c r="CV144" s="224">
        <f t="shared" si="716"/>
        <v>0.17240368732349332</v>
      </c>
      <c r="CW144" s="34">
        <v>12437</v>
      </c>
      <c r="CX144" s="224">
        <f t="shared" si="717"/>
        <v>0.43514885760443112</v>
      </c>
      <c r="CY144" s="34">
        <v>6670</v>
      </c>
      <c r="CZ144" s="224">
        <f t="shared" si="718"/>
        <v>0.11148141976337267</v>
      </c>
      <c r="DA144" s="34">
        <v>2274</v>
      </c>
      <c r="DB144" s="224">
        <f t="shared" si="719"/>
        <v>0.31141868512110737</v>
      </c>
      <c r="DC144" s="34">
        <v>22652</v>
      </c>
      <c r="DD144" s="224">
        <f t="shared" si="720"/>
        <v>6.8893922234805505E-2</v>
      </c>
      <c r="DE144" s="130">
        <v>0</v>
      </c>
      <c r="DF144" s="220" t="str">
        <f t="shared" si="721"/>
        <v>-</v>
      </c>
      <c r="DG144" s="34">
        <v>49169</v>
      </c>
      <c r="DH144" s="224">
        <f t="shared" si="722"/>
        <v>0.40474830009713725</v>
      </c>
      <c r="DI144" s="34">
        <v>9634</v>
      </c>
      <c r="DJ144" s="224">
        <f t="shared" si="723"/>
        <v>0.31630004098920628</v>
      </c>
      <c r="DK144" s="34">
        <v>33326</v>
      </c>
      <c r="DL144" s="224">
        <f t="shared" si="724"/>
        <v>0.54122924663552707</v>
      </c>
      <c r="DM144" s="34">
        <v>3283</v>
      </c>
      <c r="DN144" s="224">
        <f t="shared" si="725"/>
        <v>3.076923076923066E-2</v>
      </c>
      <c r="DO144" s="34">
        <v>2765</v>
      </c>
      <c r="DP144" s="224">
        <f t="shared" si="726"/>
        <v>-4.225839972289569E-2</v>
      </c>
      <c r="DQ144" s="130">
        <v>132</v>
      </c>
      <c r="DR144" s="220">
        <f t="shared" si="727"/>
        <v>0.4042553191489362</v>
      </c>
      <c r="DS144" s="34">
        <v>87600</v>
      </c>
      <c r="DT144" s="224">
        <f t="shared" si="728"/>
        <v>4.9504001533521746E-2</v>
      </c>
      <c r="DU144" s="34">
        <v>52689</v>
      </c>
      <c r="DV144" s="224">
        <f t="shared" si="729"/>
        <v>0.14526366126157453</v>
      </c>
      <c r="DW144" s="34">
        <v>26282</v>
      </c>
      <c r="DX144" s="224">
        <f t="shared" si="730"/>
        <v>-0.17015566290928608</v>
      </c>
      <c r="DY144" s="34">
        <v>20716</v>
      </c>
      <c r="DZ144" s="224">
        <f t="shared" si="731"/>
        <v>0.37428685153244001</v>
      </c>
      <c r="EA144" s="34">
        <v>10742</v>
      </c>
      <c r="EB144" s="224">
        <f t="shared" si="732"/>
        <v>-3.9692472733774409E-2</v>
      </c>
      <c r="EC144" s="130">
        <v>876</v>
      </c>
      <c r="ED144" s="220">
        <f t="shared" si="733"/>
        <v>5.6694813027744262E-2</v>
      </c>
    </row>
    <row r="145" spans="1:134" s="16" customFormat="1" outlineLevel="1" x14ac:dyDescent="0.25">
      <c r="A145" s="218"/>
      <c r="B145" s="33" t="s">
        <v>47</v>
      </c>
      <c r="C145" s="34">
        <v>1078556</v>
      </c>
      <c r="D145" s="224">
        <f t="shared" si="668"/>
        <v>2.6575356808025585E-2</v>
      </c>
      <c r="E145" s="34">
        <v>392512</v>
      </c>
      <c r="F145" s="224">
        <f t="shared" si="669"/>
        <v>-4.602746384736911E-2</v>
      </c>
      <c r="G145" s="34">
        <v>265464</v>
      </c>
      <c r="H145" s="224">
        <f t="shared" si="670"/>
        <v>1.4007035985897476E-2</v>
      </c>
      <c r="I145" s="34">
        <v>182202</v>
      </c>
      <c r="J145" s="224">
        <f t="shared" si="671"/>
        <v>9.0964612897431296E-2</v>
      </c>
      <c r="K145" s="34">
        <v>223545</v>
      </c>
      <c r="L145" s="224">
        <f t="shared" si="672"/>
        <v>0.14721413945468265</v>
      </c>
      <c r="M145" s="130">
        <v>16703</v>
      </c>
      <c r="N145" s="220">
        <f t="shared" si="673"/>
        <v>-0.16655855496232719</v>
      </c>
      <c r="O145" s="34">
        <v>869936</v>
      </c>
      <c r="P145" s="224">
        <f t="shared" si="674"/>
        <v>6.0320849879212046E-2</v>
      </c>
      <c r="Q145" s="34">
        <v>322830</v>
      </c>
      <c r="R145" s="224">
        <f t="shared" si="675"/>
        <v>1.217443650512462E-2</v>
      </c>
      <c r="S145" s="34">
        <v>203314</v>
      </c>
      <c r="T145" s="224">
        <f t="shared" si="676"/>
        <v>2.8115739757476499E-2</v>
      </c>
      <c r="U145" s="34">
        <v>155883</v>
      </c>
      <c r="V145" s="224">
        <f t="shared" si="677"/>
        <v>8.5770605074911632E-2</v>
      </c>
      <c r="W145" s="34">
        <v>177775</v>
      </c>
      <c r="X145" s="224">
        <f t="shared" si="678"/>
        <v>0.18344672409431628</v>
      </c>
      <c r="Y145" s="130">
        <v>8094</v>
      </c>
      <c r="Z145" s="220">
        <f t="shared" si="679"/>
        <v>-0.18423704898206006</v>
      </c>
      <c r="AA145" s="34">
        <v>208619</v>
      </c>
      <c r="AB145" s="224">
        <f t="shared" si="680"/>
        <v>-9.3705607131531088E-2</v>
      </c>
      <c r="AC145" s="34">
        <v>69682</v>
      </c>
      <c r="AD145" s="224">
        <f t="shared" si="681"/>
        <v>-0.24669736870554149</v>
      </c>
      <c r="AE145" s="34">
        <v>62150</v>
      </c>
      <c r="AF145" s="224">
        <f t="shared" si="682"/>
        <v>-2.9558265540340134E-2</v>
      </c>
      <c r="AG145" s="34">
        <v>26318</v>
      </c>
      <c r="AH145" s="224">
        <f t="shared" si="683"/>
        <v>0.12273367177168204</v>
      </c>
      <c r="AI145" s="34">
        <v>45770</v>
      </c>
      <c r="AJ145" s="224">
        <f t="shared" si="684"/>
        <v>2.5267685139554574E-2</v>
      </c>
      <c r="AK145" s="130">
        <v>8609</v>
      </c>
      <c r="AL145" s="220">
        <f t="shared" si="685"/>
        <v>-0.14930830039525689</v>
      </c>
      <c r="AM145" s="34">
        <v>191934</v>
      </c>
      <c r="AN145" s="224">
        <f t="shared" si="686"/>
        <v>-2.9972313270411055E-3</v>
      </c>
      <c r="AO145" s="34">
        <v>43122</v>
      </c>
      <c r="AP145" s="224">
        <f t="shared" si="687"/>
        <v>1.8586496909995809E-3</v>
      </c>
      <c r="AQ145" s="34">
        <v>51855</v>
      </c>
      <c r="AR145" s="224">
        <f t="shared" si="688"/>
        <v>-6.8946943172636721E-2</v>
      </c>
      <c r="AS145" s="34">
        <v>67796</v>
      </c>
      <c r="AT145" s="224">
        <f t="shared" si="689"/>
        <v>-2.7653565544834002E-3</v>
      </c>
      <c r="AU145" s="34">
        <v>23609</v>
      </c>
      <c r="AV145" s="224">
        <f t="shared" si="690"/>
        <v>0.19515034929634512</v>
      </c>
      <c r="AW145" s="130">
        <v>3260</v>
      </c>
      <c r="AX145" s="220">
        <f t="shared" si="691"/>
        <v>-0.26526932612125309</v>
      </c>
      <c r="AY145" s="34">
        <v>25590</v>
      </c>
      <c r="AZ145" s="224">
        <f t="shared" si="692"/>
        <v>-1.372080474832349E-2</v>
      </c>
      <c r="BA145" s="34">
        <v>12408</v>
      </c>
      <c r="BB145" s="224">
        <f t="shared" si="693"/>
        <v>-5.3113553113553147E-2</v>
      </c>
      <c r="BC145" s="34">
        <v>8267</v>
      </c>
      <c r="BD145" s="224">
        <f t="shared" si="694"/>
        <v>-2.4312522129116054E-2</v>
      </c>
      <c r="BE145" s="34">
        <v>1489</v>
      </c>
      <c r="BF145" s="224">
        <f t="shared" si="695"/>
        <v>0.27811158798283264</v>
      </c>
      <c r="BG145" s="34">
        <v>3002</v>
      </c>
      <c r="BH145" s="224">
        <f t="shared" si="696"/>
        <v>0.12308267863823419</v>
      </c>
      <c r="BI145" s="130">
        <v>441</v>
      </c>
      <c r="BJ145" s="220">
        <f t="shared" si="697"/>
        <v>4.502369668246442E-2</v>
      </c>
      <c r="BK145" s="34">
        <v>47309</v>
      </c>
      <c r="BL145" s="224">
        <f t="shared" si="698"/>
        <v>0.23264721208962991</v>
      </c>
      <c r="BM145" s="34">
        <v>18419</v>
      </c>
      <c r="BN145" s="224">
        <f t="shared" si="699"/>
        <v>0.12482442748091604</v>
      </c>
      <c r="BO145" s="34">
        <v>6495</v>
      </c>
      <c r="BP145" s="224">
        <f t="shared" si="700"/>
        <v>0.39767591994835372</v>
      </c>
      <c r="BQ145" s="34">
        <v>12272</v>
      </c>
      <c r="BR145" s="224">
        <f t="shared" si="701"/>
        <v>0.27514546965918529</v>
      </c>
      <c r="BS145" s="34">
        <v>9544</v>
      </c>
      <c r="BT145" s="224">
        <f t="shared" si="702"/>
        <v>0.16177723676202072</v>
      </c>
      <c r="BU145" s="130">
        <v>1035</v>
      </c>
      <c r="BV145" s="220">
        <f t="shared" si="703"/>
        <v>1.3793103448275863</v>
      </c>
      <c r="BW145" s="34">
        <v>340936</v>
      </c>
      <c r="BX145" s="224">
        <f t="shared" si="704"/>
        <v>7.2264034042125003E-2</v>
      </c>
      <c r="BY145" s="34">
        <v>151817</v>
      </c>
      <c r="BZ145" s="224">
        <f t="shared" si="705"/>
        <v>-3.8567004629307178E-2</v>
      </c>
      <c r="CA145" s="34">
        <v>57196</v>
      </c>
      <c r="CB145" s="224">
        <f t="shared" si="706"/>
        <v>0.13556226175349417</v>
      </c>
      <c r="CC145" s="34">
        <v>35491</v>
      </c>
      <c r="CD145" s="224">
        <f t="shared" si="707"/>
        <v>0.24003354180496839</v>
      </c>
      <c r="CE145" s="34">
        <v>93128</v>
      </c>
      <c r="CF145" s="224">
        <f t="shared" si="708"/>
        <v>0.2013725844320029</v>
      </c>
      <c r="CG145" s="130">
        <v>1059</v>
      </c>
      <c r="CH145" s="220">
        <f t="shared" si="709"/>
        <v>-0.49547403525488332</v>
      </c>
      <c r="CI145" s="34">
        <v>46124</v>
      </c>
      <c r="CJ145" s="224">
        <f t="shared" si="710"/>
        <v>-2.372737855857765E-2</v>
      </c>
      <c r="CK145" s="34">
        <v>14208</v>
      </c>
      <c r="CL145" s="224">
        <f t="shared" si="711"/>
        <v>-3.1426818460699391E-2</v>
      </c>
      <c r="CM145" s="34">
        <v>17743</v>
      </c>
      <c r="CN145" s="224">
        <f t="shared" si="712"/>
        <v>-6.7483050402060263E-2</v>
      </c>
      <c r="CO145" s="34">
        <v>4285</v>
      </c>
      <c r="CP145" s="224">
        <f t="shared" si="713"/>
        <v>-0.20853343184336903</v>
      </c>
      <c r="CQ145" s="34">
        <v>8606</v>
      </c>
      <c r="CR145" s="224">
        <f t="shared" si="714"/>
        <v>0.2348974027837567</v>
      </c>
      <c r="CS145" s="130">
        <v>1198</v>
      </c>
      <c r="CT145" s="220">
        <f t="shared" si="715"/>
        <v>-0.17888965044551064</v>
      </c>
      <c r="CU145" s="34">
        <v>40366</v>
      </c>
      <c r="CV145" s="224">
        <f t="shared" si="716"/>
        <v>0.21201020867737586</v>
      </c>
      <c r="CW145" s="34">
        <v>10397</v>
      </c>
      <c r="CX145" s="224">
        <f t="shared" si="717"/>
        <v>0.34397621509824194</v>
      </c>
      <c r="CY145" s="34">
        <v>7009</v>
      </c>
      <c r="CZ145" s="224">
        <f t="shared" si="718"/>
        <v>0.41997568881685576</v>
      </c>
      <c r="DA145" s="34">
        <v>2402</v>
      </c>
      <c r="DB145" s="224">
        <f t="shared" si="719"/>
        <v>0.4366028708133971</v>
      </c>
      <c r="DC145" s="34">
        <v>20244</v>
      </c>
      <c r="DD145" s="224">
        <f t="shared" si="720"/>
        <v>6.7158671586715846E-2</v>
      </c>
      <c r="DE145" s="130">
        <v>120</v>
      </c>
      <c r="DF145" s="220" t="str">
        <f t="shared" si="721"/>
        <v>-</v>
      </c>
      <c r="DG145" s="34">
        <v>31629</v>
      </c>
      <c r="DH145" s="224">
        <f t="shared" si="722"/>
        <v>0.15165307311389453</v>
      </c>
      <c r="DI145" s="34">
        <v>5535</v>
      </c>
      <c r="DJ145" s="224">
        <f t="shared" si="723"/>
        <v>-5.9153493115757239E-2</v>
      </c>
      <c r="DK145" s="34">
        <v>20961</v>
      </c>
      <c r="DL145" s="224">
        <f t="shared" si="724"/>
        <v>0.19948497854077263</v>
      </c>
      <c r="DM145" s="34">
        <v>2812</v>
      </c>
      <c r="DN145" s="224">
        <f t="shared" si="725"/>
        <v>0.18399999999999994</v>
      </c>
      <c r="DO145" s="34">
        <v>2184</v>
      </c>
      <c r="DP145" s="224">
        <f t="shared" si="726"/>
        <v>0.23389830508474585</v>
      </c>
      <c r="DQ145" s="130">
        <v>126</v>
      </c>
      <c r="DR145" s="220">
        <f t="shared" si="727"/>
        <v>2.3157894736842106</v>
      </c>
      <c r="DS145" s="34">
        <v>86401</v>
      </c>
      <c r="DT145" s="224">
        <f t="shared" si="728"/>
        <v>6.9637020897296287E-2</v>
      </c>
      <c r="DU145" s="34">
        <v>52028</v>
      </c>
      <c r="DV145" s="224">
        <f t="shared" si="729"/>
        <v>0.16586743154215022</v>
      </c>
      <c r="DW145" s="34">
        <v>27482</v>
      </c>
      <c r="DX145" s="224">
        <f t="shared" si="730"/>
        <v>-8.8672237697307366E-2</v>
      </c>
      <c r="DY145" s="34">
        <v>14801</v>
      </c>
      <c r="DZ145" s="224">
        <f t="shared" si="731"/>
        <v>3.2940191220601545E-2</v>
      </c>
      <c r="EA145" s="34">
        <v>11831</v>
      </c>
      <c r="EB145" s="224">
        <f t="shared" si="732"/>
        <v>0.32902718490226923</v>
      </c>
      <c r="EC145" s="130">
        <v>713</v>
      </c>
      <c r="ED145" s="220">
        <f t="shared" si="733"/>
        <v>-0.1572104018912529</v>
      </c>
    </row>
    <row r="146" spans="1:134" s="16" customFormat="1" outlineLevel="1" x14ac:dyDescent="0.25">
      <c r="A146" s="218"/>
      <c r="B146" s="33" t="s">
        <v>49</v>
      </c>
      <c r="C146" s="34">
        <v>937317</v>
      </c>
      <c r="D146" s="224">
        <f t="shared" si="668"/>
        <v>2.8615920486457558E-2</v>
      </c>
      <c r="E146" s="34">
        <v>359648</v>
      </c>
      <c r="F146" s="224">
        <f t="shared" si="669"/>
        <v>2.1167371299259274E-2</v>
      </c>
      <c r="G146" s="34">
        <v>235529</v>
      </c>
      <c r="H146" s="224">
        <f t="shared" si="670"/>
        <v>5.8576333956565474E-2</v>
      </c>
      <c r="I146" s="34">
        <v>155097</v>
      </c>
      <c r="J146" s="224">
        <f t="shared" si="671"/>
        <v>4.9619327987006301E-2</v>
      </c>
      <c r="K146" s="34">
        <v>187716</v>
      </c>
      <c r="L146" s="224">
        <f t="shared" si="672"/>
        <v>6.1844181850064794E-2</v>
      </c>
      <c r="M146" s="130">
        <v>18120</v>
      </c>
      <c r="N146" s="220">
        <f t="shared" si="673"/>
        <v>0.33215703573003963</v>
      </c>
      <c r="O146" s="34">
        <v>793378</v>
      </c>
      <c r="P146" s="224">
        <f t="shared" si="674"/>
        <v>3.6384180790960396E-2</v>
      </c>
      <c r="Q146" s="34">
        <v>304873</v>
      </c>
      <c r="R146" s="224">
        <f t="shared" si="675"/>
        <v>4.5704309410457222E-2</v>
      </c>
      <c r="S146" s="34">
        <v>189888</v>
      </c>
      <c r="T146" s="224">
        <f t="shared" si="676"/>
        <v>4.518984136769455E-2</v>
      </c>
      <c r="U146" s="34">
        <v>140625</v>
      </c>
      <c r="V146" s="224">
        <f t="shared" si="677"/>
        <v>3.9741219963031371E-2</v>
      </c>
      <c r="W146" s="34">
        <v>160301</v>
      </c>
      <c r="X146" s="224">
        <f t="shared" si="678"/>
        <v>8.4815386281197558E-2</v>
      </c>
      <c r="Y146" s="130">
        <v>14071</v>
      </c>
      <c r="Z146" s="220">
        <f t="shared" si="679"/>
        <v>0.4539160983674313</v>
      </c>
      <c r="AA146" s="34">
        <v>143939</v>
      </c>
      <c r="AB146" s="224">
        <f t="shared" si="680"/>
        <v>-1.2194954569161975E-2</v>
      </c>
      <c r="AC146" s="34">
        <v>54775</v>
      </c>
      <c r="AD146" s="224">
        <f t="shared" si="681"/>
        <v>-9.6792810619177216E-2</v>
      </c>
      <c r="AE146" s="34">
        <v>45641</v>
      </c>
      <c r="AF146" s="224">
        <f t="shared" si="682"/>
        <v>0.11815865549512461</v>
      </c>
      <c r="AG146" s="34">
        <v>14472</v>
      </c>
      <c r="AH146" s="224">
        <f t="shared" si="683"/>
        <v>0.15637235317618847</v>
      </c>
      <c r="AI146" s="34">
        <v>27415</v>
      </c>
      <c r="AJ146" s="224">
        <f t="shared" si="684"/>
        <v>-5.5143891090815078E-2</v>
      </c>
      <c r="AK146" s="130">
        <v>4049</v>
      </c>
      <c r="AL146" s="220">
        <f t="shared" si="685"/>
        <v>3.1855249745158076E-2</v>
      </c>
      <c r="AM146" s="34">
        <v>201137</v>
      </c>
      <c r="AN146" s="224">
        <f t="shared" si="686"/>
        <v>-3.31160528010922E-2</v>
      </c>
      <c r="AO146" s="34">
        <v>50894</v>
      </c>
      <c r="AP146" s="224">
        <f t="shared" si="687"/>
        <v>-5.4313692699332949E-2</v>
      </c>
      <c r="AQ146" s="34">
        <v>59777</v>
      </c>
      <c r="AR146" s="224">
        <f t="shared" si="688"/>
        <v>5.5478061269532919E-2</v>
      </c>
      <c r="AS146" s="34">
        <v>69404</v>
      </c>
      <c r="AT146" s="224">
        <f t="shared" si="689"/>
        <v>1.0688801514489699E-2</v>
      </c>
      <c r="AU146" s="34">
        <v>26627</v>
      </c>
      <c r="AV146" s="224">
        <f t="shared" si="690"/>
        <v>0.14332946884795406</v>
      </c>
      <c r="AW146" s="130">
        <v>10098</v>
      </c>
      <c r="AX146" s="220">
        <f t="shared" si="691"/>
        <v>0.95887487875848687</v>
      </c>
      <c r="AY146" s="34">
        <v>24573</v>
      </c>
      <c r="AZ146" s="224">
        <f t="shared" si="692"/>
        <v>-4.5115411517836379E-2</v>
      </c>
      <c r="BA146" s="34">
        <v>12934</v>
      </c>
      <c r="BB146" s="224">
        <f t="shared" si="693"/>
        <v>-9.3050978192272593E-2</v>
      </c>
      <c r="BC146" s="34">
        <v>7187</v>
      </c>
      <c r="BD146" s="224">
        <f t="shared" si="694"/>
        <v>-2.5359370762137234E-2</v>
      </c>
      <c r="BE146" s="34">
        <v>1311</v>
      </c>
      <c r="BF146" s="224">
        <f t="shared" si="695"/>
        <v>-2.2371364653243853E-2</v>
      </c>
      <c r="BG146" s="34">
        <v>2766</v>
      </c>
      <c r="BH146" s="224">
        <f t="shared" si="696"/>
        <v>0.14061855670103096</v>
      </c>
      <c r="BI146" s="130">
        <v>283</v>
      </c>
      <c r="BJ146" s="220">
        <f t="shared" si="697"/>
        <v>-0.23719676549865232</v>
      </c>
      <c r="BK146" s="34">
        <v>24106</v>
      </c>
      <c r="BL146" s="224">
        <f t="shared" si="698"/>
        <v>9.7423290539925267E-2</v>
      </c>
      <c r="BM146" s="34">
        <v>11269</v>
      </c>
      <c r="BN146" s="224">
        <f t="shared" si="699"/>
        <v>3.2337852693294256E-2</v>
      </c>
      <c r="BO146" s="34">
        <v>1870</v>
      </c>
      <c r="BP146" s="224">
        <f t="shared" si="700"/>
        <v>-3.7293553542887548E-3</v>
      </c>
      <c r="BQ146" s="34">
        <v>5814</v>
      </c>
      <c r="BR146" s="224">
        <f t="shared" si="701"/>
        <v>-7.2727272727272751E-2</v>
      </c>
      <c r="BS146" s="34">
        <v>4892</v>
      </c>
      <c r="BT146" s="224">
        <f t="shared" si="702"/>
        <v>0.72071755188181497</v>
      </c>
      <c r="BU146" s="130">
        <v>391</v>
      </c>
      <c r="BV146" s="220">
        <f t="shared" si="703"/>
        <v>1.2342857142857144</v>
      </c>
      <c r="BW146" s="34">
        <v>315026</v>
      </c>
      <c r="BX146" s="224">
        <f t="shared" si="704"/>
        <v>3.0820629108626374E-2</v>
      </c>
      <c r="BY146" s="34">
        <v>143647</v>
      </c>
      <c r="BZ146" s="224">
        <f t="shared" si="705"/>
        <v>3.4317149214075249E-2</v>
      </c>
      <c r="CA146" s="34">
        <v>53317</v>
      </c>
      <c r="CB146" s="224">
        <f t="shared" si="706"/>
        <v>3.5160952122082811E-2</v>
      </c>
      <c r="CC146" s="34">
        <v>28239</v>
      </c>
      <c r="CD146" s="224">
        <f t="shared" si="707"/>
        <v>-8.9915885139708052E-2</v>
      </c>
      <c r="CE146" s="34">
        <v>87529</v>
      </c>
      <c r="CF146" s="224">
        <f t="shared" si="708"/>
        <v>7.5294840294840348E-2</v>
      </c>
      <c r="CG146" s="130">
        <v>819</v>
      </c>
      <c r="CH146" s="220">
        <f t="shared" si="709"/>
        <v>-0.56803797468354422</v>
      </c>
      <c r="CI146" s="34">
        <v>32972</v>
      </c>
      <c r="CJ146" s="224">
        <f t="shared" si="710"/>
        <v>9.7693933176123959E-3</v>
      </c>
      <c r="CK146" s="34">
        <v>11233</v>
      </c>
      <c r="CL146" s="224">
        <f t="shared" si="711"/>
        <v>0.12690609951845899</v>
      </c>
      <c r="CM146" s="34">
        <v>13365</v>
      </c>
      <c r="CN146" s="224">
        <f t="shared" si="712"/>
        <v>-9.5798660442459882E-2</v>
      </c>
      <c r="CO146" s="34">
        <v>2823</v>
      </c>
      <c r="CP146" s="224">
        <f t="shared" si="713"/>
        <v>-5.6168505516549616E-2</v>
      </c>
      <c r="CQ146" s="34">
        <v>4131</v>
      </c>
      <c r="CR146" s="224">
        <f t="shared" si="714"/>
        <v>3.7678975131876458E-2</v>
      </c>
      <c r="CS146" s="130">
        <v>1214</v>
      </c>
      <c r="CT146" s="220">
        <f t="shared" si="715"/>
        <v>0.17068466730954679</v>
      </c>
      <c r="CU146" s="34">
        <v>37505</v>
      </c>
      <c r="CV146" s="224">
        <f t="shared" si="716"/>
        <v>7.0226001597991194E-2</v>
      </c>
      <c r="CW146" s="34">
        <v>9561</v>
      </c>
      <c r="CX146" s="224">
        <f t="shared" si="717"/>
        <v>0.22844661441603487</v>
      </c>
      <c r="CY146" s="34">
        <v>6086</v>
      </c>
      <c r="CZ146" s="224">
        <f t="shared" si="718"/>
        <v>9.9349710982658879E-2</v>
      </c>
      <c r="DA146" s="34">
        <v>2223</v>
      </c>
      <c r="DB146" s="224">
        <f t="shared" si="719"/>
        <v>-0.20351128627731996</v>
      </c>
      <c r="DC146" s="34">
        <v>19719</v>
      </c>
      <c r="DD146" s="224">
        <f t="shared" si="720"/>
        <v>4.1404805914972309E-2</v>
      </c>
      <c r="DE146" s="130">
        <v>0</v>
      </c>
      <c r="DF146" s="220" t="str">
        <f t="shared" si="721"/>
        <v>-</v>
      </c>
      <c r="DG146" s="34">
        <v>34536</v>
      </c>
      <c r="DH146" s="224">
        <f t="shared" si="722"/>
        <v>0.21115202524986842</v>
      </c>
      <c r="DI146" s="34">
        <v>6942</v>
      </c>
      <c r="DJ146" s="224">
        <f t="shared" si="723"/>
        <v>8.7746787840802254E-2</v>
      </c>
      <c r="DK146" s="34">
        <v>22409</v>
      </c>
      <c r="DL146" s="224">
        <f t="shared" si="724"/>
        <v>0.24632925472747491</v>
      </c>
      <c r="DM146" s="34">
        <v>2578</v>
      </c>
      <c r="DN146" s="224">
        <f t="shared" si="725"/>
        <v>-1.3771996939556219E-2</v>
      </c>
      <c r="DO146" s="34">
        <v>2558</v>
      </c>
      <c r="DP146" s="224">
        <f t="shared" si="726"/>
        <v>0.61083123425692687</v>
      </c>
      <c r="DQ146" s="130">
        <v>27</v>
      </c>
      <c r="DR146" s="220" t="str">
        <f t="shared" si="727"/>
        <v>-</v>
      </c>
      <c r="DS146" s="34">
        <v>71485</v>
      </c>
      <c r="DT146" s="224">
        <f t="shared" si="728"/>
        <v>0.12078832254119565</v>
      </c>
      <c r="DU146" s="34">
        <v>47330</v>
      </c>
      <c r="DV146" s="224">
        <f t="shared" si="729"/>
        <v>0.17844782511266599</v>
      </c>
      <c r="DW146" s="34">
        <v>22324</v>
      </c>
      <c r="DX146" s="224">
        <f t="shared" si="730"/>
        <v>-3.019244971545243E-2</v>
      </c>
      <c r="DY146" s="34">
        <v>18642</v>
      </c>
      <c r="DZ146" s="224">
        <f t="shared" si="731"/>
        <v>0.41785822938850026</v>
      </c>
      <c r="EA146" s="34">
        <v>8236</v>
      </c>
      <c r="EB146" s="224">
        <f t="shared" si="732"/>
        <v>-8.3769051062409616E-2</v>
      </c>
      <c r="EC146" s="130">
        <v>1089</v>
      </c>
      <c r="ED146" s="220">
        <f t="shared" si="733"/>
        <v>0.11577868852459017</v>
      </c>
    </row>
    <row r="147" spans="1:134" s="16" customFormat="1" outlineLevel="1" x14ac:dyDescent="0.25">
      <c r="A147" s="218"/>
      <c r="B147" s="33" t="s">
        <v>51</v>
      </c>
      <c r="C147" s="34">
        <v>1124152</v>
      </c>
      <c r="D147" s="224">
        <f t="shared" si="668"/>
        <v>6.5001800026526668E-2</v>
      </c>
      <c r="E147" s="34">
        <v>441586</v>
      </c>
      <c r="F147" s="224">
        <f t="shared" si="669"/>
        <v>9.2718197947624148E-2</v>
      </c>
      <c r="G147" s="34">
        <v>310241</v>
      </c>
      <c r="H147" s="224">
        <f t="shared" si="670"/>
        <v>0.11028759161704071</v>
      </c>
      <c r="I147" s="34">
        <v>164715</v>
      </c>
      <c r="J147" s="224">
        <f t="shared" si="671"/>
        <v>1.021778729093703E-2</v>
      </c>
      <c r="K147" s="34">
        <v>214624</v>
      </c>
      <c r="L147" s="224">
        <f t="shared" si="672"/>
        <v>0.10669719283047674</v>
      </c>
      <c r="M147" s="130">
        <v>24362</v>
      </c>
      <c r="N147" s="220">
        <f t="shared" si="673"/>
        <v>0.47434035342532077</v>
      </c>
      <c r="O147" s="34">
        <v>1014122</v>
      </c>
      <c r="P147" s="224">
        <f t="shared" si="674"/>
        <v>7.9627307239446221E-2</v>
      </c>
      <c r="Q147" s="34">
        <v>399412</v>
      </c>
      <c r="R147" s="224">
        <f t="shared" si="675"/>
        <v>0.13286193624510378</v>
      </c>
      <c r="S147" s="34">
        <v>274631</v>
      </c>
      <c r="T147" s="224">
        <f t="shared" si="676"/>
        <v>0.11440199969160592</v>
      </c>
      <c r="U147" s="34">
        <v>154262</v>
      </c>
      <c r="V147" s="224">
        <f t="shared" si="677"/>
        <v>3.271353221599993E-3</v>
      </c>
      <c r="W147" s="34">
        <v>193236</v>
      </c>
      <c r="X147" s="224">
        <f t="shared" si="678"/>
        <v>0.12067645626000423</v>
      </c>
      <c r="Y147" s="130">
        <v>21788</v>
      </c>
      <c r="Z147" s="220">
        <f t="shared" si="679"/>
        <v>0.91290605794556634</v>
      </c>
      <c r="AA147" s="34">
        <v>110030</v>
      </c>
      <c r="AB147" s="224">
        <f t="shared" si="680"/>
        <v>-5.3212177534548322E-2</v>
      </c>
      <c r="AC147" s="34">
        <v>42174</v>
      </c>
      <c r="AD147" s="224">
        <f t="shared" si="681"/>
        <v>-0.18184992628230001</v>
      </c>
      <c r="AE147" s="34">
        <v>35610</v>
      </c>
      <c r="AF147" s="224">
        <f t="shared" si="682"/>
        <v>7.9548899533135264E-2</v>
      </c>
      <c r="AG147" s="34">
        <v>10453</v>
      </c>
      <c r="AH147" s="224">
        <f t="shared" si="683"/>
        <v>0.12506726940049506</v>
      </c>
      <c r="AI147" s="34">
        <v>21388</v>
      </c>
      <c r="AJ147" s="224">
        <f t="shared" si="684"/>
        <v>-5.3943452380952328E-3</v>
      </c>
      <c r="AK147" s="130">
        <v>2574</v>
      </c>
      <c r="AL147" s="220">
        <f t="shared" si="685"/>
        <v>-0.49863654070899888</v>
      </c>
      <c r="AM147" s="34">
        <v>231440</v>
      </c>
      <c r="AN147" s="224">
        <f t="shared" si="686"/>
        <v>7.2769054002297384E-3</v>
      </c>
      <c r="AO147" s="34">
        <v>65905</v>
      </c>
      <c r="AP147" s="224">
        <f t="shared" si="687"/>
        <v>0.18274649151143185</v>
      </c>
      <c r="AQ147" s="34">
        <v>70786</v>
      </c>
      <c r="AR147" s="224">
        <f t="shared" si="688"/>
        <v>0.16545104302155189</v>
      </c>
      <c r="AS147" s="34">
        <v>73329</v>
      </c>
      <c r="AT147" s="224">
        <f t="shared" si="689"/>
        <v>-7.0136951559726102E-2</v>
      </c>
      <c r="AU147" s="34">
        <v>37145</v>
      </c>
      <c r="AV147" s="224">
        <f t="shared" si="690"/>
        <v>0.40700757575757573</v>
      </c>
      <c r="AW147" s="130">
        <v>16866</v>
      </c>
      <c r="AX147" s="220">
        <f t="shared" si="691"/>
        <v>1.6745956232159847</v>
      </c>
      <c r="AY147" s="34">
        <v>25903</v>
      </c>
      <c r="AZ147" s="224">
        <f t="shared" si="692"/>
        <v>5.4381894411202003E-2</v>
      </c>
      <c r="BA147" s="34">
        <v>13272</v>
      </c>
      <c r="BB147" s="224">
        <f t="shared" si="693"/>
        <v>1.9198279834126808E-2</v>
      </c>
      <c r="BC147" s="34">
        <v>7577</v>
      </c>
      <c r="BD147" s="224">
        <f t="shared" si="694"/>
        <v>7.0651405962978586E-2</v>
      </c>
      <c r="BE147" s="34">
        <v>1628</v>
      </c>
      <c r="BF147" s="224">
        <f t="shared" si="695"/>
        <v>0.55491881566380141</v>
      </c>
      <c r="BG147" s="34">
        <v>2941</v>
      </c>
      <c r="BH147" s="224">
        <f t="shared" si="696"/>
        <v>8.4439528023598776E-2</v>
      </c>
      <c r="BI147" s="130">
        <v>551</v>
      </c>
      <c r="BJ147" s="220">
        <f t="shared" si="697"/>
        <v>0.14553014553014543</v>
      </c>
      <c r="BK147" s="34">
        <v>30147</v>
      </c>
      <c r="BL147" s="224">
        <f t="shared" si="698"/>
        <v>0.44368355521501779</v>
      </c>
      <c r="BM147" s="34">
        <v>12631</v>
      </c>
      <c r="BN147" s="224">
        <f t="shared" si="699"/>
        <v>0.33140086434067673</v>
      </c>
      <c r="BO147" s="34">
        <v>2997</v>
      </c>
      <c r="BP147" s="224">
        <f t="shared" si="700"/>
        <v>8.9422028353326022E-2</v>
      </c>
      <c r="BQ147" s="34">
        <v>6086</v>
      </c>
      <c r="BR147" s="224">
        <f t="shared" si="701"/>
        <v>0.22159775190686481</v>
      </c>
      <c r="BS147" s="34">
        <v>7956</v>
      </c>
      <c r="BT147" s="224">
        <f t="shared" si="702"/>
        <v>1.240495635032385</v>
      </c>
      <c r="BU147" s="130">
        <v>468</v>
      </c>
      <c r="BV147" s="220">
        <f t="shared" si="703"/>
        <v>2.0389610389610389</v>
      </c>
      <c r="BW147" s="34">
        <v>356040</v>
      </c>
      <c r="BX147" s="224">
        <f t="shared" si="704"/>
        <v>5.662706738802048E-2</v>
      </c>
      <c r="BY147" s="34">
        <v>173910</v>
      </c>
      <c r="BZ147" s="224">
        <f t="shared" si="705"/>
        <v>8.6055080247299021E-2</v>
      </c>
      <c r="CA147" s="34">
        <v>49432</v>
      </c>
      <c r="CB147" s="224">
        <f t="shared" si="706"/>
        <v>-7.3297588208125486E-3</v>
      </c>
      <c r="CC147" s="34">
        <v>34800</v>
      </c>
      <c r="CD147" s="224">
        <f t="shared" si="707"/>
        <v>0.10725762830506858</v>
      </c>
      <c r="CE147" s="34">
        <v>93362</v>
      </c>
      <c r="CF147" s="224">
        <f t="shared" si="708"/>
        <v>5.4276422063797014E-3</v>
      </c>
      <c r="CG147" s="130">
        <v>1353</v>
      </c>
      <c r="CH147" s="220">
        <f t="shared" si="709"/>
        <v>-9.9201065246338205E-2</v>
      </c>
      <c r="CI147" s="34">
        <v>43841</v>
      </c>
      <c r="CJ147" s="224">
        <f t="shared" si="710"/>
        <v>-4.0663334847796939E-3</v>
      </c>
      <c r="CK147" s="34">
        <v>13996</v>
      </c>
      <c r="CL147" s="224">
        <f t="shared" si="711"/>
        <v>-2.0573827851644522E-2</v>
      </c>
      <c r="CM147" s="34">
        <v>19202</v>
      </c>
      <c r="CN147" s="224">
        <f t="shared" si="712"/>
        <v>1.0948334289140327E-3</v>
      </c>
      <c r="CO147" s="34">
        <v>4037</v>
      </c>
      <c r="CP147" s="224">
        <f t="shared" si="713"/>
        <v>4.5313309166235216E-2</v>
      </c>
      <c r="CQ147" s="34">
        <v>5343</v>
      </c>
      <c r="CR147" s="224">
        <f t="shared" si="714"/>
        <v>3.6067481093659204E-2</v>
      </c>
      <c r="CS147" s="130">
        <v>1204</v>
      </c>
      <c r="CT147" s="220">
        <f t="shared" si="715"/>
        <v>-0.16214335421016002</v>
      </c>
      <c r="CU147" s="34">
        <v>38293</v>
      </c>
      <c r="CV147" s="224">
        <f t="shared" si="716"/>
        <v>5.3597468702710094E-2</v>
      </c>
      <c r="CW147" s="34">
        <v>10339</v>
      </c>
      <c r="CX147" s="224">
        <f t="shared" si="717"/>
        <v>0.23200667302192568</v>
      </c>
      <c r="CY147" s="34">
        <v>4995</v>
      </c>
      <c r="CZ147" s="224">
        <f t="shared" si="718"/>
        <v>-0.17109193494855623</v>
      </c>
      <c r="DA147" s="34">
        <v>2614</v>
      </c>
      <c r="DB147" s="224">
        <f t="shared" si="719"/>
        <v>-0.1335764003977461</v>
      </c>
      <c r="DC147" s="34">
        <v>20397</v>
      </c>
      <c r="DD147" s="224">
        <f t="shared" si="720"/>
        <v>7.7609890109890056E-2</v>
      </c>
      <c r="DE147" s="130">
        <v>0</v>
      </c>
      <c r="DF147" s="220" t="str">
        <f t="shared" si="721"/>
        <v>-</v>
      </c>
      <c r="DG147" s="34">
        <v>159705</v>
      </c>
      <c r="DH147" s="224">
        <f t="shared" si="722"/>
        <v>0.13653669610515307</v>
      </c>
      <c r="DI147" s="34">
        <v>49657</v>
      </c>
      <c r="DJ147" s="224">
        <f t="shared" si="723"/>
        <v>0.12198924488228124</v>
      </c>
      <c r="DK147" s="34">
        <v>87335</v>
      </c>
      <c r="DL147" s="224">
        <f t="shared" si="724"/>
        <v>0.17810122484217339</v>
      </c>
      <c r="DM147" s="34">
        <v>7808</v>
      </c>
      <c r="DN147" s="224">
        <f t="shared" si="725"/>
        <v>-0.20057335927101461</v>
      </c>
      <c r="DO147" s="34">
        <v>14348</v>
      </c>
      <c r="DP147" s="224">
        <f t="shared" si="726"/>
        <v>0.20835438773791481</v>
      </c>
      <c r="DQ147" s="130">
        <v>104</v>
      </c>
      <c r="DR147" s="220">
        <f t="shared" si="727"/>
        <v>-0.82866556836902805</v>
      </c>
      <c r="DS147" s="34">
        <v>70635</v>
      </c>
      <c r="DT147" s="224">
        <f t="shared" si="728"/>
        <v>0.20256397160222694</v>
      </c>
      <c r="DU147" s="34">
        <v>50492</v>
      </c>
      <c r="DV147" s="224">
        <f t="shared" si="729"/>
        <v>0.25399230100583625</v>
      </c>
      <c r="DW147" s="34">
        <v>28419</v>
      </c>
      <c r="DX147" s="224">
        <f t="shared" si="730"/>
        <v>0.20002533569799841</v>
      </c>
      <c r="DY147" s="34">
        <v>16192</v>
      </c>
      <c r="DZ147" s="224">
        <f t="shared" si="731"/>
        <v>7.459516856915327E-2</v>
      </c>
      <c r="EA147" s="34">
        <v>8915</v>
      </c>
      <c r="EB147" s="224">
        <f t="shared" si="732"/>
        <v>0.10429827821132176</v>
      </c>
      <c r="EC147" s="130">
        <v>1010</v>
      </c>
      <c r="ED147" s="220">
        <f t="shared" si="733"/>
        <v>0.51197604790419171</v>
      </c>
    </row>
    <row r="148" spans="1:134" s="16" customFormat="1" outlineLevel="1" x14ac:dyDescent="0.25">
      <c r="A148" s="218"/>
      <c r="B148" s="33" t="s">
        <v>53</v>
      </c>
      <c r="C148" s="34">
        <v>1170492</v>
      </c>
      <c r="D148" s="224">
        <f t="shared" si="668"/>
        <v>0.17572042874663629</v>
      </c>
      <c r="E148" s="34">
        <v>482179</v>
      </c>
      <c r="F148" s="224">
        <f t="shared" si="669"/>
        <v>0.22767767347240153</v>
      </c>
      <c r="G148" s="34">
        <v>366633</v>
      </c>
      <c r="H148" s="224">
        <f t="shared" si="670"/>
        <v>0.20958674523104137</v>
      </c>
      <c r="I148" s="34">
        <v>171181</v>
      </c>
      <c r="J148" s="224">
        <f t="shared" si="671"/>
        <v>0.34832779344350095</v>
      </c>
      <c r="K148" s="34">
        <v>222571</v>
      </c>
      <c r="L148" s="224">
        <f t="shared" si="672"/>
        <v>0.34573432492895573</v>
      </c>
      <c r="M148" s="130">
        <v>42219</v>
      </c>
      <c r="N148" s="220">
        <f t="shared" si="673"/>
        <v>1.706346153846154</v>
      </c>
      <c r="O148" s="34">
        <v>1070998</v>
      </c>
      <c r="P148" s="224">
        <f t="shared" si="674"/>
        <v>0.17318859233537265</v>
      </c>
      <c r="Q148" s="34">
        <v>437828</v>
      </c>
      <c r="R148" s="224">
        <f t="shared" si="675"/>
        <v>0.22202405374552381</v>
      </c>
      <c r="S148" s="34">
        <v>339926</v>
      </c>
      <c r="T148" s="224">
        <f t="shared" si="676"/>
        <v>0.22996707312660569</v>
      </c>
      <c r="U148" s="34">
        <v>163695</v>
      </c>
      <c r="V148" s="224">
        <f t="shared" si="677"/>
        <v>0.34061947192557174</v>
      </c>
      <c r="W148" s="34">
        <v>197203</v>
      </c>
      <c r="X148" s="224">
        <f t="shared" si="678"/>
        <v>0.30063975728795667</v>
      </c>
      <c r="Y148" s="130">
        <v>39735</v>
      </c>
      <c r="Z148" s="220">
        <f t="shared" si="679"/>
        <v>2.1538217318834829</v>
      </c>
      <c r="AA148" s="34">
        <v>99493</v>
      </c>
      <c r="AB148" s="224">
        <f t="shared" si="680"/>
        <v>0.20367054610564006</v>
      </c>
      <c r="AC148" s="34">
        <v>44351</v>
      </c>
      <c r="AD148" s="224">
        <f t="shared" si="681"/>
        <v>0.28643114050353868</v>
      </c>
      <c r="AE148" s="34">
        <v>26706</v>
      </c>
      <c r="AF148" s="224">
        <f t="shared" si="682"/>
        <v>-1.122082585278239E-3</v>
      </c>
      <c r="AG148" s="34">
        <v>7486</v>
      </c>
      <c r="AH148" s="224">
        <f t="shared" si="683"/>
        <v>0.54223320972393907</v>
      </c>
      <c r="AI148" s="34">
        <v>25368</v>
      </c>
      <c r="AJ148" s="224">
        <f t="shared" si="684"/>
        <v>0.84226579520697165</v>
      </c>
      <c r="AK148" s="130">
        <v>2484</v>
      </c>
      <c r="AL148" s="220">
        <f t="shared" si="685"/>
        <v>-0.1722759080306564</v>
      </c>
      <c r="AM148" s="34">
        <v>291252</v>
      </c>
      <c r="AN148" s="224">
        <f t="shared" si="686"/>
        <v>0.27082169784976262</v>
      </c>
      <c r="AO148" s="34">
        <v>102613</v>
      </c>
      <c r="AP148" s="224">
        <f t="shared" si="687"/>
        <v>0.47275884835089133</v>
      </c>
      <c r="AQ148" s="34">
        <v>101181</v>
      </c>
      <c r="AR148" s="224">
        <f t="shared" si="688"/>
        <v>0.42890834627877417</v>
      </c>
      <c r="AS148" s="34">
        <v>96046</v>
      </c>
      <c r="AT148" s="224">
        <f t="shared" si="689"/>
        <v>0.5580248515718782</v>
      </c>
      <c r="AU148" s="34">
        <v>63331</v>
      </c>
      <c r="AV148" s="224">
        <f t="shared" si="690"/>
        <v>1.0482212160413971</v>
      </c>
      <c r="AW148" s="130">
        <v>31872</v>
      </c>
      <c r="AX148" s="220">
        <f t="shared" si="691"/>
        <v>4.3049267643142475</v>
      </c>
      <c r="AY148" s="34">
        <v>27654</v>
      </c>
      <c r="AZ148" s="224">
        <f t="shared" si="692"/>
        <v>0.10320341484820683</v>
      </c>
      <c r="BA148" s="34">
        <v>15876</v>
      </c>
      <c r="BB148" s="224">
        <f t="shared" si="693"/>
        <v>6.2152940389375688E-2</v>
      </c>
      <c r="BC148" s="34">
        <v>6971</v>
      </c>
      <c r="BD148" s="224">
        <f t="shared" si="694"/>
        <v>8.3126165320074552E-2</v>
      </c>
      <c r="BE148" s="34">
        <v>1345</v>
      </c>
      <c r="BF148" s="224">
        <f t="shared" si="695"/>
        <v>0.70902160101651845</v>
      </c>
      <c r="BG148" s="34">
        <v>2700</v>
      </c>
      <c r="BH148" s="224">
        <f t="shared" si="696"/>
        <v>0.29496402877697836</v>
      </c>
      <c r="BI148" s="130">
        <v>759</v>
      </c>
      <c r="BJ148" s="220">
        <f t="shared" si="697"/>
        <v>0.68292682926829262</v>
      </c>
      <c r="BK148" s="34">
        <v>20282</v>
      </c>
      <c r="BL148" s="224">
        <f t="shared" si="698"/>
        <v>0.12840770001112722</v>
      </c>
      <c r="BM148" s="34">
        <v>9270</v>
      </c>
      <c r="BN148" s="224">
        <f t="shared" si="699"/>
        <v>4.1222059979782122E-2</v>
      </c>
      <c r="BO148" s="34">
        <v>3296</v>
      </c>
      <c r="BP148" s="224">
        <f t="shared" si="700"/>
        <v>3.9747634069400739E-2</v>
      </c>
      <c r="BQ148" s="34">
        <v>3255</v>
      </c>
      <c r="BR148" s="224">
        <f t="shared" si="701"/>
        <v>-1.227370359005775E-3</v>
      </c>
      <c r="BS148" s="34">
        <v>4399</v>
      </c>
      <c r="BT148" s="224">
        <f t="shared" si="702"/>
        <v>0.7442505947660587</v>
      </c>
      <c r="BU148" s="130">
        <v>179</v>
      </c>
      <c r="BV148" s="220">
        <f t="shared" si="703"/>
        <v>-5.7894736842105221E-2</v>
      </c>
      <c r="BW148" s="34">
        <v>290215</v>
      </c>
      <c r="BX148" s="224">
        <f t="shared" si="704"/>
        <v>8.6093334830283252E-2</v>
      </c>
      <c r="BY148" s="34">
        <v>147754</v>
      </c>
      <c r="BZ148" s="224">
        <f t="shared" si="705"/>
        <v>9.4311953784624425E-2</v>
      </c>
      <c r="CA148" s="34">
        <v>37283</v>
      </c>
      <c r="CB148" s="224">
        <f t="shared" si="706"/>
        <v>0.1823486506199854</v>
      </c>
      <c r="CC148" s="34">
        <v>28887</v>
      </c>
      <c r="CD148" s="224">
        <f t="shared" si="707"/>
        <v>0.13211318388462145</v>
      </c>
      <c r="CE148" s="34">
        <v>72856</v>
      </c>
      <c r="CF148" s="224">
        <f t="shared" si="708"/>
        <v>1.8623119512331421E-2</v>
      </c>
      <c r="CG148" s="130">
        <v>1704</v>
      </c>
      <c r="CH148" s="220">
        <f t="shared" si="709"/>
        <v>-8.6816720257234747E-2</v>
      </c>
      <c r="CI148" s="34">
        <v>37875</v>
      </c>
      <c r="CJ148" s="224">
        <f t="shared" si="710"/>
        <v>0.12435433117615635</v>
      </c>
      <c r="CK148" s="34">
        <v>12399</v>
      </c>
      <c r="CL148" s="224">
        <f t="shared" si="711"/>
        <v>0.18764367816091965</v>
      </c>
      <c r="CM148" s="34">
        <v>15043</v>
      </c>
      <c r="CN148" s="224">
        <f t="shared" si="712"/>
        <v>5.1149465446160391E-2</v>
      </c>
      <c r="CO148" s="34">
        <v>3569</v>
      </c>
      <c r="CP148" s="224">
        <f t="shared" si="713"/>
        <v>-1.7345814977973606E-2</v>
      </c>
      <c r="CQ148" s="34">
        <v>5759</v>
      </c>
      <c r="CR148" s="224">
        <f t="shared" si="714"/>
        <v>0.43116302186878719</v>
      </c>
      <c r="CS148" s="130">
        <v>1550</v>
      </c>
      <c r="CT148" s="220">
        <f t="shared" si="715"/>
        <v>8.9248067463106207E-2</v>
      </c>
      <c r="CU148" s="34">
        <v>24640</v>
      </c>
      <c r="CV148" s="224">
        <f t="shared" si="716"/>
        <v>-0.12119266709465726</v>
      </c>
      <c r="CW148" s="34">
        <v>7655</v>
      </c>
      <c r="CX148" s="224">
        <f t="shared" si="717"/>
        <v>4.7250295314344992E-3</v>
      </c>
      <c r="CY148" s="34">
        <v>3362</v>
      </c>
      <c r="CZ148" s="224">
        <f t="shared" si="718"/>
        <v>-0.28498511271799232</v>
      </c>
      <c r="DA148" s="34">
        <v>1490</v>
      </c>
      <c r="DB148" s="224">
        <f t="shared" si="719"/>
        <v>-0.19241192411924124</v>
      </c>
      <c r="DC148" s="34">
        <v>11940</v>
      </c>
      <c r="DD148" s="224">
        <f t="shared" si="720"/>
        <v>-0.13037144938091771</v>
      </c>
      <c r="DE148" s="130">
        <v>66</v>
      </c>
      <c r="DF148" s="220" t="str">
        <f t="shared" si="721"/>
        <v>-</v>
      </c>
      <c r="DG148" s="34">
        <v>271343</v>
      </c>
      <c r="DH148" s="224">
        <f t="shared" si="722"/>
        <v>0.18988690630193683</v>
      </c>
      <c r="DI148" s="34">
        <v>87090</v>
      </c>
      <c r="DJ148" s="224">
        <f t="shared" si="723"/>
        <v>0.22132159084534697</v>
      </c>
      <c r="DK148" s="34">
        <v>144766</v>
      </c>
      <c r="DL148" s="224">
        <f t="shared" si="724"/>
        <v>0.19436010824368033</v>
      </c>
      <c r="DM148" s="34">
        <v>12972</v>
      </c>
      <c r="DN148" s="224">
        <f t="shared" si="725"/>
        <v>-1.3085818624467449E-2</v>
      </c>
      <c r="DO148" s="34">
        <v>24915</v>
      </c>
      <c r="DP148" s="224">
        <f t="shared" si="726"/>
        <v>0.27266690504163038</v>
      </c>
      <c r="DQ148" s="130">
        <v>220</v>
      </c>
      <c r="DR148" s="220">
        <f t="shared" si="727"/>
        <v>-0.86642380085003035</v>
      </c>
      <c r="DS148" s="34">
        <v>64628</v>
      </c>
      <c r="DT148" s="224">
        <f t="shared" si="728"/>
        <v>0.22885609978703991</v>
      </c>
      <c r="DU148" s="34">
        <v>45466</v>
      </c>
      <c r="DV148" s="224">
        <f t="shared" si="729"/>
        <v>0.34614359733530708</v>
      </c>
      <c r="DW148" s="34">
        <v>23823</v>
      </c>
      <c r="DX148" s="224">
        <f t="shared" si="730"/>
        <v>0.12632972436291423</v>
      </c>
      <c r="DY148" s="34">
        <v>11775</v>
      </c>
      <c r="DZ148" s="224">
        <f t="shared" si="731"/>
        <v>0.24655939021808182</v>
      </c>
      <c r="EA148" s="34">
        <v>9182</v>
      </c>
      <c r="EB148" s="224">
        <f t="shared" si="732"/>
        <v>0.52297230054735455</v>
      </c>
      <c r="EC148" s="130">
        <v>3265</v>
      </c>
      <c r="ED148" s="220">
        <f t="shared" si="733"/>
        <v>2.7833140208574738</v>
      </c>
    </row>
    <row r="149" spans="1:134" s="16" customFormat="1" outlineLevel="1" x14ac:dyDescent="0.25">
      <c r="A149" s="218"/>
      <c r="B149" s="33" t="s">
        <v>55</v>
      </c>
      <c r="C149" s="34">
        <v>1153996</v>
      </c>
      <c r="D149" s="224">
        <f t="shared" si="668"/>
        <v>0.1301111018621437</v>
      </c>
      <c r="E149" s="34">
        <v>476303</v>
      </c>
      <c r="F149" s="224">
        <f t="shared" si="669"/>
        <v>0.19856615852277582</v>
      </c>
      <c r="G149" s="34">
        <v>375698</v>
      </c>
      <c r="H149" s="224">
        <f t="shared" si="670"/>
        <v>0.17267469262774804</v>
      </c>
      <c r="I149" s="34">
        <v>168386</v>
      </c>
      <c r="J149" s="224">
        <f t="shared" si="671"/>
        <v>0.22499963625252795</v>
      </c>
      <c r="K149" s="34">
        <v>219458</v>
      </c>
      <c r="L149" s="224">
        <f t="shared" si="672"/>
        <v>0.25767500501447027</v>
      </c>
      <c r="M149" s="130">
        <v>41369</v>
      </c>
      <c r="N149" s="220">
        <f t="shared" si="673"/>
        <v>2.0835569469290398</v>
      </c>
      <c r="O149" s="34">
        <v>1043806</v>
      </c>
      <c r="P149" s="224">
        <f t="shared" si="674"/>
        <v>0.13066725015896186</v>
      </c>
      <c r="Q149" s="34">
        <v>430102</v>
      </c>
      <c r="R149" s="224">
        <f t="shared" si="675"/>
        <v>0.218257059258399</v>
      </c>
      <c r="S149" s="34">
        <v>337964</v>
      </c>
      <c r="T149" s="224">
        <f t="shared" si="676"/>
        <v>0.16025995337867305</v>
      </c>
      <c r="U149" s="34">
        <v>159305</v>
      </c>
      <c r="V149" s="224">
        <f t="shared" si="677"/>
        <v>0.20912775517639193</v>
      </c>
      <c r="W149" s="34">
        <v>202164</v>
      </c>
      <c r="X149" s="224">
        <f t="shared" si="678"/>
        <v>0.29625545011541421</v>
      </c>
      <c r="Y149" s="130">
        <v>38832</v>
      </c>
      <c r="Z149" s="220">
        <f t="shared" si="679"/>
        <v>2.32807679122386</v>
      </c>
      <c r="AA149" s="34">
        <v>110190</v>
      </c>
      <c r="AB149" s="224">
        <f t="shared" si="680"/>
        <v>0.12485835910942322</v>
      </c>
      <c r="AC149" s="34">
        <v>46201</v>
      </c>
      <c r="AD149" s="224">
        <f t="shared" si="681"/>
        <v>4.1830153790646252E-2</v>
      </c>
      <c r="AE149" s="34">
        <v>37734</v>
      </c>
      <c r="AF149" s="224">
        <f t="shared" si="682"/>
        <v>0.29696844710249537</v>
      </c>
      <c r="AG149" s="34">
        <v>9081</v>
      </c>
      <c r="AH149" s="224">
        <f t="shared" si="683"/>
        <v>0.59148264984227139</v>
      </c>
      <c r="AI149" s="34">
        <v>17295</v>
      </c>
      <c r="AJ149" s="224">
        <f t="shared" si="684"/>
        <v>-6.6900458591853229E-2</v>
      </c>
      <c r="AK149" s="130">
        <v>2537</v>
      </c>
      <c r="AL149" s="220">
        <f t="shared" si="685"/>
        <v>0.4513729977116705</v>
      </c>
      <c r="AM149" s="34">
        <v>264691</v>
      </c>
      <c r="AN149" s="224">
        <f t="shared" si="686"/>
        <v>0.18958504676257371</v>
      </c>
      <c r="AO149" s="34">
        <v>104444</v>
      </c>
      <c r="AP149" s="224">
        <f t="shared" si="687"/>
        <v>0.42925173791668958</v>
      </c>
      <c r="AQ149" s="34">
        <v>105844</v>
      </c>
      <c r="AR149" s="224">
        <f t="shared" si="688"/>
        <v>0.55611749830927115</v>
      </c>
      <c r="AS149" s="34">
        <v>76745</v>
      </c>
      <c r="AT149" s="224">
        <f t="shared" si="689"/>
        <v>0.30937350713164546</v>
      </c>
      <c r="AU149" s="34">
        <v>67215</v>
      </c>
      <c r="AV149" s="224">
        <f t="shared" si="690"/>
        <v>0.78137920067846922</v>
      </c>
      <c r="AW149" s="130">
        <v>31714</v>
      </c>
      <c r="AX149" s="220">
        <f t="shared" si="691"/>
        <v>4.2707329233837461</v>
      </c>
      <c r="AY149" s="34">
        <v>29262</v>
      </c>
      <c r="AZ149" s="224">
        <f t="shared" si="692"/>
        <v>4.7653145250796669E-2</v>
      </c>
      <c r="BA149" s="34">
        <v>17520</v>
      </c>
      <c r="BB149" s="224">
        <f t="shared" si="693"/>
        <v>3.6502396024374439E-2</v>
      </c>
      <c r="BC149" s="34">
        <v>7387</v>
      </c>
      <c r="BD149" s="224">
        <f t="shared" si="694"/>
        <v>0.17384395359923732</v>
      </c>
      <c r="BE149" s="34">
        <v>1348</v>
      </c>
      <c r="BF149" s="224">
        <f t="shared" si="695"/>
        <v>7.5818036711891468E-2</v>
      </c>
      <c r="BG149" s="34">
        <v>2544</v>
      </c>
      <c r="BH149" s="224">
        <f t="shared" si="696"/>
        <v>-5.6029684601113128E-2</v>
      </c>
      <c r="BI149" s="130">
        <v>578</v>
      </c>
      <c r="BJ149" s="220">
        <f t="shared" si="697"/>
        <v>0.37292161520190015</v>
      </c>
      <c r="BK149" s="34">
        <v>31299</v>
      </c>
      <c r="BL149" s="224">
        <f t="shared" si="698"/>
        <v>0.28464127401083572</v>
      </c>
      <c r="BM149" s="34">
        <v>11809</v>
      </c>
      <c r="BN149" s="224">
        <f t="shared" si="699"/>
        <v>0.10726676043131733</v>
      </c>
      <c r="BO149" s="34">
        <v>4380</v>
      </c>
      <c r="BP149" s="224">
        <f t="shared" si="700"/>
        <v>0.59272727272727277</v>
      </c>
      <c r="BQ149" s="34">
        <v>8018</v>
      </c>
      <c r="BR149" s="224">
        <f t="shared" si="701"/>
        <v>0.24929884699283256</v>
      </c>
      <c r="BS149" s="34">
        <v>7513</v>
      </c>
      <c r="BT149" s="224">
        <f t="shared" si="702"/>
        <v>0.67364669191356641</v>
      </c>
      <c r="BU149" s="130">
        <v>454</v>
      </c>
      <c r="BV149" s="220">
        <f t="shared" si="703"/>
        <v>2.0675675675675675</v>
      </c>
      <c r="BW149" s="34">
        <v>282074</v>
      </c>
      <c r="BX149" s="224">
        <f t="shared" si="704"/>
        <v>7.479690905488412E-2</v>
      </c>
      <c r="BY149" s="34">
        <v>130870</v>
      </c>
      <c r="BZ149" s="224">
        <f t="shared" si="705"/>
        <v>5.9616054150776865E-2</v>
      </c>
      <c r="CA149" s="34">
        <v>39471</v>
      </c>
      <c r="CB149" s="224">
        <f t="shared" si="706"/>
        <v>6.666846827370021E-2</v>
      </c>
      <c r="CC149" s="34">
        <v>30439</v>
      </c>
      <c r="CD149" s="224">
        <f t="shared" si="707"/>
        <v>4.1397242464675577E-2</v>
      </c>
      <c r="CE149" s="34">
        <v>77411</v>
      </c>
      <c r="CF149" s="224">
        <f t="shared" si="708"/>
        <v>8.3838539406073664E-2</v>
      </c>
      <c r="CG149" s="130">
        <v>1757</v>
      </c>
      <c r="CH149" s="220">
        <f t="shared" si="709"/>
        <v>9.7439100562148662E-2</v>
      </c>
      <c r="CI149" s="34">
        <v>42261</v>
      </c>
      <c r="CJ149" s="224">
        <f t="shared" si="710"/>
        <v>0.13914121674438662</v>
      </c>
      <c r="CK149" s="34">
        <v>13451</v>
      </c>
      <c r="CL149" s="224">
        <f t="shared" si="711"/>
        <v>9.4823376200553477E-2</v>
      </c>
      <c r="CM149" s="34">
        <v>16517</v>
      </c>
      <c r="CN149" s="224">
        <f t="shared" si="712"/>
        <v>0.16407075903869184</v>
      </c>
      <c r="CO149" s="34">
        <v>4376</v>
      </c>
      <c r="CP149" s="224">
        <f t="shared" si="713"/>
        <v>-3.6971830985915499E-2</v>
      </c>
      <c r="CQ149" s="34">
        <v>6656</v>
      </c>
      <c r="CR149" s="224">
        <f t="shared" si="714"/>
        <v>0.2959501557632398</v>
      </c>
      <c r="CS149" s="130">
        <v>1517</v>
      </c>
      <c r="CT149" s="220">
        <f t="shared" si="715"/>
        <v>8.5898353614888956E-2</v>
      </c>
      <c r="CU149" s="34">
        <v>23574</v>
      </c>
      <c r="CV149" s="224">
        <f t="shared" si="716"/>
        <v>-4.2680203045685317E-2</v>
      </c>
      <c r="CW149" s="34">
        <v>7120</v>
      </c>
      <c r="CX149" s="224">
        <f t="shared" si="717"/>
        <v>0.2141882673942701</v>
      </c>
      <c r="CY149" s="34">
        <v>3684</v>
      </c>
      <c r="CZ149" s="224">
        <f t="shared" si="718"/>
        <v>2.4186822351959902E-2</v>
      </c>
      <c r="DA149" s="34">
        <v>1828</v>
      </c>
      <c r="DB149" s="224">
        <f t="shared" si="719"/>
        <v>-0.2464962901896125</v>
      </c>
      <c r="DC149" s="34">
        <v>10805</v>
      </c>
      <c r="DD149" s="224">
        <f t="shared" si="720"/>
        <v>-0.14510641664688662</v>
      </c>
      <c r="DE149" s="130">
        <v>63</v>
      </c>
      <c r="DF149" s="220" t="str">
        <f t="shared" si="721"/>
        <v>-</v>
      </c>
      <c r="DG149" s="34">
        <v>266235</v>
      </c>
      <c r="DH149" s="224">
        <f t="shared" si="722"/>
        <v>9.9354183355768955E-2</v>
      </c>
      <c r="DI149" s="34">
        <v>93217</v>
      </c>
      <c r="DJ149" s="224">
        <f t="shared" si="723"/>
        <v>0.30572481125071782</v>
      </c>
      <c r="DK149" s="34">
        <v>133387</v>
      </c>
      <c r="DL149" s="224">
        <f t="shared" si="724"/>
        <v>-1.6530388043854982E-2</v>
      </c>
      <c r="DM149" s="34">
        <v>18571</v>
      </c>
      <c r="DN149" s="224">
        <f t="shared" si="725"/>
        <v>0.15606324701195229</v>
      </c>
      <c r="DO149" s="34">
        <v>19802</v>
      </c>
      <c r="DP149" s="224">
        <f t="shared" si="726"/>
        <v>0.30645906181962124</v>
      </c>
      <c r="DQ149" s="130">
        <v>415</v>
      </c>
      <c r="DR149" s="220">
        <f t="shared" si="727"/>
        <v>-0.73051948051948057</v>
      </c>
      <c r="DS149" s="34">
        <v>62877</v>
      </c>
      <c r="DT149" s="224">
        <f t="shared" si="728"/>
        <v>0.26398633028445073</v>
      </c>
      <c r="DU149" s="34">
        <v>41040</v>
      </c>
      <c r="DV149" s="224">
        <f t="shared" si="729"/>
        <v>0.32583834076371399</v>
      </c>
      <c r="DW149" s="34">
        <v>22007</v>
      </c>
      <c r="DX149" s="224">
        <f t="shared" si="730"/>
        <v>0.103218367756166</v>
      </c>
      <c r="DY149" s="34">
        <v>11713</v>
      </c>
      <c r="DZ149" s="224">
        <f t="shared" si="731"/>
        <v>0.30086628165259888</v>
      </c>
      <c r="EA149" s="34">
        <v>8499</v>
      </c>
      <c r="EB149" s="224">
        <f t="shared" si="732"/>
        <v>0.68097310126582289</v>
      </c>
      <c r="EC149" s="130">
        <v>2208</v>
      </c>
      <c r="ED149" s="220">
        <f t="shared" si="733"/>
        <v>3.0662983425414367</v>
      </c>
    </row>
    <row r="150" spans="1:134" s="16" customFormat="1" ht="15.75" x14ac:dyDescent="0.25">
      <c r="A150" s="218"/>
      <c r="B150" s="225">
        <v>2013</v>
      </c>
      <c r="C150" s="226">
        <f>SUM(C138:C149)</f>
        <v>12187823</v>
      </c>
      <c r="D150" s="227">
        <f>IFERROR(C150/C163-1,"-")</f>
        <v>3.5693271940904436E-2</v>
      </c>
      <c r="E150" s="226">
        <f>SUM(E138:E149)</f>
        <v>4839123</v>
      </c>
      <c r="F150" s="227">
        <f>IFERROR(E150/E163-1,"-")</f>
        <v>4.6408406344719655E-2</v>
      </c>
      <c r="G150" s="226">
        <f>SUM(G138:G149)</f>
        <v>3385404</v>
      </c>
      <c r="H150" s="227">
        <f>IFERROR(G150/G163-1,"-")</f>
        <v>3.7538156007502543E-2</v>
      </c>
      <c r="I150" s="226">
        <f>SUM(I138:I149)</f>
        <v>1833147</v>
      </c>
      <c r="J150" s="227">
        <f>IFERROR(I150/I163-1,"-")</f>
        <v>6.3168486802804624E-2</v>
      </c>
      <c r="K150" s="226">
        <f>SUM(K138:K149)</f>
        <v>2294138</v>
      </c>
      <c r="L150" s="227">
        <f>IFERROR(K150/K163-1,"-")</f>
        <v>8.4871166294030687E-2</v>
      </c>
      <c r="M150" s="228">
        <f>SUM(M138:M149)</f>
        <v>241209</v>
      </c>
      <c r="N150" s="229">
        <f>IFERROR(M150/M163-1,"-")</f>
        <v>0.17497284316256589</v>
      </c>
      <c r="O150" s="226">
        <f>SUM(O138:O149)</f>
        <v>10663342</v>
      </c>
      <c r="P150" s="227">
        <f>IFERROR(O150/O163-1,"-")</f>
        <v>4.4537010570810498E-2</v>
      </c>
      <c r="Q150" s="226">
        <f>SUM(Q138:Q149)</f>
        <v>4212064</v>
      </c>
      <c r="R150" s="227">
        <f>IFERROR(Q150/Q163-1,"-")</f>
        <v>6.5627703875364984E-2</v>
      </c>
      <c r="S150" s="226">
        <f>SUM(S138:S149)</f>
        <v>2927083</v>
      </c>
      <c r="T150" s="227">
        <f>IFERROR(S150/S163-1,"-")</f>
        <v>3.8550158385939337E-2</v>
      </c>
      <c r="U150" s="226">
        <f>SUM(U138:U149)</f>
        <v>1692195</v>
      </c>
      <c r="V150" s="227">
        <f>IFERROR(U150/U163-1,"-")</f>
        <v>5.8809727162660641E-2</v>
      </c>
      <c r="W150" s="226">
        <f>SUM(W138:W149)</f>
        <v>1993278</v>
      </c>
      <c r="X150" s="227">
        <f>IFERROR(W150/W163-1,"-")</f>
        <v>0.10810801795851921</v>
      </c>
      <c r="Y150" s="228">
        <f>SUM(Y138:Y149)</f>
        <v>189472</v>
      </c>
      <c r="Z150" s="229">
        <f>IFERROR(Y150/Y163-1,"-")</f>
        <v>0.26038222831256785</v>
      </c>
      <c r="AA150" s="226">
        <f>SUM(AA138:AA149)</f>
        <v>1524480</v>
      </c>
      <c r="AB150" s="227">
        <f>IFERROR(AA150/AA163-1,"-")</f>
        <v>-2.2213898406402643E-2</v>
      </c>
      <c r="AC150" s="226">
        <f>SUM(AC138:AC149)</f>
        <v>627059</v>
      </c>
      <c r="AD150" s="227">
        <f>IFERROR(AC150/AC163-1,"-")</f>
        <v>-6.6661209058637039E-2</v>
      </c>
      <c r="AE150" s="226">
        <f>SUM(AE138:AE149)</f>
        <v>458322</v>
      </c>
      <c r="AF150" s="227">
        <f>IFERROR(AE150/AE163-1,"-")</f>
        <v>3.1125769707550432E-2</v>
      </c>
      <c r="AG150" s="226">
        <f>SUM(AG138:AG149)</f>
        <v>140951</v>
      </c>
      <c r="AH150" s="227">
        <f>IFERROR(AG150/AG163-1,"-")</f>
        <v>0.11845456781698571</v>
      </c>
      <c r="AI150" s="226">
        <f>SUM(AI138:AI149)</f>
        <v>300865</v>
      </c>
      <c r="AJ150" s="227">
        <f>IFERROR(AI150/AI163-1,"-")</f>
        <v>-4.7449438344541073E-2</v>
      </c>
      <c r="AK150" s="228">
        <f>SUM(AK138:AK149)</f>
        <v>51739</v>
      </c>
      <c r="AL150" s="229">
        <f>IFERROR(AK150/AK163-1,"-")</f>
        <v>-5.8606259097525482E-2</v>
      </c>
      <c r="AM150" s="226">
        <f>SUM(AM138:AM149)</f>
        <v>2552246</v>
      </c>
      <c r="AN150" s="227">
        <f>IFERROR(AM150/AM163-1,"-")</f>
        <v>-9.3604858323480533E-3</v>
      </c>
      <c r="AO150" s="226">
        <f>SUM(AO138:AO149)</f>
        <v>751241</v>
      </c>
      <c r="AP150" s="227">
        <f>IFERROR(AO150/AO163-1,"-")</f>
        <v>6.8226544947814549E-2</v>
      </c>
      <c r="AQ150" s="226">
        <f>SUM(AQ138:AQ149)</f>
        <v>787505</v>
      </c>
      <c r="AR150" s="227">
        <f>IFERROR(AQ150/AQ163-1,"-")</f>
        <v>2.6778205581204917E-2</v>
      </c>
      <c r="AS150" s="226">
        <f>SUM(AS138:AS149)</f>
        <v>814304</v>
      </c>
      <c r="AT150" s="227">
        <f>IFERROR(AS150/AS163-1,"-")</f>
        <v>3.7783388155588904E-2</v>
      </c>
      <c r="AU150" s="226">
        <f>SUM(AU138:AU149)</f>
        <v>406754</v>
      </c>
      <c r="AV150" s="227">
        <f>IFERROR(AU150/AU163-1,"-")</f>
        <v>0.24082242762575889</v>
      </c>
      <c r="AW150" s="228">
        <f>SUM(AW138:AW149)</f>
        <v>123487</v>
      </c>
      <c r="AX150" s="229">
        <f>IFERROR(AW150/AW163-1,"-")</f>
        <v>0.48339860173461791</v>
      </c>
      <c r="AY150" s="226">
        <f>SUM(AY138:AY149)</f>
        <v>307771</v>
      </c>
      <c r="AZ150" s="227">
        <f>IFERROR(AY150/AY163-1,"-")</f>
        <v>1.3458068255159938E-2</v>
      </c>
      <c r="BA150" s="226">
        <f>SUM(BA138:BA149)</f>
        <v>168805</v>
      </c>
      <c r="BB150" s="227">
        <f>IFERROR(BA150/BA163-1,"-")</f>
        <v>1.4568971216665449E-2</v>
      </c>
      <c r="BC150" s="226">
        <f>SUM(BC138:BC149)</f>
        <v>83287</v>
      </c>
      <c r="BD150" s="227">
        <f>IFERROR(BC150/BC163-1,"-")</f>
        <v>-1.8929488538648176E-2</v>
      </c>
      <c r="BE150" s="226">
        <f>SUM(BE138:BE149)</f>
        <v>18498</v>
      </c>
      <c r="BF150" s="227">
        <f>IFERROR(BE150/BE163-1,"-")</f>
        <v>0.16164280331574976</v>
      </c>
      <c r="BG150" s="226">
        <f>SUM(BG138:BG149)</f>
        <v>30894</v>
      </c>
      <c r="BH150" s="227">
        <f>IFERROR(BG150/BG163-1,"-")</f>
        <v>5.4042988741044073E-2</v>
      </c>
      <c r="BI150" s="228">
        <f>SUM(BI138:BI149)</f>
        <v>5912</v>
      </c>
      <c r="BJ150" s="229">
        <f>IFERROR(BI150/BI163-1,"-")</f>
        <v>0.12012125805229257</v>
      </c>
      <c r="BK150" s="226">
        <f>SUM(BK138:BK149)</f>
        <v>367038</v>
      </c>
      <c r="BL150" s="227">
        <f>IFERROR(BK150/BK163-1,"-")</f>
        <v>0.16762792473237997</v>
      </c>
      <c r="BM150" s="226">
        <f>SUM(BM138:BM149)</f>
        <v>156040</v>
      </c>
      <c r="BN150" s="227">
        <f>IFERROR(BM150/BM163-1,"-")</f>
        <v>5.6487267852427525E-2</v>
      </c>
      <c r="BO150" s="226">
        <f>SUM(BO138:BO149)</f>
        <v>41657</v>
      </c>
      <c r="BP150" s="227">
        <f>IFERROR(BO150/BO163-1,"-")</f>
        <v>8.9128843338213803E-2</v>
      </c>
      <c r="BQ150" s="226">
        <f>SUM(BQ138:BQ149)</f>
        <v>94482</v>
      </c>
      <c r="BR150" s="227">
        <f>IFERROR(BQ150/BQ163-1,"-")</f>
        <v>0.16805953911581439</v>
      </c>
      <c r="BS150" s="226">
        <f>SUM(BS138:BS149)</f>
        <v>74493</v>
      </c>
      <c r="BT150" s="227">
        <f>IFERROR(BS150/BS163-1,"-")</f>
        <v>0.56117444882219791</v>
      </c>
      <c r="BU150" s="228">
        <f>SUM(BU138:BU149)</f>
        <v>4322</v>
      </c>
      <c r="BV150" s="229">
        <f>IFERROR(BU150/BU163-1,"-")</f>
        <v>0.36772151898734173</v>
      </c>
      <c r="BW150" s="226">
        <f>SUM(BW138:BW149)</f>
        <v>3582534</v>
      </c>
      <c r="BX150" s="227">
        <f>IFERROR(BW150/BW163-1,"-")</f>
        <v>3.3327785769026619E-2</v>
      </c>
      <c r="BY150" s="226">
        <f>SUM(BY138:BY149)</f>
        <v>1723111</v>
      </c>
      <c r="BZ150" s="227">
        <f>IFERROR(BY150/BY163-1,"-")</f>
        <v>2.5321976774353327E-2</v>
      </c>
      <c r="CA150" s="226">
        <f>SUM(CA138:CA149)</f>
        <v>524211</v>
      </c>
      <c r="CB150" s="227">
        <f>IFERROR(CA150/CA163-1,"-")</f>
        <v>2.5359304627212698E-3</v>
      </c>
      <c r="CC150" s="226">
        <f>SUM(CC138:CC149)</f>
        <v>353813</v>
      </c>
      <c r="CD150" s="227">
        <f>IFERROR(CC150/CC163-1,"-")</f>
        <v>6.6315259682528271E-2</v>
      </c>
      <c r="CE150" s="226">
        <f>SUM(CE138:CE149)</f>
        <v>952857</v>
      </c>
      <c r="CF150" s="227">
        <f>IFERROR(CE150/CE163-1,"-")</f>
        <v>5.0935561254032535E-2</v>
      </c>
      <c r="CG150" s="228">
        <f>SUM(CG138:CG149)</f>
        <v>19799</v>
      </c>
      <c r="CH150" s="229">
        <f>IFERROR(CG150/CG163-1,"-")</f>
        <v>-0.22931101595951731</v>
      </c>
      <c r="CI150" s="226">
        <f>SUM(CI138:CI149)</f>
        <v>474811</v>
      </c>
      <c r="CJ150" s="227">
        <f>IFERROR(CI150/CI163-1,"-")</f>
        <v>2.948535597512647E-2</v>
      </c>
      <c r="CK150" s="226">
        <f>SUM(CK138:CK149)</f>
        <v>152208</v>
      </c>
      <c r="CL150" s="227">
        <f>IFERROR(CK150/CK163-1,"-")</f>
        <v>4.9399143702212545E-2</v>
      </c>
      <c r="CM150" s="226">
        <f>SUM(CM138:CM149)</f>
        <v>190131</v>
      </c>
      <c r="CN150" s="227">
        <f>IFERROR(CM150/CM163-1,"-")</f>
        <v>-1.0697914010833198E-2</v>
      </c>
      <c r="CO150" s="226">
        <f>SUM(CO138:CO149)</f>
        <v>46369</v>
      </c>
      <c r="CP150" s="227">
        <f>IFERROR(CO150/CO163-1,"-")</f>
        <v>-1.3740295650324419E-2</v>
      </c>
      <c r="CQ150" s="226">
        <f>SUM(CQ138:CQ149)</f>
        <v>69909</v>
      </c>
      <c r="CR150" s="227">
        <f>IFERROR(CQ150/CQ163-1,"-")</f>
        <v>0.13508905811102623</v>
      </c>
      <c r="CS150" s="228">
        <f>SUM(CS138:CS149)</f>
        <v>16211</v>
      </c>
      <c r="CT150" s="229">
        <f>IFERROR(CS150/CS163-1,"-")</f>
        <v>-7.1656050955414274E-3</v>
      </c>
      <c r="CU150" s="226">
        <f>SUM(CU138:CU149)</f>
        <v>401848</v>
      </c>
      <c r="CV150" s="227">
        <f>IFERROR(CU150/CU163-1,"-")</f>
        <v>9.1509623585525723E-2</v>
      </c>
      <c r="CW150" s="226">
        <f>SUM(CW138:CW149)</f>
        <v>107695</v>
      </c>
      <c r="CX150" s="227">
        <f>IFERROR(CW150/CW163-1,"-")</f>
        <v>0.22440510704094052</v>
      </c>
      <c r="CY150" s="226">
        <f>SUM(CY138:CY149)</f>
        <v>60559</v>
      </c>
      <c r="CZ150" s="227">
        <f>IFERROR(CY150/CY163-1,"-")</f>
        <v>6.2718259191015147E-2</v>
      </c>
      <c r="DA150" s="226">
        <f>SUM(DA138:DA149)</f>
        <v>26538</v>
      </c>
      <c r="DB150" s="227">
        <f>IFERROR(DA150/DA163-1,"-")</f>
        <v>2.8405347800813718E-2</v>
      </c>
      <c r="DC150" s="226">
        <f>SUM(DC138:DC149)</f>
        <v>206548</v>
      </c>
      <c r="DD150" s="227">
        <f>IFERROR(DC150/DC163-1,"-")</f>
        <v>4.7074449209680624E-2</v>
      </c>
      <c r="DE150" s="228">
        <f>SUM(DE138:DE149)</f>
        <v>347</v>
      </c>
      <c r="DF150" s="229">
        <f>IFERROR(DE150/DE163-1,"-")</f>
        <v>3.0823529411764703</v>
      </c>
      <c r="DG150" s="226">
        <f>SUM(DG138:DG149)</f>
        <v>1686080</v>
      </c>
      <c r="DH150" s="227">
        <f>IFERROR(DG150/DG163-1,"-")</f>
        <v>0.11799751346871123</v>
      </c>
      <c r="DI150" s="226">
        <f>SUM(DI138:DI149)</f>
        <v>526111</v>
      </c>
      <c r="DJ150" s="227">
        <f>IFERROR(DI150/DI163-1,"-")</f>
        <v>0.10531236344078798</v>
      </c>
      <c r="DK150" s="226">
        <f>SUM(DK138:DK149)</f>
        <v>921883</v>
      </c>
      <c r="DL150" s="227">
        <f>IFERROR(DK150/DK163-1,"-")</f>
        <v>0.1217264124656412</v>
      </c>
      <c r="DM150" s="226">
        <f>SUM(DM138:DM149)</f>
        <v>109447</v>
      </c>
      <c r="DN150" s="227">
        <f>IFERROR(DM150/DM163-1,"-")</f>
        <v>7.1706944498844516E-2</v>
      </c>
      <c r="DO150" s="226">
        <f>SUM(DO138:DO149)</f>
        <v>122159</v>
      </c>
      <c r="DP150" s="227">
        <f>IFERROR(DO150/DO163-1,"-")</f>
        <v>0.22696410277013324</v>
      </c>
      <c r="DQ150" s="228">
        <f>SUM(DQ138:DQ149)</f>
        <v>4208</v>
      </c>
      <c r="DR150" s="229">
        <f>IFERROR(DQ150/DQ163-1,"-")</f>
        <v>-0.19371527112473652</v>
      </c>
      <c r="DS150" s="226">
        <f>SUM(DS138:DS149)</f>
        <v>787208</v>
      </c>
      <c r="DT150" s="227">
        <f>IFERROR(DS150/DS163-1,"-")</f>
        <v>7.8240097741909764E-2</v>
      </c>
      <c r="DU150" s="226">
        <f>SUM(DU138:DU149)</f>
        <v>514115</v>
      </c>
      <c r="DV150" s="227">
        <f>IFERROR(DU150/DU163-1,"-")</f>
        <v>0.17883028411709545</v>
      </c>
      <c r="DW150" s="226">
        <f>SUM(DW138:DW149)</f>
        <v>269893</v>
      </c>
      <c r="DX150" s="227">
        <f>IFERROR(DW150/DW163-1,"-")</f>
        <v>-4.7516031013880022E-2</v>
      </c>
      <c r="DY150" s="226">
        <f>SUM(DY138:DY149)</f>
        <v>151362</v>
      </c>
      <c r="DZ150" s="227">
        <f>IFERROR(DY150/DY163-1,"-")</f>
        <v>3.7138041139630706E-2</v>
      </c>
      <c r="EA150" s="226">
        <f>SUM(EA138:EA149)</f>
        <v>96989</v>
      </c>
      <c r="EB150" s="227">
        <f>IFERROR(EA150/EA163-1,"-")</f>
        <v>5.8311964646189152E-2</v>
      </c>
      <c r="EC150" s="228">
        <f>SUM(EC138:EC149)</f>
        <v>13891</v>
      </c>
      <c r="ED150" s="229">
        <f>IFERROR(EC150/EC163-1,"-")</f>
        <v>0.42034764826175874</v>
      </c>
    </row>
    <row r="151" spans="1:134" s="16" customFormat="1" outlineLevel="1" x14ac:dyDescent="0.25">
      <c r="A151" s="218"/>
      <c r="B151" s="33" t="s">
        <v>33</v>
      </c>
      <c r="C151" s="34">
        <v>1033287</v>
      </c>
      <c r="D151" s="224">
        <f>IFERROR(C151/C164-1,"-")</f>
        <v>5.0650042604075018E-2</v>
      </c>
      <c r="E151" s="34">
        <v>411690</v>
      </c>
      <c r="F151" s="224">
        <f>IFERROR(E151/E164-1,"-")</f>
        <v>0.11617200907708192</v>
      </c>
      <c r="G151" s="34">
        <v>316847</v>
      </c>
      <c r="H151" s="224">
        <f>IFERROR(G151/G164-1,"-")</f>
        <v>1.0598869624016016E-2</v>
      </c>
      <c r="I151" s="34">
        <v>131683</v>
      </c>
      <c r="J151" s="224">
        <f>IFERROR(I151/I164-1,"-")</f>
        <v>2.1590380139643095E-2</v>
      </c>
      <c r="K151" s="34">
        <v>156060</v>
      </c>
      <c r="L151" s="224">
        <f>IFERROR(K151/K164-1,"-")</f>
        <v>-1.2778340080971673E-2</v>
      </c>
      <c r="M151" s="130">
        <v>16703</v>
      </c>
      <c r="N151" s="220">
        <f>IFERROR(M151/M164-1,"-")</f>
        <v>4.0361258175023451E-2</v>
      </c>
      <c r="O151" s="34">
        <v>927685</v>
      </c>
      <c r="P151" s="224">
        <f>IFERROR(O151/O164-1,"-")</f>
        <v>7.255128431913227E-2</v>
      </c>
      <c r="Q151" s="34">
        <v>363174</v>
      </c>
      <c r="R151" s="224">
        <f>IFERROR(Q151/Q164-1,"-")</f>
        <v>0.13496485794735413</v>
      </c>
      <c r="S151" s="34">
        <v>288523</v>
      </c>
      <c r="T151" s="224">
        <f>IFERROR(S151/S164-1,"-")</f>
        <v>4.0262334328444283E-2</v>
      </c>
      <c r="U151" s="34">
        <v>125073</v>
      </c>
      <c r="V151" s="224">
        <f>IFERROR(U151/U164-1,"-")</f>
        <v>3.0926220522415671E-2</v>
      </c>
      <c r="W151" s="34">
        <v>134396</v>
      </c>
      <c r="X151" s="224">
        <f>IFERROR(W151/W164-1,"-")</f>
        <v>7.5115822300853008E-3</v>
      </c>
      <c r="Y151" s="130">
        <v>12810</v>
      </c>
      <c r="Z151" s="220">
        <f>IFERROR(Y151/Y164-1,"-")</f>
        <v>6.5369261477045804E-2</v>
      </c>
      <c r="AA151" s="34">
        <v>105602</v>
      </c>
      <c r="AB151" s="224">
        <f>IFERROR(AA151/AA164-1,"-")</f>
        <v>-0.10915962274974267</v>
      </c>
      <c r="AC151" s="34">
        <v>48516</v>
      </c>
      <c r="AD151" s="224">
        <f>IFERROR(AC151/AC164-1,"-")</f>
        <v>-6.9185737094199506E-3</v>
      </c>
      <c r="AE151" s="34">
        <v>28324</v>
      </c>
      <c r="AF151" s="224">
        <f>IFERROR(AE151/AE164-1,"-")</f>
        <v>-0.21687679716876795</v>
      </c>
      <c r="AG151" s="34">
        <v>6609</v>
      </c>
      <c r="AH151" s="224">
        <f>IFERROR(AG151/AG164-1,"-")</f>
        <v>-0.12798522232484499</v>
      </c>
      <c r="AI151" s="34">
        <v>21664</v>
      </c>
      <c r="AJ151" s="224">
        <f>IFERROR(AI151/AI164-1,"-")</f>
        <v>-0.12245311297443995</v>
      </c>
      <c r="AK151" s="130">
        <v>3892</v>
      </c>
      <c r="AL151" s="220">
        <f>IFERROR(AK151/AK164-1,"-")</f>
        <v>-3.4243176178660018E-2</v>
      </c>
      <c r="AM151" s="34">
        <v>246141</v>
      </c>
      <c r="AN151" s="224">
        <f>IFERROR(AM151/AM164-1,"-")</f>
        <v>6.4946134210184692E-2</v>
      </c>
      <c r="AO151" s="34">
        <v>70570</v>
      </c>
      <c r="AP151" s="224">
        <f>IFERROR(AO151/AO164-1,"-")</f>
        <v>0.15846151320649415</v>
      </c>
      <c r="AQ151" s="34">
        <v>76704</v>
      </c>
      <c r="AR151" s="224">
        <f>IFERROR(AQ151/AQ164-1,"-")</f>
        <v>5.9974572992095521E-2</v>
      </c>
      <c r="AS151" s="34">
        <v>59053</v>
      </c>
      <c r="AT151" s="224">
        <f>IFERROR(AS151/AS164-1,"-")</f>
        <v>-5.939600522442734E-2</v>
      </c>
      <c r="AU151" s="34">
        <v>29782</v>
      </c>
      <c r="AV151" s="224">
        <f>IFERROR(AU151/AU164-1,"-")</f>
        <v>6.9294844176360781E-2</v>
      </c>
      <c r="AW151" s="130">
        <v>7058</v>
      </c>
      <c r="AX151" s="220">
        <f>IFERROR(AW151/AW164-1,"-")</f>
        <v>0.16142833635017273</v>
      </c>
      <c r="AY151" s="34">
        <v>26469</v>
      </c>
      <c r="AZ151" s="224">
        <f>IFERROR(AY151/AY164-1,"-")</f>
        <v>-3.724584439675549E-2</v>
      </c>
      <c r="BA151" s="34">
        <v>14475</v>
      </c>
      <c r="BB151" s="224">
        <f>IFERROR(BA151/BA164-1,"-")</f>
        <v>-7.2531556352918525E-2</v>
      </c>
      <c r="BC151" s="34">
        <v>7323</v>
      </c>
      <c r="BD151" s="224">
        <f>IFERROR(BC151/BC164-1,"-")</f>
        <v>5.7472924187725649E-2</v>
      </c>
      <c r="BE151" s="34">
        <v>1568</v>
      </c>
      <c r="BF151" s="224">
        <f>IFERROR(BE151/BE164-1,"-")</f>
        <v>2.6850032743942265E-2</v>
      </c>
      <c r="BG151" s="34">
        <v>2135</v>
      </c>
      <c r="BH151" s="224">
        <f>IFERROR(BG151/BG164-1,"-")</f>
        <v>-0.2168011738811445</v>
      </c>
      <c r="BI151" s="130">
        <v>483</v>
      </c>
      <c r="BJ151" s="220">
        <f>IFERROR(BI151/BI164-1,"-")</f>
        <v>-0.30503597122302162</v>
      </c>
      <c r="BK151" s="34">
        <v>19415</v>
      </c>
      <c r="BL151" s="224">
        <f>IFERROR(BK151/BK164-1,"-")</f>
        <v>0.10463131543013193</v>
      </c>
      <c r="BM151" s="34">
        <v>10009</v>
      </c>
      <c r="BN151" s="224">
        <f>IFERROR(BM151/BM164-1,"-")</f>
        <v>9.4805849722643387E-3</v>
      </c>
      <c r="BO151" s="34">
        <v>2921</v>
      </c>
      <c r="BP151" s="224">
        <f>IFERROR(BO151/BO164-1,"-")</f>
        <v>0.22473794549266257</v>
      </c>
      <c r="BQ151" s="34">
        <v>4112</v>
      </c>
      <c r="BR151" s="224">
        <f>IFERROR(BQ151/BQ164-1,"-")</f>
        <v>0.1387427305455553</v>
      </c>
      <c r="BS151" s="34">
        <v>2095</v>
      </c>
      <c r="BT151" s="224">
        <f>IFERROR(BS151/BS164-1,"-")</f>
        <v>0.84094903339191562</v>
      </c>
      <c r="BU151" s="130">
        <v>336</v>
      </c>
      <c r="BV151" s="220">
        <f>IFERROR(BU151/BU164-1,"-")</f>
        <v>-1.1764705882352899E-2</v>
      </c>
      <c r="BW151" s="34">
        <v>236101</v>
      </c>
      <c r="BX151" s="224">
        <f>IFERROR(BW151/BW164-1,"-")</f>
        <v>1.1152177544037079E-2</v>
      </c>
      <c r="BY151" s="34">
        <v>116332</v>
      </c>
      <c r="BZ151" s="224">
        <f>IFERROR(BY151/BY164-1,"-")</f>
        <v>8.9138759116570432E-2</v>
      </c>
      <c r="CA151" s="34">
        <v>32796</v>
      </c>
      <c r="CB151" s="224">
        <f>IFERROR(CA151/CA164-1,"-")</f>
        <v>-0.11227804244261586</v>
      </c>
      <c r="CC151" s="34">
        <v>22959</v>
      </c>
      <c r="CD151" s="224">
        <f>IFERROR(CC151/CC164-1,"-")</f>
        <v>-2.674862229758368E-2</v>
      </c>
      <c r="CE151" s="34">
        <v>60571</v>
      </c>
      <c r="CF151" s="224">
        <f>IFERROR(CE151/CE164-1,"-")</f>
        <v>-4.0884835241397854E-2</v>
      </c>
      <c r="CG151" s="130">
        <v>1595</v>
      </c>
      <c r="CH151" s="220">
        <f>IFERROR(CG151/CG164-1,"-")</f>
        <v>-0.23058369512783405</v>
      </c>
      <c r="CI151" s="34">
        <v>42221</v>
      </c>
      <c r="CJ151" s="224">
        <f>IFERROR(CI151/CI164-1,"-")</f>
        <v>0.35728292667245309</v>
      </c>
      <c r="CK151" s="34">
        <v>12880</v>
      </c>
      <c r="CL151" s="224">
        <f>IFERROR(CK151/CK164-1,"-")</f>
        <v>0.37798224029100247</v>
      </c>
      <c r="CM151" s="34">
        <v>17785</v>
      </c>
      <c r="CN151" s="224">
        <f>IFERROR(CM151/CM164-1,"-")</f>
        <v>0.28170942634765073</v>
      </c>
      <c r="CO151" s="34">
        <v>4496</v>
      </c>
      <c r="CP151" s="224">
        <f>IFERROR(CO151/CO164-1,"-")</f>
        <v>0.3770290964777947</v>
      </c>
      <c r="CQ151" s="34">
        <v>5434</v>
      </c>
      <c r="CR151" s="224">
        <f>IFERROR(CQ151/CQ164-1,"-")</f>
        <v>0.78691219993423211</v>
      </c>
      <c r="CS151" s="130">
        <v>1688</v>
      </c>
      <c r="CT151" s="220">
        <f>IFERROR(CS151/CS164-1,"-")</f>
        <v>7.9974408189379398E-2</v>
      </c>
      <c r="CU151" s="34">
        <v>26343</v>
      </c>
      <c r="CV151" s="224">
        <f>IFERROR(CU151/CU164-1,"-")</f>
        <v>-4.6614310014114535E-2</v>
      </c>
      <c r="CW151" s="34">
        <v>6828</v>
      </c>
      <c r="CX151" s="224">
        <f>IFERROR(CW151/CW164-1,"-")</f>
        <v>0.10503317688946434</v>
      </c>
      <c r="CY151" s="34">
        <v>4055</v>
      </c>
      <c r="CZ151" s="224">
        <f>IFERROR(CY151/CY164-1,"-")</f>
        <v>3.9613765783610422E-3</v>
      </c>
      <c r="DA151" s="34">
        <v>2424</v>
      </c>
      <c r="DB151" s="224">
        <f>IFERROR(DA151/DA164-1,"-")</f>
        <v>-0.24650295306185888</v>
      </c>
      <c r="DC151" s="34">
        <v>12967</v>
      </c>
      <c r="DD151" s="224">
        <f>IFERROR(DC151/DC164-1,"-")</f>
        <v>-8.702386819685981E-2</v>
      </c>
      <c r="DE151" s="130">
        <v>0</v>
      </c>
      <c r="DF151" s="220" t="str">
        <f>IFERROR(DE151/DE164-1,"-")</f>
        <v>-</v>
      </c>
      <c r="DG151" s="34">
        <v>226400</v>
      </c>
      <c r="DH151" s="224">
        <f>IFERROR(DG151/DG164-1,"-")</f>
        <v>0.1012101638196039</v>
      </c>
      <c r="DI151" s="34">
        <v>83191</v>
      </c>
      <c r="DJ151" s="224">
        <f>IFERROR(DI151/DI164-1,"-")</f>
        <v>0.22969017915213152</v>
      </c>
      <c r="DK151" s="34">
        <v>115554</v>
      </c>
      <c r="DL151" s="224">
        <f>IFERROR(DK151/DK164-1,"-")</f>
        <v>4.0192998406682889E-2</v>
      </c>
      <c r="DM151" s="34">
        <v>15214</v>
      </c>
      <c r="DN151" s="224">
        <f>IFERROR(DM151/DM164-1,"-")</f>
        <v>0.22181175714744628</v>
      </c>
      <c r="DO151" s="34">
        <v>11575</v>
      </c>
      <c r="DP151" s="224">
        <f>IFERROR(DO151/DO164-1,"-")</f>
        <v>-0.17721069092976971</v>
      </c>
      <c r="DQ151" s="130">
        <v>215</v>
      </c>
      <c r="DR151" s="220">
        <f>IFERROR(DQ151/DQ164-1,"-")</f>
        <v>1.8957345971563955E-2</v>
      </c>
      <c r="DS151" s="34">
        <v>58930</v>
      </c>
      <c r="DT151" s="224">
        <f>IFERROR(DS151/DS164-1,"-")</f>
        <v>0.19718023728262635</v>
      </c>
      <c r="DU151" s="34">
        <v>34785</v>
      </c>
      <c r="DV151" s="224">
        <f>IFERROR(DU151/DU164-1,"-")</f>
        <v>0.20388315913338406</v>
      </c>
      <c r="DW151" s="34">
        <v>24518</v>
      </c>
      <c r="DX151" s="224">
        <f>IFERROR(DW151/DW164-1,"-")</f>
        <v>2.5771901932892582E-2</v>
      </c>
      <c r="DY151" s="34">
        <v>10894</v>
      </c>
      <c r="DZ151" s="224">
        <f>IFERROR(DY151/DY164-1,"-")</f>
        <v>0.48784485113357001</v>
      </c>
      <c r="EA151" s="34">
        <v>7450</v>
      </c>
      <c r="EB151" s="224">
        <f>IFERROR(EA151/EA164-1,"-")</f>
        <v>0.45821100019573291</v>
      </c>
      <c r="EC151" s="130">
        <v>1435</v>
      </c>
      <c r="ED151" s="220">
        <f>IFERROR(EC151/EC164-1,"-")</f>
        <v>0.38379942140790746</v>
      </c>
    </row>
    <row r="152" spans="1:134" s="16" customFormat="1" outlineLevel="1" x14ac:dyDescent="0.25">
      <c r="A152" s="218"/>
      <c r="B152" s="33" t="s">
        <v>35</v>
      </c>
      <c r="C152" s="34">
        <v>1029883</v>
      </c>
      <c r="D152" s="224">
        <f>IFERROR(C152/C165-1,"-")</f>
        <v>1.3641423471712821E-2</v>
      </c>
      <c r="E152" s="34">
        <v>409989</v>
      </c>
      <c r="F152" s="224">
        <f>IFERROR(E152/E165-1,"-")</f>
        <v>5.9882375751308725E-2</v>
      </c>
      <c r="G152" s="34">
        <v>327704</v>
      </c>
      <c r="H152" s="224">
        <f>IFERROR(G152/G165-1,"-")</f>
        <v>0.1103980374284621</v>
      </c>
      <c r="I152" s="34">
        <v>143747</v>
      </c>
      <c r="J152" s="224">
        <f>IFERROR(I152/I165-1,"-")</f>
        <v>-9.3176126219900679E-2</v>
      </c>
      <c r="K152" s="34">
        <v>174385</v>
      </c>
      <c r="L152" s="224">
        <f>IFERROR(K152/K165-1,"-")</f>
        <v>3.2694949782073213E-2</v>
      </c>
      <c r="M152" s="130">
        <v>25625</v>
      </c>
      <c r="N152" s="220">
        <f>IFERROR(M152/M165-1,"-")</f>
        <v>0.48438857672478708</v>
      </c>
      <c r="O152" s="34">
        <v>936454</v>
      </c>
      <c r="P152" s="224">
        <f>IFERROR(O152/O165-1,"-")</f>
        <v>1.7683458272385266E-2</v>
      </c>
      <c r="Q152" s="34">
        <v>366304</v>
      </c>
      <c r="R152" s="224">
        <f>IFERROR(Q152/Q165-1,"-")</f>
        <v>7.0601026456387217E-2</v>
      </c>
      <c r="S152" s="34">
        <v>303306</v>
      </c>
      <c r="T152" s="224">
        <f>IFERROR(S152/S165-1,"-")</f>
        <v>0.11399388105146024</v>
      </c>
      <c r="U152" s="34">
        <v>138164</v>
      </c>
      <c r="V152" s="224">
        <f>IFERROR(U152/U165-1,"-")</f>
        <v>-8.6682046841225047E-2</v>
      </c>
      <c r="W152" s="34">
        <v>152097</v>
      </c>
      <c r="X152" s="224">
        <f>IFERROR(W152/W165-1,"-")</f>
        <v>4.5721121783192542E-2</v>
      </c>
      <c r="Y152" s="130">
        <v>22174</v>
      </c>
      <c r="Z152" s="220">
        <f>IFERROR(Y152/Y165-1,"-")</f>
        <v>0.54468826192964115</v>
      </c>
      <c r="AA152" s="34">
        <v>93429</v>
      </c>
      <c r="AB152" s="224">
        <f>IFERROR(AA152/AA165-1,"-")</f>
        <v>-2.5176853571503122E-2</v>
      </c>
      <c r="AC152" s="34">
        <v>43685</v>
      </c>
      <c r="AD152" s="224">
        <f>IFERROR(AC152/AC165-1,"-")</f>
        <v>-2.2203818519596186E-2</v>
      </c>
      <c r="AE152" s="34">
        <v>24398</v>
      </c>
      <c r="AF152" s="224">
        <f>IFERROR(AE152/AE165-1,"-")</f>
        <v>6.7559289402292722E-2</v>
      </c>
      <c r="AG152" s="34">
        <v>5583</v>
      </c>
      <c r="AH152" s="224">
        <f>IFERROR(AG152/AG165-1,"-")</f>
        <v>-0.22886740331491717</v>
      </c>
      <c r="AI152" s="34">
        <v>22288</v>
      </c>
      <c r="AJ152" s="224">
        <f>IFERROR(AI152/AI165-1,"-")</f>
        <v>-4.8212836827945527E-2</v>
      </c>
      <c r="AK152" s="130">
        <v>3451</v>
      </c>
      <c r="AL152" s="220">
        <f>IFERROR(AK152/AK165-1,"-")</f>
        <v>0.1871345029239766</v>
      </c>
      <c r="AM152" s="34">
        <v>236107</v>
      </c>
      <c r="AN152" s="224">
        <f>IFERROR(AM152/AM165-1,"-")</f>
        <v>8.9154903588891887E-2</v>
      </c>
      <c r="AO152" s="34">
        <v>77456</v>
      </c>
      <c r="AP152" s="224">
        <f>IFERROR(AO152/AO165-1,"-")</f>
        <v>0.51316714855044143</v>
      </c>
      <c r="AQ152" s="34">
        <v>85374</v>
      </c>
      <c r="AR152" s="224">
        <f>IFERROR(AQ152/AQ165-1,"-")</f>
        <v>0.41713697629639457</v>
      </c>
      <c r="AS152" s="34">
        <v>63297</v>
      </c>
      <c r="AT152" s="224">
        <f>IFERROR(AS152/AS165-1,"-")</f>
        <v>-0.12710648978128358</v>
      </c>
      <c r="AU152" s="34">
        <v>38023</v>
      </c>
      <c r="AV152" s="224">
        <f>IFERROR(AU152/AU165-1,"-")</f>
        <v>0.55596022425011249</v>
      </c>
      <c r="AW152" s="130">
        <v>16714</v>
      </c>
      <c r="AX152" s="220">
        <f>IFERROR(AW152/AW165-1,"-")</f>
        <v>1.6462951234958836</v>
      </c>
      <c r="AY152" s="34">
        <v>27637</v>
      </c>
      <c r="AZ152" s="224">
        <f>IFERROR(AY152/AY165-1,"-")</f>
        <v>0.10397858911879854</v>
      </c>
      <c r="BA152" s="34">
        <v>16148</v>
      </c>
      <c r="BB152" s="224">
        <f>IFERROR(BA152/BA165-1,"-")</f>
        <v>0.11866989954970553</v>
      </c>
      <c r="BC152" s="34">
        <v>6854</v>
      </c>
      <c r="BD152" s="224">
        <f>IFERROR(BC152/BC165-1,"-")</f>
        <v>3.1297020764369465E-2</v>
      </c>
      <c r="BE152" s="34">
        <v>1595</v>
      </c>
      <c r="BF152" s="224">
        <f>IFERROR(BE152/BE165-1,"-")</f>
        <v>0.18675595238095233</v>
      </c>
      <c r="BG152" s="34">
        <v>2318</v>
      </c>
      <c r="BH152" s="224">
        <f>IFERROR(BG152/BG165-1,"-")</f>
        <v>0.11980676328502415</v>
      </c>
      <c r="BI152" s="130">
        <v>471</v>
      </c>
      <c r="BJ152" s="220">
        <f>IFERROR(BI152/BI165-1,"-")</f>
        <v>0.16873449131513651</v>
      </c>
      <c r="BK152" s="34">
        <v>29417</v>
      </c>
      <c r="BL152" s="224">
        <f>IFERROR(BK152/BK165-1,"-")</f>
        <v>3.2247877044003115E-2</v>
      </c>
      <c r="BM152" s="34">
        <v>14034</v>
      </c>
      <c r="BN152" s="224">
        <f>IFERROR(BM152/BM165-1,"-")</f>
        <v>-8.6744322248975103E-2</v>
      </c>
      <c r="BO152" s="34">
        <v>4311</v>
      </c>
      <c r="BP152" s="224">
        <f>IFERROR(BO152/BO165-1,"-")</f>
        <v>0.33178869323447646</v>
      </c>
      <c r="BQ152" s="34">
        <v>7225</v>
      </c>
      <c r="BR152" s="224">
        <f>IFERROR(BQ152/BQ165-1,"-")</f>
        <v>-5.4071746530505393E-2</v>
      </c>
      <c r="BS152" s="34">
        <v>3763</v>
      </c>
      <c r="BT152" s="224">
        <f>IFERROR(BS152/BS165-1,"-")</f>
        <v>0.57184628237259827</v>
      </c>
      <c r="BU152" s="130">
        <v>285</v>
      </c>
      <c r="BV152" s="220">
        <f>IFERROR(BU152/BU165-1,"-")</f>
        <v>-9.5238095238095233E-2</v>
      </c>
      <c r="BW152" s="34">
        <v>267055</v>
      </c>
      <c r="BX152" s="224">
        <f>IFERROR(BW152/BW165-1,"-")</f>
        <v>-1.0419947603819701E-2</v>
      </c>
      <c r="BY152" s="34">
        <v>128741</v>
      </c>
      <c r="BZ152" s="224">
        <f>IFERROR(BY152/BY165-1,"-")</f>
        <v>1.1995440789215106E-2</v>
      </c>
      <c r="CA152" s="34">
        <v>38826</v>
      </c>
      <c r="CB152" s="224">
        <f>IFERROR(CA152/CA165-1,"-")</f>
        <v>-0.10282835751917918</v>
      </c>
      <c r="CC152" s="34">
        <v>28320</v>
      </c>
      <c r="CD152" s="224">
        <f>IFERROR(CC152/CC165-1,"-")</f>
        <v>-7.2539708531193736E-2</v>
      </c>
      <c r="CE152" s="34">
        <v>68131</v>
      </c>
      <c r="CF152" s="224">
        <f>IFERROR(CE152/CE165-1,"-")</f>
        <v>-2.3421486418691351E-2</v>
      </c>
      <c r="CG152" s="130">
        <v>1883</v>
      </c>
      <c r="CH152" s="220">
        <f>IFERROR(CG152/CG165-1,"-")</f>
        <v>-0.53310190924869816</v>
      </c>
      <c r="CI152" s="34">
        <v>41072</v>
      </c>
      <c r="CJ152" s="224">
        <f>IFERROR(CI152/CI165-1,"-")</f>
        <v>-3.7698273236334678E-2</v>
      </c>
      <c r="CK152" s="34">
        <v>13497</v>
      </c>
      <c r="CL152" s="224">
        <f>IFERROR(CK152/CK165-1,"-")</f>
        <v>2.506265664160412E-2</v>
      </c>
      <c r="CM152" s="34">
        <v>15999</v>
      </c>
      <c r="CN152" s="224">
        <f>IFERROR(CM152/CM165-1,"-")</f>
        <v>-6.2499999999965361E-5</v>
      </c>
      <c r="CO152" s="34">
        <v>4194</v>
      </c>
      <c r="CP152" s="224">
        <f>IFERROR(CO152/CO165-1,"-")</f>
        <v>-0.16086434573829533</v>
      </c>
      <c r="CQ152" s="34">
        <v>5753</v>
      </c>
      <c r="CR152" s="224">
        <f>IFERROR(CQ152/CQ165-1,"-")</f>
        <v>-0.10570495880615571</v>
      </c>
      <c r="CS152" s="130">
        <v>1644</v>
      </c>
      <c r="CT152" s="220">
        <f>IFERROR(CS152/CS165-1,"-")</f>
        <v>-0.2530667878237165</v>
      </c>
      <c r="CU152" s="34">
        <v>25474</v>
      </c>
      <c r="CV152" s="224">
        <f>IFERROR(CU152/CU165-1,"-")</f>
        <v>-2.6148788133649403E-2</v>
      </c>
      <c r="CW152" s="34">
        <v>5814</v>
      </c>
      <c r="CX152" s="224">
        <f>IFERROR(CW152/CW165-1,"-")</f>
        <v>-0.15383495852132145</v>
      </c>
      <c r="CY152" s="34">
        <v>3822</v>
      </c>
      <c r="CZ152" s="224">
        <f>IFERROR(CY152/CY165-1,"-")</f>
        <v>-1.8993839835728998E-2</v>
      </c>
      <c r="DA152" s="34">
        <v>2386</v>
      </c>
      <c r="DB152" s="224">
        <f>IFERROR(DA152/DA165-1,"-")</f>
        <v>-0.19036308109942313</v>
      </c>
      <c r="DC152" s="34">
        <v>13358</v>
      </c>
      <c r="DD152" s="224">
        <f>IFERROR(DC152/DC165-1,"-")</f>
        <v>7.9957959414665769E-2</v>
      </c>
      <c r="DE152" s="130">
        <v>0</v>
      </c>
      <c r="DF152" s="220" t="str">
        <f>IFERROR(DE152/DE165-1,"-")</f>
        <v>-</v>
      </c>
      <c r="DG152" s="34">
        <v>219413</v>
      </c>
      <c r="DH152" s="224">
        <f>IFERROR(DG152/DG165-1,"-")</f>
        <v>3.2123772250028271E-2</v>
      </c>
      <c r="DI152" s="34">
        <v>72987</v>
      </c>
      <c r="DJ152" s="224">
        <f>IFERROR(DI152/DI165-1,"-")</f>
        <v>5.2823656689505949E-2</v>
      </c>
      <c r="DK152" s="34">
        <v>119392</v>
      </c>
      <c r="DL152" s="224">
        <f>IFERROR(DK152/DK165-1,"-")</f>
        <v>8.1047799277442323E-2</v>
      </c>
      <c r="DM152" s="34">
        <v>14812</v>
      </c>
      <c r="DN152" s="224">
        <f>IFERROR(DM152/DM165-1,"-")</f>
        <v>6.6455468356253045E-2</v>
      </c>
      <c r="DO152" s="34">
        <v>11960</v>
      </c>
      <c r="DP152" s="224">
        <f>IFERROR(DO152/DO165-1,"-")</f>
        <v>-0.37098979699169032</v>
      </c>
      <c r="DQ152" s="130">
        <v>291</v>
      </c>
      <c r="DR152" s="220">
        <f>IFERROR(DQ152/DQ165-1,"-")</f>
        <v>0.8774193548387097</v>
      </c>
      <c r="DS152" s="34">
        <v>52731</v>
      </c>
      <c r="DT152" s="224">
        <f>IFERROR(DS152/DS165-1,"-")</f>
        <v>-3.128559356284677E-2</v>
      </c>
      <c r="DU152" s="34">
        <v>27712</v>
      </c>
      <c r="DV152" s="224">
        <f>IFERROR(DU152/DU165-1,"-")</f>
        <v>-9.6799426373769593E-2</v>
      </c>
      <c r="DW152" s="34">
        <v>22967</v>
      </c>
      <c r="DX152" s="224">
        <f>IFERROR(DW152/DW165-1,"-")</f>
        <v>2.1936459909228434E-2</v>
      </c>
      <c r="DY152" s="34">
        <v>12228</v>
      </c>
      <c r="DZ152" s="224">
        <f>IFERROR(DY152/DY165-1,"-")</f>
        <v>6.7854335865863202E-2</v>
      </c>
      <c r="EA152" s="34">
        <v>6604</v>
      </c>
      <c r="EB152" s="224">
        <f>IFERROR(EA152/EA165-1,"-")</f>
        <v>-1.740812379110257E-2</v>
      </c>
      <c r="EC152" s="130">
        <v>743</v>
      </c>
      <c r="ED152" s="220">
        <f>IFERROR(EC152/EC165-1,"-")</f>
        <v>-7.1250000000000036E-2</v>
      </c>
    </row>
    <row r="153" spans="1:134" s="16" customFormat="1" outlineLevel="1" x14ac:dyDescent="0.25">
      <c r="A153" s="218"/>
      <c r="B153" s="33" t="s">
        <v>37</v>
      </c>
      <c r="C153" s="34">
        <v>1108322</v>
      </c>
      <c r="D153" s="224">
        <f t="shared" ref="D153:D162" si="734">IFERROR(C153/C166-1,"-")</f>
        <v>-2.7553137818333351E-2</v>
      </c>
      <c r="E153" s="34">
        <v>430564</v>
      </c>
      <c r="F153" s="224">
        <f t="shared" ref="F153:F162" si="735">IFERROR(E153/E166-1,"-")</f>
        <v>1.9363850515524916E-2</v>
      </c>
      <c r="G153" s="34">
        <v>333548</v>
      </c>
      <c r="H153" s="224">
        <f t="shared" ref="H153:H162" si="736">IFERROR(G153/G166-1,"-")</f>
        <v>5.5595114896148878E-2</v>
      </c>
      <c r="I153" s="34">
        <v>173418</v>
      </c>
      <c r="J153" s="224">
        <f t="shared" ref="J153:J162" si="737">IFERROR(I153/I166-1,"-")</f>
        <v>-7.2179509814936704E-2</v>
      </c>
      <c r="K153" s="34">
        <v>191071</v>
      </c>
      <c r="L153" s="224">
        <f t="shared" ref="L153:L162" si="738">IFERROR(K153/K166-1,"-")</f>
        <v>-5.3077346231805822E-2</v>
      </c>
      <c r="M153" s="130">
        <v>27061</v>
      </c>
      <c r="N153" s="220">
        <f t="shared" ref="N153:N162" si="739">IFERROR(M153/M166-1,"-")</f>
        <v>0.52930206272958458</v>
      </c>
      <c r="O153" s="34">
        <v>1010743</v>
      </c>
      <c r="P153" s="224">
        <f t="shared" ref="P153:P162" si="740">IFERROR(O153/O166-1,"-")</f>
        <v>-1.2900018750878983E-2</v>
      </c>
      <c r="Q153" s="34">
        <v>388653</v>
      </c>
      <c r="R153" s="224">
        <f t="shared" ref="R153:R162" si="741">IFERROR(Q153/Q166-1,"-")</f>
        <v>5.3619935262447349E-2</v>
      </c>
      <c r="S153" s="34">
        <v>304355</v>
      </c>
      <c r="T153" s="224">
        <f t="shared" ref="T153:T162" si="742">IFERROR(S153/S166-1,"-")</f>
        <v>5.6802872262114779E-2</v>
      </c>
      <c r="U153" s="34">
        <v>166674</v>
      </c>
      <c r="V153" s="224">
        <f t="shared" ref="V153:V162" si="743">IFERROR(U153/U166-1,"-")</f>
        <v>-7.2570054975628184E-2</v>
      </c>
      <c r="W153" s="34">
        <v>168630</v>
      </c>
      <c r="X153" s="224">
        <f t="shared" ref="X153:X162" si="744">IFERROR(W153/W166-1,"-")</f>
        <v>-3.4037531792039943E-2</v>
      </c>
      <c r="Y153" s="130">
        <v>23552</v>
      </c>
      <c r="Z153" s="220">
        <f t="shared" ref="Z153:Z162" si="745">IFERROR(Y153/Y166-1,"-")</f>
        <v>0.76962957397249987</v>
      </c>
      <c r="AA153" s="34">
        <v>97579</v>
      </c>
      <c r="AB153" s="224">
        <f t="shared" ref="AB153:AB162" si="746">IFERROR(AA153/AA166-1,"-")</f>
        <v>-0.15715235849464038</v>
      </c>
      <c r="AC153" s="34">
        <v>41911</v>
      </c>
      <c r="AD153" s="224">
        <f t="shared" ref="AD153:AD162" si="747">IFERROR(AC153/AC166-1,"-")</f>
        <v>-0.21677785875801237</v>
      </c>
      <c r="AE153" s="34">
        <v>29192</v>
      </c>
      <c r="AF153" s="224">
        <f t="shared" ref="AF153:AF162" si="748">IFERROR(AE153/AE166-1,"-")</f>
        <v>4.3130248347329037E-2</v>
      </c>
      <c r="AG153" s="34">
        <v>6744</v>
      </c>
      <c r="AH153" s="224">
        <f t="shared" ref="AH153:AH162" si="749">IFERROR(AG153/AG166-1,"-")</f>
        <v>-6.2552126772310257E-2</v>
      </c>
      <c r="AI153" s="34">
        <v>22441</v>
      </c>
      <c r="AJ153" s="224">
        <f t="shared" ref="AJ153:AJ162" si="750">IFERROR(AI153/AI166-1,"-")</f>
        <v>-0.17523613510235581</v>
      </c>
      <c r="AK153" s="130">
        <v>3509</v>
      </c>
      <c r="AL153" s="220">
        <f t="shared" ref="AL153:AL162" si="751">IFERROR(AK153/AK166-1,"-")</f>
        <v>-0.20013676772281741</v>
      </c>
      <c r="AM153" s="34">
        <v>256835</v>
      </c>
      <c r="AN153" s="224">
        <f t="shared" ref="AN153:AN162" si="752">IFERROR(AM153/AM166-1,"-")</f>
        <v>9.8414670588049535E-3</v>
      </c>
      <c r="AO153" s="34">
        <v>72933</v>
      </c>
      <c r="AP153" s="224">
        <f t="shared" ref="AP153:AP162" si="753">IFERROR(AO153/AO166-1,"-")</f>
        <v>0.27480729230392753</v>
      </c>
      <c r="AQ153" s="34">
        <v>81290</v>
      </c>
      <c r="AR153" s="224">
        <f t="shared" ref="AR153:AR162" si="754">IFERROR(AQ153/AQ166-1,"-")</f>
        <v>0.22635247261865254</v>
      </c>
      <c r="AS153" s="34">
        <v>84923</v>
      </c>
      <c r="AT153" s="224">
        <f t="shared" ref="AT153:AT162" si="755">IFERROR(AS153/AS166-1,"-")</f>
        <v>-6.997908293452193E-2</v>
      </c>
      <c r="AU153" s="34">
        <v>33399</v>
      </c>
      <c r="AV153" s="224">
        <f t="shared" ref="AV153:AV162" si="756">IFERROR(AU153/AU166-1,"-")</f>
        <v>7.9023034923916935E-2</v>
      </c>
      <c r="AW153" s="130">
        <v>13379</v>
      </c>
      <c r="AX153" s="220">
        <f t="shared" ref="AX153:AX162" si="757">IFERROR(AW153/AW166-1,"-")</f>
        <v>0.77510945999734648</v>
      </c>
      <c r="AY153" s="34">
        <v>27531</v>
      </c>
      <c r="AZ153" s="224">
        <f t="shared" ref="AZ153:AZ162" si="758">IFERROR(AY153/AY166-1,"-")</f>
        <v>-1.4885318638852119E-2</v>
      </c>
      <c r="BA153" s="34">
        <v>15309</v>
      </c>
      <c r="BB153" s="224">
        <f t="shared" ref="BB153:BB162" si="759">IFERROR(BA153/BA166-1,"-")</f>
        <v>-1.9910371318822007E-2</v>
      </c>
      <c r="BC153" s="34">
        <v>6974</v>
      </c>
      <c r="BD153" s="224">
        <f t="shared" ref="BD153:BD162" si="760">IFERROR(BC153/BC166-1,"-")</f>
        <v>-8.2609839515916828E-2</v>
      </c>
      <c r="BE153" s="34">
        <v>1874</v>
      </c>
      <c r="BF153" s="224">
        <f t="shared" ref="BF153:BF162" si="761">IFERROR(BE153/BE166-1,"-")</f>
        <v>-7.0897372335151254E-2</v>
      </c>
      <c r="BG153" s="34">
        <v>2628</v>
      </c>
      <c r="BH153" s="224">
        <f t="shared" ref="BH153:BH162" si="762">IFERROR(BG153/BG166-1,"-")</f>
        <v>1.7815646785437567E-2</v>
      </c>
      <c r="BI153" s="130">
        <v>629</v>
      </c>
      <c r="BJ153" s="220">
        <f t="shared" ref="BJ153:BJ162" si="763">IFERROR(BI153/BI166-1,"-")</f>
        <v>9.201388888888884E-2</v>
      </c>
      <c r="BK153" s="34">
        <v>30875</v>
      </c>
      <c r="BL153" s="224">
        <f t="shared" ref="BL153:BL162" si="764">IFERROR(BK153/BK166-1,"-")</f>
        <v>-3.9747457468976455E-2</v>
      </c>
      <c r="BM153" s="34">
        <v>15351</v>
      </c>
      <c r="BN153" s="224">
        <f t="shared" ref="BN153:BN162" si="765">IFERROR(BM153/BM166-1,"-")</f>
        <v>-0.17600644122383258</v>
      </c>
      <c r="BO153" s="34">
        <v>3885</v>
      </c>
      <c r="BP153" s="224">
        <f t="shared" ref="BP153:BP162" si="766">IFERROR(BO153/BO166-1,"-")</f>
        <v>0.23215984776403431</v>
      </c>
      <c r="BQ153" s="34">
        <v>8270</v>
      </c>
      <c r="BR153" s="224">
        <f t="shared" ref="BR153:BR162" si="767">IFERROR(BQ153/BQ166-1,"-")</f>
        <v>6.7096774193548425E-2</v>
      </c>
      <c r="BS153" s="34">
        <v>2868</v>
      </c>
      <c r="BT153" s="224">
        <f t="shared" ref="BT153:BT162" si="768">IFERROR(BS153/BS166-1,"-")</f>
        <v>0.20707070707070696</v>
      </c>
      <c r="BU153" s="130">
        <v>122</v>
      </c>
      <c r="BV153" s="220">
        <f t="shared" ref="BV153:BV162" si="769">IFERROR(BU153/BU166-1,"-")</f>
        <v>-0.67553191489361697</v>
      </c>
      <c r="BW153" s="34">
        <v>308879</v>
      </c>
      <c r="BX153" s="224">
        <f t="shared" ref="BX153:BX162" si="770">IFERROR(BW153/BW166-1,"-")</f>
        <v>1.903605633616956E-2</v>
      </c>
      <c r="BY153" s="34">
        <v>154836</v>
      </c>
      <c r="BZ153" s="224">
        <f t="shared" ref="BZ153:BZ162" si="771">IFERROR(BY153/BY166-1,"-")</f>
        <v>0.13055287829667916</v>
      </c>
      <c r="CA153" s="34">
        <v>39263</v>
      </c>
      <c r="CB153" s="224">
        <f t="shared" ref="CB153:CB162" si="772">IFERROR(CA153/CA166-1,"-")</f>
        <v>5.6348128985990176E-3</v>
      </c>
      <c r="CC153" s="34">
        <v>31469</v>
      </c>
      <c r="CD153" s="224">
        <f t="shared" ref="CD153:CD162" si="773">IFERROR(CC153/CC166-1,"-")</f>
        <v>-0.15317133553994777</v>
      </c>
      <c r="CE153" s="34">
        <v>86216</v>
      </c>
      <c r="CF153" s="224">
        <f t="shared" ref="CF153:CF162" si="774">IFERROR(CE153/CE166-1,"-")</f>
        <v>-7.7683534543278032E-3</v>
      </c>
      <c r="CG153" s="130">
        <v>5475</v>
      </c>
      <c r="CH153" s="220">
        <f t="shared" ref="CH153:CH162" si="775">IFERROR(CG153/CG166-1,"-")</f>
        <v>2.1998831092928111</v>
      </c>
      <c r="CI153" s="34">
        <v>39724</v>
      </c>
      <c r="CJ153" s="224">
        <f t="shared" ref="CJ153:CJ162" si="776">IFERROR(CI153/CI166-1,"-")</f>
        <v>-0.10758654775009546</v>
      </c>
      <c r="CK153" s="34">
        <v>12319</v>
      </c>
      <c r="CL153" s="224">
        <f t="shared" ref="CL153:CL162" si="777">IFERROR(CK153/CK166-1,"-")</f>
        <v>-3.7578125000000018E-2</v>
      </c>
      <c r="CM153" s="34">
        <v>16040</v>
      </c>
      <c r="CN153" s="224">
        <f t="shared" ref="CN153:CN162" si="778">IFERROR(CM153/CM166-1,"-")</f>
        <v>-0.12712233347845014</v>
      </c>
      <c r="CO153" s="34">
        <v>3959</v>
      </c>
      <c r="CP153" s="224">
        <f t="shared" ref="CP153:CP162" si="779">IFERROR(CO153/CO166-1,"-")</f>
        <v>-0.2605528576765036</v>
      </c>
      <c r="CQ153" s="34">
        <v>4978</v>
      </c>
      <c r="CR153" s="224">
        <f t="shared" ref="CR153:CR162" si="780">IFERROR(CQ153/CQ166-1,"-")</f>
        <v>-0.16741930088643586</v>
      </c>
      <c r="CS153" s="130">
        <v>2073</v>
      </c>
      <c r="CT153" s="220">
        <f t="shared" ref="CT153:CT162" si="781">IFERROR(CS153/CS166-1,"-")</f>
        <v>-2.4011299435028222E-2</v>
      </c>
      <c r="CU153" s="34">
        <v>28214</v>
      </c>
      <c r="CV153" s="224">
        <f t="shared" ref="CV153:CV162" si="782">IFERROR(CU153/CU166-1,"-")</f>
        <v>-8.3246685729139624E-2</v>
      </c>
      <c r="CW153" s="34">
        <v>6079</v>
      </c>
      <c r="CX153" s="224">
        <f t="shared" ref="CX153:CX162" si="783">IFERROR(CW153/CW166-1,"-")</f>
        <v>-0.11423575695759869</v>
      </c>
      <c r="CY153" s="34">
        <v>4424</v>
      </c>
      <c r="CZ153" s="224">
        <f t="shared" ref="CZ153:CZ162" si="784">IFERROR(CY153/CY166-1,"-")</f>
        <v>-0.12343966712898746</v>
      </c>
      <c r="DA153" s="34">
        <v>2480</v>
      </c>
      <c r="DB153" s="224">
        <f t="shared" ref="DB153:DB162" si="785">IFERROR(DA153/DA166-1,"-")</f>
        <v>-0.31434890793475256</v>
      </c>
      <c r="DC153" s="34">
        <v>15282</v>
      </c>
      <c r="DD153" s="224">
        <f t="shared" ref="DD153:DD162" si="786">IFERROR(DC153/DC166-1,"-")</f>
        <v>4.8658600736455337E-3</v>
      </c>
      <c r="DE153" s="130">
        <v>0</v>
      </c>
      <c r="DF153" s="220">
        <f t="shared" ref="DF153:DF162" si="787">IFERROR(DE153/DE166-1,"-")</f>
        <v>-1</v>
      </c>
      <c r="DG153" s="34">
        <v>229027</v>
      </c>
      <c r="DH153" s="224">
        <f t="shared" ref="DH153:DH162" si="788">IFERROR(DG153/DG166-1,"-")</f>
        <v>1.6204104270659991E-2</v>
      </c>
      <c r="DI153" s="34">
        <v>72257</v>
      </c>
      <c r="DJ153" s="224">
        <f t="shared" ref="DJ153:DJ162" si="789">IFERROR(DI153/DI166-1,"-")</f>
        <v>-6.5718017460645317E-3</v>
      </c>
      <c r="DK153" s="34">
        <v>126164</v>
      </c>
      <c r="DL153" s="224">
        <f t="shared" ref="DL153:DL162" si="790">IFERROR(DK153/DK166-1,"-")</f>
        <v>9.0440795159896226E-2</v>
      </c>
      <c r="DM153" s="34">
        <v>16078</v>
      </c>
      <c r="DN153" s="224">
        <f t="shared" ref="DN153:DN162" si="791">IFERROR(DM153/DM166-1,"-")</f>
        <v>-3.5326929036256782E-3</v>
      </c>
      <c r="DO153" s="34">
        <v>14114</v>
      </c>
      <c r="DP153" s="224">
        <f t="shared" ref="DP153:DP162" si="792">IFERROR(DO153/DO166-1,"-")</f>
        <v>-0.32212669900581148</v>
      </c>
      <c r="DQ153" s="130">
        <v>464</v>
      </c>
      <c r="DR153" s="220">
        <f t="shared" ref="DR153:DR162" si="793">IFERROR(DQ153/DQ166-1,"-")</f>
        <v>-0.10424710424710426</v>
      </c>
      <c r="DS153" s="34">
        <v>54774</v>
      </c>
      <c r="DT153" s="224">
        <f t="shared" ref="DT153:DT162" si="794">IFERROR(DS153/DS166-1,"-")</f>
        <v>-5.2188960027686471E-2</v>
      </c>
      <c r="DU153" s="34">
        <v>30915</v>
      </c>
      <c r="DV153" s="224">
        <f t="shared" ref="DV153:DV162" si="795">IFERROR(DU153/DU166-1,"-")</f>
        <v>-0.10373119183602475</v>
      </c>
      <c r="DW153" s="34">
        <v>21504</v>
      </c>
      <c r="DX153" s="224">
        <f t="shared" ref="DX153:DX162" si="796">IFERROR(DW153/DW166-1,"-")</f>
        <v>-0.14940073573039037</v>
      </c>
      <c r="DY153" s="34">
        <v>13192</v>
      </c>
      <c r="DZ153" s="224">
        <f t="shared" ref="DZ153:DZ162" si="797">IFERROR(DY153/DY166-1,"-")</f>
        <v>0.57591685581173091</v>
      </c>
      <c r="EA153" s="34">
        <v>7006</v>
      </c>
      <c r="EB153" s="224">
        <f t="shared" ref="EB153:EB162" si="798">IFERROR(EA153/EA166-1,"-")</f>
        <v>-2.5997497567079142E-2</v>
      </c>
      <c r="EC153" s="130">
        <v>1317</v>
      </c>
      <c r="ED153" s="220">
        <f t="shared" ref="ED153:ED162" si="799">IFERROR(EC153/EC166-1,"-")</f>
        <v>5.183098591549296</v>
      </c>
    </row>
    <row r="154" spans="1:134" s="16" customFormat="1" outlineLevel="1" x14ac:dyDescent="0.25">
      <c r="A154" s="218"/>
      <c r="B154" s="33" t="s">
        <v>39</v>
      </c>
      <c r="C154" s="34">
        <v>931010</v>
      </c>
      <c r="D154" s="224">
        <f t="shared" si="734"/>
        <v>-0.13496693676592608</v>
      </c>
      <c r="E154" s="34">
        <v>388155</v>
      </c>
      <c r="F154" s="224">
        <f t="shared" si="735"/>
        <v>-0.12103576725806997</v>
      </c>
      <c r="G154" s="34">
        <v>235153</v>
      </c>
      <c r="H154" s="224">
        <f t="shared" si="736"/>
        <v>-0.12811680824005311</v>
      </c>
      <c r="I154" s="34">
        <v>131784</v>
      </c>
      <c r="J154" s="224">
        <f t="shared" si="737"/>
        <v>-0.21519303950118807</v>
      </c>
      <c r="K154" s="34">
        <v>165113</v>
      </c>
      <c r="L154" s="224">
        <f t="shared" si="738"/>
        <v>-0.13098878426955651</v>
      </c>
      <c r="M154" s="130">
        <v>15218</v>
      </c>
      <c r="N154" s="220">
        <f t="shared" si="739"/>
        <v>2.5693392186574293E-3</v>
      </c>
      <c r="O154" s="34">
        <v>793519</v>
      </c>
      <c r="P154" s="224">
        <f t="shared" si="740"/>
        <v>-0.15312897211422405</v>
      </c>
      <c r="Q154" s="34">
        <v>329174</v>
      </c>
      <c r="R154" s="224">
        <f t="shared" si="741"/>
        <v>-0.13388254919656783</v>
      </c>
      <c r="S154" s="34">
        <v>194091</v>
      </c>
      <c r="T154" s="224">
        <f t="shared" si="742"/>
        <v>-0.17268674020903307</v>
      </c>
      <c r="U154" s="34">
        <v>122578</v>
      </c>
      <c r="V154" s="224">
        <f t="shared" si="743"/>
        <v>-0.21951685407566823</v>
      </c>
      <c r="W154" s="34">
        <v>138913</v>
      </c>
      <c r="X154" s="224">
        <f t="shared" si="744"/>
        <v>-0.12371550228670558</v>
      </c>
      <c r="Y154" s="130">
        <v>10748</v>
      </c>
      <c r="Z154" s="220">
        <f t="shared" si="745"/>
        <v>7.2547649935136294E-2</v>
      </c>
      <c r="AA154" s="34">
        <v>137491</v>
      </c>
      <c r="AB154" s="224">
        <f t="shared" si="746"/>
        <v>-1.2773748833201704E-2</v>
      </c>
      <c r="AC154" s="34">
        <v>58981</v>
      </c>
      <c r="AD154" s="224">
        <f t="shared" si="747"/>
        <v>-4.1722854961087963E-2</v>
      </c>
      <c r="AE154" s="34">
        <v>41062</v>
      </c>
      <c r="AF154" s="224">
        <f t="shared" si="748"/>
        <v>0.16975757057801322</v>
      </c>
      <c r="AG154" s="34">
        <v>9206</v>
      </c>
      <c r="AH154" s="224">
        <f t="shared" si="749"/>
        <v>-0.15269213069489185</v>
      </c>
      <c r="AI154" s="34">
        <v>26199</v>
      </c>
      <c r="AJ154" s="224">
        <f t="shared" si="750"/>
        <v>-0.16765154403354932</v>
      </c>
      <c r="AK154" s="130">
        <v>4470</v>
      </c>
      <c r="AL154" s="220">
        <f t="shared" si="751"/>
        <v>-0.13355301415002907</v>
      </c>
      <c r="AM154" s="34">
        <v>203593</v>
      </c>
      <c r="AN154" s="224">
        <f t="shared" si="752"/>
        <v>-9.5339237232780372E-2</v>
      </c>
      <c r="AO154" s="34">
        <v>57932</v>
      </c>
      <c r="AP154" s="224">
        <f t="shared" si="753"/>
        <v>-7.097726033548224E-2</v>
      </c>
      <c r="AQ154" s="34">
        <v>56972</v>
      </c>
      <c r="AR154" s="224">
        <f t="shared" si="754"/>
        <v>-8.9526001214562001E-2</v>
      </c>
      <c r="AS154" s="34">
        <v>58675</v>
      </c>
      <c r="AT154" s="224">
        <f t="shared" si="755"/>
        <v>-0.13003187782637704</v>
      </c>
      <c r="AU154" s="34">
        <v>22475</v>
      </c>
      <c r="AV154" s="224">
        <f t="shared" si="756"/>
        <v>-0.15931024163985941</v>
      </c>
      <c r="AW154" s="130">
        <v>4895</v>
      </c>
      <c r="AX154" s="220">
        <f t="shared" si="757"/>
        <v>1.8730489073881307E-2</v>
      </c>
      <c r="AY154" s="34">
        <v>25728</v>
      </c>
      <c r="AZ154" s="224">
        <f t="shared" si="758"/>
        <v>-0.1454195177041121</v>
      </c>
      <c r="BA154" s="34">
        <v>14030</v>
      </c>
      <c r="BB154" s="224">
        <f t="shared" si="759"/>
        <v>-0.1207069440962647</v>
      </c>
      <c r="BC154" s="34">
        <v>7381</v>
      </c>
      <c r="BD154" s="224">
        <f t="shared" si="760"/>
        <v>-3.4911087866108748E-2</v>
      </c>
      <c r="BE154" s="34">
        <v>1647</v>
      </c>
      <c r="BF154" s="224">
        <f t="shared" si="761"/>
        <v>-0.10245231607629424</v>
      </c>
      <c r="BG154" s="34">
        <v>2261</v>
      </c>
      <c r="BH154" s="224">
        <f t="shared" si="762"/>
        <v>-0.44419862340216321</v>
      </c>
      <c r="BI154" s="130">
        <v>496</v>
      </c>
      <c r="BJ154" s="220">
        <f t="shared" si="763"/>
        <v>-0.40456182472989199</v>
      </c>
      <c r="BK154" s="34">
        <v>38544</v>
      </c>
      <c r="BL154" s="224">
        <f t="shared" si="764"/>
        <v>-6.4420602941890337E-2</v>
      </c>
      <c r="BM154" s="34">
        <v>18881</v>
      </c>
      <c r="BN154" s="224">
        <f t="shared" si="765"/>
        <v>-0.232760372221545</v>
      </c>
      <c r="BO154" s="34">
        <v>4064</v>
      </c>
      <c r="BP154" s="224">
        <f t="shared" si="766"/>
        <v>0.12576177285318568</v>
      </c>
      <c r="BQ154" s="34">
        <v>10202</v>
      </c>
      <c r="BR154" s="224">
        <f t="shared" si="767"/>
        <v>-0.1535014935280451</v>
      </c>
      <c r="BS154" s="34">
        <v>5763</v>
      </c>
      <c r="BT154" s="224">
        <f t="shared" si="768"/>
        <v>0.53067729083665349</v>
      </c>
      <c r="BU154" s="130">
        <v>303</v>
      </c>
      <c r="BV154" s="220">
        <f t="shared" si="769"/>
        <v>-0.24626865671641796</v>
      </c>
      <c r="BW154" s="34">
        <v>289776</v>
      </c>
      <c r="BX154" s="224">
        <f t="shared" si="770"/>
        <v>-0.10751101843952404</v>
      </c>
      <c r="BY154" s="34">
        <v>147961</v>
      </c>
      <c r="BZ154" s="224">
        <f t="shared" si="771"/>
        <v>-8.0319238204160759E-2</v>
      </c>
      <c r="CA154" s="34">
        <v>43186</v>
      </c>
      <c r="CB154" s="224">
        <f t="shared" si="772"/>
        <v>-2.0436863474493583E-2</v>
      </c>
      <c r="CC154" s="34">
        <v>25021</v>
      </c>
      <c r="CD154" s="224">
        <f t="shared" si="773"/>
        <v>-0.35104782653802258</v>
      </c>
      <c r="CE154" s="34">
        <v>73479</v>
      </c>
      <c r="CF154" s="224">
        <f t="shared" si="774"/>
        <v>-6.0683148825198763E-2</v>
      </c>
      <c r="CG154" s="130">
        <v>2721</v>
      </c>
      <c r="CH154" s="220">
        <f t="shared" si="775"/>
        <v>0.83232323232323235</v>
      </c>
      <c r="CI154" s="34">
        <v>32957</v>
      </c>
      <c r="CJ154" s="224">
        <f t="shared" si="776"/>
        <v>-0.11598401330436414</v>
      </c>
      <c r="CK154" s="34">
        <v>11292</v>
      </c>
      <c r="CL154" s="224">
        <f t="shared" si="777"/>
        <v>-0.1228151945933349</v>
      </c>
      <c r="CM154" s="34">
        <v>13701</v>
      </c>
      <c r="CN154" s="224">
        <f t="shared" si="778"/>
        <v>-0.10057112847108252</v>
      </c>
      <c r="CO154" s="34">
        <v>2879</v>
      </c>
      <c r="CP154" s="224">
        <f t="shared" si="779"/>
        <v>-5.4515599343185506E-2</v>
      </c>
      <c r="CQ154" s="34">
        <v>3999</v>
      </c>
      <c r="CR154" s="224">
        <f t="shared" si="780"/>
        <v>-0.14239759811280295</v>
      </c>
      <c r="CS154" s="130">
        <v>1165</v>
      </c>
      <c r="CT154" s="220">
        <f t="shared" si="781"/>
        <v>-0.28483732351135671</v>
      </c>
      <c r="CU154" s="34">
        <v>28156</v>
      </c>
      <c r="CV154" s="224">
        <f t="shared" si="782"/>
        <v>-0.11841693280731413</v>
      </c>
      <c r="CW154" s="34">
        <v>7217</v>
      </c>
      <c r="CX154" s="224">
        <f t="shared" si="783"/>
        <v>-6.8413579450109729E-2</v>
      </c>
      <c r="CY154" s="34">
        <v>3602</v>
      </c>
      <c r="CZ154" s="224">
        <f t="shared" si="784"/>
        <v>-0.28346926596379551</v>
      </c>
      <c r="DA154" s="34">
        <v>1665</v>
      </c>
      <c r="DB154" s="224">
        <f t="shared" si="785"/>
        <v>-0.47193149381541388</v>
      </c>
      <c r="DC154" s="34">
        <v>15682</v>
      </c>
      <c r="DD154" s="224">
        <f t="shared" si="786"/>
        <v>-2.0548372993566932E-2</v>
      </c>
      <c r="DE154" s="130">
        <v>0</v>
      </c>
      <c r="DF154" s="220">
        <f t="shared" si="787"/>
        <v>-1</v>
      </c>
      <c r="DG154" s="34">
        <v>83603</v>
      </c>
      <c r="DH154" s="224">
        <f t="shared" si="788"/>
        <v>-0.36072581015155458</v>
      </c>
      <c r="DI154" s="34">
        <v>31516</v>
      </c>
      <c r="DJ154" s="224">
        <f t="shared" si="789"/>
        <v>-0.26367926732395686</v>
      </c>
      <c r="DK154" s="34">
        <v>40819</v>
      </c>
      <c r="DL154" s="224">
        <f t="shared" si="790"/>
        <v>-0.34496758456897103</v>
      </c>
      <c r="DM154" s="34">
        <v>5633</v>
      </c>
      <c r="DN154" s="224">
        <f t="shared" si="791"/>
        <v>-0.50631025416301489</v>
      </c>
      <c r="DO154" s="34">
        <v>5396</v>
      </c>
      <c r="DP154" s="224">
        <f t="shared" si="792"/>
        <v>-0.62530379834733707</v>
      </c>
      <c r="DQ154" s="130">
        <v>323</v>
      </c>
      <c r="DR154" s="220">
        <f t="shared" si="793"/>
        <v>4.4745762711864403</v>
      </c>
      <c r="DS154" s="34">
        <v>55798</v>
      </c>
      <c r="DT154" s="224">
        <f t="shared" si="794"/>
        <v>-0.17591457561033241</v>
      </c>
      <c r="DU154" s="34">
        <v>32721</v>
      </c>
      <c r="DV154" s="224">
        <f t="shared" si="795"/>
        <v>-0.19029472173418127</v>
      </c>
      <c r="DW154" s="34">
        <v>20938</v>
      </c>
      <c r="DX154" s="224">
        <f t="shared" si="796"/>
        <v>-0.27032584073880472</v>
      </c>
      <c r="DY154" s="34">
        <v>12270</v>
      </c>
      <c r="DZ154" s="224">
        <f t="shared" si="797"/>
        <v>1.7666086091067346E-2</v>
      </c>
      <c r="EA154" s="34">
        <v>6897</v>
      </c>
      <c r="EB154" s="224">
        <f t="shared" si="798"/>
        <v>-1.2174162131194488E-2</v>
      </c>
      <c r="EC154" s="130">
        <v>721</v>
      </c>
      <c r="ED154" s="220">
        <f t="shared" si="799"/>
        <v>0.25173611111111116</v>
      </c>
    </row>
    <row r="155" spans="1:134" s="16" customFormat="1" outlineLevel="1" x14ac:dyDescent="0.25">
      <c r="A155" s="218"/>
      <c r="B155" s="33" t="s">
        <v>41</v>
      </c>
      <c r="C155" s="34">
        <v>769095</v>
      </c>
      <c r="D155" s="224">
        <f t="shared" si="734"/>
        <v>-4.2376173015972185E-3</v>
      </c>
      <c r="E155" s="34">
        <v>302663</v>
      </c>
      <c r="F155" s="224">
        <f t="shared" si="735"/>
        <v>2.3886847856239068E-2</v>
      </c>
      <c r="G155" s="34">
        <v>201108</v>
      </c>
      <c r="H155" s="224">
        <f t="shared" si="736"/>
        <v>1.0562495603147593E-2</v>
      </c>
      <c r="I155" s="34">
        <v>104979</v>
      </c>
      <c r="J155" s="224">
        <f t="shared" si="737"/>
        <v>-0.14369963130934127</v>
      </c>
      <c r="K155" s="34">
        <v>153385</v>
      </c>
      <c r="L155" s="224">
        <f t="shared" si="738"/>
        <v>-2.291967920093263E-2</v>
      </c>
      <c r="M155" s="130">
        <v>11111</v>
      </c>
      <c r="N155" s="220">
        <f t="shared" si="739"/>
        <v>-7.7692445079478034E-3</v>
      </c>
      <c r="O155" s="34">
        <v>644093</v>
      </c>
      <c r="P155" s="224">
        <f t="shared" si="740"/>
        <v>-3.4024868016314658E-3</v>
      </c>
      <c r="Q155" s="34">
        <v>248095</v>
      </c>
      <c r="R155" s="224">
        <f t="shared" si="741"/>
        <v>2.6543363124793107E-2</v>
      </c>
      <c r="S155" s="34">
        <v>162612</v>
      </c>
      <c r="T155" s="224">
        <f t="shared" si="742"/>
        <v>6.3121936729542139E-3</v>
      </c>
      <c r="U155" s="34">
        <v>97301</v>
      </c>
      <c r="V155" s="224">
        <f t="shared" si="743"/>
        <v>-0.15049153992561426</v>
      </c>
      <c r="W155" s="34">
        <v>127565</v>
      </c>
      <c r="X155" s="224">
        <f t="shared" si="744"/>
        <v>2.849287678080481E-2</v>
      </c>
      <c r="Y155" s="130">
        <v>6996</v>
      </c>
      <c r="Z155" s="220">
        <f t="shared" si="745"/>
        <v>6.8254695373339391E-2</v>
      </c>
      <c r="AA155" s="34">
        <v>125002</v>
      </c>
      <c r="AB155" s="224">
        <f t="shared" si="746"/>
        <v>-8.510807059290082E-3</v>
      </c>
      <c r="AC155" s="34">
        <v>54568</v>
      </c>
      <c r="AD155" s="224">
        <f t="shared" si="747"/>
        <v>1.1961500658346225E-2</v>
      </c>
      <c r="AE155" s="34">
        <v>38496</v>
      </c>
      <c r="AF155" s="224">
        <f t="shared" si="748"/>
        <v>2.8919655743839146E-2</v>
      </c>
      <c r="AG155" s="34">
        <v>7677</v>
      </c>
      <c r="AH155" s="224">
        <f t="shared" si="749"/>
        <v>-4.7282204020848817E-2</v>
      </c>
      <c r="AI155" s="34">
        <v>25820</v>
      </c>
      <c r="AJ155" s="224">
        <f t="shared" si="750"/>
        <v>-0.21643602816217533</v>
      </c>
      <c r="AK155" s="130">
        <v>4115</v>
      </c>
      <c r="AL155" s="220">
        <f t="shared" si="751"/>
        <v>-0.11486341148634116</v>
      </c>
      <c r="AM155" s="34">
        <v>163899</v>
      </c>
      <c r="AN155" s="224">
        <f t="shared" si="752"/>
        <v>3.2402129066801066E-2</v>
      </c>
      <c r="AO155" s="34">
        <v>37259</v>
      </c>
      <c r="AP155" s="224">
        <f t="shared" si="753"/>
        <v>3.750835375362005E-2</v>
      </c>
      <c r="AQ155" s="34">
        <v>49673</v>
      </c>
      <c r="AR155" s="224">
        <f t="shared" si="754"/>
        <v>4.5791401743231264E-2</v>
      </c>
      <c r="AS155" s="34">
        <v>52252</v>
      </c>
      <c r="AT155" s="224">
        <f t="shared" si="755"/>
        <v>-2.2341461551681485E-3</v>
      </c>
      <c r="AU155" s="34">
        <v>19278</v>
      </c>
      <c r="AV155" s="224">
        <f t="shared" si="756"/>
        <v>3.6284470246734424E-2</v>
      </c>
      <c r="AW155" s="130">
        <v>3416</v>
      </c>
      <c r="AX155" s="220">
        <f t="shared" si="757"/>
        <v>5.7257814917982097E-2</v>
      </c>
      <c r="AY155" s="34">
        <v>19706</v>
      </c>
      <c r="AZ155" s="224">
        <f t="shared" si="758"/>
        <v>5.3684097957437782E-2</v>
      </c>
      <c r="BA155" s="34">
        <v>10129</v>
      </c>
      <c r="BB155" s="224">
        <f t="shared" si="759"/>
        <v>0.10421890330317241</v>
      </c>
      <c r="BC155" s="34">
        <v>6022</v>
      </c>
      <c r="BD155" s="224">
        <f t="shared" si="760"/>
        <v>-8.0470300809283857E-2</v>
      </c>
      <c r="BE155" s="34">
        <v>960</v>
      </c>
      <c r="BF155" s="224">
        <f t="shared" si="761"/>
        <v>-0.1808873720136519</v>
      </c>
      <c r="BG155" s="34">
        <v>2411</v>
      </c>
      <c r="BH155" s="224">
        <f t="shared" si="762"/>
        <v>0.40174418604651163</v>
      </c>
      <c r="BI155" s="130">
        <v>252</v>
      </c>
      <c r="BJ155" s="220">
        <f t="shared" si="763"/>
        <v>-0.16000000000000003</v>
      </c>
      <c r="BK155" s="34">
        <v>22769</v>
      </c>
      <c r="BL155" s="224">
        <f t="shared" si="764"/>
        <v>-6.6844262295082002E-2</v>
      </c>
      <c r="BM155" s="34">
        <v>11934</v>
      </c>
      <c r="BN155" s="224">
        <f t="shared" si="765"/>
        <v>-6.8242343541944361E-3</v>
      </c>
      <c r="BO155" s="34">
        <v>2576</v>
      </c>
      <c r="BP155" s="224">
        <f t="shared" si="766"/>
        <v>-0.1912087912087912</v>
      </c>
      <c r="BQ155" s="34">
        <v>4648</v>
      </c>
      <c r="BR155" s="224">
        <f t="shared" si="767"/>
        <v>-0.37358490566037739</v>
      </c>
      <c r="BS155" s="34">
        <v>3372</v>
      </c>
      <c r="BT155" s="224">
        <f t="shared" si="768"/>
        <v>0.96160558464223378</v>
      </c>
      <c r="BU155" s="130">
        <v>268</v>
      </c>
      <c r="BV155" s="220">
        <f t="shared" si="769"/>
        <v>-0.14920634920634923</v>
      </c>
      <c r="BW155" s="34">
        <v>267863</v>
      </c>
      <c r="BX155" s="224">
        <f t="shared" si="770"/>
        <v>6.9486732143597685E-4</v>
      </c>
      <c r="BY155" s="34">
        <v>125700</v>
      </c>
      <c r="BZ155" s="224">
        <f t="shared" si="771"/>
        <v>3.5889406238411192E-2</v>
      </c>
      <c r="CA155" s="34">
        <v>47775</v>
      </c>
      <c r="CB155" s="224">
        <f t="shared" si="772"/>
        <v>2.2537562604340478E-2</v>
      </c>
      <c r="CC155" s="34">
        <v>22392</v>
      </c>
      <c r="CD155" s="224">
        <f t="shared" si="773"/>
        <v>-0.25642558278541538</v>
      </c>
      <c r="CE155" s="34">
        <v>70336</v>
      </c>
      <c r="CF155" s="224">
        <f t="shared" si="774"/>
        <v>3.404880917377251E-2</v>
      </c>
      <c r="CG155" s="130">
        <v>1360</v>
      </c>
      <c r="CH155" s="220">
        <f t="shared" si="775"/>
        <v>0.56501726121979279</v>
      </c>
      <c r="CI155" s="34">
        <v>30548</v>
      </c>
      <c r="CJ155" s="224">
        <f t="shared" si="776"/>
        <v>-7.2793448589626442E-3</v>
      </c>
      <c r="CK155" s="34">
        <v>9786</v>
      </c>
      <c r="CL155" s="224">
        <f t="shared" si="777"/>
        <v>9.2821782178218459E-3</v>
      </c>
      <c r="CM155" s="34">
        <v>13520</v>
      </c>
      <c r="CN155" s="224">
        <f t="shared" si="778"/>
        <v>0.10910582444626749</v>
      </c>
      <c r="CO155" s="34">
        <v>2261</v>
      </c>
      <c r="CP155" s="224">
        <f t="shared" si="779"/>
        <v>-0.47430830039525695</v>
      </c>
      <c r="CQ155" s="34">
        <v>4007</v>
      </c>
      <c r="CR155" s="224">
        <f t="shared" si="780"/>
        <v>5.614127569847116E-2</v>
      </c>
      <c r="CS155" s="130">
        <v>894</v>
      </c>
      <c r="CT155" s="220">
        <f t="shared" si="781"/>
        <v>4.195804195804187E-2</v>
      </c>
      <c r="CU155" s="34">
        <v>29087</v>
      </c>
      <c r="CV155" s="224">
        <f t="shared" si="782"/>
        <v>-9.0917614701837679E-2</v>
      </c>
      <c r="CW155" s="34">
        <v>7452</v>
      </c>
      <c r="CX155" s="224">
        <f t="shared" si="783"/>
        <v>-2.3712825887593381E-2</v>
      </c>
      <c r="CY155" s="34">
        <v>4548</v>
      </c>
      <c r="CZ155" s="224">
        <f t="shared" si="784"/>
        <v>-5.0720100187852224E-2</v>
      </c>
      <c r="DA155" s="34">
        <v>1417</v>
      </c>
      <c r="DB155" s="224">
        <f t="shared" si="785"/>
        <v>-0.42233999184671833</v>
      </c>
      <c r="DC155" s="34">
        <v>15708</v>
      </c>
      <c r="DD155" s="224">
        <f t="shared" si="786"/>
        <v>-8.5947046843177222E-2</v>
      </c>
      <c r="DE155" s="130">
        <v>31</v>
      </c>
      <c r="DF155" s="220">
        <f t="shared" si="787"/>
        <v>-0.78169014084507049</v>
      </c>
      <c r="DG155" s="34">
        <v>23848</v>
      </c>
      <c r="DH155" s="224">
        <f t="shared" si="788"/>
        <v>8.3163010401053672E-2</v>
      </c>
      <c r="DI155" s="34">
        <v>5330</v>
      </c>
      <c r="DJ155" s="224">
        <f t="shared" si="789"/>
        <v>-1.6786570743405282E-2</v>
      </c>
      <c r="DK155" s="34">
        <v>15324</v>
      </c>
      <c r="DL155" s="224">
        <f t="shared" si="790"/>
        <v>3.9126602020749912E-2</v>
      </c>
      <c r="DM155" s="34">
        <v>1724</v>
      </c>
      <c r="DN155" s="224">
        <f t="shared" si="791"/>
        <v>3.5249343832020994</v>
      </c>
      <c r="DO155" s="34">
        <v>1540</v>
      </c>
      <c r="DP155" s="224">
        <f t="shared" si="792"/>
        <v>-7.2289156626506035E-2</v>
      </c>
      <c r="DQ155" s="130">
        <v>0</v>
      </c>
      <c r="DR155" s="220" t="str">
        <f t="shared" si="793"/>
        <v>-</v>
      </c>
      <c r="DS155" s="34">
        <v>51667</v>
      </c>
      <c r="DT155" s="224">
        <f t="shared" si="794"/>
        <v>-4.3008761043916377E-2</v>
      </c>
      <c r="DU155" s="34">
        <v>33738</v>
      </c>
      <c r="DV155" s="224">
        <f t="shared" si="795"/>
        <v>7.6996743918789523E-2</v>
      </c>
      <c r="DW155" s="34">
        <v>19987</v>
      </c>
      <c r="DX155" s="224">
        <f t="shared" si="796"/>
        <v>-0.10963114754098358</v>
      </c>
      <c r="DY155" s="34">
        <v>8459</v>
      </c>
      <c r="DZ155" s="224">
        <f t="shared" si="797"/>
        <v>-6.2506926742768476E-2</v>
      </c>
      <c r="EA155" s="34">
        <v>7254</v>
      </c>
      <c r="EB155" s="224">
        <f t="shared" si="798"/>
        <v>7.038512616201853E-2</v>
      </c>
      <c r="EC155" s="130">
        <v>501</v>
      </c>
      <c r="ED155" s="220">
        <f t="shared" si="799"/>
        <v>-0.30705394190871371</v>
      </c>
    </row>
    <row r="156" spans="1:134" s="16" customFormat="1" outlineLevel="1" x14ac:dyDescent="0.25">
      <c r="A156" s="218"/>
      <c r="B156" s="33" t="s">
        <v>43</v>
      </c>
      <c r="C156" s="34">
        <v>842086</v>
      </c>
      <c r="D156" s="224">
        <f t="shared" si="734"/>
        <v>2.4929284667552842E-2</v>
      </c>
      <c r="E156" s="34">
        <v>339692</v>
      </c>
      <c r="F156" s="224">
        <f t="shared" si="735"/>
        <v>9.6233283420250837E-2</v>
      </c>
      <c r="G156" s="34">
        <v>208331</v>
      </c>
      <c r="H156" s="224">
        <f t="shared" si="736"/>
        <v>-7.541183532303708E-3</v>
      </c>
      <c r="I156" s="34">
        <v>132939</v>
      </c>
      <c r="J156" s="224">
        <f t="shared" si="737"/>
        <v>-4.311554822967123E-2</v>
      </c>
      <c r="K156" s="34">
        <v>166202</v>
      </c>
      <c r="L156" s="224">
        <f t="shared" si="738"/>
        <v>-2.2070807811571447E-2</v>
      </c>
      <c r="M156" s="130">
        <v>11287</v>
      </c>
      <c r="N156" s="220">
        <f t="shared" si="739"/>
        <v>3.4271052872720587E-2</v>
      </c>
      <c r="O156" s="34">
        <v>700963</v>
      </c>
      <c r="P156" s="224">
        <f t="shared" si="740"/>
        <v>3.0427892700481074E-2</v>
      </c>
      <c r="Q156" s="34">
        <v>275503</v>
      </c>
      <c r="R156" s="224">
        <f t="shared" si="741"/>
        <v>9.2204008008087479E-2</v>
      </c>
      <c r="S156" s="34">
        <v>166712</v>
      </c>
      <c r="T156" s="224">
        <f t="shared" si="742"/>
        <v>-1.1204381092756455E-3</v>
      </c>
      <c r="U156" s="34">
        <v>119122</v>
      </c>
      <c r="V156" s="224">
        <f t="shared" si="743"/>
        <v>-3.8353797841337522E-2</v>
      </c>
      <c r="W156" s="34">
        <v>135051</v>
      </c>
      <c r="X156" s="224">
        <f t="shared" si="744"/>
        <v>-1.1020710059171934E-3</v>
      </c>
      <c r="Y156" s="130">
        <v>7074</v>
      </c>
      <c r="Z156" s="220">
        <f t="shared" si="745"/>
        <v>0.22472299168975063</v>
      </c>
      <c r="AA156" s="34">
        <v>141123</v>
      </c>
      <c r="AB156" s="224">
        <f t="shared" si="746"/>
        <v>-1.5353049384463358E-3</v>
      </c>
      <c r="AC156" s="34">
        <v>64189</v>
      </c>
      <c r="AD156" s="224">
        <f t="shared" si="747"/>
        <v>0.11387023443871791</v>
      </c>
      <c r="AE156" s="34">
        <v>41619</v>
      </c>
      <c r="AF156" s="224">
        <f t="shared" si="748"/>
        <v>-3.2476287892877043E-2</v>
      </c>
      <c r="AG156" s="34">
        <v>13817</v>
      </c>
      <c r="AH156" s="224">
        <f t="shared" si="749"/>
        <v>-8.2292773645058492E-2</v>
      </c>
      <c r="AI156" s="34">
        <v>31151</v>
      </c>
      <c r="AJ156" s="224">
        <f t="shared" si="750"/>
        <v>-0.10364572842632291</v>
      </c>
      <c r="AK156" s="130">
        <v>4213</v>
      </c>
      <c r="AL156" s="220">
        <f t="shared" si="751"/>
        <v>-0.17971183800623058</v>
      </c>
      <c r="AM156" s="34">
        <v>176742</v>
      </c>
      <c r="AN156" s="224">
        <f t="shared" si="752"/>
        <v>5.232385057813449E-2</v>
      </c>
      <c r="AO156" s="34">
        <v>45586</v>
      </c>
      <c r="AP156" s="224">
        <f t="shared" si="753"/>
        <v>0.20972321736592092</v>
      </c>
      <c r="AQ156" s="34">
        <v>48829</v>
      </c>
      <c r="AR156" s="224">
        <f t="shared" si="754"/>
        <v>-6.1161315131705418E-2</v>
      </c>
      <c r="AS156" s="34">
        <v>59507</v>
      </c>
      <c r="AT156" s="224">
        <f t="shared" si="755"/>
        <v>8.5656425600233455E-2</v>
      </c>
      <c r="AU156" s="34">
        <v>19501</v>
      </c>
      <c r="AV156" s="224">
        <f t="shared" si="756"/>
        <v>-7.3982620257372123E-2</v>
      </c>
      <c r="AW156" s="130">
        <v>3182</v>
      </c>
      <c r="AX156" s="220">
        <f t="shared" si="757"/>
        <v>-3.0173727522096905E-2</v>
      </c>
      <c r="AY156" s="34">
        <v>20111</v>
      </c>
      <c r="AZ156" s="224">
        <f t="shared" si="758"/>
        <v>-3.4192269573835032E-3</v>
      </c>
      <c r="BA156" s="34">
        <v>10222</v>
      </c>
      <c r="BB156" s="224">
        <f t="shared" si="759"/>
        <v>9.1815579030507521E-3</v>
      </c>
      <c r="BC156" s="34">
        <v>5928</v>
      </c>
      <c r="BD156" s="224">
        <f t="shared" si="760"/>
        <v>-2.0202020202020332E-3</v>
      </c>
      <c r="BE156" s="34">
        <v>1107</v>
      </c>
      <c r="BF156" s="224">
        <f t="shared" si="761"/>
        <v>-0.34997064004697598</v>
      </c>
      <c r="BG156" s="34">
        <v>2432</v>
      </c>
      <c r="BH156" s="224">
        <f t="shared" si="762"/>
        <v>0.10144927536231885</v>
      </c>
      <c r="BI156" s="130">
        <v>314</v>
      </c>
      <c r="BJ156" s="220">
        <f t="shared" si="763"/>
        <v>0.29218106995884763</v>
      </c>
      <c r="BK156" s="34">
        <v>17611</v>
      </c>
      <c r="BL156" s="224">
        <f t="shared" si="764"/>
        <v>-1.3941769316909269E-2</v>
      </c>
      <c r="BM156" s="34">
        <v>8526</v>
      </c>
      <c r="BN156" s="224">
        <f t="shared" si="765"/>
        <v>8.2804165608331148E-2</v>
      </c>
      <c r="BO156" s="34">
        <v>1667</v>
      </c>
      <c r="BP156" s="224">
        <f t="shared" si="766"/>
        <v>-0.15637651821862353</v>
      </c>
      <c r="BQ156" s="34">
        <v>6284</v>
      </c>
      <c r="BR156" s="224">
        <f t="shared" si="767"/>
        <v>-2.6943326107153887E-2</v>
      </c>
      <c r="BS156" s="34">
        <v>2184</v>
      </c>
      <c r="BT156" s="224">
        <f t="shared" si="768"/>
        <v>0.36159600997506236</v>
      </c>
      <c r="BU156" s="130">
        <v>153</v>
      </c>
      <c r="BV156" s="220">
        <f t="shared" si="769"/>
        <v>-0.32300884955752207</v>
      </c>
      <c r="BW156" s="34">
        <v>298190</v>
      </c>
      <c r="BX156" s="224">
        <f t="shared" si="770"/>
        <v>7.39084086030799E-2</v>
      </c>
      <c r="BY156" s="34">
        <v>143093</v>
      </c>
      <c r="BZ156" s="224">
        <f t="shared" si="771"/>
        <v>0.12541389100804579</v>
      </c>
      <c r="CA156" s="34">
        <v>50219</v>
      </c>
      <c r="CB156" s="224">
        <f t="shared" si="772"/>
        <v>0.12631484513423197</v>
      </c>
      <c r="CC156" s="34">
        <v>29092</v>
      </c>
      <c r="CD156" s="224">
        <f t="shared" si="773"/>
        <v>-0.10793572917944316</v>
      </c>
      <c r="CE156" s="34">
        <v>73126</v>
      </c>
      <c r="CF156" s="224">
        <f t="shared" si="774"/>
        <v>6.4965452693588333E-3</v>
      </c>
      <c r="CG156" s="130">
        <v>2059</v>
      </c>
      <c r="CH156" s="220">
        <f t="shared" si="775"/>
        <v>2.1483180428134556</v>
      </c>
      <c r="CI156" s="34">
        <v>26022</v>
      </c>
      <c r="CJ156" s="224">
        <f t="shared" si="776"/>
        <v>-3.4935469514908779E-2</v>
      </c>
      <c r="CK156" s="34">
        <v>8077</v>
      </c>
      <c r="CL156" s="224">
        <f t="shared" si="777"/>
        <v>-8.3512992170656997E-2</v>
      </c>
      <c r="CM156" s="34">
        <v>11319</v>
      </c>
      <c r="CN156" s="224">
        <f t="shared" si="778"/>
        <v>-7.4535250789197205E-3</v>
      </c>
      <c r="CO156" s="34">
        <v>2371</v>
      </c>
      <c r="CP156" s="224">
        <f t="shared" si="779"/>
        <v>-0.12573746312684364</v>
      </c>
      <c r="CQ156" s="34">
        <v>3495</v>
      </c>
      <c r="CR156" s="224">
        <f t="shared" si="780"/>
        <v>-3.1374786081004302E-3</v>
      </c>
      <c r="CS156" s="130">
        <v>817</v>
      </c>
      <c r="CT156" s="220">
        <f t="shared" si="781"/>
        <v>0.12071330589849105</v>
      </c>
      <c r="CU156" s="34">
        <v>35993</v>
      </c>
      <c r="CV156" s="224">
        <f t="shared" si="782"/>
        <v>-8.0333188542811129E-2</v>
      </c>
      <c r="CW156" s="34">
        <v>8507</v>
      </c>
      <c r="CX156" s="224">
        <f t="shared" si="783"/>
        <v>-7.0480441677434058E-4</v>
      </c>
      <c r="CY156" s="34">
        <v>5736</v>
      </c>
      <c r="CZ156" s="224">
        <f t="shared" si="784"/>
        <v>2.2824536376604865E-2</v>
      </c>
      <c r="DA156" s="34">
        <v>1948</v>
      </c>
      <c r="DB156" s="224">
        <f t="shared" si="785"/>
        <v>-0.56595365418894827</v>
      </c>
      <c r="DC156" s="34">
        <v>19871</v>
      </c>
      <c r="DD156" s="224">
        <f t="shared" si="786"/>
        <v>-3.7677369364133906E-2</v>
      </c>
      <c r="DE156" s="130">
        <v>54</v>
      </c>
      <c r="DF156" s="220">
        <f t="shared" si="787"/>
        <v>-0.12903225806451613</v>
      </c>
      <c r="DG156" s="34">
        <v>24119</v>
      </c>
      <c r="DH156" s="224">
        <f t="shared" si="788"/>
        <v>-4.6981191718033832E-2</v>
      </c>
      <c r="DI156" s="34">
        <v>4162</v>
      </c>
      <c r="DJ156" s="224">
        <f t="shared" si="789"/>
        <v>-0.31669676571991467</v>
      </c>
      <c r="DK156" s="34">
        <v>16543</v>
      </c>
      <c r="DL156" s="224">
        <f t="shared" si="790"/>
        <v>-1.9150954583185054E-2</v>
      </c>
      <c r="DM156" s="34">
        <v>1514</v>
      </c>
      <c r="DN156" s="224">
        <f t="shared" si="791"/>
        <v>0.42830188679245285</v>
      </c>
      <c r="DO156" s="34">
        <v>2124</v>
      </c>
      <c r="DP156" s="224">
        <f t="shared" si="792"/>
        <v>0.30868761552680213</v>
      </c>
      <c r="DQ156" s="130">
        <v>0</v>
      </c>
      <c r="DR156" s="220">
        <f t="shared" si="793"/>
        <v>-1</v>
      </c>
      <c r="DS156" s="34">
        <v>67087</v>
      </c>
      <c r="DT156" s="224">
        <f t="shared" si="794"/>
        <v>-1.8607644933366529E-2</v>
      </c>
      <c r="DU156" s="34">
        <v>40463</v>
      </c>
      <c r="DV156" s="224">
        <f t="shared" si="795"/>
        <v>4.4044793064299759E-2</v>
      </c>
      <c r="DW156" s="34">
        <v>23816</v>
      </c>
      <c r="DX156" s="224">
        <f t="shared" si="796"/>
        <v>-6.438813592614423E-2</v>
      </c>
      <c r="DY156" s="34">
        <v>12830</v>
      </c>
      <c r="DZ156" s="224">
        <f t="shared" si="797"/>
        <v>9.7988874625588362E-2</v>
      </c>
      <c r="EA156" s="34">
        <v>8199</v>
      </c>
      <c r="EB156" s="224">
        <f t="shared" si="798"/>
        <v>8.8410991636798109E-2</v>
      </c>
      <c r="EC156" s="130">
        <v>338</v>
      </c>
      <c r="ED156" s="220">
        <f t="shared" si="799"/>
        <v>-5.0561797752809001E-2</v>
      </c>
    </row>
    <row r="157" spans="1:134" s="16" customFormat="1" outlineLevel="1" x14ac:dyDescent="0.25">
      <c r="A157" s="218"/>
      <c r="B157" s="33" t="s">
        <v>45</v>
      </c>
      <c r="C157" s="34">
        <v>1020005</v>
      </c>
      <c r="D157" s="224">
        <f t="shared" si="734"/>
        <v>-2.2410646854286176E-2</v>
      </c>
      <c r="E157" s="34">
        <v>383843</v>
      </c>
      <c r="F157" s="224">
        <f t="shared" si="735"/>
        <v>-4.4955226405846038E-2</v>
      </c>
      <c r="G157" s="34">
        <v>253029</v>
      </c>
      <c r="H157" s="224">
        <f t="shared" si="736"/>
        <v>-7.0012126539854558E-3</v>
      </c>
      <c r="I157" s="34">
        <v>163440</v>
      </c>
      <c r="J157" s="224">
        <f t="shared" si="737"/>
        <v>-6.9396679344979173E-2</v>
      </c>
      <c r="K157" s="34">
        <v>202989</v>
      </c>
      <c r="L157" s="224">
        <f t="shared" si="738"/>
        <v>1.279281526755649E-2</v>
      </c>
      <c r="M157" s="130">
        <v>19101</v>
      </c>
      <c r="N157" s="220">
        <f t="shared" si="739"/>
        <v>0.18551390268123136</v>
      </c>
      <c r="O157" s="34">
        <v>833852</v>
      </c>
      <c r="P157" s="224">
        <f t="shared" si="740"/>
        <v>-1.123174485725531E-2</v>
      </c>
      <c r="Q157" s="34">
        <v>307365</v>
      </c>
      <c r="R157" s="224">
        <f t="shared" si="741"/>
        <v>-5.3110703778438406E-2</v>
      </c>
      <c r="S157" s="34">
        <v>205310</v>
      </c>
      <c r="T157" s="224">
        <f t="shared" si="742"/>
        <v>4.1032713685560385E-3</v>
      </c>
      <c r="U157" s="34">
        <v>142859</v>
      </c>
      <c r="V157" s="224">
        <f t="shared" si="743"/>
        <v>-5.5240324841943744E-2</v>
      </c>
      <c r="W157" s="34">
        <v>164166</v>
      </c>
      <c r="X157" s="224">
        <f t="shared" si="744"/>
        <v>5.2737556270921138E-2</v>
      </c>
      <c r="Y157" s="130">
        <v>11718</v>
      </c>
      <c r="Z157" s="220">
        <f t="shared" si="745"/>
        <v>0.58909682668836449</v>
      </c>
      <c r="AA157" s="34">
        <v>186152</v>
      </c>
      <c r="AB157" s="224">
        <f t="shared" si="746"/>
        <v>-6.953774792066536E-2</v>
      </c>
      <c r="AC157" s="34">
        <v>76478</v>
      </c>
      <c r="AD157" s="224">
        <f t="shared" si="747"/>
        <v>-1.0723479115733348E-2</v>
      </c>
      <c r="AE157" s="34">
        <v>47719</v>
      </c>
      <c r="AF157" s="224">
        <f t="shared" si="748"/>
        <v>-5.2103611298716768E-2</v>
      </c>
      <c r="AG157" s="34">
        <v>20580</v>
      </c>
      <c r="AH157" s="224">
        <f t="shared" si="749"/>
        <v>-0.1571446123602408</v>
      </c>
      <c r="AI157" s="34">
        <v>38823</v>
      </c>
      <c r="AJ157" s="224">
        <f t="shared" si="750"/>
        <v>-0.12725923927704341</v>
      </c>
      <c r="AK157" s="130">
        <v>7383</v>
      </c>
      <c r="AL157" s="220">
        <f t="shared" si="751"/>
        <v>-0.15497310289573085</v>
      </c>
      <c r="AM157" s="34">
        <v>211049</v>
      </c>
      <c r="AN157" s="224">
        <f t="shared" si="752"/>
        <v>2.5211431125187644E-2</v>
      </c>
      <c r="AO157" s="34">
        <v>46193</v>
      </c>
      <c r="AP157" s="224">
        <f t="shared" si="753"/>
        <v>-1.166074714365184E-2</v>
      </c>
      <c r="AQ157" s="34">
        <v>56230</v>
      </c>
      <c r="AR157" s="224">
        <f t="shared" si="754"/>
        <v>-9.2303222057209311E-2</v>
      </c>
      <c r="AS157" s="34">
        <v>71178</v>
      </c>
      <c r="AT157" s="224">
        <f t="shared" si="755"/>
        <v>6.6720618649402041E-2</v>
      </c>
      <c r="AU157" s="34">
        <v>27257</v>
      </c>
      <c r="AV157" s="224">
        <f t="shared" si="756"/>
        <v>7.1254519729602173E-2</v>
      </c>
      <c r="AW157" s="130">
        <v>6679</v>
      </c>
      <c r="AX157" s="220">
        <f t="shared" si="757"/>
        <v>0.83337908317320886</v>
      </c>
      <c r="AY157" s="34">
        <v>27257</v>
      </c>
      <c r="AZ157" s="224">
        <f t="shared" si="758"/>
        <v>-0.12486354588069093</v>
      </c>
      <c r="BA157" s="34">
        <v>13831</v>
      </c>
      <c r="BB157" s="224">
        <f t="shared" si="759"/>
        <v>-8.2703276296591022E-2</v>
      </c>
      <c r="BC157" s="34">
        <v>8759</v>
      </c>
      <c r="BD157" s="224">
        <f t="shared" si="760"/>
        <v>-0.14303884160062619</v>
      </c>
      <c r="BE157" s="34">
        <v>1580</v>
      </c>
      <c r="BF157" s="224">
        <f t="shared" si="761"/>
        <v>-0.20682730923694781</v>
      </c>
      <c r="BG157" s="34">
        <v>2535</v>
      </c>
      <c r="BH157" s="224">
        <f t="shared" si="762"/>
        <v>-0.20408163265306123</v>
      </c>
      <c r="BI157" s="130">
        <v>487</v>
      </c>
      <c r="BJ157" s="220">
        <f t="shared" si="763"/>
        <v>-0.15743944636678198</v>
      </c>
      <c r="BK157" s="34">
        <v>32148</v>
      </c>
      <c r="BL157" s="224">
        <f t="shared" si="764"/>
        <v>0.13308896094741285</v>
      </c>
      <c r="BM157" s="34">
        <v>12616</v>
      </c>
      <c r="BN157" s="224">
        <f t="shared" si="765"/>
        <v>2.5429116338206992E-3</v>
      </c>
      <c r="BO157" s="34">
        <v>3629</v>
      </c>
      <c r="BP157" s="224">
        <f t="shared" si="766"/>
        <v>0.13264669163545562</v>
      </c>
      <c r="BQ157" s="34">
        <v>9594</v>
      </c>
      <c r="BR157" s="224">
        <f t="shared" si="767"/>
        <v>-2.5890953396283889E-2</v>
      </c>
      <c r="BS157" s="34">
        <v>6051</v>
      </c>
      <c r="BT157" s="224">
        <f t="shared" si="768"/>
        <v>1.6516213847502192</v>
      </c>
      <c r="BU157" s="130">
        <v>591</v>
      </c>
      <c r="BV157" s="220">
        <f t="shared" si="769"/>
        <v>8.8397790055248615E-2</v>
      </c>
      <c r="BW157" s="34">
        <v>308944</v>
      </c>
      <c r="BX157" s="224">
        <f t="shared" si="770"/>
        <v>-4.3478530095638512E-2</v>
      </c>
      <c r="BY157" s="34">
        <v>148448</v>
      </c>
      <c r="BZ157" s="224">
        <f t="shared" si="771"/>
        <v>-7.140489043743703E-2</v>
      </c>
      <c r="CA157" s="34">
        <v>50612</v>
      </c>
      <c r="CB157" s="224">
        <f t="shared" si="772"/>
        <v>3.9274804617766002E-3</v>
      </c>
      <c r="CC157" s="34">
        <v>26732</v>
      </c>
      <c r="CD157" s="224">
        <f t="shared" si="773"/>
        <v>-0.14536909747754079</v>
      </c>
      <c r="CE157" s="34">
        <v>80093</v>
      </c>
      <c r="CF157" s="224">
        <f t="shared" si="774"/>
        <v>9.1600937429126006E-3</v>
      </c>
      <c r="CG157" s="130">
        <v>1633</v>
      </c>
      <c r="CH157" s="220">
        <f t="shared" si="775"/>
        <v>1.2400548696844993</v>
      </c>
      <c r="CI157" s="34">
        <v>53965</v>
      </c>
      <c r="CJ157" s="224">
        <f t="shared" si="776"/>
        <v>0.18007872293898974</v>
      </c>
      <c r="CK157" s="34">
        <v>15539</v>
      </c>
      <c r="CL157" s="224">
        <f t="shared" si="777"/>
        <v>0.13431637345791669</v>
      </c>
      <c r="CM157" s="34">
        <v>22334</v>
      </c>
      <c r="CN157" s="224">
        <f t="shared" si="778"/>
        <v>9.7709623513221322E-2</v>
      </c>
      <c r="CO157" s="34">
        <v>6412</v>
      </c>
      <c r="CP157" s="224">
        <f t="shared" si="779"/>
        <v>0.55668851663024999</v>
      </c>
      <c r="CQ157" s="34">
        <v>8656</v>
      </c>
      <c r="CR157" s="224">
        <f t="shared" si="780"/>
        <v>0.26605236214714045</v>
      </c>
      <c r="CS157" s="130">
        <v>1294</v>
      </c>
      <c r="CT157" s="220">
        <f t="shared" si="781"/>
        <v>0.33127572016460904</v>
      </c>
      <c r="CU157" s="34">
        <v>37534</v>
      </c>
      <c r="CV157" s="224">
        <f t="shared" si="782"/>
        <v>-0.156216981768316</v>
      </c>
      <c r="CW157" s="34">
        <v>8666</v>
      </c>
      <c r="CX157" s="224">
        <f t="shared" si="783"/>
        <v>-0.12702729928477885</v>
      </c>
      <c r="CY157" s="34">
        <v>6001</v>
      </c>
      <c r="CZ157" s="224">
        <f t="shared" si="784"/>
        <v>-2.8964401294498399E-2</v>
      </c>
      <c r="DA157" s="34">
        <v>1734</v>
      </c>
      <c r="DB157" s="224">
        <f t="shared" si="785"/>
        <v>-0.59749303621169925</v>
      </c>
      <c r="DC157" s="34">
        <v>21192</v>
      </c>
      <c r="DD157" s="224">
        <f t="shared" si="786"/>
        <v>-0.12462307406336481</v>
      </c>
      <c r="DE157" s="130">
        <v>0</v>
      </c>
      <c r="DF157" s="220">
        <f t="shared" si="787"/>
        <v>-1</v>
      </c>
      <c r="DG157" s="34">
        <v>35002</v>
      </c>
      <c r="DH157" s="224">
        <f t="shared" si="788"/>
        <v>8.6647418583713609E-2</v>
      </c>
      <c r="DI157" s="34">
        <v>7319</v>
      </c>
      <c r="DJ157" s="224">
        <f t="shared" si="789"/>
        <v>-0.1514202898550725</v>
      </c>
      <c r="DK157" s="34">
        <v>21623</v>
      </c>
      <c r="DL157" s="224">
        <f t="shared" si="790"/>
        <v>0.13150183150183148</v>
      </c>
      <c r="DM157" s="34">
        <v>3185</v>
      </c>
      <c r="DN157" s="224">
        <f t="shared" si="791"/>
        <v>0.20007535795026365</v>
      </c>
      <c r="DO157" s="34">
        <v>2887</v>
      </c>
      <c r="DP157" s="224">
        <f t="shared" si="792"/>
        <v>0.39874031007751931</v>
      </c>
      <c r="DQ157" s="130">
        <v>94</v>
      </c>
      <c r="DR157" s="220" t="str">
        <f t="shared" si="793"/>
        <v>-</v>
      </c>
      <c r="DS157" s="34">
        <v>83468</v>
      </c>
      <c r="DT157" s="224">
        <f t="shared" si="794"/>
        <v>-1.3228983177083986E-2</v>
      </c>
      <c r="DU157" s="34">
        <v>46006</v>
      </c>
      <c r="DV157" s="224">
        <f t="shared" si="795"/>
        <v>-3.5938056620774872E-2</v>
      </c>
      <c r="DW157" s="34">
        <v>31671</v>
      </c>
      <c r="DX157" s="224">
        <f t="shared" si="796"/>
        <v>9.3196644920782834E-2</v>
      </c>
      <c r="DY157" s="34">
        <v>15074</v>
      </c>
      <c r="DZ157" s="224">
        <f t="shared" si="797"/>
        <v>-0.24915321777246469</v>
      </c>
      <c r="EA157" s="34">
        <v>11186</v>
      </c>
      <c r="EB157" s="224">
        <f t="shared" si="798"/>
        <v>0.35015087507543763</v>
      </c>
      <c r="EC157" s="130">
        <v>829</v>
      </c>
      <c r="ED157" s="220">
        <f t="shared" si="799"/>
        <v>-1.2048192771084709E-3</v>
      </c>
    </row>
    <row r="158" spans="1:134" s="16" customFormat="1" outlineLevel="1" x14ac:dyDescent="0.25">
      <c r="A158" s="218"/>
      <c r="B158" s="33" t="s">
        <v>47</v>
      </c>
      <c r="C158" s="34">
        <v>1050635</v>
      </c>
      <c r="D158" s="224">
        <f t="shared" si="734"/>
        <v>-2.5183317142600026E-2</v>
      </c>
      <c r="E158" s="34">
        <v>411450</v>
      </c>
      <c r="F158" s="224">
        <f t="shared" si="735"/>
        <v>2.3777389067274335E-3</v>
      </c>
      <c r="G158" s="34">
        <v>261797</v>
      </c>
      <c r="H158" s="224">
        <f t="shared" si="736"/>
        <v>-8.2357531698558084E-3</v>
      </c>
      <c r="I158" s="34">
        <v>167010</v>
      </c>
      <c r="J158" s="224">
        <f t="shared" si="737"/>
        <v>-5.5965994200473657E-2</v>
      </c>
      <c r="K158" s="34">
        <v>194859</v>
      </c>
      <c r="L158" s="224">
        <f t="shared" si="738"/>
        <v>-9.7105867961596926E-2</v>
      </c>
      <c r="M158" s="130">
        <v>20041</v>
      </c>
      <c r="N158" s="220">
        <f t="shared" si="739"/>
        <v>0.17212539478301547</v>
      </c>
      <c r="O158" s="34">
        <v>820446</v>
      </c>
      <c r="P158" s="224">
        <f t="shared" si="740"/>
        <v>-2.4410951574065809E-2</v>
      </c>
      <c r="Q158" s="34">
        <v>318947</v>
      </c>
      <c r="R158" s="224">
        <f t="shared" si="741"/>
        <v>1.5323793643766681E-3</v>
      </c>
      <c r="S158" s="34">
        <v>197754</v>
      </c>
      <c r="T158" s="224">
        <f t="shared" si="742"/>
        <v>-5.6607193970040992E-2</v>
      </c>
      <c r="U158" s="34">
        <v>143569</v>
      </c>
      <c r="V158" s="224">
        <f t="shared" si="743"/>
        <v>-3.8070096682769283E-2</v>
      </c>
      <c r="W158" s="34">
        <v>150218</v>
      </c>
      <c r="X158" s="224">
        <f t="shared" si="744"/>
        <v>-5.2843964968253276E-2</v>
      </c>
      <c r="Y158" s="130">
        <v>9922</v>
      </c>
      <c r="Z158" s="220">
        <f t="shared" si="745"/>
        <v>0.27286722257857599</v>
      </c>
      <c r="AA158" s="34">
        <v>230189</v>
      </c>
      <c r="AB158" s="224">
        <f t="shared" si="746"/>
        <v>-2.7926284406381674E-2</v>
      </c>
      <c r="AC158" s="34">
        <v>92502</v>
      </c>
      <c r="AD158" s="224">
        <f t="shared" si="747"/>
        <v>5.292615334456352E-3</v>
      </c>
      <c r="AE158" s="34">
        <v>64043</v>
      </c>
      <c r="AF158" s="224">
        <f t="shared" si="748"/>
        <v>0.17832238597265926</v>
      </c>
      <c r="AG158" s="34">
        <v>23441</v>
      </c>
      <c r="AH158" s="224">
        <f t="shared" si="749"/>
        <v>-0.15253073029645703</v>
      </c>
      <c r="AI158" s="34">
        <v>44642</v>
      </c>
      <c r="AJ158" s="224">
        <f t="shared" si="750"/>
        <v>-0.21977733890277362</v>
      </c>
      <c r="AK158" s="130">
        <v>10120</v>
      </c>
      <c r="AL158" s="220">
        <f t="shared" si="751"/>
        <v>8.7821132967859761E-2</v>
      </c>
      <c r="AM158" s="34">
        <v>192511</v>
      </c>
      <c r="AN158" s="224">
        <f t="shared" si="752"/>
        <v>-5.5999333107766835E-2</v>
      </c>
      <c r="AO158" s="34">
        <v>43042</v>
      </c>
      <c r="AP158" s="224">
        <f t="shared" si="753"/>
        <v>-1.4493417286777333E-2</v>
      </c>
      <c r="AQ158" s="34">
        <v>55695</v>
      </c>
      <c r="AR158" s="224">
        <f t="shared" si="754"/>
        <v>-5.2419354838709631E-2</v>
      </c>
      <c r="AS158" s="34">
        <v>67984</v>
      </c>
      <c r="AT158" s="224">
        <f t="shared" si="755"/>
        <v>0.10120513152779576</v>
      </c>
      <c r="AU158" s="34">
        <v>19754</v>
      </c>
      <c r="AV158" s="224">
        <f t="shared" si="756"/>
        <v>-0.41166309268525136</v>
      </c>
      <c r="AW158" s="130">
        <v>4437</v>
      </c>
      <c r="AX158" s="220">
        <f t="shared" si="757"/>
        <v>6.0975609756097615E-2</v>
      </c>
      <c r="AY158" s="34">
        <v>25946</v>
      </c>
      <c r="AZ158" s="224">
        <f t="shared" si="758"/>
        <v>-7.877026613643312E-3</v>
      </c>
      <c r="BA158" s="34">
        <v>13104</v>
      </c>
      <c r="BB158" s="224">
        <f t="shared" si="759"/>
        <v>4.7817047817047875E-2</v>
      </c>
      <c r="BC158" s="34">
        <v>8473</v>
      </c>
      <c r="BD158" s="224">
        <f t="shared" si="760"/>
        <v>-6.2824908749032238E-2</v>
      </c>
      <c r="BE158" s="34">
        <v>1165</v>
      </c>
      <c r="BF158" s="224">
        <f t="shared" si="761"/>
        <v>-0.24202992843201043</v>
      </c>
      <c r="BG158" s="34">
        <v>2673</v>
      </c>
      <c r="BH158" s="224">
        <f t="shared" si="762"/>
        <v>8.3941605839416011E-2</v>
      </c>
      <c r="BI158" s="130">
        <v>422</v>
      </c>
      <c r="BJ158" s="220">
        <f t="shared" si="763"/>
        <v>0.50177935943060503</v>
      </c>
      <c r="BK158" s="34">
        <v>38380</v>
      </c>
      <c r="BL158" s="224">
        <f t="shared" si="764"/>
        <v>0.18680231299669137</v>
      </c>
      <c r="BM158" s="34">
        <v>16375</v>
      </c>
      <c r="BN158" s="224">
        <f t="shared" si="765"/>
        <v>7.872200263504614E-2</v>
      </c>
      <c r="BO158" s="34">
        <v>4647</v>
      </c>
      <c r="BP158" s="224">
        <f t="shared" si="766"/>
        <v>-0.10324199150906987</v>
      </c>
      <c r="BQ158" s="34">
        <v>9624</v>
      </c>
      <c r="BR158" s="224">
        <f t="shared" si="767"/>
        <v>2.8864656831302016E-2</v>
      </c>
      <c r="BS158" s="34">
        <v>8215</v>
      </c>
      <c r="BT158" s="224">
        <f t="shared" si="768"/>
        <v>2.0191106210951855</v>
      </c>
      <c r="BU158" s="130">
        <v>435</v>
      </c>
      <c r="BV158" s="220">
        <f t="shared" si="769"/>
        <v>-1.5837104072398245E-2</v>
      </c>
      <c r="BW158" s="34">
        <v>317959</v>
      </c>
      <c r="BX158" s="224">
        <f t="shared" si="770"/>
        <v>-1.7003700623572038E-2</v>
      </c>
      <c r="BY158" s="34">
        <v>157907</v>
      </c>
      <c r="BZ158" s="224">
        <f t="shared" si="771"/>
        <v>4.350508513385476E-3</v>
      </c>
      <c r="CA158" s="34">
        <v>50368</v>
      </c>
      <c r="CB158" s="224">
        <f t="shared" si="772"/>
        <v>-9.1289600923720848E-2</v>
      </c>
      <c r="CC158" s="34">
        <v>28621</v>
      </c>
      <c r="CD158" s="224">
        <f t="shared" si="773"/>
        <v>-8.2454396819799269E-2</v>
      </c>
      <c r="CE158" s="34">
        <v>77518</v>
      </c>
      <c r="CF158" s="224">
        <f t="shared" si="774"/>
        <v>-1.7540746749131864E-2</v>
      </c>
      <c r="CG158" s="130">
        <v>2099</v>
      </c>
      <c r="CH158" s="220">
        <f t="shared" si="775"/>
        <v>1.3744343891402715</v>
      </c>
      <c r="CI158" s="34">
        <v>47245</v>
      </c>
      <c r="CJ158" s="224">
        <f t="shared" si="776"/>
        <v>0.1086211751454853</v>
      </c>
      <c r="CK158" s="34">
        <v>14669</v>
      </c>
      <c r="CL158" s="224">
        <f t="shared" si="777"/>
        <v>5.8674942263279517E-2</v>
      </c>
      <c r="CM158" s="34">
        <v>19027</v>
      </c>
      <c r="CN158" s="224">
        <f t="shared" si="778"/>
        <v>-6.8277310924369505E-4</v>
      </c>
      <c r="CO158" s="34">
        <v>5414</v>
      </c>
      <c r="CP158" s="224">
        <f t="shared" si="779"/>
        <v>0.46959826275787186</v>
      </c>
      <c r="CQ158" s="34">
        <v>6969</v>
      </c>
      <c r="CR158" s="224">
        <f t="shared" si="780"/>
        <v>0.3004291845493563</v>
      </c>
      <c r="CS158" s="130">
        <v>1459</v>
      </c>
      <c r="CT158" s="220">
        <f t="shared" si="781"/>
        <v>0.77926829268292686</v>
      </c>
      <c r="CU158" s="34">
        <v>33305</v>
      </c>
      <c r="CV158" s="224">
        <f t="shared" si="782"/>
        <v>-0.10996793158738638</v>
      </c>
      <c r="CW158" s="34">
        <v>7736</v>
      </c>
      <c r="CX158" s="224">
        <f t="shared" si="783"/>
        <v>-2.8384827932680268E-2</v>
      </c>
      <c r="CY158" s="34">
        <v>4936</v>
      </c>
      <c r="CZ158" s="224">
        <f t="shared" si="784"/>
        <v>-0.16395663956639561</v>
      </c>
      <c r="DA158" s="34">
        <v>1672</v>
      </c>
      <c r="DB158" s="224">
        <f t="shared" si="785"/>
        <v>-0.5748792270531401</v>
      </c>
      <c r="DC158" s="34">
        <v>18970</v>
      </c>
      <c r="DD158" s="224">
        <f t="shared" si="786"/>
        <v>-3.7055837563451766E-2</v>
      </c>
      <c r="DE158" s="130">
        <v>0</v>
      </c>
      <c r="DF158" s="220" t="str">
        <f t="shared" si="787"/>
        <v>-</v>
      </c>
      <c r="DG158" s="34">
        <v>27464</v>
      </c>
      <c r="DH158" s="224">
        <f t="shared" si="788"/>
        <v>-6.3429272950484283E-2</v>
      </c>
      <c r="DI158" s="34">
        <v>5883</v>
      </c>
      <c r="DJ158" s="224">
        <f t="shared" si="789"/>
        <v>-0.16789250353606788</v>
      </c>
      <c r="DK158" s="34">
        <v>17475</v>
      </c>
      <c r="DL158" s="224">
        <f t="shared" si="790"/>
        <v>-1.2544499067638548E-2</v>
      </c>
      <c r="DM158" s="34">
        <v>2375</v>
      </c>
      <c r="DN158" s="224">
        <f t="shared" si="791"/>
        <v>-0.13035518125228851</v>
      </c>
      <c r="DO158" s="34">
        <v>1770</v>
      </c>
      <c r="DP158" s="224">
        <f t="shared" si="792"/>
        <v>4.3017088980553897E-2</v>
      </c>
      <c r="DQ158" s="130">
        <v>38</v>
      </c>
      <c r="DR158" s="220">
        <f t="shared" si="793"/>
        <v>-0.79234972677595628</v>
      </c>
      <c r="DS158" s="34">
        <v>80776</v>
      </c>
      <c r="DT158" s="224">
        <f t="shared" si="794"/>
        <v>7.1456047964557179E-2</v>
      </c>
      <c r="DU158" s="34">
        <v>44626</v>
      </c>
      <c r="DV158" s="224">
        <f t="shared" si="795"/>
        <v>3.1767317118283511E-2</v>
      </c>
      <c r="DW158" s="34">
        <v>30156</v>
      </c>
      <c r="DX158" s="224">
        <f t="shared" si="796"/>
        <v>-5.3216539512103256E-2</v>
      </c>
      <c r="DY158" s="34">
        <v>14329</v>
      </c>
      <c r="DZ158" s="224">
        <f t="shared" si="797"/>
        <v>-0.1828343313373253</v>
      </c>
      <c r="EA158" s="34">
        <v>8902</v>
      </c>
      <c r="EB158" s="224">
        <f t="shared" si="798"/>
        <v>0.1609285341679707</v>
      </c>
      <c r="EC158" s="130">
        <v>846</v>
      </c>
      <c r="ED158" s="220">
        <f t="shared" si="799"/>
        <v>0.21030042918454939</v>
      </c>
    </row>
    <row r="159" spans="1:134" s="16" customFormat="1" outlineLevel="1" x14ac:dyDescent="0.25">
      <c r="A159" s="218"/>
      <c r="B159" s="33" t="s">
        <v>49</v>
      </c>
      <c r="C159" s="34">
        <v>911241</v>
      </c>
      <c r="D159" s="224">
        <f t="shared" si="734"/>
        <v>-3.3784301072916634E-3</v>
      </c>
      <c r="E159" s="34">
        <v>352193</v>
      </c>
      <c r="F159" s="224">
        <f t="shared" si="735"/>
        <v>-1.5491914405915019E-2</v>
      </c>
      <c r="G159" s="34">
        <v>222496</v>
      </c>
      <c r="H159" s="224">
        <f t="shared" si="736"/>
        <v>8.8212853369852295E-2</v>
      </c>
      <c r="I159" s="34">
        <v>147765</v>
      </c>
      <c r="J159" s="224">
        <f t="shared" si="737"/>
        <v>-1.7885627691816897E-2</v>
      </c>
      <c r="K159" s="34">
        <v>176783</v>
      </c>
      <c r="L159" s="224">
        <f t="shared" si="738"/>
        <v>-6.7590375425901073E-2</v>
      </c>
      <c r="M159" s="130">
        <v>13602</v>
      </c>
      <c r="N159" s="220">
        <f t="shared" si="739"/>
        <v>-0.12963910929101607</v>
      </c>
      <c r="O159" s="34">
        <v>765525</v>
      </c>
      <c r="P159" s="224">
        <f t="shared" si="740"/>
        <v>1.7682232951886645E-2</v>
      </c>
      <c r="Q159" s="34">
        <v>291548</v>
      </c>
      <c r="R159" s="224">
        <f t="shared" si="741"/>
        <v>-1.2026553980555521E-2</v>
      </c>
      <c r="S159" s="34">
        <v>181678</v>
      </c>
      <c r="T159" s="224">
        <f t="shared" si="742"/>
        <v>8.0696202531645556E-2</v>
      </c>
      <c r="U159" s="34">
        <v>135250</v>
      </c>
      <c r="V159" s="224">
        <f t="shared" si="743"/>
        <v>3.2395462803230357E-2</v>
      </c>
      <c r="W159" s="34">
        <v>147768</v>
      </c>
      <c r="X159" s="224">
        <f t="shared" si="744"/>
        <v>-1.3017893759559751E-2</v>
      </c>
      <c r="Y159" s="130">
        <v>9678</v>
      </c>
      <c r="Z159" s="220">
        <f t="shared" si="745"/>
        <v>0.10973512211902303</v>
      </c>
      <c r="AA159" s="34">
        <v>145716</v>
      </c>
      <c r="AB159" s="224">
        <f t="shared" si="746"/>
        <v>-0.10110668328130978</v>
      </c>
      <c r="AC159" s="34">
        <v>60645</v>
      </c>
      <c r="AD159" s="224">
        <f t="shared" si="747"/>
        <v>-3.1817746415913617E-2</v>
      </c>
      <c r="AE159" s="34">
        <v>40818</v>
      </c>
      <c r="AF159" s="224">
        <f t="shared" si="748"/>
        <v>0.12294698616193012</v>
      </c>
      <c r="AG159" s="34">
        <v>12515</v>
      </c>
      <c r="AH159" s="224">
        <f t="shared" si="749"/>
        <v>-0.35655526992287923</v>
      </c>
      <c r="AI159" s="34">
        <v>29015</v>
      </c>
      <c r="AJ159" s="224">
        <f t="shared" si="750"/>
        <v>-0.27247881249686579</v>
      </c>
      <c r="AK159" s="130">
        <v>3924</v>
      </c>
      <c r="AL159" s="220">
        <f t="shared" si="751"/>
        <v>-0.43188070073838136</v>
      </c>
      <c r="AM159" s="34">
        <v>208026</v>
      </c>
      <c r="AN159" s="224">
        <f t="shared" si="752"/>
        <v>6.7950100107808442E-2</v>
      </c>
      <c r="AO159" s="34">
        <v>53817</v>
      </c>
      <c r="AP159" s="224">
        <f t="shared" si="753"/>
        <v>2.4207821866971235E-2</v>
      </c>
      <c r="AQ159" s="34">
        <v>56635</v>
      </c>
      <c r="AR159" s="224">
        <f t="shared" si="754"/>
        <v>5.8499205681711963E-2</v>
      </c>
      <c r="AS159" s="34">
        <v>68670</v>
      </c>
      <c r="AT159" s="224">
        <f t="shared" si="755"/>
        <v>0.15994662252326819</v>
      </c>
      <c r="AU159" s="34">
        <v>23289</v>
      </c>
      <c r="AV159" s="224">
        <f t="shared" si="756"/>
        <v>-9.6951141727260604E-3</v>
      </c>
      <c r="AW159" s="130">
        <v>5155</v>
      </c>
      <c r="AX159" s="220">
        <f t="shared" si="757"/>
        <v>-4.6958772416343164E-2</v>
      </c>
      <c r="AY159" s="34">
        <v>25734</v>
      </c>
      <c r="AZ159" s="224">
        <f t="shared" si="758"/>
        <v>4.8441637808107618E-2</v>
      </c>
      <c r="BA159" s="34">
        <v>14261</v>
      </c>
      <c r="BB159" s="224">
        <f t="shared" si="759"/>
        <v>0.10242733457019182</v>
      </c>
      <c r="BC159" s="34">
        <v>7374</v>
      </c>
      <c r="BD159" s="224">
        <f t="shared" si="760"/>
        <v>4.5364332293734044E-2</v>
      </c>
      <c r="BE159" s="34">
        <v>1341</v>
      </c>
      <c r="BF159" s="224">
        <f t="shared" si="761"/>
        <v>5.2590266875981229E-2</v>
      </c>
      <c r="BG159" s="34">
        <v>2425</v>
      </c>
      <c r="BH159" s="224">
        <f t="shared" si="762"/>
        <v>-0.15239426773855291</v>
      </c>
      <c r="BI159" s="130">
        <v>371</v>
      </c>
      <c r="BJ159" s="220">
        <f t="shared" si="763"/>
        <v>0.19292604501607724</v>
      </c>
      <c r="BK159" s="34">
        <v>21966</v>
      </c>
      <c r="BL159" s="224">
        <f t="shared" si="764"/>
        <v>0.24573243350535923</v>
      </c>
      <c r="BM159" s="34">
        <v>10916</v>
      </c>
      <c r="BN159" s="224">
        <f t="shared" si="765"/>
        <v>0.18949547782499732</v>
      </c>
      <c r="BO159" s="34">
        <v>1877</v>
      </c>
      <c r="BP159" s="224">
        <f t="shared" si="766"/>
        <v>1.7344173441734334E-2</v>
      </c>
      <c r="BQ159" s="34">
        <v>6270</v>
      </c>
      <c r="BR159" s="224">
        <f t="shared" si="767"/>
        <v>0.19725033416077897</v>
      </c>
      <c r="BS159" s="34">
        <v>2843</v>
      </c>
      <c r="BT159" s="224">
        <f t="shared" si="768"/>
        <v>1.1586940015186027</v>
      </c>
      <c r="BU159" s="130">
        <v>175</v>
      </c>
      <c r="BV159" s="220">
        <f t="shared" si="769"/>
        <v>-0.15458937198067635</v>
      </c>
      <c r="BW159" s="34">
        <v>305607</v>
      </c>
      <c r="BX159" s="224">
        <f t="shared" si="770"/>
        <v>-3.0197732314048764E-2</v>
      </c>
      <c r="BY159" s="34">
        <v>138881</v>
      </c>
      <c r="BZ159" s="224">
        <f t="shared" si="771"/>
        <v>-6.2501687592817601E-2</v>
      </c>
      <c r="CA159" s="34">
        <v>51506</v>
      </c>
      <c r="CB159" s="224">
        <f t="shared" si="772"/>
        <v>9.8654038949681055E-2</v>
      </c>
      <c r="CC159" s="34">
        <v>31029</v>
      </c>
      <c r="CD159" s="224">
        <f t="shared" si="773"/>
        <v>-0.12915719457775532</v>
      </c>
      <c r="CE159" s="34">
        <v>81400</v>
      </c>
      <c r="CF159" s="224">
        <f t="shared" si="774"/>
        <v>-1.6896339327769683E-2</v>
      </c>
      <c r="CG159" s="130">
        <v>1896</v>
      </c>
      <c r="CH159" s="220">
        <f t="shared" si="775"/>
        <v>1.3321033210332103</v>
      </c>
      <c r="CI159" s="34">
        <v>32653</v>
      </c>
      <c r="CJ159" s="224">
        <f t="shared" si="776"/>
        <v>-5.0370801221462869E-2</v>
      </c>
      <c r="CK159" s="34">
        <v>9968</v>
      </c>
      <c r="CL159" s="224">
        <f t="shared" si="777"/>
        <v>-2.5515690683351244E-2</v>
      </c>
      <c r="CM159" s="34">
        <v>14781</v>
      </c>
      <c r="CN159" s="224">
        <f t="shared" si="778"/>
        <v>-1.5125266524520287E-2</v>
      </c>
      <c r="CO159" s="34">
        <v>2991</v>
      </c>
      <c r="CP159" s="224">
        <f t="shared" si="779"/>
        <v>0.10859896219421783</v>
      </c>
      <c r="CQ159" s="34">
        <v>3981</v>
      </c>
      <c r="CR159" s="224">
        <f t="shared" si="780"/>
        <v>-0.26603982300884954</v>
      </c>
      <c r="CS159" s="130">
        <v>1037</v>
      </c>
      <c r="CT159" s="220">
        <f t="shared" si="781"/>
        <v>7.7745383867833251E-3</v>
      </c>
      <c r="CU159" s="34">
        <v>35044</v>
      </c>
      <c r="CV159" s="224">
        <f t="shared" si="782"/>
        <v>-4.6369870469141206E-2</v>
      </c>
      <c r="CW159" s="34">
        <v>7783</v>
      </c>
      <c r="CX159" s="224">
        <f t="shared" si="783"/>
        <v>-2.5785455000625901E-2</v>
      </c>
      <c r="CY159" s="34">
        <v>5536</v>
      </c>
      <c r="CZ159" s="224">
        <f t="shared" si="784"/>
        <v>0.12474603819585539</v>
      </c>
      <c r="DA159" s="34">
        <v>2791</v>
      </c>
      <c r="DB159" s="224">
        <f t="shared" si="785"/>
        <v>-0.21908226077224402</v>
      </c>
      <c r="DC159" s="34">
        <v>18935</v>
      </c>
      <c r="DD159" s="224">
        <f t="shared" si="786"/>
        <v>-6.8021853620121031E-2</v>
      </c>
      <c r="DE159" s="130">
        <v>0</v>
      </c>
      <c r="DF159" s="220" t="str">
        <f t="shared" si="787"/>
        <v>-</v>
      </c>
      <c r="DG159" s="34">
        <v>28515</v>
      </c>
      <c r="DH159" s="224">
        <f t="shared" si="788"/>
        <v>0.12765452604104865</v>
      </c>
      <c r="DI159" s="34">
        <v>6382</v>
      </c>
      <c r="DJ159" s="224">
        <f t="shared" si="789"/>
        <v>-0.15604337476857977</v>
      </c>
      <c r="DK159" s="34">
        <v>17980</v>
      </c>
      <c r="DL159" s="224">
        <f t="shared" si="790"/>
        <v>0.30830240849887214</v>
      </c>
      <c r="DM159" s="34">
        <v>2614</v>
      </c>
      <c r="DN159" s="224">
        <f t="shared" si="791"/>
        <v>0.36572622779519337</v>
      </c>
      <c r="DO159" s="34">
        <v>1588</v>
      </c>
      <c r="DP159" s="224">
        <f t="shared" si="792"/>
        <v>-0.2161895360315893</v>
      </c>
      <c r="DQ159" s="130">
        <v>0</v>
      </c>
      <c r="DR159" s="220">
        <f t="shared" si="793"/>
        <v>-1</v>
      </c>
      <c r="DS159" s="34">
        <v>63781</v>
      </c>
      <c r="DT159" s="224">
        <f t="shared" si="794"/>
        <v>3.5237786073689437E-2</v>
      </c>
      <c r="DU159" s="34">
        <v>40163</v>
      </c>
      <c r="DV159" s="224">
        <f t="shared" si="795"/>
        <v>0.10947513812154686</v>
      </c>
      <c r="DW159" s="34">
        <v>23019</v>
      </c>
      <c r="DX159" s="224">
        <f t="shared" si="796"/>
        <v>4.2905038057267086E-2</v>
      </c>
      <c r="DY159" s="34">
        <v>13148</v>
      </c>
      <c r="DZ159" s="224">
        <f t="shared" si="797"/>
        <v>2.3429594457849978E-2</v>
      </c>
      <c r="EA159" s="34">
        <v>8989</v>
      </c>
      <c r="EB159" s="224">
        <f t="shared" si="798"/>
        <v>0.31015886896953804</v>
      </c>
      <c r="EC159" s="130">
        <v>976</v>
      </c>
      <c r="ED159" s="220">
        <f t="shared" si="799"/>
        <v>0.24489795918367352</v>
      </c>
    </row>
    <row r="160" spans="1:134" s="16" customFormat="1" outlineLevel="1" x14ac:dyDescent="0.25">
      <c r="A160" s="218"/>
      <c r="B160" s="33" t="s">
        <v>51</v>
      </c>
      <c r="C160" s="34">
        <v>1055540</v>
      </c>
      <c r="D160" s="224">
        <f t="shared" si="734"/>
        <v>-3.3469707680305327E-2</v>
      </c>
      <c r="E160" s="34">
        <v>404117</v>
      </c>
      <c r="F160" s="224">
        <f t="shared" si="735"/>
        <v>-2.290432553978583E-2</v>
      </c>
      <c r="G160" s="34">
        <v>279424</v>
      </c>
      <c r="H160" s="224">
        <f t="shared" si="736"/>
        <v>-5.1958010164960045E-2</v>
      </c>
      <c r="I160" s="34">
        <v>163049</v>
      </c>
      <c r="J160" s="224">
        <f t="shared" si="737"/>
        <v>-6.5295031500983147E-2</v>
      </c>
      <c r="K160" s="34">
        <v>193932</v>
      </c>
      <c r="L160" s="224">
        <f t="shared" si="738"/>
        <v>-9.9195915762603226E-3</v>
      </c>
      <c r="M160" s="130">
        <v>16524</v>
      </c>
      <c r="N160" s="220">
        <f t="shared" si="739"/>
        <v>0.16341617968034927</v>
      </c>
      <c r="O160" s="34">
        <v>939326</v>
      </c>
      <c r="P160" s="224">
        <f t="shared" si="740"/>
        <v>-2.6844184381659586E-2</v>
      </c>
      <c r="Q160" s="34">
        <v>352569</v>
      </c>
      <c r="R160" s="224">
        <f t="shared" si="741"/>
        <v>-2.4875332929530924E-2</v>
      </c>
      <c r="S160" s="34">
        <v>246438</v>
      </c>
      <c r="T160" s="224">
        <f t="shared" si="742"/>
        <v>-5.1782251362083254E-2</v>
      </c>
      <c r="U160" s="34">
        <v>153759</v>
      </c>
      <c r="V160" s="224">
        <f t="shared" si="743"/>
        <v>-4.2548819368337099E-2</v>
      </c>
      <c r="W160" s="34">
        <v>172428</v>
      </c>
      <c r="X160" s="224">
        <f t="shared" si="744"/>
        <v>3.4918639569803123E-3</v>
      </c>
      <c r="Y160" s="130">
        <v>11390</v>
      </c>
      <c r="Z160" s="220">
        <f t="shared" si="745"/>
        <v>0.21350948220754318</v>
      </c>
      <c r="AA160" s="34">
        <v>116214</v>
      </c>
      <c r="AB160" s="224">
        <f t="shared" si="746"/>
        <v>-8.3875951881690725E-2</v>
      </c>
      <c r="AC160" s="34">
        <v>51548</v>
      </c>
      <c r="AD160" s="224">
        <f t="shared" si="747"/>
        <v>-9.2258014915045372E-3</v>
      </c>
      <c r="AE160" s="34">
        <v>32986</v>
      </c>
      <c r="AF160" s="224">
        <f t="shared" si="748"/>
        <v>-5.3269043108891578E-2</v>
      </c>
      <c r="AG160" s="34">
        <v>9291</v>
      </c>
      <c r="AH160" s="224">
        <f t="shared" si="749"/>
        <v>-0.3290243374016032</v>
      </c>
      <c r="AI160" s="34">
        <v>21504</v>
      </c>
      <c r="AJ160" s="224">
        <f t="shared" si="750"/>
        <v>-0.10575123716056056</v>
      </c>
      <c r="AK160" s="130">
        <v>5134</v>
      </c>
      <c r="AL160" s="220">
        <f t="shared" si="751"/>
        <v>6.5808594560930134E-2</v>
      </c>
      <c r="AM160" s="34">
        <v>229768</v>
      </c>
      <c r="AN160" s="224">
        <f t="shared" si="752"/>
        <v>3.9072392460475447E-2</v>
      </c>
      <c r="AO160" s="34">
        <v>55722</v>
      </c>
      <c r="AP160" s="224">
        <f t="shared" si="753"/>
        <v>0.17822933626540927</v>
      </c>
      <c r="AQ160" s="34">
        <v>60737</v>
      </c>
      <c r="AR160" s="224">
        <f t="shared" si="754"/>
        <v>-3.1137839174336768E-2</v>
      </c>
      <c r="AS160" s="34">
        <v>78860</v>
      </c>
      <c r="AT160" s="224">
        <f t="shared" si="755"/>
        <v>8.7529132707238722E-2</v>
      </c>
      <c r="AU160" s="34">
        <v>26400</v>
      </c>
      <c r="AV160" s="224">
        <f t="shared" si="756"/>
        <v>-0.14009315657470445</v>
      </c>
      <c r="AW160" s="130">
        <v>6306</v>
      </c>
      <c r="AX160" s="220">
        <f t="shared" si="757"/>
        <v>0.19908727895037082</v>
      </c>
      <c r="AY160" s="34">
        <v>24567</v>
      </c>
      <c r="AZ160" s="224">
        <f t="shared" si="758"/>
        <v>-0.13923828877754807</v>
      </c>
      <c r="BA160" s="34">
        <v>13022</v>
      </c>
      <c r="BB160" s="224">
        <f t="shared" si="759"/>
        <v>-0.19042586260491146</v>
      </c>
      <c r="BC160" s="34">
        <v>7077</v>
      </c>
      <c r="BD160" s="224">
        <f t="shared" si="760"/>
        <v>2.1654395842356067E-2</v>
      </c>
      <c r="BE160" s="34">
        <v>1047</v>
      </c>
      <c r="BF160" s="224">
        <f t="shared" si="761"/>
        <v>-0.13756177924217461</v>
      </c>
      <c r="BG160" s="34">
        <v>2712</v>
      </c>
      <c r="BH160" s="224">
        <f t="shared" si="762"/>
        <v>-0.25759649603065971</v>
      </c>
      <c r="BI160" s="130">
        <v>481</v>
      </c>
      <c r="BJ160" s="220">
        <f t="shared" si="763"/>
        <v>1.0504201680672232E-2</v>
      </c>
      <c r="BK160" s="34">
        <v>20882</v>
      </c>
      <c r="BL160" s="224">
        <f t="shared" si="764"/>
        <v>-5.017057084375709E-2</v>
      </c>
      <c r="BM160" s="34">
        <v>9487</v>
      </c>
      <c r="BN160" s="224">
        <f t="shared" si="765"/>
        <v>-0.19142589278104494</v>
      </c>
      <c r="BO160" s="34">
        <v>2751</v>
      </c>
      <c r="BP160" s="224">
        <f t="shared" si="766"/>
        <v>3.4210526315789469E-2</v>
      </c>
      <c r="BQ160" s="34">
        <v>4982</v>
      </c>
      <c r="BR160" s="224">
        <f t="shared" si="767"/>
        <v>-0.11885390873717727</v>
      </c>
      <c r="BS160" s="34">
        <v>3551</v>
      </c>
      <c r="BT160" s="224">
        <f t="shared" si="768"/>
        <v>0.58952551477171</v>
      </c>
      <c r="BU160" s="130">
        <v>154</v>
      </c>
      <c r="BV160" s="220">
        <f t="shared" si="769"/>
        <v>-0.3529411764705882</v>
      </c>
      <c r="BW160" s="34">
        <v>336959</v>
      </c>
      <c r="BX160" s="224">
        <f t="shared" si="770"/>
        <v>-3.95431431568386E-2</v>
      </c>
      <c r="BY160" s="34">
        <v>160130</v>
      </c>
      <c r="BZ160" s="224">
        <f t="shared" si="771"/>
        <v>-4.8137052095964972E-2</v>
      </c>
      <c r="CA160" s="34">
        <v>49797</v>
      </c>
      <c r="CB160" s="224">
        <f t="shared" si="772"/>
        <v>-9.8076505107585255E-2</v>
      </c>
      <c r="CC160" s="34">
        <v>31429</v>
      </c>
      <c r="CD160" s="224">
        <f t="shared" si="773"/>
        <v>-0.25197543792840826</v>
      </c>
      <c r="CE160" s="34">
        <v>92858</v>
      </c>
      <c r="CF160" s="224">
        <f t="shared" si="774"/>
        <v>0.10303620640501765</v>
      </c>
      <c r="CG160" s="130">
        <v>1502</v>
      </c>
      <c r="CH160" s="220">
        <f t="shared" si="775"/>
        <v>0.70488081725312135</v>
      </c>
      <c r="CI160" s="34">
        <v>44020</v>
      </c>
      <c r="CJ160" s="224">
        <f t="shared" si="776"/>
        <v>-0.1274529236868186</v>
      </c>
      <c r="CK160" s="34">
        <v>14290</v>
      </c>
      <c r="CL160" s="224">
        <f t="shared" si="777"/>
        <v>-8.7600561869493054E-2</v>
      </c>
      <c r="CM160" s="34">
        <v>19181</v>
      </c>
      <c r="CN160" s="224">
        <f t="shared" si="778"/>
        <v>-0.13886145281494122</v>
      </c>
      <c r="CO160" s="34">
        <v>3862</v>
      </c>
      <c r="CP160" s="224">
        <f t="shared" si="779"/>
        <v>8.8819226750260771E-3</v>
      </c>
      <c r="CQ160" s="34">
        <v>5157</v>
      </c>
      <c r="CR160" s="224">
        <f t="shared" si="780"/>
        <v>-0.29414180125923894</v>
      </c>
      <c r="CS160" s="130">
        <v>1437</v>
      </c>
      <c r="CT160" s="220">
        <f t="shared" si="781"/>
        <v>4.1928721174004924E-3</v>
      </c>
      <c r="CU160" s="34">
        <v>36345</v>
      </c>
      <c r="CV160" s="224">
        <f t="shared" si="782"/>
        <v>-1.6533174585994126E-2</v>
      </c>
      <c r="CW160" s="34">
        <v>8392</v>
      </c>
      <c r="CX160" s="224">
        <f t="shared" si="783"/>
        <v>0.14114767473483814</v>
      </c>
      <c r="CY160" s="34">
        <v>6026</v>
      </c>
      <c r="CZ160" s="224">
        <f t="shared" si="784"/>
        <v>7.281466975253692E-2</v>
      </c>
      <c r="DA160" s="34">
        <v>3017</v>
      </c>
      <c r="DB160" s="224">
        <f t="shared" si="785"/>
        <v>-0.25799311362518451</v>
      </c>
      <c r="DC160" s="34">
        <v>18928</v>
      </c>
      <c r="DD160" s="224">
        <f t="shared" si="786"/>
        <v>-5.0752256770310922E-2</v>
      </c>
      <c r="DE160" s="130">
        <v>0</v>
      </c>
      <c r="DF160" s="220" t="str">
        <f t="shared" si="787"/>
        <v>-</v>
      </c>
      <c r="DG160" s="34">
        <v>140519</v>
      </c>
      <c r="DH160" s="224">
        <f t="shared" si="788"/>
        <v>-8.3065153568202543E-3</v>
      </c>
      <c r="DI160" s="34">
        <v>44258</v>
      </c>
      <c r="DJ160" s="224">
        <f t="shared" si="789"/>
        <v>-3.3604821276502883E-2</v>
      </c>
      <c r="DK160" s="34">
        <v>74132</v>
      </c>
      <c r="DL160" s="224">
        <f t="shared" si="790"/>
        <v>-1.7236735793159097E-3</v>
      </c>
      <c r="DM160" s="34">
        <v>9767</v>
      </c>
      <c r="DN160" s="224">
        <f t="shared" si="791"/>
        <v>-5.6693065481939309E-2</v>
      </c>
      <c r="DO160" s="34">
        <v>11874</v>
      </c>
      <c r="DP160" s="224">
        <f t="shared" si="792"/>
        <v>4.9125287153207298E-2</v>
      </c>
      <c r="DQ160" s="130">
        <v>607</v>
      </c>
      <c r="DR160" s="220">
        <f t="shared" si="793"/>
        <v>19.931034482758619</v>
      </c>
      <c r="DS160" s="34">
        <v>58737</v>
      </c>
      <c r="DT160" s="224">
        <f t="shared" si="794"/>
        <v>-6.8983007862033485E-3</v>
      </c>
      <c r="DU160" s="34">
        <v>40265</v>
      </c>
      <c r="DV160" s="224">
        <f t="shared" si="795"/>
        <v>6.3231030690793499E-3</v>
      </c>
      <c r="DW160" s="34">
        <v>23682</v>
      </c>
      <c r="DX160" s="224">
        <f t="shared" si="796"/>
        <v>-0.1264155815411856</v>
      </c>
      <c r="DY160" s="34">
        <v>15068</v>
      </c>
      <c r="DZ160" s="224">
        <f t="shared" si="797"/>
        <v>9.8250728862973702E-2</v>
      </c>
      <c r="EA160" s="34">
        <v>8073</v>
      </c>
      <c r="EB160" s="224">
        <f t="shared" si="798"/>
        <v>-7.7582266910420472E-2</v>
      </c>
      <c r="EC160" s="130">
        <v>668</v>
      </c>
      <c r="ED160" s="220">
        <f t="shared" si="799"/>
        <v>-0.36137667304015297</v>
      </c>
    </row>
    <row r="161" spans="1:134" s="16" customFormat="1" outlineLevel="1" x14ac:dyDescent="0.25">
      <c r="A161" s="218"/>
      <c r="B161" s="33" t="s">
        <v>53</v>
      </c>
      <c r="C161" s="34">
        <v>995553</v>
      </c>
      <c r="D161" s="224">
        <f t="shared" si="734"/>
        <v>-2.5654601934298027E-2</v>
      </c>
      <c r="E161" s="34">
        <v>392757</v>
      </c>
      <c r="F161" s="224">
        <f t="shared" si="735"/>
        <v>1.2583918571914765E-2</v>
      </c>
      <c r="G161" s="34">
        <v>303106</v>
      </c>
      <c r="H161" s="224">
        <f t="shared" si="736"/>
        <v>-7.8623145711405051E-3</v>
      </c>
      <c r="I161" s="34">
        <v>126958</v>
      </c>
      <c r="J161" s="224">
        <f t="shared" si="737"/>
        <v>-0.14531145863487338</v>
      </c>
      <c r="K161" s="34">
        <v>165390</v>
      </c>
      <c r="L161" s="224">
        <f t="shared" si="738"/>
        <v>4.0044773679113632E-2</v>
      </c>
      <c r="M161" s="130">
        <v>15600</v>
      </c>
      <c r="N161" s="220">
        <f t="shared" si="739"/>
        <v>-0.13058017054004345</v>
      </c>
      <c r="O161" s="34">
        <v>912895</v>
      </c>
      <c r="P161" s="224">
        <f t="shared" si="740"/>
        <v>-5.7732771652240222E-3</v>
      </c>
      <c r="Q161" s="34">
        <v>358281</v>
      </c>
      <c r="R161" s="224">
        <f t="shared" si="741"/>
        <v>3.6485771070012163E-2</v>
      </c>
      <c r="S161" s="34">
        <v>276370</v>
      </c>
      <c r="T161" s="224">
        <f t="shared" si="742"/>
        <v>-7.5661544759531019E-3</v>
      </c>
      <c r="U161" s="34">
        <v>122104</v>
      </c>
      <c r="V161" s="224">
        <f t="shared" si="743"/>
        <v>-0.13432116270825945</v>
      </c>
      <c r="W161" s="34">
        <v>151620</v>
      </c>
      <c r="X161" s="224">
        <f t="shared" si="744"/>
        <v>0.13636022964039984</v>
      </c>
      <c r="Y161" s="130">
        <v>12599</v>
      </c>
      <c r="Z161" s="220">
        <f t="shared" si="745"/>
        <v>-0.10397553516819569</v>
      </c>
      <c r="AA161" s="34">
        <v>82658</v>
      </c>
      <c r="AB161" s="224">
        <f t="shared" si="746"/>
        <v>-0.20191175050690358</v>
      </c>
      <c r="AC161" s="34">
        <v>34476</v>
      </c>
      <c r="AD161" s="224">
        <f t="shared" si="747"/>
        <v>-0.18316866870424342</v>
      </c>
      <c r="AE161" s="34">
        <v>26736</v>
      </c>
      <c r="AF161" s="224">
        <f t="shared" si="748"/>
        <v>-1.0913395730827613E-2</v>
      </c>
      <c r="AG161" s="34">
        <v>4854</v>
      </c>
      <c r="AH161" s="224">
        <f t="shared" si="749"/>
        <v>-0.35219538235686643</v>
      </c>
      <c r="AI161" s="34">
        <v>13770</v>
      </c>
      <c r="AJ161" s="224">
        <f t="shared" si="750"/>
        <v>-0.46202531645569622</v>
      </c>
      <c r="AK161" s="130">
        <v>3001</v>
      </c>
      <c r="AL161" s="220">
        <f t="shared" si="751"/>
        <v>-0.22674568410203555</v>
      </c>
      <c r="AM161" s="34">
        <v>229184</v>
      </c>
      <c r="AN161" s="224">
        <f t="shared" si="752"/>
        <v>-0.10971611479714716</v>
      </c>
      <c r="AO161" s="34">
        <v>69674</v>
      </c>
      <c r="AP161" s="224">
        <f t="shared" si="753"/>
        <v>4.0252023052345542E-2</v>
      </c>
      <c r="AQ161" s="34">
        <v>70810</v>
      </c>
      <c r="AR161" s="224">
        <f t="shared" si="754"/>
        <v>-4.5841642860992793E-2</v>
      </c>
      <c r="AS161" s="34">
        <v>61646</v>
      </c>
      <c r="AT161" s="224">
        <f t="shared" si="755"/>
        <v>-0.16771075228168708</v>
      </c>
      <c r="AU161" s="34">
        <v>30920</v>
      </c>
      <c r="AV161" s="224">
        <f t="shared" si="756"/>
        <v>7.30522297414542E-2</v>
      </c>
      <c r="AW161" s="130">
        <v>6008</v>
      </c>
      <c r="AX161" s="220">
        <f t="shared" si="757"/>
        <v>-0.29467011035454327</v>
      </c>
      <c r="AY161" s="34">
        <v>25067</v>
      </c>
      <c r="AZ161" s="224">
        <f t="shared" si="758"/>
        <v>-1.5783894145824373E-2</v>
      </c>
      <c r="BA161" s="34">
        <v>14947</v>
      </c>
      <c r="BB161" s="224">
        <f t="shared" si="759"/>
        <v>1.339853955918846E-3</v>
      </c>
      <c r="BC161" s="34">
        <v>6436</v>
      </c>
      <c r="BD161" s="224">
        <f t="shared" si="760"/>
        <v>0.14316163410301952</v>
      </c>
      <c r="BE161" s="34">
        <v>787</v>
      </c>
      <c r="BF161" s="224">
        <f t="shared" si="761"/>
        <v>-0.36326860841423947</v>
      </c>
      <c r="BG161" s="34">
        <v>2085</v>
      </c>
      <c r="BH161" s="224">
        <f t="shared" si="762"/>
        <v>-0.10051768766177738</v>
      </c>
      <c r="BI161" s="130">
        <v>451</v>
      </c>
      <c r="BJ161" s="220">
        <f t="shared" si="763"/>
        <v>-0.15700934579439252</v>
      </c>
      <c r="BK161" s="34">
        <v>17974</v>
      </c>
      <c r="BL161" s="224">
        <f t="shared" si="764"/>
        <v>0.45444246641851427</v>
      </c>
      <c r="BM161" s="34">
        <v>8903</v>
      </c>
      <c r="BN161" s="224">
        <f t="shared" si="765"/>
        <v>0.20083625573239816</v>
      </c>
      <c r="BO161" s="34">
        <v>3170</v>
      </c>
      <c r="BP161" s="224">
        <f t="shared" si="766"/>
        <v>0.40826299422478907</v>
      </c>
      <c r="BQ161" s="34">
        <v>3259</v>
      </c>
      <c r="BR161" s="224">
        <f t="shared" si="767"/>
        <v>1.26949860724234</v>
      </c>
      <c r="BS161" s="34">
        <v>2522</v>
      </c>
      <c r="BT161" s="224">
        <f t="shared" si="768"/>
        <v>1.2377994676131321</v>
      </c>
      <c r="BU161" s="130">
        <v>190</v>
      </c>
      <c r="BV161" s="220">
        <f t="shared" si="769"/>
        <v>-0.20833333333333337</v>
      </c>
      <c r="BW161" s="34">
        <v>267210</v>
      </c>
      <c r="BX161" s="224">
        <f t="shared" si="770"/>
        <v>9.5167572754646379E-3</v>
      </c>
      <c r="BY161" s="34">
        <v>135020</v>
      </c>
      <c r="BZ161" s="224">
        <f t="shared" si="771"/>
        <v>5.4509710473014117E-3</v>
      </c>
      <c r="CA161" s="34">
        <v>31533</v>
      </c>
      <c r="CB161" s="224">
        <f t="shared" si="772"/>
        <v>-8.9062861104691526E-2</v>
      </c>
      <c r="CC161" s="34">
        <v>25516</v>
      </c>
      <c r="CD161" s="224">
        <f t="shared" si="773"/>
        <v>-0.19758482971162616</v>
      </c>
      <c r="CE161" s="34">
        <v>71524</v>
      </c>
      <c r="CF161" s="224">
        <f t="shared" si="774"/>
        <v>0.17064388359684446</v>
      </c>
      <c r="CG161" s="130">
        <v>1866</v>
      </c>
      <c r="CH161" s="220">
        <f t="shared" si="775"/>
        <v>0.19999999999999996</v>
      </c>
      <c r="CI161" s="34">
        <v>33686</v>
      </c>
      <c r="CJ161" s="224">
        <f t="shared" si="776"/>
        <v>4.6441551986580176E-2</v>
      </c>
      <c r="CK161" s="34">
        <v>10440</v>
      </c>
      <c r="CL161" s="224">
        <f t="shared" si="777"/>
        <v>3.7463976945244948E-2</v>
      </c>
      <c r="CM161" s="34">
        <v>14311</v>
      </c>
      <c r="CN161" s="224">
        <f t="shared" si="778"/>
        <v>8.3756152972358944E-2</v>
      </c>
      <c r="CO161" s="34">
        <v>3632</v>
      </c>
      <c r="CP161" s="224">
        <f t="shared" si="779"/>
        <v>1.0292072322670265E-2</v>
      </c>
      <c r="CQ161" s="34">
        <v>4024</v>
      </c>
      <c r="CR161" s="224">
        <f t="shared" si="780"/>
        <v>1.2072434607645954E-2</v>
      </c>
      <c r="CS161" s="130">
        <v>1423</v>
      </c>
      <c r="CT161" s="220">
        <f t="shared" si="781"/>
        <v>-7.2359843546284219E-2</v>
      </c>
      <c r="CU161" s="34">
        <v>28038</v>
      </c>
      <c r="CV161" s="224">
        <f t="shared" si="782"/>
        <v>0.15979317476732158</v>
      </c>
      <c r="CW161" s="34">
        <v>7619</v>
      </c>
      <c r="CX161" s="224">
        <f t="shared" si="783"/>
        <v>0.15491890253145368</v>
      </c>
      <c r="CY161" s="34">
        <v>4702</v>
      </c>
      <c r="CZ161" s="224">
        <f t="shared" si="784"/>
        <v>0.13301204819277102</v>
      </c>
      <c r="DA161" s="34">
        <v>1845</v>
      </c>
      <c r="DB161" s="224">
        <f t="shared" si="785"/>
        <v>-0.34411660149306789</v>
      </c>
      <c r="DC161" s="34">
        <v>13730</v>
      </c>
      <c r="DD161" s="224">
        <f t="shared" si="786"/>
        <v>0.29235692771084332</v>
      </c>
      <c r="DE161" s="130">
        <v>0</v>
      </c>
      <c r="DF161" s="220" t="str">
        <f t="shared" si="787"/>
        <v>-</v>
      </c>
      <c r="DG161" s="34">
        <v>228041</v>
      </c>
      <c r="DH161" s="224">
        <f t="shared" si="788"/>
        <v>6.1213568061353252E-2</v>
      </c>
      <c r="DI161" s="34">
        <v>71308</v>
      </c>
      <c r="DJ161" s="224">
        <f t="shared" si="789"/>
        <v>6.6303795196937632E-2</v>
      </c>
      <c r="DK161" s="34">
        <v>121208</v>
      </c>
      <c r="DL161" s="224">
        <f t="shared" si="790"/>
        <v>3.0636452531780156E-2</v>
      </c>
      <c r="DM161" s="34">
        <v>13144</v>
      </c>
      <c r="DN161" s="224">
        <f t="shared" si="791"/>
        <v>-7.253739768557721E-2</v>
      </c>
      <c r="DO161" s="34">
        <v>19577</v>
      </c>
      <c r="DP161" s="224">
        <f t="shared" si="792"/>
        <v>0.23490821926449246</v>
      </c>
      <c r="DQ161" s="130">
        <v>1647</v>
      </c>
      <c r="DR161" s="220">
        <f t="shared" si="793"/>
        <v>9.6948051948051948</v>
      </c>
      <c r="DS161" s="34">
        <v>52592</v>
      </c>
      <c r="DT161" s="224">
        <f t="shared" si="794"/>
        <v>2.8553547680513214E-2</v>
      </c>
      <c r="DU161" s="34">
        <v>33775</v>
      </c>
      <c r="DV161" s="224">
        <f t="shared" si="795"/>
        <v>6.1139212667693066E-2</v>
      </c>
      <c r="DW161" s="34">
        <v>21151</v>
      </c>
      <c r="DX161" s="224">
        <f t="shared" si="796"/>
        <v>-7.0939119739963141E-2</v>
      </c>
      <c r="DY161" s="34">
        <v>9446</v>
      </c>
      <c r="DZ161" s="224">
        <f t="shared" si="797"/>
        <v>9.7351301115241595E-2</v>
      </c>
      <c r="EA161" s="34">
        <v>6029</v>
      </c>
      <c r="EB161" s="224">
        <f t="shared" si="798"/>
        <v>-0.20524650672291067</v>
      </c>
      <c r="EC161" s="130">
        <v>863</v>
      </c>
      <c r="ED161" s="220">
        <f t="shared" si="799"/>
        <v>-0.36403831982313928</v>
      </c>
    </row>
    <row r="162" spans="1:134" s="16" customFormat="1" outlineLevel="1" x14ac:dyDescent="0.25">
      <c r="A162" s="218"/>
      <c r="B162" s="33" t="s">
        <v>55</v>
      </c>
      <c r="C162" s="34">
        <v>1021135</v>
      </c>
      <c r="D162" s="224">
        <f t="shared" si="734"/>
        <v>-1.95591768074308E-2</v>
      </c>
      <c r="E162" s="34">
        <v>397394</v>
      </c>
      <c r="F162" s="224">
        <f t="shared" si="735"/>
        <v>7.9823055089829342E-3</v>
      </c>
      <c r="G162" s="34">
        <v>320377</v>
      </c>
      <c r="H162" s="224">
        <f t="shared" si="736"/>
        <v>-1.7706468149819687E-2</v>
      </c>
      <c r="I162" s="34">
        <v>137458</v>
      </c>
      <c r="J162" s="224">
        <f t="shared" si="737"/>
        <v>-4.9877655971356294E-2</v>
      </c>
      <c r="K162" s="34">
        <v>174495</v>
      </c>
      <c r="L162" s="224">
        <f t="shared" si="738"/>
        <v>6.8136186675154864E-2</v>
      </c>
      <c r="M162" s="130">
        <v>13416</v>
      </c>
      <c r="N162" s="220">
        <f t="shared" si="739"/>
        <v>-0.10368786745056124</v>
      </c>
      <c r="O162" s="34">
        <v>923177</v>
      </c>
      <c r="P162" s="224">
        <f t="shared" si="740"/>
        <v>4.1922153584756927E-3</v>
      </c>
      <c r="Q162" s="34">
        <v>353047</v>
      </c>
      <c r="R162" s="224">
        <f t="shared" si="741"/>
        <v>2.2796933755917292E-2</v>
      </c>
      <c r="S162" s="34">
        <v>291283</v>
      </c>
      <c r="T162" s="224">
        <f t="shared" si="742"/>
        <v>6.8927612180207376E-3</v>
      </c>
      <c r="U162" s="34">
        <v>131752</v>
      </c>
      <c r="V162" s="224">
        <f t="shared" si="743"/>
        <v>-2.2248608534322867E-2</v>
      </c>
      <c r="W162" s="34">
        <v>155960</v>
      </c>
      <c r="X162" s="224">
        <f t="shared" si="744"/>
        <v>0.14029187260550402</v>
      </c>
      <c r="Y162" s="130">
        <v>11668</v>
      </c>
      <c r="Z162" s="220">
        <f t="shared" si="745"/>
        <v>-3.3065384934117814E-2</v>
      </c>
      <c r="AA162" s="34">
        <v>97959</v>
      </c>
      <c r="AB162" s="224">
        <f t="shared" si="746"/>
        <v>-0.1982599870685775</v>
      </c>
      <c r="AC162" s="34">
        <v>44346</v>
      </c>
      <c r="AD162" s="224">
        <f t="shared" si="747"/>
        <v>-9.6270633788465454E-2</v>
      </c>
      <c r="AE162" s="34">
        <v>29094</v>
      </c>
      <c r="AF162" s="224">
        <f t="shared" si="748"/>
        <v>-0.21075332989718687</v>
      </c>
      <c r="AG162" s="34">
        <v>5706</v>
      </c>
      <c r="AH162" s="224">
        <f t="shared" si="749"/>
        <v>-0.42503022974607019</v>
      </c>
      <c r="AI162" s="34">
        <v>18535</v>
      </c>
      <c r="AJ162" s="224">
        <f t="shared" si="750"/>
        <v>-0.30298586040914566</v>
      </c>
      <c r="AK162" s="130">
        <v>1748</v>
      </c>
      <c r="AL162" s="220">
        <f t="shared" si="751"/>
        <v>-0.39724137931034487</v>
      </c>
      <c r="AM162" s="34">
        <v>222507</v>
      </c>
      <c r="AN162" s="224">
        <f t="shared" si="752"/>
        <v>-2.8468259200880253E-2</v>
      </c>
      <c r="AO162" s="34">
        <v>73076</v>
      </c>
      <c r="AP162" s="224">
        <f t="shared" si="753"/>
        <v>0.17022707619383137</v>
      </c>
      <c r="AQ162" s="34">
        <v>68018</v>
      </c>
      <c r="AR162" s="224">
        <f t="shared" si="754"/>
        <v>-4.6097749105953323E-2</v>
      </c>
      <c r="AS162" s="34">
        <v>58612</v>
      </c>
      <c r="AT162" s="224">
        <f t="shared" si="755"/>
        <v>-6.508007401263316E-2</v>
      </c>
      <c r="AU162" s="34">
        <v>37732</v>
      </c>
      <c r="AV162" s="224">
        <f t="shared" si="756"/>
        <v>0.64567341242149334</v>
      </c>
      <c r="AW162" s="130">
        <v>6017</v>
      </c>
      <c r="AX162" s="220">
        <f t="shared" si="757"/>
        <v>-0.11135725889824255</v>
      </c>
      <c r="AY162" s="34">
        <v>27931</v>
      </c>
      <c r="AZ162" s="224">
        <f t="shared" si="758"/>
        <v>9.0458343093620774E-2</v>
      </c>
      <c r="BA162" s="34">
        <v>16903</v>
      </c>
      <c r="BB162" s="224">
        <f t="shared" si="759"/>
        <v>9.29841577756223E-2</v>
      </c>
      <c r="BC162" s="34">
        <v>6293</v>
      </c>
      <c r="BD162" s="224">
        <f t="shared" si="760"/>
        <v>0.1542553191489362</v>
      </c>
      <c r="BE162" s="34">
        <v>1253</v>
      </c>
      <c r="BF162" s="224">
        <f t="shared" si="761"/>
        <v>-0.13407049067035248</v>
      </c>
      <c r="BG162" s="34">
        <v>2695</v>
      </c>
      <c r="BH162" s="224">
        <f t="shared" si="762"/>
        <v>0.16515348032857768</v>
      </c>
      <c r="BI162" s="130">
        <v>421</v>
      </c>
      <c r="BJ162" s="220">
        <f t="shared" si="763"/>
        <v>-0.4482306684141546</v>
      </c>
      <c r="BK162" s="34">
        <v>24364</v>
      </c>
      <c r="BL162" s="224">
        <f t="shared" si="764"/>
        <v>0.14304480412854792</v>
      </c>
      <c r="BM162" s="34">
        <v>10665</v>
      </c>
      <c r="BN162" s="224">
        <f t="shared" si="765"/>
        <v>-9.6573498003528213E-3</v>
      </c>
      <c r="BO162" s="34">
        <v>2750</v>
      </c>
      <c r="BP162" s="224">
        <f t="shared" si="766"/>
        <v>-0.10743265173644923</v>
      </c>
      <c r="BQ162" s="34">
        <v>6418</v>
      </c>
      <c r="BR162" s="224">
        <f t="shared" si="767"/>
        <v>0.3200329082682023</v>
      </c>
      <c r="BS162" s="34">
        <v>4489</v>
      </c>
      <c r="BT162" s="224">
        <f t="shared" si="768"/>
        <v>0.93741907639188615</v>
      </c>
      <c r="BU162" s="130">
        <v>148</v>
      </c>
      <c r="BV162" s="220">
        <f t="shared" si="769"/>
        <v>-0.56851311953352768</v>
      </c>
      <c r="BW162" s="34">
        <v>262444</v>
      </c>
      <c r="BX162" s="224">
        <f t="shared" si="770"/>
        <v>-1.430964417435987E-2</v>
      </c>
      <c r="BY162" s="34">
        <v>123507</v>
      </c>
      <c r="BZ162" s="224">
        <f t="shared" si="771"/>
        <v>-7.7335106343241811E-2</v>
      </c>
      <c r="CA162" s="34">
        <v>37004</v>
      </c>
      <c r="CB162" s="224">
        <f t="shared" si="772"/>
        <v>3.3313786266789602E-2</v>
      </c>
      <c r="CC162" s="34">
        <v>29229</v>
      </c>
      <c r="CD162" s="224">
        <f t="shared" si="773"/>
        <v>7.6534934256565101E-2</v>
      </c>
      <c r="CE162" s="34">
        <v>71423</v>
      </c>
      <c r="CF162" s="224">
        <f t="shared" si="774"/>
        <v>6.4838834719861627E-2</v>
      </c>
      <c r="CG162" s="130">
        <v>1601</v>
      </c>
      <c r="CH162" s="220">
        <f t="shared" si="775"/>
        <v>-7.1345707656612523E-2</v>
      </c>
      <c r="CI162" s="34">
        <v>37099</v>
      </c>
      <c r="CJ162" s="224">
        <f t="shared" si="776"/>
        <v>-3.5337251027094507E-2</v>
      </c>
      <c r="CK162" s="34">
        <v>12286</v>
      </c>
      <c r="CL162" s="224">
        <f t="shared" si="777"/>
        <v>4.2688619197148503E-2</v>
      </c>
      <c r="CM162" s="34">
        <v>14189</v>
      </c>
      <c r="CN162" s="224">
        <f t="shared" si="778"/>
        <v>-6.7984760903836094E-2</v>
      </c>
      <c r="CO162" s="34">
        <v>4544</v>
      </c>
      <c r="CP162" s="224">
        <f t="shared" si="779"/>
        <v>2.3423423423423406E-2</v>
      </c>
      <c r="CQ162" s="34">
        <v>5136</v>
      </c>
      <c r="CR162" s="224">
        <f t="shared" si="780"/>
        <v>-6.0545088714102802E-2</v>
      </c>
      <c r="CS162" s="130">
        <v>1397</v>
      </c>
      <c r="CT162" s="220">
        <f t="shared" si="781"/>
        <v>-4.5112781954887216E-2</v>
      </c>
      <c r="CU162" s="34">
        <v>24625</v>
      </c>
      <c r="CV162" s="224">
        <f t="shared" si="782"/>
        <v>5.6005832154037538E-2</v>
      </c>
      <c r="CW162" s="34">
        <v>5864</v>
      </c>
      <c r="CX162" s="224">
        <f t="shared" si="783"/>
        <v>8.3117842630217931E-2</v>
      </c>
      <c r="CY162" s="34">
        <v>3597</v>
      </c>
      <c r="CZ162" s="224">
        <f t="shared" si="784"/>
        <v>-4.5382165605095559E-2</v>
      </c>
      <c r="DA162" s="34">
        <v>2426</v>
      </c>
      <c r="DB162" s="224">
        <f t="shared" si="785"/>
        <v>0.10322874033651663</v>
      </c>
      <c r="DC162" s="34">
        <v>12639</v>
      </c>
      <c r="DD162" s="224">
        <f t="shared" si="786"/>
        <v>6.4516129032258007E-2</v>
      </c>
      <c r="DE162" s="130">
        <v>0</v>
      </c>
      <c r="DF162" s="220" t="str">
        <f t="shared" si="787"/>
        <v>-</v>
      </c>
      <c r="DG162" s="34">
        <v>242174</v>
      </c>
      <c r="DH162" s="224">
        <f t="shared" si="788"/>
        <v>7.5315702538053086E-2</v>
      </c>
      <c r="DI162" s="34">
        <v>71391</v>
      </c>
      <c r="DJ162" s="224">
        <f t="shared" si="789"/>
        <v>0.11114396887159539</v>
      </c>
      <c r="DK162" s="34">
        <v>135629</v>
      </c>
      <c r="DL162" s="224">
        <f t="shared" si="790"/>
        <v>4.7279662718329618E-2</v>
      </c>
      <c r="DM162" s="34">
        <v>16064</v>
      </c>
      <c r="DN162" s="224">
        <f t="shared" si="791"/>
        <v>8.5845613086386274E-2</v>
      </c>
      <c r="DO162" s="34">
        <v>15157</v>
      </c>
      <c r="DP162" s="224">
        <f t="shared" si="792"/>
        <v>-6.3284098634200592E-2</v>
      </c>
      <c r="DQ162" s="130">
        <v>1540</v>
      </c>
      <c r="DR162" s="220">
        <f t="shared" si="793"/>
        <v>13</v>
      </c>
      <c r="DS162" s="34">
        <v>49745</v>
      </c>
      <c r="DT162" s="224">
        <f t="shared" si="794"/>
        <v>-7.8454983327158168E-2</v>
      </c>
      <c r="DU162" s="34">
        <v>30954</v>
      </c>
      <c r="DV162" s="224">
        <f t="shared" si="795"/>
        <v>-4.7920767716535417E-2</v>
      </c>
      <c r="DW162" s="34">
        <v>19948</v>
      </c>
      <c r="DX162" s="224">
        <f t="shared" si="796"/>
        <v>-1.5205371248025235E-2</v>
      </c>
      <c r="DY162" s="34">
        <v>9004</v>
      </c>
      <c r="DZ162" s="224">
        <f t="shared" si="797"/>
        <v>-0.27110823281793894</v>
      </c>
      <c r="EA162" s="34">
        <v>5056</v>
      </c>
      <c r="EB162" s="224">
        <f t="shared" si="798"/>
        <v>-0.12872652076512148</v>
      </c>
      <c r="EC162" s="130">
        <v>543</v>
      </c>
      <c r="ED162" s="220">
        <f t="shared" si="799"/>
        <v>-0.27016129032258063</v>
      </c>
    </row>
    <row r="163" spans="1:134" s="16" customFormat="1" ht="15.75" x14ac:dyDescent="0.25">
      <c r="A163" s="218"/>
      <c r="B163" s="225">
        <v>2012</v>
      </c>
      <c r="C163" s="226">
        <f>SUM(C151:C162)</f>
        <v>11767792</v>
      </c>
      <c r="D163" s="227">
        <f>IFERROR(C163/C176-1,"-")</f>
        <v>-1.9377143483792603E-2</v>
      </c>
      <c r="E163" s="226">
        <f>SUM(E151:E162)</f>
        <v>4624507</v>
      </c>
      <c r="F163" s="227">
        <f>IFERROR(E163/E176-1,"-")</f>
        <v>7.3065280639377228E-3</v>
      </c>
      <c r="G163" s="226">
        <f>SUM(G151:G162)</f>
        <v>3262920</v>
      </c>
      <c r="H163" s="227">
        <f>IFERROR(G163/G176-1,"-")</f>
        <v>3.081253418107055E-3</v>
      </c>
      <c r="I163" s="226">
        <f>SUM(I151:I162)</f>
        <v>1724230</v>
      </c>
      <c r="J163" s="227">
        <f>IFERROR(I163/I176-1,"-")</f>
        <v>-8.0126609763761736E-2</v>
      </c>
      <c r="K163" s="226">
        <f>SUM(K151:K162)</f>
        <v>2114664</v>
      </c>
      <c r="L163" s="227">
        <f>IFERROR(K163/K176-1,"-")</f>
        <v>-2.5393568511200781E-2</v>
      </c>
      <c r="M163" s="228">
        <f>SUM(M151:M162)</f>
        <v>205289</v>
      </c>
      <c r="N163" s="229">
        <f>IFERROR(M163/M176-1,"-")</f>
        <v>0.11415701066456818</v>
      </c>
      <c r="O163" s="226">
        <f>SUM(O151:O162)</f>
        <v>10208678</v>
      </c>
      <c r="P163" s="227">
        <f>IFERROR(O163/O176-1,"-")</f>
        <v>-1.0010276473702229E-2</v>
      </c>
      <c r="Q163" s="226">
        <f>SUM(Q151:Q162)</f>
        <v>3952660</v>
      </c>
      <c r="R163" s="227">
        <f>IFERROR(Q163/Q176-1,"-")</f>
        <v>1.4657191953304727E-2</v>
      </c>
      <c r="S163" s="226">
        <f>SUM(S151:S162)</f>
        <v>2818432</v>
      </c>
      <c r="T163" s="227">
        <f>IFERROR(S163/S176-1,"-")</f>
        <v>2.7933726158400063E-3</v>
      </c>
      <c r="U163" s="226">
        <f>SUM(U151:U162)</f>
        <v>1598205</v>
      </c>
      <c r="V163" s="227">
        <f>IFERROR(U163/U176-1,"-")</f>
        <v>-6.8449674756941969E-2</v>
      </c>
      <c r="W163" s="226">
        <f>SUM(W151:W162)</f>
        <v>1798812</v>
      </c>
      <c r="X163" s="227">
        <f>IFERROR(W163/W176-1,"-")</f>
        <v>1.2016632788602655E-2</v>
      </c>
      <c r="Y163" s="228">
        <f>SUM(Y151:Y162)</f>
        <v>150329</v>
      </c>
      <c r="Z163" s="229">
        <f>IFERROR(Y163/Y176-1,"-")</f>
        <v>0.23790740954231793</v>
      </c>
      <c r="AA163" s="226">
        <f>SUM(AA151:AA162)</f>
        <v>1559114</v>
      </c>
      <c r="AB163" s="227">
        <f>IFERROR(AA163/AA176-1,"-")</f>
        <v>-7.6584572212736068E-2</v>
      </c>
      <c r="AC163" s="226">
        <f>SUM(AC151:AC162)</f>
        <v>671845</v>
      </c>
      <c r="AD163" s="227">
        <f>IFERROR(AC163/AC176-1,"-")</f>
        <v>-3.3880927113082104E-2</v>
      </c>
      <c r="AE163" s="226">
        <f>SUM(AE151:AE162)</f>
        <v>444487</v>
      </c>
      <c r="AF163" s="227">
        <f>IFERROR(AE163/AE176-1,"-")</f>
        <v>4.9037118091508347E-3</v>
      </c>
      <c r="AG163" s="226">
        <f>SUM(AG151:AG162)</f>
        <v>126023</v>
      </c>
      <c r="AH163" s="227">
        <f>IFERROR(AG163/AG176-1,"-")</f>
        <v>-0.20631931629960387</v>
      </c>
      <c r="AI163" s="226">
        <f>SUM(AI151:AI162)</f>
        <v>315852</v>
      </c>
      <c r="AJ163" s="227">
        <f>IFERROR(AI163/AI176-1,"-")</f>
        <v>-0.19489589918228345</v>
      </c>
      <c r="AK163" s="228">
        <f>SUM(AK151:AK162)</f>
        <v>54960</v>
      </c>
      <c r="AL163" s="229">
        <f>IFERROR(AK163/AK176-1,"-")</f>
        <v>-0.12502189037301192</v>
      </c>
      <c r="AM163" s="226">
        <f>SUM(AM151:AM162)</f>
        <v>2576362</v>
      </c>
      <c r="AN163" s="227">
        <f>IFERROR(AM163/AM176-1,"-")</f>
        <v>3.9744162783112991E-3</v>
      </c>
      <c r="AO163" s="226">
        <f>SUM(AO151:AO162)</f>
        <v>703260</v>
      </c>
      <c r="AP163" s="227">
        <f>IFERROR(AO163/AO176-1,"-")</f>
        <v>0.12531682838782365</v>
      </c>
      <c r="AQ163" s="226">
        <f>SUM(AQ151:AQ162)</f>
        <v>766967</v>
      </c>
      <c r="AR163" s="227">
        <f>IFERROR(AQ163/AQ176-1,"-")</f>
        <v>3.1686375369748276E-2</v>
      </c>
      <c r="AS163" s="226">
        <f>SUM(AS151:AS162)</f>
        <v>784657</v>
      </c>
      <c r="AT163" s="227">
        <f>IFERROR(AS163/AS176-1,"-")</f>
        <v>-1.693120897652256E-2</v>
      </c>
      <c r="AU163" s="226">
        <f>SUM(AU151:AU162)</f>
        <v>327810</v>
      </c>
      <c r="AV163" s="227">
        <f>IFERROR(AU163/AU176-1,"-")</f>
        <v>4.1926902062494609E-2</v>
      </c>
      <c r="AW163" s="228">
        <f>SUM(AW151:AW162)</f>
        <v>83246</v>
      </c>
      <c r="AX163" s="229">
        <f>IFERROR(AW163/AW176-1,"-")</f>
        <v>0.2801365544603176</v>
      </c>
      <c r="AY163" s="226">
        <f>SUM(AY151:AY162)</f>
        <v>303684</v>
      </c>
      <c r="AZ163" s="227">
        <f>IFERROR(AY163/AY176-1,"-")</f>
        <v>-2.3301139488436262E-2</v>
      </c>
      <c r="BA163" s="226">
        <f>SUM(BA151:BA162)</f>
        <v>166381</v>
      </c>
      <c r="BB163" s="227">
        <f>IFERROR(BA163/BA176-1,"-")</f>
        <v>-9.1473763823793908E-3</v>
      </c>
      <c r="BC163" s="226">
        <f>SUM(BC151:BC162)</f>
        <v>84894</v>
      </c>
      <c r="BD163" s="227">
        <f>IFERROR(BC163/BC176-1,"-")</f>
        <v>-8.6530040287265964E-3</v>
      </c>
      <c r="BE163" s="226">
        <f>SUM(BE151:BE162)</f>
        <v>15924</v>
      </c>
      <c r="BF163" s="227">
        <f>IFERROR(BE163/BE176-1,"-")</f>
        <v>-0.12974095529566076</v>
      </c>
      <c r="BG163" s="226">
        <f>SUM(BG151:BG162)</f>
        <v>29310</v>
      </c>
      <c r="BH163" s="227">
        <f>IFERROR(BG163/BG176-1,"-")</f>
        <v>-8.8902704382965547E-2</v>
      </c>
      <c r="BI163" s="228">
        <f>SUM(BI151:BI162)</f>
        <v>5278</v>
      </c>
      <c r="BJ163" s="229">
        <f>IFERROR(BI163/BI176-1,"-")</f>
        <v>-0.11945278611945276</v>
      </c>
      <c r="BK163" s="226">
        <f>SUM(BK151:BK162)</f>
        <v>314345</v>
      </c>
      <c r="BL163" s="227">
        <f>IFERROR(BK163/BK176-1,"-")</f>
        <v>6.3100508307771364E-2</v>
      </c>
      <c r="BM163" s="226">
        <f>SUM(BM151:BM162)</f>
        <v>147697</v>
      </c>
      <c r="BN163" s="227">
        <f>IFERROR(BM163/BM176-1,"-")</f>
        <v>-4.8760852203931226E-2</v>
      </c>
      <c r="BO163" s="226">
        <f>SUM(BO151:BO162)</f>
        <v>38248</v>
      </c>
      <c r="BP163" s="227">
        <f>IFERROR(BO163/BO176-1,"-")</f>
        <v>6.930582347843095E-2</v>
      </c>
      <c r="BQ163" s="226">
        <f>SUM(BQ151:BQ162)</f>
        <v>80888</v>
      </c>
      <c r="BR163" s="227">
        <f>IFERROR(BQ163/BQ176-1,"-")</f>
        <v>-5.324577907305561E-3</v>
      </c>
      <c r="BS163" s="226">
        <f>SUM(BS151:BS162)</f>
        <v>47716</v>
      </c>
      <c r="BT163" s="227">
        <f>IFERROR(BS163/BS176-1,"-")</f>
        <v>0.90909818356405547</v>
      </c>
      <c r="BU163" s="228">
        <f>SUM(BU151:BU162)</f>
        <v>3160</v>
      </c>
      <c r="BV163" s="229">
        <f>IFERROR(BU163/BU176-1,"-")</f>
        <v>-0.20742412841735636</v>
      </c>
      <c r="BW163" s="226">
        <f>SUM(BW151:BW162)</f>
        <v>3466987</v>
      </c>
      <c r="BX163" s="227">
        <f>IFERROR(BW163/BW176-1,"-")</f>
        <v>-1.5017698212450692E-2</v>
      </c>
      <c r="BY163" s="226">
        <f>SUM(BY151:BY162)</f>
        <v>1680556</v>
      </c>
      <c r="BZ163" s="227">
        <f>IFERROR(BY163/BY176-1,"-")</f>
        <v>-8.3355232413651059E-4</v>
      </c>
      <c r="CA163" s="226">
        <f>SUM(CA151:CA162)</f>
        <v>522885</v>
      </c>
      <c r="CB163" s="227">
        <f>IFERROR(CA163/CA176-1,"-")</f>
        <v>-1.9016136324835231E-2</v>
      </c>
      <c r="CC163" s="226">
        <f>SUM(CC151:CC162)</f>
        <v>331809</v>
      </c>
      <c r="CD163" s="227">
        <f>IFERROR(CC163/CC176-1,"-")</f>
        <v>-0.1527639114792525</v>
      </c>
      <c r="CE163" s="226">
        <f>SUM(CE151:CE162)</f>
        <v>906675</v>
      </c>
      <c r="CF163" s="227">
        <f>IFERROR(CE163/CE176-1,"-")</f>
        <v>1.6301399344491596E-2</v>
      </c>
      <c r="CG163" s="228">
        <f>SUM(CG151:CG162)</f>
        <v>25690</v>
      </c>
      <c r="CH163" s="229">
        <f>IFERROR(CG163/CG176-1,"-")</f>
        <v>0.47550399172936642</v>
      </c>
      <c r="CI163" s="226">
        <f>SUM(CI151:CI162)</f>
        <v>461212</v>
      </c>
      <c r="CJ163" s="227">
        <f>IFERROR(CI163/CI176-1,"-")</f>
        <v>8.8898999886251051E-3</v>
      </c>
      <c r="CK163" s="226">
        <f>SUM(CK151:CK162)</f>
        <v>145043</v>
      </c>
      <c r="CL163" s="227">
        <f>IFERROR(CK163/CK176-1,"-")</f>
        <v>2.1515902752345273E-2</v>
      </c>
      <c r="CM163" s="226">
        <f>SUM(CM151:CM162)</f>
        <v>192187</v>
      </c>
      <c r="CN163" s="227">
        <f>IFERROR(CM163/CM176-1,"-")</f>
        <v>5.7239197402303432E-5</v>
      </c>
      <c r="CO163" s="226">
        <f>SUM(CO151:CO162)</f>
        <v>47015</v>
      </c>
      <c r="CP163" s="227">
        <f>IFERROR(CO163/CO176-1,"-")</f>
        <v>2.1199417884836702E-2</v>
      </c>
      <c r="CQ163" s="226">
        <f>SUM(CQ151:CQ162)</f>
        <v>61589</v>
      </c>
      <c r="CR163" s="227">
        <f>IFERROR(CQ163/CQ176-1,"-")</f>
        <v>-3.1722910091446233E-3</v>
      </c>
      <c r="CS163" s="228">
        <f>SUM(CS151:CS162)</f>
        <v>16328</v>
      </c>
      <c r="CT163" s="229">
        <f>IFERROR(CS163/CS176-1,"-")</f>
        <v>-1.5287714792392437E-3</v>
      </c>
      <c r="CU163" s="226">
        <f>SUM(CU151:CU162)</f>
        <v>368158</v>
      </c>
      <c r="CV163" s="227">
        <f>IFERROR(CU163/CU176-1,"-")</f>
        <v>-5.7785671692212381E-2</v>
      </c>
      <c r="CW163" s="226">
        <f>SUM(CW151:CW162)</f>
        <v>87957</v>
      </c>
      <c r="CX163" s="227">
        <f>IFERROR(CW163/CW176-1,"-")</f>
        <v>-1.2262911430785284E-2</v>
      </c>
      <c r="CY163" s="226">
        <f>SUM(CY151:CY162)</f>
        <v>56985</v>
      </c>
      <c r="CZ163" s="227">
        <f>IFERROR(CY163/CY176-1,"-")</f>
        <v>-3.3316934977692614E-2</v>
      </c>
      <c r="DA163" s="226">
        <f>SUM(DA151:DA162)</f>
        <v>25805</v>
      </c>
      <c r="DB163" s="227">
        <f>IFERROR(DA163/DA176-1,"-")</f>
        <v>-0.36702806122448983</v>
      </c>
      <c r="DC163" s="226">
        <f>SUM(DC151:DC162)</f>
        <v>197262</v>
      </c>
      <c r="DD163" s="227">
        <f>IFERROR(DC163/DC176-1,"-")</f>
        <v>-2.484576445463893E-2</v>
      </c>
      <c r="DE163" s="228">
        <f>SUM(DE151:DE162)</f>
        <v>85</v>
      </c>
      <c r="DF163" s="229">
        <f>IFERROR(DE163/DE176-1,"-")</f>
        <v>-0.81601731601731609</v>
      </c>
      <c r="DG163" s="226">
        <f>SUM(DG151:DG162)</f>
        <v>1508125</v>
      </c>
      <c r="DH163" s="227">
        <f>IFERROR(DG163/DG176-1,"-")</f>
        <v>1.1980371355277075E-2</v>
      </c>
      <c r="DI163" s="226">
        <f>SUM(DI151:DI162)</f>
        <v>475984</v>
      </c>
      <c r="DJ163" s="227">
        <f>IFERROR(DI163/DI176-1,"-")</f>
        <v>2.5376774004532532E-2</v>
      </c>
      <c r="DK163" s="226">
        <f>SUM(DK151:DK162)</f>
        <v>821843</v>
      </c>
      <c r="DL163" s="227">
        <f>IFERROR(DK163/DK176-1,"-")</f>
        <v>2.3363799372416283E-2</v>
      </c>
      <c r="DM163" s="226">
        <f>SUM(DM151:DM162)</f>
        <v>102124</v>
      </c>
      <c r="DN163" s="227">
        <f>IFERROR(DM163/DM176-1,"-")</f>
        <v>1.7460224040177774E-3</v>
      </c>
      <c r="DO163" s="226">
        <f>SUM(DO151:DO162)</f>
        <v>99562</v>
      </c>
      <c r="DP163" s="227">
        <f>IFERROR(DO163/DO176-1,"-")</f>
        <v>-0.17530606497357648</v>
      </c>
      <c r="DQ163" s="228">
        <f>SUM(DQ151:DQ162)</f>
        <v>5219</v>
      </c>
      <c r="DR163" s="229">
        <f>IFERROR(DQ163/DQ176-1,"-")</f>
        <v>2.3284438775510203</v>
      </c>
      <c r="DS163" s="226">
        <f>SUM(DS151:DS162)</f>
        <v>730086</v>
      </c>
      <c r="DT163" s="227">
        <f>IFERROR(DS163/DS176-1,"-")</f>
        <v>-9.8488095173513424E-3</v>
      </c>
      <c r="DU163" s="226">
        <f>SUM(DU151:DU162)</f>
        <v>436123</v>
      </c>
      <c r="DV163" s="227">
        <f>IFERROR(DU163/DU176-1,"-")</f>
        <v>8.0259030287521682E-5</v>
      </c>
      <c r="DW163" s="226">
        <f>SUM(DW151:DW162)</f>
        <v>283357</v>
      </c>
      <c r="DX163" s="227">
        <f>IFERROR(DW163/DW176-1,"-")</f>
        <v>-5.9489511417950114E-2</v>
      </c>
      <c r="DY163" s="226">
        <f>SUM(DY151:DY162)</f>
        <v>145942</v>
      </c>
      <c r="DZ163" s="227">
        <f>IFERROR(DY163/DY176-1,"-")</f>
        <v>6.1634769179856885E-3</v>
      </c>
      <c r="EA163" s="226">
        <f>SUM(EA151:EA162)</f>
        <v>91645</v>
      </c>
      <c r="EB163" s="227">
        <f>IFERROR(EA163/EA176-1,"-")</f>
        <v>7.476251905711262E-2</v>
      </c>
      <c r="EC163" s="228">
        <f>SUM(EC151:EC162)</f>
        <v>9780</v>
      </c>
      <c r="ED163" s="229">
        <f>IFERROR(EC163/EC176-1,"-")</f>
        <v>6.7103109656301063E-2</v>
      </c>
    </row>
    <row r="164" spans="1:134" s="16" customFormat="1" outlineLevel="1" x14ac:dyDescent="0.25">
      <c r="A164" s="218"/>
      <c r="B164" s="33" t="s">
        <v>33</v>
      </c>
      <c r="C164" s="34">
        <v>983474</v>
      </c>
      <c r="D164" s="224">
        <f>IFERROR(C164/C177-1,"-")</f>
        <v>0.10008646561453793</v>
      </c>
      <c r="E164" s="34">
        <v>368841</v>
      </c>
      <c r="F164" s="224">
        <f>IFERROR(E164/E177-1,"-")</f>
        <v>5.6863115909637996E-2</v>
      </c>
      <c r="G164" s="34">
        <v>313524</v>
      </c>
      <c r="H164" s="224">
        <f>IFERROR(G164/G177-1,"-")</f>
        <v>7.4238411276755345E-2</v>
      </c>
      <c r="I164" s="34">
        <v>128900</v>
      </c>
      <c r="J164" s="224">
        <f>IFERROR(I164/I177-1,"-")</f>
        <v>0.32940048060560434</v>
      </c>
      <c r="K164" s="34">
        <v>158080</v>
      </c>
      <c r="L164" s="224">
        <f>IFERROR(K164/K177-1,"-")</f>
        <v>0.11467595563296351</v>
      </c>
      <c r="M164" s="130">
        <v>16055</v>
      </c>
      <c r="N164" s="220">
        <f>IFERROR(M164/M177-1,"-")</f>
        <v>1.934598102845797E-3</v>
      </c>
      <c r="O164" s="34">
        <v>864933</v>
      </c>
      <c r="P164" s="224">
        <f>IFERROR(O164/O177-1,"-")</f>
        <v>9.0283747841322981E-2</v>
      </c>
      <c r="Q164" s="34">
        <v>319987</v>
      </c>
      <c r="R164" s="224">
        <f>IFERROR(Q164/Q177-1,"-")</f>
        <v>6.4448310618635984E-2</v>
      </c>
      <c r="S164" s="34">
        <v>277356</v>
      </c>
      <c r="T164" s="224">
        <f>IFERROR(S164/S177-1,"-")</f>
        <v>4.1931824158320641E-2</v>
      </c>
      <c r="U164" s="34">
        <v>121321</v>
      </c>
      <c r="V164" s="224">
        <f>IFERROR(U164/U177-1,"-")</f>
        <v>0.34109701096568812</v>
      </c>
      <c r="W164" s="34">
        <v>133394</v>
      </c>
      <c r="X164" s="224">
        <f>IFERROR(W164/W177-1,"-")</f>
        <v>8.8823951939401846E-2</v>
      </c>
      <c r="Y164" s="130">
        <v>12024</v>
      </c>
      <c r="Z164" s="220">
        <f>IFERROR(Y164/Y177-1,"-")</f>
        <v>-5.7015136067759431E-2</v>
      </c>
      <c r="AA164" s="34">
        <v>118542</v>
      </c>
      <c r="AB164" s="224">
        <f>IFERROR(AA164/AA177-1,"-")</f>
        <v>0.17732003813761321</v>
      </c>
      <c r="AC164" s="34">
        <v>48854</v>
      </c>
      <c r="AD164" s="224">
        <f>IFERROR(AC164/AC177-1,"-")</f>
        <v>9.7348242151169551E-3</v>
      </c>
      <c r="AE164" s="34">
        <v>36168</v>
      </c>
      <c r="AF164" s="224">
        <f>IFERROR(AE164/AE177-1,"-")</f>
        <v>0.40934419202743255</v>
      </c>
      <c r="AG164" s="34">
        <v>7579</v>
      </c>
      <c r="AH164" s="224">
        <f>IFERROR(AG164/AG177-1,"-")</f>
        <v>0.16653840233954131</v>
      </c>
      <c r="AI164" s="34">
        <v>24687</v>
      </c>
      <c r="AJ164" s="224">
        <f>IFERROR(AI164/AI177-1,"-")</f>
        <v>0.27878787878787881</v>
      </c>
      <c r="AK164" s="130">
        <v>4030</v>
      </c>
      <c r="AL164" s="220">
        <f>IFERROR(AK164/AK177-1,"-")</f>
        <v>0.23128628169874732</v>
      </c>
      <c r="AM164" s="34">
        <v>231130</v>
      </c>
      <c r="AN164" s="224">
        <f>IFERROR(AM164/AM177-1,"-")</f>
        <v>9.7618889321568592E-2</v>
      </c>
      <c r="AO164" s="34">
        <v>60917</v>
      </c>
      <c r="AP164" s="224">
        <f>IFERROR(AO164/AO177-1,"-")</f>
        <v>7.4563415064385241E-2</v>
      </c>
      <c r="AQ164" s="34">
        <v>72364</v>
      </c>
      <c r="AR164" s="224">
        <f>IFERROR(AQ164/AQ177-1,"-")</f>
        <v>-6.4702080909913362E-2</v>
      </c>
      <c r="AS164" s="34">
        <v>62782</v>
      </c>
      <c r="AT164" s="224">
        <f>IFERROR(AS164/AS177-1,"-")</f>
        <v>0.43256132344552189</v>
      </c>
      <c r="AU164" s="34">
        <v>27852</v>
      </c>
      <c r="AV164" s="224">
        <f>IFERROR(AU164/AU177-1,"-")</f>
        <v>0.10187126636863542</v>
      </c>
      <c r="AW164" s="130">
        <v>6077</v>
      </c>
      <c r="AX164" s="220">
        <f>IFERROR(AW164/AW177-1,"-")</f>
        <v>-7.065300504664318E-2</v>
      </c>
      <c r="AY164" s="34">
        <v>27493</v>
      </c>
      <c r="AZ164" s="224">
        <f>IFERROR(AY164/AY177-1,"-")</f>
        <v>0.3023068542466012</v>
      </c>
      <c r="BA164" s="34">
        <v>15607</v>
      </c>
      <c r="BB164" s="224">
        <f>IFERROR(BA164/BA177-1,"-")</f>
        <v>0.11749964198768437</v>
      </c>
      <c r="BC164" s="34">
        <v>6925</v>
      </c>
      <c r="BD164" s="224">
        <f>IFERROR(BC164/BC177-1,"-")</f>
        <v>0.72822560519091595</v>
      </c>
      <c r="BE164" s="34">
        <v>1527</v>
      </c>
      <c r="BF164" s="224">
        <f>IFERROR(BE164/BE177-1,"-")</f>
        <v>1.5449999999999999</v>
      </c>
      <c r="BG164" s="34">
        <v>2726</v>
      </c>
      <c r="BH164" s="224">
        <f>IFERROR(BG164/BG177-1,"-")</f>
        <v>0.49206349206349209</v>
      </c>
      <c r="BI164" s="130">
        <v>695</v>
      </c>
      <c r="BJ164" s="220">
        <f>IFERROR(BI164/BI177-1,"-")</f>
        <v>0.17200674536256333</v>
      </c>
      <c r="BK164" s="34">
        <v>17576</v>
      </c>
      <c r="BL164" s="224">
        <f>IFERROR(BK164/BK177-1,"-")</f>
        <v>0.17329773030707618</v>
      </c>
      <c r="BM164" s="34">
        <v>9915</v>
      </c>
      <c r="BN164" s="224">
        <f>IFERROR(BM164/BM177-1,"-")</f>
        <v>0.12670454545454546</v>
      </c>
      <c r="BO164" s="34">
        <v>2385</v>
      </c>
      <c r="BP164" s="224">
        <f>IFERROR(BO164/BO177-1,"-")</f>
        <v>0.1335551330798479</v>
      </c>
      <c r="BQ164" s="34">
        <v>3611</v>
      </c>
      <c r="BR164" s="224">
        <f>IFERROR(BQ164/BQ177-1,"-")</f>
        <v>0.24089347079037804</v>
      </c>
      <c r="BS164" s="34">
        <v>1138</v>
      </c>
      <c r="BT164" s="224">
        <f>IFERROR(BS164/BS177-1,"-")</f>
        <v>0.34834123222748814</v>
      </c>
      <c r="BU164" s="130">
        <v>340</v>
      </c>
      <c r="BV164" s="220">
        <f>IFERROR(BU164/BU177-1,"-")</f>
        <v>0.84782608695652173</v>
      </c>
      <c r="BW164" s="34">
        <v>233497</v>
      </c>
      <c r="BX164" s="224">
        <f>IFERROR(BW164/BW177-1,"-")</f>
        <v>9.1990253803308386E-2</v>
      </c>
      <c r="BY164" s="34">
        <v>106811</v>
      </c>
      <c r="BZ164" s="224">
        <f>IFERROR(BY164/BY177-1,"-")</f>
        <v>-2.5775969791220099E-2</v>
      </c>
      <c r="CA164" s="34">
        <v>36944</v>
      </c>
      <c r="CB164" s="224">
        <f>IFERROR(CA164/CA177-1,"-")</f>
        <v>0.26222282961495091</v>
      </c>
      <c r="CC164" s="34">
        <v>23590</v>
      </c>
      <c r="CD164" s="224">
        <f>IFERROR(CC164/CC177-1,"-")</f>
        <v>0.25981308411214954</v>
      </c>
      <c r="CE164" s="34">
        <v>63153</v>
      </c>
      <c r="CF164" s="224">
        <f>IFERROR(CE164/CE177-1,"-")</f>
        <v>0.1842815887184488</v>
      </c>
      <c r="CG164" s="130">
        <v>2073</v>
      </c>
      <c r="CH164" s="220">
        <f>IFERROR(CG164/CG177-1,"-")</f>
        <v>-1.8930430667297715E-2</v>
      </c>
      <c r="CI164" s="34">
        <v>31107</v>
      </c>
      <c r="CJ164" s="224">
        <f>IFERROR(CI164/CI177-1,"-")</f>
        <v>5.204951298701288E-2</v>
      </c>
      <c r="CK164" s="34">
        <v>9347</v>
      </c>
      <c r="CL164" s="224">
        <f>IFERROR(CK164/CK177-1,"-")</f>
        <v>0.12128119001919391</v>
      </c>
      <c r="CM164" s="34">
        <v>13876</v>
      </c>
      <c r="CN164" s="224">
        <f>IFERROR(CM164/CM177-1,"-")</f>
        <v>-7.6521490381177282E-3</v>
      </c>
      <c r="CO164" s="34">
        <v>3265</v>
      </c>
      <c r="CP164" s="224">
        <f>IFERROR(CO164/CO177-1,"-")</f>
        <v>0.22147399925177713</v>
      </c>
      <c r="CQ164" s="34">
        <v>3041</v>
      </c>
      <c r="CR164" s="224">
        <f>IFERROR(CQ164/CQ177-1,"-")</f>
        <v>-4.6708463949843293E-2</v>
      </c>
      <c r="CS164" s="130">
        <v>1563</v>
      </c>
      <c r="CT164" s="220">
        <f>IFERROR(CS164/CS177-1,"-")</f>
        <v>7.4965612104539225E-2</v>
      </c>
      <c r="CU164" s="34">
        <v>27631</v>
      </c>
      <c r="CV164" s="224">
        <f>IFERROR(CU164/CU177-1,"-")</f>
        <v>-5.6253842475578963E-2</v>
      </c>
      <c r="CW164" s="34">
        <v>6179</v>
      </c>
      <c r="CX164" s="224">
        <f>IFERROR(CW164/CW177-1,"-")</f>
        <v>-0.15552822194888616</v>
      </c>
      <c r="CY164" s="34">
        <v>4039</v>
      </c>
      <c r="CZ164" s="224">
        <f>IFERROR(CY164/CY177-1,"-")</f>
        <v>-0.15342695451687283</v>
      </c>
      <c r="DA164" s="34">
        <v>3217</v>
      </c>
      <c r="DB164" s="224">
        <f>IFERROR(DA164/DA177-1,"-")</f>
        <v>0.76855415063221555</v>
      </c>
      <c r="DC164" s="34">
        <v>14203</v>
      </c>
      <c r="DD164" s="224">
        <f>IFERROR(DC164/DC177-1,"-")</f>
        <v>-6.6758656941980465E-2</v>
      </c>
      <c r="DE164" s="130">
        <v>0</v>
      </c>
      <c r="DF164" s="220">
        <f>IFERROR(DE164/DE177-1,"-")</f>
        <v>-1</v>
      </c>
      <c r="DG164" s="34">
        <v>205592</v>
      </c>
      <c r="DH164" s="224">
        <f>IFERROR(DG164/DG177-1,"-")</f>
        <v>5.7153288049486495E-2</v>
      </c>
      <c r="DI164" s="34">
        <v>67652</v>
      </c>
      <c r="DJ164" s="224">
        <f>IFERROR(DI164/DI177-1,"-")</f>
        <v>0.24319159101767807</v>
      </c>
      <c r="DK164" s="34">
        <v>111089</v>
      </c>
      <c r="DL164" s="224">
        <f>IFERROR(DK164/DK177-1,"-")</f>
        <v>3.4686780181563126E-3</v>
      </c>
      <c r="DM164" s="34">
        <v>12452</v>
      </c>
      <c r="DN164" s="224">
        <f>IFERROR(DM164/DM177-1,"-")</f>
        <v>-2.4034609838167187E-3</v>
      </c>
      <c r="DO164" s="34">
        <v>14068</v>
      </c>
      <c r="DP164" s="224">
        <f>IFERROR(DO164/DO177-1,"-")</f>
        <v>-0.16202049082678105</v>
      </c>
      <c r="DQ164" s="130">
        <v>211</v>
      </c>
      <c r="DR164" s="220">
        <f>IFERROR(DQ164/DQ177-1,"-")</f>
        <v>-0.65522875816993464</v>
      </c>
      <c r="DS164" s="34">
        <v>49224</v>
      </c>
      <c r="DT164" s="224">
        <f>IFERROR(DS164/DS177-1,"-")</f>
        <v>-1.0035597208535307E-2</v>
      </c>
      <c r="DU164" s="34">
        <v>28894</v>
      </c>
      <c r="DV164" s="224">
        <f>IFERROR(DU164/DU177-1,"-")</f>
        <v>-5.6090947698539728E-2</v>
      </c>
      <c r="DW164" s="34">
        <v>23902</v>
      </c>
      <c r="DX164" s="224">
        <f>IFERROR(DW164/DW177-1,"-")</f>
        <v>0.24905936454849509</v>
      </c>
      <c r="DY164" s="34">
        <v>7322</v>
      </c>
      <c r="DZ164" s="224">
        <f>IFERROR(DY164/DY177-1,"-")</f>
        <v>0.25742744289884945</v>
      </c>
      <c r="EA164" s="34">
        <v>5109</v>
      </c>
      <c r="EB164" s="224">
        <f>IFERROR(EA164/EA177-1,"-")</f>
        <v>1.4294222751637831E-2</v>
      </c>
      <c r="EC164" s="130">
        <v>1037</v>
      </c>
      <c r="ED164" s="220">
        <f>IFERROR(EC164/EC177-1,"-")</f>
        <v>2.8769841269841168E-2</v>
      </c>
    </row>
    <row r="165" spans="1:134" s="16" customFormat="1" outlineLevel="1" x14ac:dyDescent="0.25">
      <c r="A165" s="218"/>
      <c r="B165" s="33" t="s">
        <v>35</v>
      </c>
      <c r="C165" s="34">
        <v>1016023</v>
      </c>
      <c r="D165" s="224">
        <f>IFERROR(C165/C178-1,"-")</f>
        <v>0.14851318386420731</v>
      </c>
      <c r="E165" s="34">
        <v>386825</v>
      </c>
      <c r="F165" s="224">
        <f>IFERROR(E165/E178-1,"-")</f>
        <v>0.12689576013936721</v>
      </c>
      <c r="G165" s="34">
        <v>295123</v>
      </c>
      <c r="H165" s="224">
        <f>IFERROR(G165/G178-1,"-")</f>
        <v>4.9441894039876422E-2</v>
      </c>
      <c r="I165" s="34">
        <v>158517</v>
      </c>
      <c r="J165" s="224">
        <f>IFERROR(I165/I178-1,"-")</f>
        <v>0.5788074061532027</v>
      </c>
      <c r="K165" s="34">
        <v>168864</v>
      </c>
      <c r="L165" s="224">
        <f>IFERROR(K165/K178-1,"-")</f>
        <v>9.2157940691394824E-2</v>
      </c>
      <c r="M165" s="130">
        <v>17263</v>
      </c>
      <c r="N165" s="220">
        <f>IFERROR(M165/M178-1,"-")</f>
        <v>-0.18876879699248117</v>
      </c>
      <c r="O165" s="34">
        <v>920182</v>
      </c>
      <c r="P165" s="224">
        <f>IFERROR(O165/O178-1,"-")</f>
        <v>0.18723969757180092</v>
      </c>
      <c r="Q165" s="34">
        <v>342148</v>
      </c>
      <c r="R165" s="224">
        <f>IFERROR(Q165/Q178-1,"-")</f>
        <v>0.15691379648477399</v>
      </c>
      <c r="S165" s="34">
        <v>272269</v>
      </c>
      <c r="T165" s="224">
        <f>IFERROR(S165/S178-1,"-")</f>
        <v>0.10884899528390246</v>
      </c>
      <c r="U165" s="34">
        <v>151277</v>
      </c>
      <c r="V165" s="224">
        <f>IFERROR(U165/U178-1,"-")</f>
        <v>0.62682682897977182</v>
      </c>
      <c r="W165" s="34">
        <v>145447</v>
      </c>
      <c r="X165" s="224">
        <f>IFERROR(W165/W178-1,"-")</f>
        <v>9.6538049788151614E-2</v>
      </c>
      <c r="Y165" s="130">
        <v>14355</v>
      </c>
      <c r="Z165" s="220">
        <f>IFERROR(Y165/Y178-1,"-")</f>
        <v>-0.17228853139595224</v>
      </c>
      <c r="AA165" s="34">
        <v>95842</v>
      </c>
      <c r="AB165" s="224">
        <f>IFERROR(AA165/AA178-1,"-")</f>
        <v>-0.1253935373187447</v>
      </c>
      <c r="AC165" s="34">
        <v>44677</v>
      </c>
      <c r="AD165" s="224">
        <f>IFERROR(AC165/AC178-1,"-")</f>
        <v>-5.9906573520747464E-2</v>
      </c>
      <c r="AE165" s="34">
        <v>22854</v>
      </c>
      <c r="AF165" s="224">
        <f>IFERROR(AE165/AE178-1,"-")</f>
        <v>-0.35943718818319415</v>
      </c>
      <c r="AG165" s="34">
        <v>7240</v>
      </c>
      <c r="AH165" s="224">
        <f>IFERROR(AG165/AG178-1,"-")</f>
        <v>-2.3600809170600145E-2</v>
      </c>
      <c r="AI165" s="34">
        <v>23417</v>
      </c>
      <c r="AJ165" s="224">
        <f>IFERROR(AI165/AI178-1,"-")</f>
        <v>6.5717016338233236E-2</v>
      </c>
      <c r="AK165" s="130">
        <v>2907</v>
      </c>
      <c r="AL165" s="220">
        <f>IFERROR(AK165/AK178-1,"-")</f>
        <v>-0.26143292682926833</v>
      </c>
      <c r="AM165" s="34">
        <v>216780</v>
      </c>
      <c r="AN165" s="224">
        <f>IFERROR(AM165/AM178-1,"-")</f>
        <v>0.14113355336923394</v>
      </c>
      <c r="AO165" s="34">
        <v>51188</v>
      </c>
      <c r="AP165" s="224">
        <f>IFERROR(AO165/AO178-1,"-")</f>
        <v>-2.7639002336492968E-2</v>
      </c>
      <c r="AQ165" s="34">
        <v>60244</v>
      </c>
      <c r="AR165" s="224">
        <f>IFERROR(AQ165/AQ178-1,"-")</f>
        <v>-6.5810693462349579E-2</v>
      </c>
      <c r="AS165" s="34">
        <v>72514</v>
      </c>
      <c r="AT165" s="224">
        <f>IFERROR(AS165/AS178-1,"-")</f>
        <v>0.6958768914146729</v>
      </c>
      <c r="AU165" s="34">
        <v>24437</v>
      </c>
      <c r="AV165" s="224">
        <f>IFERROR(AU165/AU178-1,"-")</f>
        <v>3.13581497425508E-2</v>
      </c>
      <c r="AW165" s="130">
        <v>6316</v>
      </c>
      <c r="AX165" s="220">
        <f>IFERROR(AW165/AW178-1,"-")</f>
        <v>-0.29311695579182984</v>
      </c>
      <c r="AY165" s="34">
        <v>25034</v>
      </c>
      <c r="AZ165" s="224">
        <f>IFERROR(AY165/AY178-1,"-")</f>
        <v>0.16513078283533456</v>
      </c>
      <c r="BA165" s="34">
        <v>14435</v>
      </c>
      <c r="BB165" s="224">
        <f>IFERROR(BA165/BA178-1,"-")</f>
        <v>0.10115188038751999</v>
      </c>
      <c r="BC165" s="34">
        <v>6646</v>
      </c>
      <c r="BD165" s="224">
        <f>IFERROR(BC165/BC178-1,"-")</f>
        <v>0.19920606279321551</v>
      </c>
      <c r="BE165" s="34">
        <v>1344</v>
      </c>
      <c r="BF165" s="224">
        <f>IFERROR(BE165/BE178-1,"-")</f>
        <v>1.5121495327102803</v>
      </c>
      <c r="BG165" s="34">
        <v>2070</v>
      </c>
      <c r="BH165" s="224">
        <f>IFERROR(BG165/BG178-1,"-")</f>
        <v>0.18421052631578938</v>
      </c>
      <c r="BI165" s="130">
        <v>403</v>
      </c>
      <c r="BJ165" s="220">
        <f>IFERROR(BI165/BI178-1,"-")</f>
        <v>-0.3382594417077176</v>
      </c>
      <c r="BK165" s="34">
        <v>28498</v>
      </c>
      <c r="BL165" s="224">
        <f>IFERROR(BK165/BK178-1,"-")</f>
        <v>0.55488869489305981</v>
      </c>
      <c r="BM165" s="34">
        <v>15367</v>
      </c>
      <c r="BN165" s="224">
        <f>IFERROR(BM165/BM178-1,"-")</f>
        <v>0.64142277291177097</v>
      </c>
      <c r="BO165" s="34">
        <v>3237</v>
      </c>
      <c r="BP165" s="224">
        <f>IFERROR(BO165/BO178-1,"-")</f>
        <v>0.2875894988066825</v>
      </c>
      <c r="BQ165" s="34">
        <v>7638</v>
      </c>
      <c r="BR165" s="224">
        <f>IFERROR(BQ165/BQ178-1,"-")</f>
        <v>0.56773399014778314</v>
      </c>
      <c r="BS165" s="34">
        <v>2394</v>
      </c>
      <c r="BT165" s="224">
        <f>IFERROR(BS165/BS178-1,"-")</f>
        <v>0.48235294117647065</v>
      </c>
      <c r="BU165" s="130">
        <v>315</v>
      </c>
      <c r="BV165" s="220">
        <f>IFERROR(BU165/BU178-1,"-")</f>
        <v>0.19318181818181812</v>
      </c>
      <c r="BW165" s="34">
        <v>269867</v>
      </c>
      <c r="BX165" s="224">
        <f>IFERROR(BW165/BW178-1,"-")</f>
        <v>0.12442240786650283</v>
      </c>
      <c r="BY165" s="34">
        <v>127215</v>
      </c>
      <c r="BZ165" s="224">
        <f>IFERROR(BY165/BY178-1,"-")</f>
        <v>9.8243190745456843E-2</v>
      </c>
      <c r="CA165" s="34">
        <v>43276</v>
      </c>
      <c r="CB165" s="224">
        <f>IFERROR(CA165/CA178-1,"-")</f>
        <v>0.20835427486457814</v>
      </c>
      <c r="CC165" s="34">
        <v>30535</v>
      </c>
      <c r="CD165" s="224">
        <f>IFERROR(CC165/CC178-1,"-")</f>
        <v>0.21271694666190077</v>
      </c>
      <c r="CE165" s="34">
        <v>69765</v>
      </c>
      <c r="CF165" s="224">
        <f>IFERROR(CE165/CE178-1,"-")</f>
        <v>8.2315890721233576E-2</v>
      </c>
      <c r="CG165" s="130">
        <v>4033</v>
      </c>
      <c r="CH165" s="220">
        <f>IFERROR(CG165/CG178-1,"-")</f>
        <v>-0.1226887100282793</v>
      </c>
      <c r="CI165" s="34">
        <v>42681</v>
      </c>
      <c r="CJ165" s="224">
        <f>IFERROR(CI165/CI178-1,"-")</f>
        <v>0.31116367657901201</v>
      </c>
      <c r="CK165" s="34">
        <v>13167</v>
      </c>
      <c r="CL165" s="224">
        <f>IFERROR(CK165/CK178-1,"-")</f>
        <v>0.29075580825409264</v>
      </c>
      <c r="CM165" s="34">
        <v>16000</v>
      </c>
      <c r="CN165" s="224">
        <f>IFERROR(CM165/CM178-1,"-")</f>
        <v>0.12060512676845492</v>
      </c>
      <c r="CO165" s="34">
        <v>4998</v>
      </c>
      <c r="CP165" s="224">
        <f>IFERROR(CO165/CO178-1,"-")</f>
        <v>0.91201224177505735</v>
      </c>
      <c r="CQ165" s="34">
        <v>6433</v>
      </c>
      <c r="CR165" s="224">
        <f>IFERROR(CQ165/CQ178-1,"-")</f>
        <v>0.53678929765886285</v>
      </c>
      <c r="CS165" s="130">
        <v>2201</v>
      </c>
      <c r="CT165" s="220">
        <f>IFERROR(CS165/CS178-1,"-")</f>
        <v>0.61957321559970557</v>
      </c>
      <c r="CU165" s="34">
        <v>26158</v>
      </c>
      <c r="CV165" s="224">
        <f>IFERROR(CU165/CU178-1,"-")</f>
        <v>-3.3690432212781674E-2</v>
      </c>
      <c r="CW165" s="34">
        <v>6871</v>
      </c>
      <c r="CX165" s="224">
        <f>IFERROR(CW165/CW178-1,"-")</f>
        <v>-9.2098308668076112E-2</v>
      </c>
      <c r="CY165" s="34">
        <v>3896</v>
      </c>
      <c r="CZ165" s="224">
        <f>IFERROR(CY165/CY178-1,"-")</f>
        <v>5.8983419407447668E-2</v>
      </c>
      <c r="DA165" s="34">
        <v>2947</v>
      </c>
      <c r="DB165" s="224">
        <f>IFERROR(DA165/DA178-1,"-")</f>
        <v>1.0116040955631398</v>
      </c>
      <c r="DC165" s="34">
        <v>12369</v>
      </c>
      <c r="DD165" s="224">
        <f>IFERROR(DC165/DC178-1,"-")</f>
        <v>-0.1318172246788798</v>
      </c>
      <c r="DE165" s="130">
        <v>0</v>
      </c>
      <c r="DF165" s="220">
        <f>IFERROR(DE165/DE178-1,"-")</f>
        <v>-1</v>
      </c>
      <c r="DG165" s="34">
        <v>212584</v>
      </c>
      <c r="DH165" s="224">
        <f>IFERROR(DG165/DG178-1,"-")</f>
        <v>0.27299619749094295</v>
      </c>
      <c r="DI165" s="34">
        <v>69325</v>
      </c>
      <c r="DJ165" s="224">
        <f>IFERROR(DI165/DI178-1,"-")</f>
        <v>0.40661458861722632</v>
      </c>
      <c r="DK165" s="34">
        <v>110441</v>
      </c>
      <c r="DL165" s="224">
        <f>IFERROR(DK165/DK178-1,"-")</f>
        <v>0.17898051774753143</v>
      </c>
      <c r="DM165" s="34">
        <v>13889</v>
      </c>
      <c r="DN165" s="224">
        <f>IFERROR(DM165/DM178-1,"-")</f>
        <v>0.41840277777777768</v>
      </c>
      <c r="DO165" s="34">
        <v>19014</v>
      </c>
      <c r="DP165" s="224">
        <f>IFERROR(DO165/DO178-1,"-")</f>
        <v>0.39306908931057216</v>
      </c>
      <c r="DQ165" s="130">
        <v>155</v>
      </c>
      <c r="DR165" s="220">
        <f>IFERROR(DQ165/DQ178-1,"-")</f>
        <v>-0.42164179104477617</v>
      </c>
      <c r="DS165" s="34">
        <v>54434</v>
      </c>
      <c r="DT165" s="224">
        <f>IFERROR(DS165/DS178-1,"-")</f>
        <v>6.0781447919711518E-2</v>
      </c>
      <c r="DU165" s="34">
        <v>30682</v>
      </c>
      <c r="DV165" s="224">
        <f>IFERROR(DU165/DU178-1,"-")</f>
        <v>2.7528466175485544E-2</v>
      </c>
      <c r="DW165" s="34">
        <v>22474</v>
      </c>
      <c r="DX165" s="224">
        <f>IFERROR(DW165/DW178-1,"-")</f>
        <v>4.783662812383449E-2</v>
      </c>
      <c r="DY165" s="34">
        <v>11451</v>
      </c>
      <c r="DZ165" s="224">
        <f>IFERROR(DY165/DY178-1,"-")</f>
        <v>1.8400297619047619</v>
      </c>
      <c r="EA165" s="34">
        <v>6721</v>
      </c>
      <c r="EB165" s="224">
        <f>IFERROR(EA165/EA178-1,"-")</f>
        <v>-0.15850757480906474</v>
      </c>
      <c r="EC165" s="130">
        <v>800</v>
      </c>
      <c r="ED165" s="220">
        <f>IFERROR(EC165/EC178-1,"-")</f>
        <v>-0.28698752228163993</v>
      </c>
    </row>
    <row r="166" spans="1:134" s="16" customFormat="1" outlineLevel="1" x14ac:dyDescent="0.25">
      <c r="A166" s="218"/>
      <c r="B166" s="33" t="s">
        <v>37</v>
      </c>
      <c r="C166" s="34">
        <v>1139725</v>
      </c>
      <c r="D166" s="224">
        <f t="shared" ref="D166:D175" si="800">IFERROR(C166/C179-1,"-")</f>
        <v>0.15391001582453101</v>
      </c>
      <c r="E166" s="34">
        <v>422385</v>
      </c>
      <c r="F166" s="224">
        <f t="shared" ref="F166:F175" si="801">IFERROR(E166/E179-1,"-")</f>
        <v>0.15096925734777189</v>
      </c>
      <c r="G166" s="34">
        <v>315981</v>
      </c>
      <c r="H166" s="224">
        <f t="shared" ref="H166:H175" si="802">IFERROR(G166/G179-1,"-")</f>
        <v>4.0064645879483551E-2</v>
      </c>
      <c r="I166" s="34">
        <v>186909</v>
      </c>
      <c r="J166" s="224">
        <f t="shared" ref="J166:J175" si="803">IFERROR(I166/I179-1,"-")</f>
        <v>0.41359985478967198</v>
      </c>
      <c r="K166" s="34">
        <v>201781</v>
      </c>
      <c r="L166" s="224">
        <f t="shared" ref="L166:L175" si="804">IFERROR(K166/K179-1,"-")</f>
        <v>0.15242185581376755</v>
      </c>
      <c r="M166" s="130">
        <v>17695</v>
      </c>
      <c r="N166" s="220">
        <f t="shared" ref="N166:N175" si="805">IFERROR(M166/M179-1,"-")</f>
        <v>-5.7924719160943439E-2</v>
      </c>
      <c r="O166" s="34">
        <v>1023952</v>
      </c>
      <c r="P166" s="224">
        <f t="shared" ref="P166:P175" si="806">IFERROR(O166/O179-1,"-")</f>
        <v>0.18684946241544464</v>
      </c>
      <c r="Q166" s="34">
        <v>368874</v>
      </c>
      <c r="R166" s="224">
        <f t="shared" ref="R166:R175" si="807">IFERROR(Q166/Q179-1,"-")</f>
        <v>0.18125108078162122</v>
      </c>
      <c r="S166" s="34">
        <v>287996</v>
      </c>
      <c r="T166" s="224">
        <f t="shared" ref="T166:T175" si="808">IFERROR(S166/S179-1,"-")</f>
        <v>5.1648335597329842E-2</v>
      </c>
      <c r="U166" s="34">
        <v>179716</v>
      </c>
      <c r="V166" s="224">
        <f t="shared" ref="V166:V175" si="809">IFERROR(U166/U179-1,"-")</f>
        <v>0.50225276057209256</v>
      </c>
      <c r="W166" s="34">
        <v>174572</v>
      </c>
      <c r="X166" s="224">
        <f t="shared" ref="X166:X175" si="810">IFERROR(W166/W179-1,"-")</f>
        <v>0.19527291649549472</v>
      </c>
      <c r="Y166" s="130">
        <v>13309</v>
      </c>
      <c r="Z166" s="220">
        <f t="shared" ref="Z166:Z175" si="811">IFERROR(Y166/Y179-1,"-")</f>
        <v>-0.10922963657051066</v>
      </c>
      <c r="AA166" s="34">
        <v>115773</v>
      </c>
      <c r="AB166" s="224">
        <f t="shared" ref="AB166:AB175" si="812">IFERROR(AA166/AA179-1,"-")</f>
        <v>-7.3512111972727001E-2</v>
      </c>
      <c r="AC166" s="34">
        <v>53511</v>
      </c>
      <c r="AD166" s="224">
        <f t="shared" ref="AD166:AD175" si="813">IFERROR(AC166/AC179-1,"-")</f>
        <v>-2.187979820135999E-2</v>
      </c>
      <c r="AE166" s="34">
        <v>27985</v>
      </c>
      <c r="AF166" s="224">
        <f t="shared" ref="AF166:AF175" si="814">IFERROR(AE166/AE179-1,"-")</f>
        <v>-6.5827686350435677E-2</v>
      </c>
      <c r="AG166" s="34">
        <v>7194</v>
      </c>
      <c r="AH166" s="224">
        <f t="shared" ref="AH166:AH175" si="815">IFERROR(AG166/AG179-1,"-")</f>
        <v>-0.42863950440791043</v>
      </c>
      <c r="AI166" s="34">
        <v>27209</v>
      </c>
      <c r="AJ166" s="224">
        <f t="shared" ref="AJ166:AJ175" si="816">IFERROR(AI166/AI179-1,"-")</f>
        <v>-6.3083227161599087E-2</v>
      </c>
      <c r="AK166" s="130">
        <v>4387</v>
      </c>
      <c r="AL166" s="220">
        <f t="shared" ref="AL166:AL175" si="817">IFERROR(AK166/AK179-1,"-")</f>
        <v>0.14185320145757419</v>
      </c>
      <c r="AM166" s="34">
        <v>254332</v>
      </c>
      <c r="AN166" s="224">
        <f t="shared" ref="AN166:AN175" si="818">IFERROR(AM166/AM179-1,"-")</f>
        <v>0.15407687735108477</v>
      </c>
      <c r="AO166" s="34">
        <v>57211</v>
      </c>
      <c r="AP166" s="224">
        <f t="shared" ref="AP166:AP175" si="819">IFERROR(AO166/AO179-1,"-")</f>
        <v>7.4842390730109898E-3</v>
      </c>
      <c r="AQ166" s="34">
        <v>66286</v>
      </c>
      <c r="AR166" s="224">
        <f t="shared" ref="AR166:AR175" si="820">IFERROR(AQ166/AQ179-1,"-")</f>
        <v>-7.5741097074653485E-2</v>
      </c>
      <c r="AS166" s="34">
        <v>91313</v>
      </c>
      <c r="AT166" s="224">
        <f t="shared" ref="AT166:AT175" si="821">IFERROR(AS166/AS179-1,"-")</f>
        <v>0.60265725919685487</v>
      </c>
      <c r="AU166" s="34">
        <v>30953</v>
      </c>
      <c r="AV166" s="224">
        <f t="shared" ref="AV166:AV175" si="822">IFERROR(AU166/AU179-1,"-")</f>
        <v>5.7571409047423749E-2</v>
      </c>
      <c r="AW166" s="130">
        <v>7537</v>
      </c>
      <c r="AX166" s="220">
        <f t="shared" ref="AX166:AX175" si="823">IFERROR(AW166/AW179-1,"-")</f>
        <v>-0.18102792567640991</v>
      </c>
      <c r="AY166" s="34">
        <v>27947</v>
      </c>
      <c r="AZ166" s="224">
        <f t="shared" ref="AZ166:AZ175" si="824">IFERROR(AY166/AY179-1,"-")</f>
        <v>0.36733695386271337</v>
      </c>
      <c r="BA166" s="34">
        <v>15620</v>
      </c>
      <c r="BB166" s="224">
        <f t="shared" ref="BB166:BB175" si="825">IFERROR(BA166/BA179-1,"-")</f>
        <v>0.3852429939694928</v>
      </c>
      <c r="BC166" s="34">
        <v>7602</v>
      </c>
      <c r="BD166" s="224">
        <f t="shared" ref="BD166:BD175" si="826">IFERROR(BC166/BC179-1,"-")</f>
        <v>0.28585926928281458</v>
      </c>
      <c r="BE166" s="34">
        <v>2017</v>
      </c>
      <c r="BF166" s="224">
        <f t="shared" ref="BF166:BF175" si="827">IFERROR(BE166/BE179-1,"-")</f>
        <v>1.4097968936678615</v>
      </c>
      <c r="BG166" s="34">
        <v>2582</v>
      </c>
      <c r="BH166" s="224">
        <f t="shared" ref="BH166:BH175" si="828">IFERROR(BG166/BG179-1,"-")</f>
        <v>0.16411181244364292</v>
      </c>
      <c r="BI166" s="130">
        <v>576</v>
      </c>
      <c r="BJ166" s="220">
        <f t="shared" ref="BJ166:BJ175" si="829">IFERROR(BI166/BI179-1,"-")</f>
        <v>0.11411992263056092</v>
      </c>
      <c r="BK166" s="34">
        <v>32153</v>
      </c>
      <c r="BL166" s="224">
        <f t="shared" ref="BL166:BL175" si="830">IFERROR(BK166/BK179-1,"-")</f>
        <v>0.70446352841391002</v>
      </c>
      <c r="BM166" s="34">
        <v>18630</v>
      </c>
      <c r="BN166" s="224">
        <f t="shared" ref="BN166:BN175" si="831">IFERROR(BM166/BM179-1,"-")</f>
        <v>0.84821428571428581</v>
      </c>
      <c r="BO166" s="34">
        <v>3153</v>
      </c>
      <c r="BP166" s="224">
        <f t="shared" ref="BP166:BP175" si="832">IFERROR(BO166/BO179-1,"-")</f>
        <v>7.0628183361629793E-2</v>
      </c>
      <c r="BQ166" s="34">
        <v>7750</v>
      </c>
      <c r="BR166" s="224">
        <f t="shared" ref="BR166:BR175" si="833">IFERROR(BQ166/BQ179-1,"-")</f>
        <v>0.85406698564593309</v>
      </c>
      <c r="BS166" s="34">
        <v>2376</v>
      </c>
      <c r="BT166" s="224">
        <f t="shared" ref="BT166:BT175" si="834">IFERROR(BS166/BS179-1,"-")</f>
        <v>0.55294117647058827</v>
      </c>
      <c r="BU166" s="130">
        <v>376</v>
      </c>
      <c r="BV166" s="220">
        <f t="shared" ref="BV166:BV175" si="835">IFERROR(BU166/BU179-1,"-")</f>
        <v>0.76525821596244126</v>
      </c>
      <c r="BW166" s="34">
        <v>303109</v>
      </c>
      <c r="BX166" s="224">
        <f t="shared" ref="BX166:BX175" si="836">IFERROR(BW166/BW179-1,"-")</f>
        <v>6.4193803212498901E-2</v>
      </c>
      <c r="BY166" s="34">
        <v>136956</v>
      </c>
      <c r="BZ166" s="224">
        <f t="shared" ref="BZ166:BZ175" si="837">IFERROR(BY166/BY179-1,"-")</f>
        <v>4.5529497984609701E-2</v>
      </c>
      <c r="CA166" s="34">
        <v>39043</v>
      </c>
      <c r="CB166" s="224">
        <f t="shared" ref="CB166:CB175" si="838">IFERROR(CA166/CA179-1,"-")</f>
        <v>-0.13330225537204754</v>
      </c>
      <c r="CC166" s="34">
        <v>37161</v>
      </c>
      <c r="CD166" s="224">
        <f t="shared" ref="CD166:CD175" si="839">IFERROR(CC166/CC179-1,"-")</f>
        <v>0.18415014976738253</v>
      </c>
      <c r="CE166" s="34">
        <v>86891</v>
      </c>
      <c r="CF166" s="224">
        <f t="shared" ref="CF166:CF175" si="840">IFERROR(CE166/CE179-1,"-")</f>
        <v>0.16427489917058602</v>
      </c>
      <c r="CG166" s="130">
        <v>1711</v>
      </c>
      <c r="CH166" s="220">
        <f t="shared" ref="CH166:CH175" si="841">IFERROR(CG166/CG179-1,"-")</f>
        <v>-0.11940298507462688</v>
      </c>
      <c r="CI166" s="34">
        <v>44513</v>
      </c>
      <c r="CJ166" s="224">
        <f t="shared" ref="CJ166:CJ175" si="842">IFERROR(CI166/CI179-1,"-")</f>
        <v>0.37730127788607315</v>
      </c>
      <c r="CK166" s="34">
        <v>12800</v>
      </c>
      <c r="CL166" s="224">
        <f t="shared" ref="CL166:CL175" si="843">IFERROR(CK166/CK179-1,"-")</f>
        <v>0.44993203443588592</v>
      </c>
      <c r="CM166" s="34">
        <v>18376</v>
      </c>
      <c r="CN166" s="224">
        <f t="shared" ref="CN166:CN175" si="844">IFERROR(CM166/CM179-1,"-")</f>
        <v>0.20561606088439843</v>
      </c>
      <c r="CO166" s="34">
        <v>5354</v>
      </c>
      <c r="CP166" s="224">
        <f t="shared" ref="CP166:CP175" si="845">IFERROR(CO166/CO179-1,"-")</f>
        <v>0.82170806396733576</v>
      </c>
      <c r="CQ166" s="34">
        <v>5979</v>
      </c>
      <c r="CR166" s="224">
        <f t="shared" ref="CR166:CR175" si="846">IFERROR(CQ166/CQ179-1,"-")</f>
        <v>0.71416284403669716</v>
      </c>
      <c r="CS166" s="130">
        <v>2124</v>
      </c>
      <c r="CT166" s="220">
        <f t="shared" ref="CT166:CT175" si="847">IFERROR(CS166/CS179-1,"-")</f>
        <v>0.23059096176129779</v>
      </c>
      <c r="CU166" s="34">
        <v>30776</v>
      </c>
      <c r="CV166" s="224">
        <f t="shared" ref="CV166:CV175" si="848">IFERROR(CU166/CU179-1,"-")</f>
        <v>6.1900489959284988E-2</v>
      </c>
      <c r="CW166" s="34">
        <v>6863</v>
      </c>
      <c r="CX166" s="224">
        <f t="shared" ref="CX166:CX175" si="849">IFERROR(CW166/CW179-1,"-")</f>
        <v>-7.0432073682784813E-2</v>
      </c>
      <c r="CY166" s="34">
        <v>5047</v>
      </c>
      <c r="CZ166" s="224">
        <f t="shared" ref="CZ166:CZ175" si="850">IFERROR(CY166/CY179-1,"-")</f>
        <v>-3.165771297006903E-2</v>
      </c>
      <c r="DA166" s="34">
        <v>3617</v>
      </c>
      <c r="DB166" s="224">
        <f t="shared" ref="DB166:DB175" si="851">IFERROR(DA166/DA179-1,"-")</f>
        <v>0.55302705023615295</v>
      </c>
      <c r="DC166" s="34">
        <v>15208</v>
      </c>
      <c r="DD166" s="224">
        <f t="shared" ref="DD166:DD175" si="852">IFERROR(DC166/DC179-1,"-")</f>
        <v>9.6151073951275867E-2</v>
      </c>
      <c r="DE166" s="130">
        <v>94</v>
      </c>
      <c r="DF166" s="220">
        <f t="shared" ref="DF166:DF175" si="853">IFERROR(DE166/DE179-1,"-")</f>
        <v>-0.51794871794871788</v>
      </c>
      <c r="DG166" s="34">
        <v>225375</v>
      </c>
      <c r="DH166" s="224">
        <f t="shared" ref="DH166:DH175" si="854">IFERROR(DG166/DG179-1,"-")</f>
        <v>0.28237590185948069</v>
      </c>
      <c r="DI166" s="34">
        <v>72735</v>
      </c>
      <c r="DJ166" s="224">
        <f t="shared" ref="DJ166:DJ175" si="855">IFERROR(DI166/DI179-1,"-")</f>
        <v>0.58013078142990593</v>
      </c>
      <c r="DK166" s="34">
        <v>115700</v>
      </c>
      <c r="DL166" s="224">
        <f t="shared" ref="DL166:DL175" si="856">IFERROR(DK166/DK179-1,"-")</f>
        <v>0.13131905739708616</v>
      </c>
      <c r="DM166" s="34">
        <v>16135</v>
      </c>
      <c r="DN166" s="224">
        <f t="shared" ref="DN166:DN175" si="857">IFERROR(DM166/DM179-1,"-")</f>
        <v>0.3322599289901742</v>
      </c>
      <c r="DO166" s="34">
        <v>20821</v>
      </c>
      <c r="DP166" s="224">
        <f t="shared" ref="DP166:DP175" si="858">IFERROR(DO166/DO179-1,"-")</f>
        <v>0.39326820128479656</v>
      </c>
      <c r="DQ166" s="130">
        <v>518</v>
      </c>
      <c r="DR166" s="220">
        <f t="shared" ref="DR166:DR175" si="859">IFERROR(DQ166/DQ179-1,"-")</f>
        <v>0.75</v>
      </c>
      <c r="DS166" s="34">
        <v>57790</v>
      </c>
      <c r="DT166" s="224">
        <f t="shared" ref="DT166:DT175" si="860">IFERROR(DS166/DS179-1,"-")</f>
        <v>0.15681799983985911</v>
      </c>
      <c r="DU166" s="34">
        <v>34493</v>
      </c>
      <c r="DV166" s="224">
        <f t="shared" ref="DV166:DV175" si="861">IFERROR(DU166/DU179-1,"-")</f>
        <v>6.2369101884932832E-2</v>
      </c>
      <c r="DW166" s="34">
        <v>25281</v>
      </c>
      <c r="DX166" s="224">
        <f t="shared" ref="DX166:DX175" si="862">IFERROR(DW166/DW179-1,"-")</f>
        <v>0.20374250071421773</v>
      </c>
      <c r="DY166" s="34">
        <v>8371</v>
      </c>
      <c r="DZ166" s="224">
        <f t="shared" ref="DZ166:DZ175" si="863">IFERROR(DY166/DY179-1,"-")</f>
        <v>0.33084260731319559</v>
      </c>
      <c r="EA166" s="34">
        <v>7193</v>
      </c>
      <c r="EB166" s="224">
        <f t="shared" ref="EB166:EB175" si="864">IFERROR(EA166/EA179-1,"-")</f>
        <v>0.492633326416269</v>
      </c>
      <c r="EC166" s="130">
        <v>213</v>
      </c>
      <c r="ED166" s="220">
        <f t="shared" ref="ED166:ED175" si="865">IFERROR(EC166/EC179-1,"-")</f>
        <v>-0.7121621621621621</v>
      </c>
    </row>
    <row r="167" spans="1:134" s="16" customFormat="1" outlineLevel="1" x14ac:dyDescent="0.25">
      <c r="A167" s="218"/>
      <c r="B167" s="33" t="s">
        <v>39</v>
      </c>
      <c r="C167" s="34">
        <v>1076271</v>
      </c>
      <c r="D167" s="224">
        <f t="shared" si="800"/>
        <v>0.47899964545926776</v>
      </c>
      <c r="E167" s="34">
        <v>441605</v>
      </c>
      <c r="F167" s="224">
        <f t="shared" si="801"/>
        <v>0.49453431704345463</v>
      </c>
      <c r="G167" s="34">
        <v>269707</v>
      </c>
      <c r="H167" s="224">
        <f t="shared" si="802"/>
        <v>0.3810023656156234</v>
      </c>
      <c r="I167" s="34">
        <v>167919</v>
      </c>
      <c r="J167" s="224">
        <f t="shared" si="803"/>
        <v>0.65553244141221945</v>
      </c>
      <c r="K167" s="34">
        <v>190001</v>
      </c>
      <c r="L167" s="224">
        <f t="shared" si="804"/>
        <v>0.47181489313905489</v>
      </c>
      <c r="M167" s="130">
        <v>15179</v>
      </c>
      <c r="N167" s="220">
        <f t="shared" si="805"/>
        <v>0.17121913580246906</v>
      </c>
      <c r="O167" s="34">
        <v>937001</v>
      </c>
      <c r="P167" s="224">
        <f t="shared" si="806"/>
        <v>0.56816314234789078</v>
      </c>
      <c r="Q167" s="34">
        <v>380057</v>
      </c>
      <c r="R167" s="224">
        <f t="shared" si="807"/>
        <v>0.61844839627301695</v>
      </c>
      <c r="S167" s="34">
        <v>234604</v>
      </c>
      <c r="T167" s="224">
        <f t="shared" si="808"/>
        <v>0.46423422355092581</v>
      </c>
      <c r="U167" s="34">
        <v>157054</v>
      </c>
      <c r="V167" s="224">
        <f t="shared" si="809"/>
        <v>0.73643942241779636</v>
      </c>
      <c r="W167" s="34">
        <v>158525</v>
      </c>
      <c r="X167" s="224">
        <f t="shared" si="810"/>
        <v>0.49443328902589623</v>
      </c>
      <c r="Y167" s="130">
        <v>10021</v>
      </c>
      <c r="Z167" s="220">
        <f t="shared" si="811"/>
        <v>0.1517067003792667</v>
      </c>
      <c r="AA167" s="34">
        <v>139270</v>
      </c>
      <c r="AB167" s="224">
        <f t="shared" si="812"/>
        <v>6.9768870931813387E-2</v>
      </c>
      <c r="AC167" s="34">
        <v>61549</v>
      </c>
      <c r="AD167" s="224">
        <f t="shared" si="813"/>
        <v>1.4789289718393439E-2</v>
      </c>
      <c r="AE167" s="34">
        <v>35103</v>
      </c>
      <c r="AF167" s="224">
        <f t="shared" si="814"/>
        <v>8.2682328790562032E-4</v>
      </c>
      <c r="AG167" s="34">
        <v>10865</v>
      </c>
      <c r="AH167" s="224">
        <f t="shared" si="815"/>
        <v>-1.0743876900664695E-2</v>
      </c>
      <c r="AI167" s="34">
        <v>31476</v>
      </c>
      <c r="AJ167" s="224">
        <f t="shared" si="816"/>
        <v>0.36757038581856105</v>
      </c>
      <c r="AK167" s="130">
        <v>5159</v>
      </c>
      <c r="AL167" s="220">
        <f t="shared" si="817"/>
        <v>0.21131721061281983</v>
      </c>
      <c r="AM167" s="34">
        <v>225049</v>
      </c>
      <c r="AN167" s="224">
        <f t="shared" si="818"/>
        <v>0.40452846203293991</v>
      </c>
      <c r="AO167" s="34">
        <v>62358</v>
      </c>
      <c r="AP167" s="224">
        <f t="shared" si="819"/>
        <v>0.4266300617707619</v>
      </c>
      <c r="AQ167" s="34">
        <v>62574</v>
      </c>
      <c r="AR167" s="224">
        <f t="shared" si="820"/>
        <v>0.2417200801698649</v>
      </c>
      <c r="AS167" s="34">
        <v>67445</v>
      </c>
      <c r="AT167" s="224">
        <f t="shared" si="821"/>
        <v>0.58039647577092501</v>
      </c>
      <c r="AU167" s="34">
        <v>26734</v>
      </c>
      <c r="AV167" s="224">
        <f t="shared" si="822"/>
        <v>0.41832457955329194</v>
      </c>
      <c r="AW167" s="130">
        <v>4805</v>
      </c>
      <c r="AX167" s="220">
        <f t="shared" si="823"/>
        <v>-6.8210004133939517E-3</v>
      </c>
      <c r="AY167" s="34">
        <v>30106</v>
      </c>
      <c r="AZ167" s="224">
        <f t="shared" si="824"/>
        <v>0.28137901681208777</v>
      </c>
      <c r="BA167" s="34">
        <v>15956</v>
      </c>
      <c r="BB167" s="224">
        <f t="shared" si="825"/>
        <v>0.28739712764240766</v>
      </c>
      <c r="BC167" s="34">
        <v>7648</v>
      </c>
      <c r="BD167" s="224">
        <f t="shared" si="826"/>
        <v>0.14336971146658684</v>
      </c>
      <c r="BE167" s="34">
        <v>1835</v>
      </c>
      <c r="BF167" s="224">
        <f t="shared" si="827"/>
        <v>0.11144760751059968</v>
      </c>
      <c r="BG167" s="34">
        <v>4068</v>
      </c>
      <c r="BH167" s="224">
        <f t="shared" si="828"/>
        <v>0.52017937219730936</v>
      </c>
      <c r="BI167" s="130">
        <v>833</v>
      </c>
      <c r="BJ167" s="220">
        <f t="shared" si="829"/>
        <v>1.4075144508670521</v>
      </c>
      <c r="BK167" s="34">
        <v>41198</v>
      </c>
      <c r="BL167" s="224">
        <f t="shared" si="830"/>
        <v>0.7238378174819029</v>
      </c>
      <c r="BM167" s="34">
        <v>24609</v>
      </c>
      <c r="BN167" s="224">
        <f t="shared" si="831"/>
        <v>0.70765387551176184</v>
      </c>
      <c r="BO167" s="34">
        <v>3610</v>
      </c>
      <c r="BP167" s="224">
        <f t="shared" si="832"/>
        <v>0.2325025606008877</v>
      </c>
      <c r="BQ167" s="34">
        <v>12052</v>
      </c>
      <c r="BR167" s="224">
        <f t="shared" si="833"/>
        <v>1.2401486988847585</v>
      </c>
      <c r="BS167" s="34">
        <v>3765</v>
      </c>
      <c r="BT167" s="224">
        <f t="shared" si="834"/>
        <v>0.62005163511187611</v>
      </c>
      <c r="BU167" s="130">
        <v>402</v>
      </c>
      <c r="BV167" s="220">
        <f t="shared" si="835"/>
        <v>0.89622641509433953</v>
      </c>
      <c r="BW167" s="34">
        <v>324683</v>
      </c>
      <c r="BX167" s="224">
        <f t="shared" si="836"/>
        <v>0.45092860717860717</v>
      </c>
      <c r="BY167" s="34">
        <v>160883</v>
      </c>
      <c r="BZ167" s="224">
        <f t="shared" si="837"/>
        <v>0.52273458648039828</v>
      </c>
      <c r="CA167" s="34">
        <v>44087</v>
      </c>
      <c r="CB167" s="224">
        <f t="shared" si="838"/>
        <v>0.21011747913921819</v>
      </c>
      <c r="CC167" s="34">
        <v>38556</v>
      </c>
      <c r="CD167" s="224">
        <f t="shared" si="839"/>
        <v>0.72803872355683041</v>
      </c>
      <c r="CE167" s="34">
        <v>78226</v>
      </c>
      <c r="CF167" s="224">
        <f t="shared" si="840"/>
        <v>0.35226801272299824</v>
      </c>
      <c r="CG167" s="130">
        <v>1485</v>
      </c>
      <c r="CH167" s="220">
        <f t="shared" si="841"/>
        <v>0.36363636363636354</v>
      </c>
      <c r="CI167" s="34">
        <v>37281</v>
      </c>
      <c r="CJ167" s="224">
        <f t="shared" si="842"/>
        <v>0.50733837383253144</v>
      </c>
      <c r="CK167" s="34">
        <v>12873</v>
      </c>
      <c r="CL167" s="224">
        <f t="shared" si="843"/>
        <v>0.69047931713722921</v>
      </c>
      <c r="CM167" s="34">
        <v>15233</v>
      </c>
      <c r="CN167" s="224">
        <f t="shared" si="844"/>
        <v>0.46654471936073949</v>
      </c>
      <c r="CO167" s="34">
        <v>3045</v>
      </c>
      <c r="CP167" s="224">
        <f t="shared" si="845"/>
        <v>0.21702637889688248</v>
      </c>
      <c r="CQ167" s="34">
        <v>4663</v>
      </c>
      <c r="CR167" s="224">
        <f t="shared" si="846"/>
        <v>0.51740969736413933</v>
      </c>
      <c r="CS167" s="130">
        <v>1629</v>
      </c>
      <c r="CT167" s="220">
        <f t="shared" si="847"/>
        <v>0.28368794326241131</v>
      </c>
      <c r="CU167" s="34">
        <v>31938</v>
      </c>
      <c r="CV167" s="224">
        <f t="shared" si="848"/>
        <v>0.56505120791885144</v>
      </c>
      <c r="CW167" s="34">
        <v>7747</v>
      </c>
      <c r="CX167" s="224">
        <f t="shared" si="849"/>
        <v>0.39938583815028905</v>
      </c>
      <c r="CY167" s="34">
        <v>5027</v>
      </c>
      <c r="CZ167" s="224">
        <f t="shared" si="850"/>
        <v>0.99246928260007916</v>
      </c>
      <c r="DA167" s="34">
        <v>3153</v>
      </c>
      <c r="DB167" s="224">
        <f t="shared" si="851"/>
        <v>1.2473271560940842</v>
      </c>
      <c r="DC167" s="34">
        <v>16011</v>
      </c>
      <c r="DD167" s="224">
        <f t="shared" si="852"/>
        <v>0.47335971289224266</v>
      </c>
      <c r="DE167" s="130">
        <v>94</v>
      </c>
      <c r="DF167" s="220">
        <f t="shared" si="853"/>
        <v>-6.0000000000000053E-2</v>
      </c>
      <c r="DG167" s="34">
        <v>130778</v>
      </c>
      <c r="DH167" s="224">
        <f t="shared" si="854"/>
        <v>1.3472673427263753</v>
      </c>
      <c r="DI167" s="34">
        <v>42802</v>
      </c>
      <c r="DJ167" s="224">
        <f t="shared" si="855"/>
        <v>2.0127401984937001</v>
      </c>
      <c r="DK167" s="34">
        <v>62316</v>
      </c>
      <c r="DL167" s="224">
        <f t="shared" si="856"/>
        <v>0.87444728530606097</v>
      </c>
      <c r="DM167" s="34">
        <v>11410</v>
      </c>
      <c r="DN167" s="224">
        <f t="shared" si="857"/>
        <v>2.6326010824578159</v>
      </c>
      <c r="DO167" s="34">
        <v>14401</v>
      </c>
      <c r="DP167" s="224">
        <f t="shared" si="858"/>
        <v>1.7919736331911595</v>
      </c>
      <c r="DQ167" s="130">
        <v>59</v>
      </c>
      <c r="DR167" s="220">
        <f t="shared" si="859"/>
        <v>-0.24358974358974361</v>
      </c>
      <c r="DS167" s="34">
        <v>67709</v>
      </c>
      <c r="DT167" s="224">
        <f t="shared" si="860"/>
        <v>0.62157825410130529</v>
      </c>
      <c r="DU167" s="34">
        <v>40411</v>
      </c>
      <c r="DV167" s="224">
        <f t="shared" si="861"/>
        <v>0.55600477455623576</v>
      </c>
      <c r="DW167" s="34">
        <v>28695</v>
      </c>
      <c r="DX167" s="224">
        <f t="shared" si="862"/>
        <v>0.91721787933453602</v>
      </c>
      <c r="DY167" s="34">
        <v>12057</v>
      </c>
      <c r="DZ167" s="224">
        <f t="shared" si="863"/>
        <v>0.42181603773584908</v>
      </c>
      <c r="EA167" s="34">
        <v>6982</v>
      </c>
      <c r="EB167" s="224">
        <f t="shared" si="864"/>
        <v>0.58862343572241183</v>
      </c>
      <c r="EC167" s="130">
        <v>576</v>
      </c>
      <c r="ED167" s="220">
        <f t="shared" si="865"/>
        <v>-0.10697674418604652</v>
      </c>
    </row>
    <row r="168" spans="1:134" s="16" customFormat="1" outlineLevel="1" x14ac:dyDescent="0.25">
      <c r="A168" s="218"/>
      <c r="B168" s="33" t="s">
        <v>41</v>
      </c>
      <c r="C168" s="34">
        <v>772368</v>
      </c>
      <c r="D168" s="224">
        <f t="shared" si="800"/>
        <v>0.11492552179492543</v>
      </c>
      <c r="E168" s="34">
        <v>295602</v>
      </c>
      <c r="F168" s="224">
        <f t="shared" si="801"/>
        <v>0.14641070389761479</v>
      </c>
      <c r="G168" s="34">
        <v>199006</v>
      </c>
      <c r="H168" s="224">
        <f t="shared" si="802"/>
        <v>2.2478433548612564E-2</v>
      </c>
      <c r="I168" s="34">
        <v>122596</v>
      </c>
      <c r="J168" s="224">
        <f t="shared" si="803"/>
        <v>0.15005628517823633</v>
      </c>
      <c r="K168" s="34">
        <v>156983</v>
      </c>
      <c r="L168" s="224">
        <f t="shared" si="804"/>
        <v>0.15800771596969665</v>
      </c>
      <c r="M168" s="130">
        <v>11198</v>
      </c>
      <c r="N168" s="220">
        <f t="shared" si="805"/>
        <v>9.3234403983208036E-2</v>
      </c>
      <c r="O168" s="34">
        <v>646292</v>
      </c>
      <c r="P168" s="224">
        <f t="shared" si="806"/>
        <v>0.13794420958293641</v>
      </c>
      <c r="Q168" s="34">
        <v>241680</v>
      </c>
      <c r="R168" s="224">
        <f t="shared" si="807"/>
        <v>0.2068491987795682</v>
      </c>
      <c r="S168" s="34">
        <v>161592</v>
      </c>
      <c r="T168" s="224">
        <f t="shared" si="808"/>
        <v>2.6861119054427673E-2</v>
      </c>
      <c r="U168" s="34">
        <v>114538</v>
      </c>
      <c r="V168" s="224">
        <f t="shared" si="809"/>
        <v>0.20044438388898778</v>
      </c>
      <c r="W168" s="34">
        <v>124031</v>
      </c>
      <c r="X168" s="224">
        <f t="shared" si="810"/>
        <v>0.12489570107019765</v>
      </c>
      <c r="Y168" s="130">
        <v>6549</v>
      </c>
      <c r="Z168" s="220">
        <f t="shared" si="811"/>
        <v>-3.5493372606774654E-2</v>
      </c>
      <c r="AA168" s="34">
        <v>126075</v>
      </c>
      <c r="AB168" s="224">
        <f t="shared" si="812"/>
        <v>1.0175874364007909E-2</v>
      </c>
      <c r="AC168" s="34">
        <v>53923</v>
      </c>
      <c r="AD168" s="224">
        <f t="shared" si="813"/>
        <v>-6.3739278397055288E-2</v>
      </c>
      <c r="AE168" s="34">
        <v>37414</v>
      </c>
      <c r="AF168" s="224">
        <f t="shared" si="814"/>
        <v>3.9714485053399251E-3</v>
      </c>
      <c r="AG168" s="34">
        <v>8058</v>
      </c>
      <c r="AH168" s="224">
        <f t="shared" si="815"/>
        <v>-0.27969965138106734</v>
      </c>
      <c r="AI168" s="34">
        <v>32952</v>
      </c>
      <c r="AJ168" s="224">
        <f t="shared" si="816"/>
        <v>0.30229617041457524</v>
      </c>
      <c r="AK168" s="130">
        <v>4649</v>
      </c>
      <c r="AL168" s="220">
        <f t="shared" si="817"/>
        <v>0.34636547929336814</v>
      </c>
      <c r="AM168" s="34">
        <v>158755</v>
      </c>
      <c r="AN168" s="224">
        <f t="shared" si="818"/>
        <v>2.7294434342584717E-2</v>
      </c>
      <c r="AO168" s="34">
        <v>35912</v>
      </c>
      <c r="AP168" s="224">
        <f t="shared" si="819"/>
        <v>2.2143792337906198E-2</v>
      </c>
      <c r="AQ168" s="34">
        <v>47498</v>
      </c>
      <c r="AR168" s="224">
        <f t="shared" si="820"/>
        <v>-4.4267374944665816E-2</v>
      </c>
      <c r="AS168" s="34">
        <v>52369</v>
      </c>
      <c r="AT168" s="224">
        <f t="shared" si="821"/>
        <v>5.5337242810793441E-2</v>
      </c>
      <c r="AU168" s="34">
        <v>18603</v>
      </c>
      <c r="AV168" s="224">
        <f t="shared" si="822"/>
        <v>5.3218592538073928E-2</v>
      </c>
      <c r="AW168" s="130">
        <v>3231</v>
      </c>
      <c r="AX168" s="220">
        <f t="shared" si="823"/>
        <v>7.9158316633266557E-2</v>
      </c>
      <c r="AY168" s="34">
        <v>18702</v>
      </c>
      <c r="AZ168" s="224">
        <f t="shared" si="824"/>
        <v>3.2005297428539858E-2</v>
      </c>
      <c r="BA168" s="34">
        <v>9173</v>
      </c>
      <c r="BB168" s="224">
        <f t="shared" si="825"/>
        <v>-6.8352630509851742E-2</v>
      </c>
      <c r="BC168" s="34">
        <v>6549</v>
      </c>
      <c r="BD168" s="224">
        <f t="shared" si="826"/>
        <v>0.13757165190203224</v>
      </c>
      <c r="BE168" s="34">
        <v>1172</v>
      </c>
      <c r="BF168" s="224">
        <f t="shared" si="827"/>
        <v>0.5585106382978724</v>
      </c>
      <c r="BG168" s="34">
        <v>1720</v>
      </c>
      <c r="BH168" s="224">
        <f t="shared" si="828"/>
        <v>0.22159090909090917</v>
      </c>
      <c r="BI168" s="130">
        <v>300</v>
      </c>
      <c r="BJ168" s="220">
        <f t="shared" si="829"/>
        <v>-5.0632911392405111E-2</v>
      </c>
      <c r="BK168" s="34">
        <v>24400</v>
      </c>
      <c r="BL168" s="224">
        <f t="shared" si="830"/>
        <v>0.46634615384615374</v>
      </c>
      <c r="BM168" s="34">
        <v>12016</v>
      </c>
      <c r="BN168" s="224">
        <f t="shared" si="831"/>
        <v>0.39396751740139213</v>
      </c>
      <c r="BO168" s="34">
        <v>3185</v>
      </c>
      <c r="BP168" s="224">
        <f t="shared" si="832"/>
        <v>0.61921708185053381</v>
      </c>
      <c r="BQ168" s="34">
        <v>7420</v>
      </c>
      <c r="BR168" s="224">
        <f t="shared" si="833"/>
        <v>0.72960372960372966</v>
      </c>
      <c r="BS168" s="34">
        <v>1719</v>
      </c>
      <c r="BT168" s="224">
        <f t="shared" si="834"/>
        <v>4.7531992687385838E-2</v>
      </c>
      <c r="BU168" s="130">
        <v>315</v>
      </c>
      <c r="BV168" s="220">
        <f t="shared" si="835"/>
        <v>-0.1151685393258427</v>
      </c>
      <c r="BW168" s="34">
        <v>267677</v>
      </c>
      <c r="BX168" s="224">
        <f t="shared" si="836"/>
        <v>0.22446113591451367</v>
      </c>
      <c r="BY168" s="34">
        <v>121345</v>
      </c>
      <c r="BZ168" s="224">
        <f t="shared" si="837"/>
        <v>0.28268958372973096</v>
      </c>
      <c r="CA168" s="34">
        <v>46722</v>
      </c>
      <c r="CB168" s="224">
        <f t="shared" si="838"/>
        <v>7.6891163047987821E-2</v>
      </c>
      <c r="CC168" s="34">
        <v>30114</v>
      </c>
      <c r="CD168" s="224">
        <f t="shared" si="839"/>
        <v>0.4702665755297335</v>
      </c>
      <c r="CE168" s="34">
        <v>68020</v>
      </c>
      <c r="CF168" s="224">
        <f t="shared" si="840"/>
        <v>0.17118358070181472</v>
      </c>
      <c r="CG168" s="130">
        <v>869</v>
      </c>
      <c r="CH168" s="220">
        <f t="shared" si="841"/>
        <v>-0.35772357723577231</v>
      </c>
      <c r="CI168" s="34">
        <v>30772</v>
      </c>
      <c r="CJ168" s="224">
        <f t="shared" si="842"/>
        <v>-0.17991631799163177</v>
      </c>
      <c r="CK168" s="34">
        <v>9696</v>
      </c>
      <c r="CL168" s="224">
        <f t="shared" si="843"/>
        <v>-0.16550477665892072</v>
      </c>
      <c r="CM168" s="34">
        <v>12190</v>
      </c>
      <c r="CN168" s="224">
        <f t="shared" si="844"/>
        <v>-0.22509694234314415</v>
      </c>
      <c r="CO168" s="34">
        <v>4301</v>
      </c>
      <c r="CP168" s="224">
        <f t="shared" si="845"/>
        <v>0.13542766631467784</v>
      </c>
      <c r="CQ168" s="34">
        <v>3794</v>
      </c>
      <c r="CR168" s="224">
        <f t="shared" si="846"/>
        <v>-0.26572479194890652</v>
      </c>
      <c r="CS168" s="130">
        <v>858</v>
      </c>
      <c r="CT168" s="220">
        <f t="shared" si="847"/>
        <v>-0.14114114114114118</v>
      </c>
      <c r="CU168" s="34">
        <v>31996</v>
      </c>
      <c r="CV168" s="224">
        <f t="shared" si="848"/>
        <v>1.9045799095483762E-2</v>
      </c>
      <c r="CW168" s="34">
        <v>7633</v>
      </c>
      <c r="CX168" s="224">
        <f t="shared" si="849"/>
        <v>0.4844418514196811</v>
      </c>
      <c r="CY168" s="34">
        <v>4791</v>
      </c>
      <c r="CZ168" s="224">
        <f t="shared" si="850"/>
        <v>-4.5427375971309081E-2</v>
      </c>
      <c r="DA168" s="34">
        <v>2453</v>
      </c>
      <c r="DB168" s="224">
        <f t="shared" si="851"/>
        <v>-0.30784424379232511</v>
      </c>
      <c r="DC168" s="34">
        <v>17185</v>
      </c>
      <c r="DD168" s="224">
        <f t="shared" si="852"/>
        <v>-1.9512751754436009E-2</v>
      </c>
      <c r="DE168" s="130">
        <v>142</v>
      </c>
      <c r="DF168" s="220">
        <f t="shared" si="853"/>
        <v>-0.21978021978021978</v>
      </c>
      <c r="DG168" s="34">
        <v>22017</v>
      </c>
      <c r="DH168" s="224">
        <f t="shared" si="854"/>
        <v>5.0178869544478921E-2</v>
      </c>
      <c r="DI168" s="34">
        <v>5421</v>
      </c>
      <c r="DJ168" s="224">
        <f t="shared" si="855"/>
        <v>0.89810924369747891</v>
      </c>
      <c r="DK168" s="34">
        <v>14747</v>
      </c>
      <c r="DL168" s="224">
        <f t="shared" si="856"/>
        <v>-5.2188443987402744E-2</v>
      </c>
      <c r="DM168" s="34">
        <v>381</v>
      </c>
      <c r="DN168" s="224">
        <f t="shared" si="857"/>
        <v>-0.58039647577092512</v>
      </c>
      <c r="DO168" s="34">
        <v>1660</v>
      </c>
      <c r="DP168" s="224">
        <f t="shared" si="858"/>
        <v>-3.6014405762304635E-3</v>
      </c>
      <c r="DQ168" s="130">
        <v>0</v>
      </c>
      <c r="DR168" s="220">
        <f t="shared" si="859"/>
        <v>-1</v>
      </c>
      <c r="DS168" s="34">
        <v>53989</v>
      </c>
      <c r="DT168" s="224">
        <f t="shared" si="860"/>
        <v>0.34800629197772848</v>
      </c>
      <c r="DU168" s="34">
        <v>31326</v>
      </c>
      <c r="DV168" s="224">
        <f t="shared" si="861"/>
        <v>0.19674511002444994</v>
      </c>
      <c r="DW168" s="34">
        <v>22448</v>
      </c>
      <c r="DX168" s="224">
        <f t="shared" si="862"/>
        <v>0.28171748315633205</v>
      </c>
      <c r="DY168" s="34">
        <v>9023</v>
      </c>
      <c r="DZ168" s="224">
        <f t="shared" si="863"/>
        <v>0.23806256860592745</v>
      </c>
      <c r="EA168" s="34">
        <v>6777</v>
      </c>
      <c r="EB168" s="224">
        <f t="shared" si="864"/>
        <v>0.3233743409490335</v>
      </c>
      <c r="EC168" s="130">
        <v>723</v>
      </c>
      <c r="ED168" s="220">
        <f t="shared" si="865"/>
        <v>0.65068493150684925</v>
      </c>
    </row>
    <row r="169" spans="1:134" s="16" customFormat="1" outlineLevel="1" x14ac:dyDescent="0.25">
      <c r="A169" s="218"/>
      <c r="B169" s="33" t="s">
        <v>43</v>
      </c>
      <c r="C169" s="34">
        <v>821604</v>
      </c>
      <c r="D169" s="224">
        <f t="shared" si="800"/>
        <v>0.11400760113949304</v>
      </c>
      <c r="E169" s="34">
        <v>309872</v>
      </c>
      <c r="F169" s="224">
        <f t="shared" si="801"/>
        <v>7.4116953793892382E-2</v>
      </c>
      <c r="G169" s="34">
        <v>209914</v>
      </c>
      <c r="H169" s="224">
        <f t="shared" si="802"/>
        <v>0.13565860018719</v>
      </c>
      <c r="I169" s="34">
        <v>138929</v>
      </c>
      <c r="J169" s="224">
        <f t="shared" si="803"/>
        <v>0.12145330674911015</v>
      </c>
      <c r="K169" s="34">
        <v>169953</v>
      </c>
      <c r="L169" s="224">
        <f t="shared" si="804"/>
        <v>0.15180985815266368</v>
      </c>
      <c r="M169" s="130">
        <v>10913</v>
      </c>
      <c r="N169" s="220">
        <f t="shared" si="805"/>
        <v>0.18529379819702396</v>
      </c>
      <c r="O169" s="34">
        <v>680264</v>
      </c>
      <c r="P169" s="224">
        <f t="shared" si="806"/>
        <v>0.1528276530589765</v>
      </c>
      <c r="Q169" s="34">
        <v>252245</v>
      </c>
      <c r="R169" s="224">
        <f t="shared" si="807"/>
        <v>0.15341000022862894</v>
      </c>
      <c r="S169" s="34">
        <v>166899</v>
      </c>
      <c r="T169" s="224">
        <f t="shared" si="808"/>
        <v>0.13761161475018735</v>
      </c>
      <c r="U169" s="34">
        <v>123873</v>
      </c>
      <c r="V169" s="224">
        <f t="shared" si="809"/>
        <v>0.15198549242071979</v>
      </c>
      <c r="W169" s="34">
        <v>135200</v>
      </c>
      <c r="X169" s="224">
        <f t="shared" si="810"/>
        <v>0.18403306885257398</v>
      </c>
      <c r="Y169" s="130">
        <v>5776</v>
      </c>
      <c r="Z169" s="220">
        <f t="shared" si="811"/>
        <v>-7.1382636655948573E-2</v>
      </c>
      <c r="AA169" s="34">
        <v>141340</v>
      </c>
      <c r="AB169" s="224">
        <f t="shared" si="812"/>
        <v>-4.1359757999972824E-2</v>
      </c>
      <c r="AC169" s="34">
        <v>57627</v>
      </c>
      <c r="AD169" s="224">
        <f t="shared" si="813"/>
        <v>-0.17433913604126372</v>
      </c>
      <c r="AE169" s="34">
        <v>43016</v>
      </c>
      <c r="AF169" s="224">
        <f t="shared" si="814"/>
        <v>0.12817015919641217</v>
      </c>
      <c r="AG169" s="34">
        <v>15056</v>
      </c>
      <c r="AH169" s="224">
        <f t="shared" si="815"/>
        <v>-7.9312664342934047E-2</v>
      </c>
      <c r="AI169" s="34">
        <v>34753</v>
      </c>
      <c r="AJ169" s="224">
        <f t="shared" si="816"/>
        <v>4.153804657296134E-2</v>
      </c>
      <c r="AK169" s="130">
        <v>5136</v>
      </c>
      <c r="AL169" s="220">
        <f t="shared" si="817"/>
        <v>0.71887550200803219</v>
      </c>
      <c r="AM169" s="34">
        <v>167954</v>
      </c>
      <c r="AN169" s="224">
        <f t="shared" si="818"/>
        <v>6.5312672447148001E-2</v>
      </c>
      <c r="AO169" s="34">
        <v>37683</v>
      </c>
      <c r="AP169" s="224">
        <f t="shared" si="819"/>
        <v>5.0660792951541911E-2</v>
      </c>
      <c r="AQ169" s="34">
        <v>52010</v>
      </c>
      <c r="AR169" s="224">
        <f t="shared" si="820"/>
        <v>6.9020800789278969E-2</v>
      </c>
      <c r="AS169" s="34">
        <v>54812</v>
      </c>
      <c r="AT169" s="224">
        <f t="shared" si="821"/>
        <v>8.6031305726173901E-2</v>
      </c>
      <c r="AU169" s="34">
        <v>21059</v>
      </c>
      <c r="AV169" s="224">
        <f t="shared" si="822"/>
        <v>6.7406061764987424E-3</v>
      </c>
      <c r="AW169" s="130">
        <v>3281</v>
      </c>
      <c r="AX169" s="220">
        <f t="shared" si="823"/>
        <v>0.12710408794228778</v>
      </c>
      <c r="AY169" s="34">
        <v>20180</v>
      </c>
      <c r="AZ169" s="224">
        <f t="shared" si="824"/>
        <v>6.8799322069805546E-2</v>
      </c>
      <c r="BA169" s="34">
        <v>10129</v>
      </c>
      <c r="BB169" s="224">
        <f t="shared" si="825"/>
        <v>2.9056182058315505E-2</v>
      </c>
      <c r="BC169" s="34">
        <v>5940</v>
      </c>
      <c r="BD169" s="224">
        <f t="shared" si="826"/>
        <v>0.13727742676622623</v>
      </c>
      <c r="BE169" s="34">
        <v>1703</v>
      </c>
      <c r="BF169" s="224">
        <f t="shared" si="827"/>
        <v>0.21556031406138465</v>
      </c>
      <c r="BG169" s="34">
        <v>2208</v>
      </c>
      <c r="BH169" s="224">
        <f t="shared" si="828"/>
        <v>3.2258064516129004E-2</v>
      </c>
      <c r="BI169" s="130">
        <v>243</v>
      </c>
      <c r="BJ169" s="220">
        <f t="shared" si="829"/>
        <v>-0.1678082191780822</v>
      </c>
      <c r="BK169" s="34">
        <v>17860</v>
      </c>
      <c r="BL169" s="224">
        <f t="shared" si="830"/>
        <v>0.52012937271257131</v>
      </c>
      <c r="BM169" s="34">
        <v>7874</v>
      </c>
      <c r="BN169" s="224">
        <f t="shared" si="831"/>
        <v>0.42490047050307633</v>
      </c>
      <c r="BO169" s="34">
        <v>1976</v>
      </c>
      <c r="BP169" s="224">
        <f t="shared" si="832"/>
        <v>0.26181353767560656</v>
      </c>
      <c r="BQ169" s="34">
        <v>6458</v>
      </c>
      <c r="BR169" s="224">
        <f t="shared" si="833"/>
        <v>0.86809372288111075</v>
      </c>
      <c r="BS169" s="34">
        <v>1604</v>
      </c>
      <c r="BT169" s="224">
        <f t="shared" si="834"/>
        <v>0.28217426059152673</v>
      </c>
      <c r="BU169" s="130">
        <v>226</v>
      </c>
      <c r="BV169" s="220">
        <f t="shared" si="835"/>
        <v>-4.2372881355932202E-2</v>
      </c>
      <c r="BW169" s="34">
        <v>277668</v>
      </c>
      <c r="BX169" s="224">
        <f t="shared" si="836"/>
        <v>0.11527137916768759</v>
      </c>
      <c r="BY169" s="34">
        <v>127147</v>
      </c>
      <c r="BZ169" s="224">
        <f t="shared" si="837"/>
        <v>0.1043584754890039</v>
      </c>
      <c r="CA169" s="34">
        <v>44587</v>
      </c>
      <c r="CB169" s="224">
        <f t="shared" si="838"/>
        <v>9.8580791405903589E-2</v>
      </c>
      <c r="CC169" s="34">
        <v>32612</v>
      </c>
      <c r="CD169" s="224">
        <f t="shared" si="839"/>
        <v>8.2232693966947545E-2</v>
      </c>
      <c r="CE169" s="34">
        <v>72654</v>
      </c>
      <c r="CF169" s="224">
        <f t="shared" si="840"/>
        <v>0.17820481634638785</v>
      </c>
      <c r="CG169" s="130">
        <v>654</v>
      </c>
      <c r="CH169" s="220">
        <f t="shared" si="841"/>
        <v>-0.47342995169082125</v>
      </c>
      <c r="CI169" s="34">
        <v>26964</v>
      </c>
      <c r="CJ169" s="224">
        <f t="shared" si="842"/>
        <v>0.36229980296064257</v>
      </c>
      <c r="CK169" s="34">
        <v>8813</v>
      </c>
      <c r="CL169" s="224">
        <f t="shared" si="843"/>
        <v>0.45862297252565365</v>
      </c>
      <c r="CM169" s="34">
        <v>11404</v>
      </c>
      <c r="CN169" s="224">
        <f t="shared" si="844"/>
        <v>0.22098501070663801</v>
      </c>
      <c r="CO169" s="34">
        <v>2712</v>
      </c>
      <c r="CP169" s="224">
        <f t="shared" si="845"/>
        <v>0.52445193929173684</v>
      </c>
      <c r="CQ169" s="34">
        <v>3506</v>
      </c>
      <c r="CR169" s="224">
        <f t="shared" si="846"/>
        <v>0.61195402298850565</v>
      </c>
      <c r="CS169" s="130">
        <v>729</v>
      </c>
      <c r="CT169" s="220">
        <f t="shared" si="847"/>
        <v>0.38068181818181812</v>
      </c>
      <c r="CU169" s="34">
        <v>39137</v>
      </c>
      <c r="CV169" s="224">
        <f t="shared" si="848"/>
        <v>0.14221923885127241</v>
      </c>
      <c r="CW169" s="34">
        <v>8513</v>
      </c>
      <c r="CX169" s="224">
        <f t="shared" si="849"/>
        <v>0.45870459218642901</v>
      </c>
      <c r="CY169" s="34">
        <v>5608</v>
      </c>
      <c r="CZ169" s="224">
        <f t="shared" si="850"/>
        <v>-0.15210160266102213</v>
      </c>
      <c r="DA169" s="34">
        <v>4488</v>
      </c>
      <c r="DB169" s="224">
        <f t="shared" si="851"/>
        <v>0.18824463860206508</v>
      </c>
      <c r="DC169" s="34">
        <v>20649</v>
      </c>
      <c r="DD169" s="224">
        <f t="shared" si="852"/>
        <v>0.13862696443341616</v>
      </c>
      <c r="DE169" s="130">
        <v>62</v>
      </c>
      <c r="DF169" s="220">
        <f t="shared" si="853"/>
        <v>-3.125E-2</v>
      </c>
      <c r="DG169" s="34">
        <v>25308</v>
      </c>
      <c r="DH169" s="224">
        <f t="shared" si="854"/>
        <v>3.5303743096747775E-2</v>
      </c>
      <c r="DI169" s="34">
        <v>6091</v>
      </c>
      <c r="DJ169" s="224">
        <f t="shared" si="855"/>
        <v>0.36999550157444894</v>
      </c>
      <c r="DK169" s="34">
        <v>16866</v>
      </c>
      <c r="DL169" s="224">
        <f t="shared" si="856"/>
        <v>-2.1466697609654251E-2</v>
      </c>
      <c r="DM169" s="34">
        <v>1060</v>
      </c>
      <c r="DN169" s="224">
        <f t="shared" si="857"/>
        <v>8.4953940634595604E-2</v>
      </c>
      <c r="DO169" s="34">
        <v>1623</v>
      </c>
      <c r="DP169" s="224">
        <f t="shared" si="858"/>
        <v>-0.12975871313672926</v>
      </c>
      <c r="DQ169" s="130">
        <v>74</v>
      </c>
      <c r="DR169" s="220">
        <f t="shared" si="859"/>
        <v>0.4509803921568627</v>
      </c>
      <c r="DS169" s="34">
        <v>68359</v>
      </c>
      <c r="DT169" s="224">
        <f t="shared" si="860"/>
        <v>0.40332977500410583</v>
      </c>
      <c r="DU169" s="34">
        <v>38756</v>
      </c>
      <c r="DV169" s="224">
        <f t="shared" si="861"/>
        <v>0.28462991812787952</v>
      </c>
      <c r="DW169" s="34">
        <v>25455</v>
      </c>
      <c r="DX169" s="224">
        <f t="shared" si="862"/>
        <v>0.65819816298612466</v>
      </c>
      <c r="DY169" s="34">
        <v>11685</v>
      </c>
      <c r="DZ169" s="224">
        <f t="shared" si="863"/>
        <v>0.18197450940724247</v>
      </c>
      <c r="EA169" s="34">
        <v>7533</v>
      </c>
      <c r="EB169" s="224">
        <f t="shared" si="864"/>
        <v>0.64404190309908338</v>
      </c>
      <c r="EC169" s="130">
        <v>356</v>
      </c>
      <c r="ED169" s="220">
        <f t="shared" si="865"/>
        <v>-0.53280839895013121</v>
      </c>
    </row>
    <row r="170" spans="1:134" s="16" customFormat="1" outlineLevel="1" x14ac:dyDescent="0.25">
      <c r="A170" s="218"/>
      <c r="B170" s="33" t="s">
        <v>45</v>
      </c>
      <c r="C170" s="34">
        <v>1043388</v>
      </c>
      <c r="D170" s="224">
        <f t="shared" si="800"/>
        <v>0.14734679874025725</v>
      </c>
      <c r="E170" s="34">
        <v>401911</v>
      </c>
      <c r="F170" s="224">
        <f t="shared" si="801"/>
        <v>0.16552698125464005</v>
      </c>
      <c r="G170" s="34">
        <v>254813</v>
      </c>
      <c r="H170" s="224">
        <f t="shared" si="802"/>
        <v>0.20653522353854759</v>
      </c>
      <c r="I170" s="34">
        <v>175628</v>
      </c>
      <c r="J170" s="224">
        <f t="shared" si="803"/>
        <v>0.13019640145177491</v>
      </c>
      <c r="K170" s="34">
        <v>200425</v>
      </c>
      <c r="L170" s="224">
        <f t="shared" si="804"/>
        <v>3.4590448266606177E-2</v>
      </c>
      <c r="M170" s="130">
        <v>16112</v>
      </c>
      <c r="N170" s="220">
        <f t="shared" si="805"/>
        <v>0.24503515957035771</v>
      </c>
      <c r="O170" s="34">
        <v>843324</v>
      </c>
      <c r="P170" s="224">
        <f t="shared" si="806"/>
        <v>0.17165761284854875</v>
      </c>
      <c r="Q170" s="34">
        <v>324605</v>
      </c>
      <c r="R170" s="224">
        <f t="shared" si="807"/>
        <v>0.22277429124633663</v>
      </c>
      <c r="S170" s="34">
        <v>204471</v>
      </c>
      <c r="T170" s="224">
        <f t="shared" si="808"/>
        <v>0.18505059637653432</v>
      </c>
      <c r="U170" s="34">
        <v>151212</v>
      </c>
      <c r="V170" s="224">
        <f t="shared" si="809"/>
        <v>0.15787861616919607</v>
      </c>
      <c r="W170" s="34">
        <v>155942</v>
      </c>
      <c r="X170" s="224">
        <f t="shared" si="810"/>
        <v>6.7116482132836941E-2</v>
      </c>
      <c r="Y170" s="130">
        <v>7374</v>
      </c>
      <c r="Z170" s="220">
        <f t="shared" si="811"/>
        <v>-0.14126004425294048</v>
      </c>
      <c r="AA170" s="34">
        <v>200064</v>
      </c>
      <c r="AB170" s="224">
        <f t="shared" si="812"/>
        <v>5.5067449979432803E-2</v>
      </c>
      <c r="AC170" s="34">
        <v>77307</v>
      </c>
      <c r="AD170" s="224">
        <f t="shared" si="813"/>
        <v>-2.5943099060050878E-2</v>
      </c>
      <c r="AE170" s="34">
        <v>50342</v>
      </c>
      <c r="AF170" s="224">
        <f t="shared" si="814"/>
        <v>0.30244230570216279</v>
      </c>
      <c r="AG170" s="34">
        <v>24417</v>
      </c>
      <c r="AH170" s="224">
        <f t="shared" si="815"/>
        <v>-1.5522941698250192E-2</v>
      </c>
      <c r="AI170" s="34">
        <v>44484</v>
      </c>
      <c r="AJ170" s="224">
        <f t="shared" si="816"/>
        <v>-6.5265812145408719E-2</v>
      </c>
      <c r="AK170" s="130">
        <v>8737</v>
      </c>
      <c r="AL170" s="220">
        <f t="shared" si="817"/>
        <v>1.006199770378875</v>
      </c>
      <c r="AM170" s="34">
        <v>205859</v>
      </c>
      <c r="AN170" s="224">
        <f t="shared" si="818"/>
        <v>0.11856790445451493</v>
      </c>
      <c r="AO170" s="34">
        <v>46738</v>
      </c>
      <c r="AP170" s="224">
        <f t="shared" si="819"/>
        <v>0.11591815294988428</v>
      </c>
      <c r="AQ170" s="34">
        <v>61948</v>
      </c>
      <c r="AR170" s="224">
        <f t="shared" si="820"/>
        <v>0.24797034589737899</v>
      </c>
      <c r="AS170" s="34">
        <v>66726</v>
      </c>
      <c r="AT170" s="224">
        <f t="shared" si="821"/>
        <v>4.9976396538158996E-2</v>
      </c>
      <c r="AU170" s="34">
        <v>25444</v>
      </c>
      <c r="AV170" s="224">
        <f t="shared" si="822"/>
        <v>1.9105218888933351E-2</v>
      </c>
      <c r="AW170" s="130">
        <v>3643</v>
      </c>
      <c r="AX170" s="220">
        <f t="shared" si="823"/>
        <v>-0.13034137025543091</v>
      </c>
      <c r="AY170" s="34">
        <v>31146</v>
      </c>
      <c r="AZ170" s="224">
        <f t="shared" si="824"/>
        <v>9.0469855052167203E-2</v>
      </c>
      <c r="BA170" s="34">
        <v>15078</v>
      </c>
      <c r="BB170" s="224">
        <f t="shared" si="825"/>
        <v>3.5434693036670684E-2</v>
      </c>
      <c r="BC170" s="34">
        <v>10221</v>
      </c>
      <c r="BD170" s="224">
        <f t="shared" si="826"/>
        <v>0.24600755821041087</v>
      </c>
      <c r="BE170" s="34">
        <v>1992</v>
      </c>
      <c r="BF170" s="224">
        <f t="shared" si="827"/>
        <v>0.10666666666666669</v>
      </c>
      <c r="BG170" s="34">
        <v>3185</v>
      </c>
      <c r="BH170" s="224">
        <f t="shared" si="828"/>
        <v>-3.4418022528159842E-3</v>
      </c>
      <c r="BI170" s="130">
        <v>578</v>
      </c>
      <c r="BJ170" s="220">
        <f t="shared" si="829"/>
        <v>9.4696969696969724E-2</v>
      </c>
      <c r="BK170" s="34">
        <v>28372</v>
      </c>
      <c r="BL170" s="224">
        <f t="shared" si="830"/>
        <v>0.44460285132382893</v>
      </c>
      <c r="BM170" s="34">
        <v>12584</v>
      </c>
      <c r="BN170" s="224">
        <f t="shared" si="831"/>
        <v>0.38361737218251779</v>
      </c>
      <c r="BO170" s="34">
        <v>3204</v>
      </c>
      <c r="BP170" s="224">
        <f t="shared" si="832"/>
        <v>0.28468323977546106</v>
      </c>
      <c r="BQ170" s="34">
        <v>9849</v>
      </c>
      <c r="BR170" s="224">
        <f t="shared" si="833"/>
        <v>0.53125</v>
      </c>
      <c r="BS170" s="34">
        <v>2282</v>
      </c>
      <c r="BT170" s="224">
        <f t="shared" si="834"/>
        <v>-4.4388609715242833E-2</v>
      </c>
      <c r="BU170" s="130">
        <v>543</v>
      </c>
      <c r="BV170" s="220">
        <f t="shared" si="835"/>
        <v>0.36432160804020097</v>
      </c>
      <c r="BW170" s="34">
        <v>322987</v>
      </c>
      <c r="BX170" s="224">
        <f t="shared" si="836"/>
        <v>0.14620565815435715</v>
      </c>
      <c r="BY170" s="34">
        <v>159863</v>
      </c>
      <c r="BZ170" s="224">
        <f t="shared" si="837"/>
        <v>0.23451098498011502</v>
      </c>
      <c r="CA170" s="34">
        <v>50414</v>
      </c>
      <c r="CB170" s="224">
        <f t="shared" si="838"/>
        <v>0.11004932182490745</v>
      </c>
      <c r="CC170" s="34">
        <v>31279</v>
      </c>
      <c r="CD170" s="224">
        <f t="shared" si="839"/>
        <v>5.7938172224852869E-2</v>
      </c>
      <c r="CE170" s="34">
        <v>79366</v>
      </c>
      <c r="CF170" s="224">
        <f t="shared" si="840"/>
        <v>4.6713441654357535E-2</v>
      </c>
      <c r="CG170" s="130">
        <v>729</v>
      </c>
      <c r="CH170" s="220">
        <f t="shared" si="841"/>
        <v>-0.4077985377741673</v>
      </c>
      <c r="CI170" s="34">
        <v>45730</v>
      </c>
      <c r="CJ170" s="224">
        <f t="shared" si="842"/>
        <v>0.16063044085175493</v>
      </c>
      <c r="CK170" s="34">
        <v>13699</v>
      </c>
      <c r="CL170" s="224">
        <f t="shared" si="843"/>
        <v>0.10324555045502137</v>
      </c>
      <c r="CM170" s="34">
        <v>20346</v>
      </c>
      <c r="CN170" s="224">
        <f t="shared" si="844"/>
        <v>0.29279451010293567</v>
      </c>
      <c r="CO170" s="34">
        <v>4119</v>
      </c>
      <c r="CP170" s="224">
        <f t="shared" si="845"/>
        <v>-0.10085134250163719</v>
      </c>
      <c r="CQ170" s="34">
        <v>6837</v>
      </c>
      <c r="CR170" s="224">
        <f t="shared" si="846"/>
        <v>0.21094580233793847</v>
      </c>
      <c r="CS170" s="130">
        <v>972</v>
      </c>
      <c r="CT170" s="220">
        <f t="shared" si="847"/>
        <v>-4.6123650637880265E-2</v>
      </c>
      <c r="CU170" s="34">
        <v>44483</v>
      </c>
      <c r="CV170" s="224">
        <f t="shared" si="848"/>
        <v>9.653166366751309E-2</v>
      </c>
      <c r="CW170" s="34">
        <v>9927</v>
      </c>
      <c r="CX170" s="224">
        <f t="shared" si="849"/>
        <v>0.40033855268726204</v>
      </c>
      <c r="CY170" s="34">
        <v>6180</v>
      </c>
      <c r="CZ170" s="224">
        <f t="shared" si="850"/>
        <v>-0.12365286443562107</v>
      </c>
      <c r="DA170" s="34">
        <v>4308</v>
      </c>
      <c r="DB170" s="224">
        <f t="shared" si="851"/>
        <v>9.9260015310028038E-2</v>
      </c>
      <c r="DC170" s="34">
        <v>24209</v>
      </c>
      <c r="DD170" s="224">
        <f t="shared" si="852"/>
        <v>8.3904186254757152E-2</v>
      </c>
      <c r="DE170" s="130">
        <v>70</v>
      </c>
      <c r="DF170" s="220">
        <f t="shared" si="853"/>
        <v>-0.67592592592592593</v>
      </c>
      <c r="DG170" s="34">
        <v>32211</v>
      </c>
      <c r="DH170" s="224">
        <f t="shared" si="854"/>
        <v>0.32965944272445813</v>
      </c>
      <c r="DI170" s="34">
        <v>8625</v>
      </c>
      <c r="DJ170" s="224">
        <f t="shared" si="855"/>
        <v>0.88113413304252997</v>
      </c>
      <c r="DK170" s="34">
        <v>19110</v>
      </c>
      <c r="DL170" s="224">
        <f t="shared" si="856"/>
        <v>0.2191387559808613</v>
      </c>
      <c r="DM170" s="34">
        <v>2654</v>
      </c>
      <c r="DN170" s="224">
        <f t="shared" si="857"/>
        <v>0.75761589403973506</v>
      </c>
      <c r="DO170" s="34">
        <v>2064</v>
      </c>
      <c r="DP170" s="224">
        <f t="shared" si="858"/>
        <v>-0.16908212560386471</v>
      </c>
      <c r="DQ170" s="130">
        <v>0</v>
      </c>
      <c r="DR170" s="220">
        <f t="shared" si="859"/>
        <v>-1</v>
      </c>
      <c r="DS170" s="34">
        <v>84587</v>
      </c>
      <c r="DT170" s="224">
        <f t="shared" si="860"/>
        <v>0.27242504926515942</v>
      </c>
      <c r="DU170" s="34">
        <v>47721</v>
      </c>
      <c r="DV170" s="224">
        <f t="shared" si="861"/>
        <v>0.2262880637286393</v>
      </c>
      <c r="DW170" s="34">
        <v>28971</v>
      </c>
      <c r="DX170" s="224">
        <f t="shared" si="862"/>
        <v>0.13309605757196485</v>
      </c>
      <c r="DY170" s="34">
        <v>20076</v>
      </c>
      <c r="DZ170" s="224">
        <f t="shared" si="863"/>
        <v>0.72148859543817534</v>
      </c>
      <c r="EA170" s="34">
        <v>8285</v>
      </c>
      <c r="EB170" s="224">
        <f t="shared" si="864"/>
        <v>0.11567465661190401</v>
      </c>
      <c r="EC170" s="130">
        <v>830</v>
      </c>
      <c r="ED170" s="220">
        <f t="shared" si="865"/>
        <v>-4.5977011494252928E-2</v>
      </c>
    </row>
    <row r="171" spans="1:134" s="16" customFormat="1" outlineLevel="1" x14ac:dyDescent="0.25">
      <c r="A171" s="218"/>
      <c r="B171" s="33" t="s">
        <v>47</v>
      </c>
      <c r="C171" s="34">
        <v>1077777</v>
      </c>
      <c r="D171" s="224">
        <f t="shared" si="800"/>
        <v>9.9966626761663013E-2</v>
      </c>
      <c r="E171" s="34">
        <v>410474</v>
      </c>
      <c r="F171" s="224">
        <f t="shared" si="801"/>
        <v>0.16137812396551587</v>
      </c>
      <c r="G171" s="34">
        <v>263971</v>
      </c>
      <c r="H171" s="224">
        <f t="shared" si="802"/>
        <v>0.10896342539301118</v>
      </c>
      <c r="I171" s="34">
        <v>176911</v>
      </c>
      <c r="J171" s="224">
        <f t="shared" si="803"/>
        <v>6.4254346387535355E-2</v>
      </c>
      <c r="K171" s="34">
        <v>215816</v>
      </c>
      <c r="L171" s="224">
        <f t="shared" si="804"/>
        <v>1.7918374469971798E-2</v>
      </c>
      <c r="M171" s="130">
        <v>17098</v>
      </c>
      <c r="N171" s="220">
        <f t="shared" si="805"/>
        <v>0.11344100026048443</v>
      </c>
      <c r="O171" s="34">
        <v>840975</v>
      </c>
      <c r="P171" s="224">
        <f t="shared" si="806"/>
        <v>0.15617962698694199</v>
      </c>
      <c r="Q171" s="34">
        <v>318459</v>
      </c>
      <c r="R171" s="224">
        <f t="shared" si="807"/>
        <v>0.25524333571144209</v>
      </c>
      <c r="S171" s="34">
        <v>209620</v>
      </c>
      <c r="T171" s="224">
        <f t="shared" si="808"/>
        <v>0.10771149405243152</v>
      </c>
      <c r="U171" s="34">
        <v>149251</v>
      </c>
      <c r="V171" s="224">
        <f t="shared" si="809"/>
        <v>0.15446972099535117</v>
      </c>
      <c r="W171" s="34">
        <v>158599</v>
      </c>
      <c r="X171" s="224">
        <f t="shared" si="810"/>
        <v>7.1839371760301196E-2</v>
      </c>
      <c r="Y171" s="130">
        <v>7795</v>
      </c>
      <c r="Z171" s="220">
        <f t="shared" si="811"/>
        <v>-4.4496200049031653E-2</v>
      </c>
      <c r="AA171" s="34">
        <v>236802</v>
      </c>
      <c r="AB171" s="224">
        <f t="shared" si="812"/>
        <v>-6.1995698209171612E-2</v>
      </c>
      <c r="AC171" s="34">
        <v>92015</v>
      </c>
      <c r="AD171" s="224">
        <f t="shared" si="813"/>
        <v>-7.7395873022239159E-2</v>
      </c>
      <c r="AE171" s="34">
        <v>54351</v>
      </c>
      <c r="AF171" s="224">
        <f t="shared" si="814"/>
        <v>0.11379564736259673</v>
      </c>
      <c r="AG171" s="34">
        <v>27660</v>
      </c>
      <c r="AH171" s="224">
        <f t="shared" si="815"/>
        <v>-0.251400579176703</v>
      </c>
      <c r="AI171" s="34">
        <v>57217</v>
      </c>
      <c r="AJ171" s="224">
        <f t="shared" si="816"/>
        <v>-0.10666833205826787</v>
      </c>
      <c r="AK171" s="130">
        <v>9303</v>
      </c>
      <c r="AL171" s="220">
        <f t="shared" si="817"/>
        <v>0.29244234509585998</v>
      </c>
      <c r="AM171" s="34">
        <v>203931</v>
      </c>
      <c r="AN171" s="224">
        <f t="shared" si="818"/>
        <v>0.14313020958872635</v>
      </c>
      <c r="AO171" s="34">
        <v>43675</v>
      </c>
      <c r="AP171" s="224">
        <f t="shared" si="819"/>
        <v>0.20519330003587299</v>
      </c>
      <c r="AQ171" s="34">
        <v>58776</v>
      </c>
      <c r="AR171" s="224">
        <f t="shared" si="820"/>
        <v>0.13093840795828449</v>
      </c>
      <c r="AS171" s="34">
        <v>61736</v>
      </c>
      <c r="AT171" s="224">
        <f t="shared" si="821"/>
        <v>-5.7814638859811085E-3</v>
      </c>
      <c r="AU171" s="34">
        <v>33576</v>
      </c>
      <c r="AV171" s="224">
        <f t="shared" si="822"/>
        <v>0.38127365476386377</v>
      </c>
      <c r="AW171" s="130">
        <v>4182</v>
      </c>
      <c r="AX171" s="220">
        <f t="shared" si="823"/>
        <v>0.14293522820442739</v>
      </c>
      <c r="AY171" s="34">
        <v>26152</v>
      </c>
      <c r="AZ171" s="224">
        <f t="shared" si="824"/>
        <v>7.1891138617919514E-2</v>
      </c>
      <c r="BA171" s="34">
        <v>12506</v>
      </c>
      <c r="BB171" s="224">
        <f t="shared" si="825"/>
        <v>4.3296904980395512E-2</v>
      </c>
      <c r="BC171" s="34">
        <v>9041</v>
      </c>
      <c r="BD171" s="224">
        <f t="shared" si="826"/>
        <v>0.11014243614931241</v>
      </c>
      <c r="BE171" s="34">
        <v>1537</v>
      </c>
      <c r="BF171" s="224">
        <f t="shared" si="827"/>
        <v>6.366782006920424E-2</v>
      </c>
      <c r="BG171" s="34">
        <v>2466</v>
      </c>
      <c r="BH171" s="224">
        <f t="shared" si="828"/>
        <v>-2.2979397781299538E-2</v>
      </c>
      <c r="BI171" s="130">
        <v>281</v>
      </c>
      <c r="BJ171" s="220">
        <f t="shared" si="829"/>
        <v>-0.12732919254658381</v>
      </c>
      <c r="BK171" s="34">
        <v>32339</v>
      </c>
      <c r="BL171" s="224">
        <f t="shared" si="830"/>
        <v>0.33897813845644253</v>
      </c>
      <c r="BM171" s="34">
        <v>15180</v>
      </c>
      <c r="BN171" s="224">
        <f t="shared" si="831"/>
        <v>0.47881149537262546</v>
      </c>
      <c r="BO171" s="34">
        <v>5182</v>
      </c>
      <c r="BP171" s="224">
        <f t="shared" si="832"/>
        <v>0.68794788273615626</v>
      </c>
      <c r="BQ171" s="34">
        <v>9354</v>
      </c>
      <c r="BR171" s="224">
        <f t="shared" si="833"/>
        <v>0.47006129184347012</v>
      </c>
      <c r="BS171" s="34">
        <v>2721</v>
      </c>
      <c r="BT171" s="224">
        <f t="shared" si="834"/>
        <v>-0.40224077328646746</v>
      </c>
      <c r="BU171" s="130">
        <v>442</v>
      </c>
      <c r="BV171" s="220">
        <f t="shared" si="835"/>
        <v>1.8433179723502224E-2</v>
      </c>
      <c r="BW171" s="34">
        <v>323459</v>
      </c>
      <c r="BX171" s="224">
        <f t="shared" si="836"/>
        <v>0.17260717936819825</v>
      </c>
      <c r="BY171" s="34">
        <v>157223</v>
      </c>
      <c r="BZ171" s="224">
        <f t="shared" si="837"/>
        <v>0.35393505162629291</v>
      </c>
      <c r="CA171" s="34">
        <v>55428</v>
      </c>
      <c r="CB171" s="224">
        <f t="shared" si="838"/>
        <v>4.9931807849674215E-2</v>
      </c>
      <c r="CC171" s="34">
        <v>31193</v>
      </c>
      <c r="CD171" s="224">
        <f t="shared" si="839"/>
        <v>0.20828168577626283</v>
      </c>
      <c r="CE171" s="34">
        <v>78902</v>
      </c>
      <c r="CF171" s="224">
        <f t="shared" si="840"/>
        <v>2.2033393349827124E-2</v>
      </c>
      <c r="CG171" s="130">
        <v>884</v>
      </c>
      <c r="CH171" s="220">
        <f t="shared" si="841"/>
        <v>-0.43442098528470885</v>
      </c>
      <c r="CI171" s="34">
        <v>42616</v>
      </c>
      <c r="CJ171" s="224">
        <f t="shared" si="842"/>
        <v>7.7331445761812168E-2</v>
      </c>
      <c r="CK171" s="34">
        <v>13856</v>
      </c>
      <c r="CL171" s="224">
        <f t="shared" si="843"/>
        <v>5.6580753393320027E-2</v>
      </c>
      <c r="CM171" s="34">
        <v>19040</v>
      </c>
      <c r="CN171" s="224">
        <f t="shared" si="844"/>
        <v>0.24411918452692105</v>
      </c>
      <c r="CO171" s="34">
        <v>3684</v>
      </c>
      <c r="CP171" s="224">
        <f t="shared" si="845"/>
        <v>-8.7893042832384305E-2</v>
      </c>
      <c r="CQ171" s="34">
        <v>5359</v>
      </c>
      <c r="CR171" s="224">
        <f t="shared" si="846"/>
        <v>-0.15963619256703776</v>
      </c>
      <c r="CS171" s="130">
        <v>820</v>
      </c>
      <c r="CT171" s="220">
        <f t="shared" si="847"/>
        <v>-0.10675381263616557</v>
      </c>
      <c r="CU171" s="34">
        <v>37420</v>
      </c>
      <c r="CV171" s="224">
        <f t="shared" si="848"/>
        <v>-5.3592655352942664E-2</v>
      </c>
      <c r="CW171" s="34">
        <v>7962</v>
      </c>
      <c r="CX171" s="224">
        <f t="shared" si="849"/>
        <v>0.21058233237038171</v>
      </c>
      <c r="CY171" s="34">
        <v>5904</v>
      </c>
      <c r="CZ171" s="224">
        <f t="shared" si="850"/>
        <v>-0.29344183820009573</v>
      </c>
      <c r="DA171" s="34">
        <v>3933</v>
      </c>
      <c r="DB171" s="224">
        <f t="shared" si="851"/>
        <v>0.25454545454545463</v>
      </c>
      <c r="DC171" s="34">
        <v>19700</v>
      </c>
      <c r="DD171" s="224">
        <f t="shared" si="852"/>
        <v>-7.4465586093493075E-2</v>
      </c>
      <c r="DE171" s="130">
        <v>0</v>
      </c>
      <c r="DF171" s="220">
        <f t="shared" si="853"/>
        <v>-1</v>
      </c>
      <c r="DG171" s="34">
        <v>29324</v>
      </c>
      <c r="DH171" s="224">
        <f t="shared" si="854"/>
        <v>0.21914106348480433</v>
      </c>
      <c r="DI171" s="34">
        <v>7070</v>
      </c>
      <c r="DJ171" s="224">
        <f t="shared" si="855"/>
        <v>5.9652278177457996E-2</v>
      </c>
      <c r="DK171" s="34">
        <v>17697</v>
      </c>
      <c r="DL171" s="224">
        <f t="shared" si="856"/>
        <v>0.22810548230395566</v>
      </c>
      <c r="DM171" s="34">
        <v>2731</v>
      </c>
      <c r="DN171" s="224">
        <f t="shared" si="857"/>
        <v>1.4019349164467898</v>
      </c>
      <c r="DO171" s="34">
        <v>1697</v>
      </c>
      <c r="DP171" s="224">
        <f t="shared" si="858"/>
        <v>-9.8778544875199104E-2</v>
      </c>
      <c r="DQ171" s="130">
        <v>183</v>
      </c>
      <c r="DR171" s="220">
        <f t="shared" si="859"/>
        <v>25.142857142857142</v>
      </c>
      <c r="DS171" s="34">
        <v>75389</v>
      </c>
      <c r="DT171" s="224">
        <f t="shared" si="860"/>
        <v>0.10419626510435731</v>
      </c>
      <c r="DU171" s="34">
        <v>43252</v>
      </c>
      <c r="DV171" s="224">
        <f t="shared" si="861"/>
        <v>0.1435672360002116</v>
      </c>
      <c r="DW171" s="34">
        <v>31851</v>
      </c>
      <c r="DX171" s="224">
        <f t="shared" si="862"/>
        <v>9.525119493827594E-2</v>
      </c>
      <c r="DY171" s="34">
        <v>17535</v>
      </c>
      <c r="DZ171" s="224">
        <f t="shared" si="863"/>
        <v>0.57137736356304325</v>
      </c>
      <c r="EA171" s="34">
        <v>7668</v>
      </c>
      <c r="EB171" s="224">
        <f t="shared" si="864"/>
        <v>0.23937287861645395</v>
      </c>
      <c r="EC171" s="130">
        <v>699</v>
      </c>
      <c r="ED171" s="220">
        <f t="shared" si="865"/>
        <v>-8.7467362924282033E-2</v>
      </c>
    </row>
    <row r="172" spans="1:134" s="16" customFormat="1" outlineLevel="1" x14ac:dyDescent="0.25">
      <c r="A172" s="218"/>
      <c r="B172" s="33" t="s">
        <v>49</v>
      </c>
      <c r="C172" s="34">
        <v>914330</v>
      </c>
      <c r="D172" s="224">
        <f t="shared" si="800"/>
        <v>0.17457311840665124</v>
      </c>
      <c r="E172" s="34">
        <v>357735</v>
      </c>
      <c r="F172" s="224">
        <f t="shared" si="801"/>
        <v>0.2509528971570445</v>
      </c>
      <c r="G172" s="34">
        <v>204460</v>
      </c>
      <c r="H172" s="224">
        <f t="shared" si="802"/>
        <v>5.5065044971592814E-2</v>
      </c>
      <c r="I172" s="34">
        <v>150456</v>
      </c>
      <c r="J172" s="224">
        <f t="shared" si="803"/>
        <v>0.24925064556573151</v>
      </c>
      <c r="K172" s="34">
        <v>189598</v>
      </c>
      <c r="L172" s="224">
        <f t="shared" si="804"/>
        <v>0.1131738706684986</v>
      </c>
      <c r="M172" s="130">
        <v>15628</v>
      </c>
      <c r="N172" s="220">
        <f t="shared" si="805"/>
        <v>0.47587118708093312</v>
      </c>
      <c r="O172" s="34">
        <v>752224</v>
      </c>
      <c r="P172" s="224">
        <f t="shared" si="806"/>
        <v>0.19579814833655518</v>
      </c>
      <c r="Q172" s="34">
        <v>295097</v>
      </c>
      <c r="R172" s="224">
        <f t="shared" si="807"/>
        <v>0.30181046576261017</v>
      </c>
      <c r="S172" s="34">
        <v>168112</v>
      </c>
      <c r="T172" s="224">
        <f t="shared" si="808"/>
        <v>4.5849871222207073E-2</v>
      </c>
      <c r="U172" s="34">
        <v>131006</v>
      </c>
      <c r="V172" s="224">
        <f t="shared" si="809"/>
        <v>0.31471408787106347</v>
      </c>
      <c r="W172" s="34">
        <v>149717</v>
      </c>
      <c r="X172" s="224">
        <f t="shared" si="810"/>
        <v>0.10187304507819683</v>
      </c>
      <c r="Y172" s="130">
        <v>8721</v>
      </c>
      <c r="Z172" s="220">
        <f t="shared" si="811"/>
        <v>0.1789914830336623</v>
      </c>
      <c r="AA172" s="34">
        <v>162106</v>
      </c>
      <c r="AB172" s="224">
        <f t="shared" si="812"/>
        <v>8.5199392150168363E-2</v>
      </c>
      <c r="AC172" s="34">
        <v>62638</v>
      </c>
      <c r="AD172" s="224">
        <f t="shared" si="813"/>
        <v>5.648602607566322E-2</v>
      </c>
      <c r="AE172" s="34">
        <v>36349</v>
      </c>
      <c r="AF172" s="224">
        <f t="shared" si="814"/>
        <v>9.9918298181377985E-2</v>
      </c>
      <c r="AG172" s="34">
        <v>19450</v>
      </c>
      <c r="AH172" s="224">
        <f t="shared" si="815"/>
        <v>-6.449906209417533E-2</v>
      </c>
      <c r="AI172" s="34">
        <v>39882</v>
      </c>
      <c r="AJ172" s="224">
        <f t="shared" si="816"/>
        <v>0.15777861642523305</v>
      </c>
      <c r="AK172" s="130">
        <v>6907</v>
      </c>
      <c r="AL172" s="220">
        <f t="shared" si="817"/>
        <v>1.1638471177944862</v>
      </c>
      <c r="AM172" s="34">
        <v>194790</v>
      </c>
      <c r="AN172" s="224">
        <f t="shared" si="818"/>
        <v>0.18634777365661148</v>
      </c>
      <c r="AO172" s="34">
        <v>52545</v>
      </c>
      <c r="AP172" s="224">
        <f t="shared" si="819"/>
        <v>0.30891291351135908</v>
      </c>
      <c r="AQ172" s="34">
        <v>53505</v>
      </c>
      <c r="AR172" s="224">
        <f t="shared" si="820"/>
        <v>0.10948678071539653</v>
      </c>
      <c r="AS172" s="34">
        <v>59201</v>
      </c>
      <c r="AT172" s="224">
        <f t="shared" si="821"/>
        <v>0.12744481898341231</v>
      </c>
      <c r="AU172" s="34">
        <v>23517</v>
      </c>
      <c r="AV172" s="224">
        <f t="shared" si="822"/>
        <v>0.23190151911995804</v>
      </c>
      <c r="AW172" s="130">
        <v>5409</v>
      </c>
      <c r="AX172" s="220">
        <f t="shared" si="823"/>
        <v>0.48191780821917818</v>
      </c>
      <c r="AY172" s="34">
        <v>24545</v>
      </c>
      <c r="AZ172" s="224">
        <f t="shared" si="824"/>
        <v>7.9755410874538191E-2</v>
      </c>
      <c r="BA172" s="34">
        <v>12936</v>
      </c>
      <c r="BB172" s="224">
        <f t="shared" si="825"/>
        <v>8.8339222614840951E-2</v>
      </c>
      <c r="BC172" s="34">
        <v>7054</v>
      </c>
      <c r="BD172" s="224">
        <f t="shared" si="826"/>
        <v>9.6192696192696214E-2</v>
      </c>
      <c r="BE172" s="34">
        <v>1274</v>
      </c>
      <c r="BF172" s="224">
        <f t="shared" si="827"/>
        <v>3.07443365695792E-2</v>
      </c>
      <c r="BG172" s="34">
        <v>2861</v>
      </c>
      <c r="BH172" s="224">
        <f t="shared" si="828"/>
        <v>1.3819985825655579E-2</v>
      </c>
      <c r="BI172" s="130">
        <v>311</v>
      </c>
      <c r="BJ172" s="220">
        <f t="shared" si="829"/>
        <v>-6.886227544910184E-2</v>
      </c>
      <c r="BK172" s="34">
        <v>17633</v>
      </c>
      <c r="BL172" s="224">
        <f t="shared" si="830"/>
        <v>0.39955552027938723</v>
      </c>
      <c r="BM172" s="34">
        <v>9177</v>
      </c>
      <c r="BN172" s="224">
        <f t="shared" si="831"/>
        <v>0.65649819494584838</v>
      </c>
      <c r="BO172" s="34">
        <v>1845</v>
      </c>
      <c r="BP172" s="224">
        <f t="shared" si="832"/>
        <v>-0.21389007243289304</v>
      </c>
      <c r="BQ172" s="34">
        <v>5237</v>
      </c>
      <c r="BR172" s="224">
        <f t="shared" si="833"/>
        <v>0.58074252942952009</v>
      </c>
      <c r="BS172" s="34">
        <v>1317</v>
      </c>
      <c r="BT172" s="224">
        <f t="shared" si="834"/>
        <v>4.3581616481775054E-2</v>
      </c>
      <c r="BU172" s="130">
        <v>207</v>
      </c>
      <c r="BV172" s="220">
        <f t="shared" si="835"/>
        <v>-0.30303030303030298</v>
      </c>
      <c r="BW172" s="34">
        <v>315123</v>
      </c>
      <c r="BX172" s="224">
        <f t="shared" si="836"/>
        <v>0.17151322735586727</v>
      </c>
      <c r="BY172" s="34">
        <v>148140</v>
      </c>
      <c r="BZ172" s="224">
        <f t="shared" si="837"/>
        <v>0.29152063608306733</v>
      </c>
      <c r="CA172" s="34">
        <v>46881</v>
      </c>
      <c r="CB172" s="224">
        <f t="shared" si="838"/>
        <v>3.2598400916279413E-2</v>
      </c>
      <c r="CC172" s="34">
        <v>35631</v>
      </c>
      <c r="CD172" s="224">
        <f t="shared" si="839"/>
        <v>0.45610952186350628</v>
      </c>
      <c r="CE172" s="34">
        <v>82799</v>
      </c>
      <c r="CF172" s="224">
        <f t="shared" si="840"/>
        <v>-3.8139467731844734E-3</v>
      </c>
      <c r="CG172" s="130">
        <v>813</v>
      </c>
      <c r="CH172" s="220">
        <f t="shared" si="841"/>
        <v>-0.36682242990654201</v>
      </c>
      <c r="CI172" s="34">
        <v>34385</v>
      </c>
      <c r="CJ172" s="224">
        <f t="shared" si="842"/>
        <v>0.29291220154164321</v>
      </c>
      <c r="CK172" s="34">
        <v>10229</v>
      </c>
      <c r="CL172" s="224">
        <f t="shared" si="843"/>
        <v>0.36605235042735051</v>
      </c>
      <c r="CM172" s="34">
        <v>15008</v>
      </c>
      <c r="CN172" s="224">
        <f t="shared" si="844"/>
        <v>0.15820342645469987</v>
      </c>
      <c r="CO172" s="34">
        <v>2698</v>
      </c>
      <c r="CP172" s="224">
        <f t="shared" si="845"/>
        <v>0.50055617352614012</v>
      </c>
      <c r="CQ172" s="34">
        <v>5424</v>
      </c>
      <c r="CR172" s="224">
        <f t="shared" si="846"/>
        <v>0.56989869753979749</v>
      </c>
      <c r="CS172" s="130">
        <v>1029</v>
      </c>
      <c r="CT172" s="220">
        <f t="shared" si="847"/>
        <v>0.22939068100358417</v>
      </c>
      <c r="CU172" s="34">
        <v>36748</v>
      </c>
      <c r="CV172" s="224">
        <f t="shared" si="848"/>
        <v>0.29512934376541899</v>
      </c>
      <c r="CW172" s="34">
        <v>7989</v>
      </c>
      <c r="CX172" s="224">
        <f t="shared" si="849"/>
        <v>0.51077912254160363</v>
      </c>
      <c r="CY172" s="34">
        <v>4922</v>
      </c>
      <c r="CZ172" s="224">
        <f t="shared" si="850"/>
        <v>-0.21798538290435332</v>
      </c>
      <c r="DA172" s="34">
        <v>3574</v>
      </c>
      <c r="DB172" s="224">
        <f t="shared" si="851"/>
        <v>1.2102659245516389</v>
      </c>
      <c r="DC172" s="34">
        <v>20317</v>
      </c>
      <c r="DD172" s="224">
        <f t="shared" si="852"/>
        <v>0.34070212485152429</v>
      </c>
      <c r="DE172" s="130">
        <v>0</v>
      </c>
      <c r="DF172" s="220">
        <f t="shared" si="853"/>
        <v>-1</v>
      </c>
      <c r="DG172" s="34">
        <v>25287</v>
      </c>
      <c r="DH172" s="224">
        <f t="shared" si="854"/>
        <v>-2.4647072436935868E-2</v>
      </c>
      <c r="DI172" s="34">
        <v>7562</v>
      </c>
      <c r="DJ172" s="224">
        <f t="shared" si="855"/>
        <v>0.89334001001502261</v>
      </c>
      <c r="DK172" s="34">
        <v>13743</v>
      </c>
      <c r="DL172" s="224">
        <f t="shared" si="856"/>
        <v>-0.26460830479452058</v>
      </c>
      <c r="DM172" s="34">
        <v>1914</v>
      </c>
      <c r="DN172" s="224">
        <f t="shared" si="857"/>
        <v>0.27176079734219272</v>
      </c>
      <c r="DO172" s="34">
        <v>2026</v>
      </c>
      <c r="DP172" s="224">
        <f t="shared" si="858"/>
        <v>0.15837621497998855</v>
      </c>
      <c r="DQ172" s="130">
        <v>75</v>
      </c>
      <c r="DR172" s="220">
        <f t="shared" si="859"/>
        <v>0.53061224489795911</v>
      </c>
      <c r="DS172" s="34">
        <v>61610</v>
      </c>
      <c r="DT172" s="224">
        <f t="shared" si="860"/>
        <v>0.22412080270216572</v>
      </c>
      <c r="DU172" s="34">
        <v>36200</v>
      </c>
      <c r="DV172" s="224">
        <f t="shared" si="861"/>
        <v>0.24266245580309631</v>
      </c>
      <c r="DW172" s="34">
        <v>22072</v>
      </c>
      <c r="DX172" s="224">
        <f t="shared" si="862"/>
        <v>0.27635459434453247</v>
      </c>
      <c r="DY172" s="34">
        <v>12847</v>
      </c>
      <c r="DZ172" s="224">
        <f t="shared" si="863"/>
        <v>0.59056580413519866</v>
      </c>
      <c r="EA172" s="34">
        <v>6861</v>
      </c>
      <c r="EB172" s="224">
        <f t="shared" si="864"/>
        <v>-5.0380622837370215E-2</v>
      </c>
      <c r="EC172" s="130">
        <v>784</v>
      </c>
      <c r="ED172" s="220">
        <f t="shared" si="865"/>
        <v>-1.8773466833541974E-2</v>
      </c>
    </row>
    <row r="173" spans="1:134" s="16" customFormat="1" outlineLevel="1" x14ac:dyDescent="0.25">
      <c r="A173" s="218"/>
      <c r="B173" s="33" t="s">
        <v>51</v>
      </c>
      <c r="C173" s="34">
        <v>1092092</v>
      </c>
      <c r="D173" s="224">
        <f t="shared" si="800"/>
        <v>0.12141014688003149</v>
      </c>
      <c r="E173" s="34">
        <v>413590</v>
      </c>
      <c r="F173" s="224">
        <f t="shared" si="801"/>
        <v>8.2206225976193981E-2</v>
      </c>
      <c r="G173" s="34">
        <v>294738</v>
      </c>
      <c r="H173" s="224">
        <f t="shared" si="802"/>
        <v>0.109451519041184</v>
      </c>
      <c r="I173" s="34">
        <v>174439</v>
      </c>
      <c r="J173" s="224">
        <f t="shared" si="803"/>
        <v>0.2178177730925237</v>
      </c>
      <c r="K173" s="34">
        <v>195875</v>
      </c>
      <c r="L173" s="224">
        <f t="shared" si="804"/>
        <v>0.14913026898594928</v>
      </c>
      <c r="M173" s="130">
        <v>14203</v>
      </c>
      <c r="N173" s="220">
        <f t="shared" si="805"/>
        <v>0.19876772451046598</v>
      </c>
      <c r="O173" s="34">
        <v>965237</v>
      </c>
      <c r="P173" s="224">
        <f t="shared" si="806"/>
        <v>0.14830289194208257</v>
      </c>
      <c r="Q173" s="34">
        <v>361563</v>
      </c>
      <c r="R173" s="224">
        <f t="shared" si="807"/>
        <v>0.10688876099042388</v>
      </c>
      <c r="S173" s="34">
        <v>259896</v>
      </c>
      <c r="T173" s="224">
        <f t="shared" si="808"/>
        <v>0.15365767045454537</v>
      </c>
      <c r="U173" s="34">
        <v>160592</v>
      </c>
      <c r="V173" s="224">
        <f t="shared" si="809"/>
        <v>0.21393907324816697</v>
      </c>
      <c r="W173" s="34">
        <v>171828</v>
      </c>
      <c r="X173" s="224">
        <f t="shared" si="810"/>
        <v>0.19400454453856253</v>
      </c>
      <c r="Y173" s="130">
        <v>9386</v>
      </c>
      <c r="Z173" s="220">
        <f t="shared" si="811"/>
        <v>5.7339191168187531E-2</v>
      </c>
      <c r="AA173" s="34">
        <v>126854</v>
      </c>
      <c r="AB173" s="224">
        <f t="shared" si="812"/>
        <v>-4.8214285714285765E-2</v>
      </c>
      <c r="AC173" s="34">
        <v>52028</v>
      </c>
      <c r="AD173" s="224">
        <f t="shared" si="813"/>
        <v>-6.2980639351643442E-2</v>
      </c>
      <c r="AE173" s="34">
        <v>34842</v>
      </c>
      <c r="AF173" s="224">
        <f t="shared" si="814"/>
        <v>-0.13716847032020008</v>
      </c>
      <c r="AG173" s="34">
        <v>13847</v>
      </c>
      <c r="AH173" s="224">
        <f t="shared" si="815"/>
        <v>0.26456621004566205</v>
      </c>
      <c r="AI173" s="34">
        <v>24047</v>
      </c>
      <c r="AJ173" s="224">
        <f t="shared" si="816"/>
        <v>-9.4138476606645094E-2</v>
      </c>
      <c r="AK173" s="130">
        <v>4817</v>
      </c>
      <c r="AL173" s="220">
        <f t="shared" si="817"/>
        <v>0.62079407806191123</v>
      </c>
      <c r="AM173" s="34">
        <v>221128</v>
      </c>
      <c r="AN173" s="224">
        <f t="shared" si="818"/>
        <v>6.3826307003237659E-2</v>
      </c>
      <c r="AO173" s="34">
        <v>47293</v>
      </c>
      <c r="AP173" s="224">
        <f t="shared" si="819"/>
        <v>1.0555781106433848E-2</v>
      </c>
      <c r="AQ173" s="34">
        <v>62689</v>
      </c>
      <c r="AR173" s="224">
        <f t="shared" si="820"/>
        <v>4.971533824514407E-2</v>
      </c>
      <c r="AS173" s="34">
        <v>72513</v>
      </c>
      <c r="AT173" s="224">
        <f t="shared" si="821"/>
        <v>7.885379316501262E-2</v>
      </c>
      <c r="AU173" s="34">
        <v>30701</v>
      </c>
      <c r="AV173" s="224">
        <f t="shared" si="822"/>
        <v>0.14740068019583652</v>
      </c>
      <c r="AW173" s="130">
        <v>5259</v>
      </c>
      <c r="AX173" s="220">
        <f t="shared" si="823"/>
        <v>0.16762877442273538</v>
      </c>
      <c r="AY173" s="34">
        <v>28541</v>
      </c>
      <c r="AZ173" s="224">
        <f t="shared" si="824"/>
        <v>7.2687638591348191E-2</v>
      </c>
      <c r="BA173" s="34">
        <v>16085</v>
      </c>
      <c r="BB173" s="224">
        <f t="shared" si="825"/>
        <v>7.2261849210052631E-2</v>
      </c>
      <c r="BC173" s="34">
        <v>6927</v>
      </c>
      <c r="BD173" s="224">
        <f t="shared" si="826"/>
        <v>5.3701015965166299E-3</v>
      </c>
      <c r="BE173" s="34">
        <v>1214</v>
      </c>
      <c r="BF173" s="224">
        <f t="shared" si="827"/>
        <v>9.2709270927092691E-2</v>
      </c>
      <c r="BG173" s="34">
        <v>3653</v>
      </c>
      <c r="BH173" s="224">
        <f t="shared" si="828"/>
        <v>0.18758127438231464</v>
      </c>
      <c r="BI173" s="130">
        <v>476</v>
      </c>
      <c r="BJ173" s="220">
        <f t="shared" si="829"/>
        <v>-1.855670103092788E-2</v>
      </c>
      <c r="BK173" s="34">
        <v>21985</v>
      </c>
      <c r="BL173" s="224">
        <f t="shared" si="830"/>
        <v>0.37621283255086069</v>
      </c>
      <c r="BM173" s="34">
        <v>11733</v>
      </c>
      <c r="BN173" s="224">
        <f t="shared" si="831"/>
        <v>0.43050475493782003</v>
      </c>
      <c r="BO173" s="34">
        <v>2660</v>
      </c>
      <c r="BP173" s="224">
        <f t="shared" si="832"/>
        <v>0.39486103828002106</v>
      </c>
      <c r="BQ173" s="34">
        <v>5654</v>
      </c>
      <c r="BR173" s="224">
        <f t="shared" si="833"/>
        <v>0.45985024528789054</v>
      </c>
      <c r="BS173" s="34">
        <v>2234</v>
      </c>
      <c r="BT173" s="224">
        <f t="shared" si="834"/>
        <v>0.1629359708485163</v>
      </c>
      <c r="BU173" s="130">
        <v>238</v>
      </c>
      <c r="BV173" s="220">
        <f t="shared" si="835"/>
        <v>1.7094017094017033E-2</v>
      </c>
      <c r="BW173" s="34">
        <v>350832</v>
      </c>
      <c r="BX173" s="224">
        <f t="shared" si="836"/>
        <v>8.7018624495347696E-2</v>
      </c>
      <c r="BY173" s="34">
        <v>168228</v>
      </c>
      <c r="BZ173" s="224">
        <f t="shared" si="837"/>
        <v>2.7905243155058379E-2</v>
      </c>
      <c r="CA173" s="34">
        <v>55212</v>
      </c>
      <c r="CB173" s="224">
        <f t="shared" si="838"/>
        <v>0.23147611187937733</v>
      </c>
      <c r="CC173" s="34">
        <v>42016</v>
      </c>
      <c r="CD173" s="224">
        <f t="shared" si="839"/>
        <v>0.2159166546085951</v>
      </c>
      <c r="CE173" s="34">
        <v>84184</v>
      </c>
      <c r="CF173" s="224">
        <f t="shared" si="840"/>
        <v>9.1710758377425039E-2</v>
      </c>
      <c r="CG173" s="130">
        <v>881</v>
      </c>
      <c r="CH173" s="220">
        <f t="shared" si="841"/>
        <v>-0.39283252929014478</v>
      </c>
      <c r="CI173" s="34">
        <v>50450</v>
      </c>
      <c r="CJ173" s="224">
        <f t="shared" si="842"/>
        <v>0.29481816081923884</v>
      </c>
      <c r="CK173" s="34">
        <v>15662</v>
      </c>
      <c r="CL173" s="224">
        <f t="shared" si="843"/>
        <v>0.30658213064152839</v>
      </c>
      <c r="CM173" s="34">
        <v>22274</v>
      </c>
      <c r="CN173" s="224">
        <f t="shared" si="844"/>
        <v>0.29998832730243952</v>
      </c>
      <c r="CO173" s="34">
        <v>3828</v>
      </c>
      <c r="CP173" s="224">
        <f t="shared" si="845"/>
        <v>0.18660880347179165</v>
      </c>
      <c r="CQ173" s="34">
        <v>7306</v>
      </c>
      <c r="CR173" s="224">
        <f t="shared" si="846"/>
        <v>0.36128190795602766</v>
      </c>
      <c r="CS173" s="130">
        <v>1431</v>
      </c>
      <c r="CT173" s="220">
        <f t="shared" si="847"/>
        <v>0.15496368038740926</v>
      </c>
      <c r="CU173" s="34">
        <v>36956</v>
      </c>
      <c r="CV173" s="224">
        <f t="shared" si="848"/>
        <v>0.2445611908129588</v>
      </c>
      <c r="CW173" s="34">
        <v>7354</v>
      </c>
      <c r="CX173" s="224">
        <f t="shared" si="849"/>
        <v>3.6943034404963271E-2</v>
      </c>
      <c r="CY173" s="34">
        <v>5617</v>
      </c>
      <c r="CZ173" s="224">
        <f t="shared" si="850"/>
        <v>0.10701616081986609</v>
      </c>
      <c r="DA173" s="34">
        <v>4066</v>
      </c>
      <c r="DB173" s="224">
        <f t="shared" si="851"/>
        <v>0.39821182943603861</v>
      </c>
      <c r="DC173" s="34">
        <v>19940</v>
      </c>
      <c r="DD173" s="224">
        <f t="shared" si="852"/>
        <v>0.36631492394134568</v>
      </c>
      <c r="DE173" s="130">
        <v>0</v>
      </c>
      <c r="DF173" s="220">
        <f t="shared" si="853"/>
        <v>-1</v>
      </c>
      <c r="DG173" s="34">
        <v>141696</v>
      </c>
      <c r="DH173" s="224">
        <f t="shared" si="854"/>
        <v>0.25588073670962364</v>
      </c>
      <c r="DI173" s="34">
        <v>45797</v>
      </c>
      <c r="DJ173" s="224">
        <f t="shared" si="855"/>
        <v>0.31710333323746798</v>
      </c>
      <c r="DK173" s="34">
        <v>74260</v>
      </c>
      <c r="DL173" s="224">
        <f t="shared" si="856"/>
        <v>0.15538406484838108</v>
      </c>
      <c r="DM173" s="34">
        <v>10354</v>
      </c>
      <c r="DN173" s="224">
        <f t="shared" si="857"/>
        <v>0.81649122807017549</v>
      </c>
      <c r="DO173" s="34">
        <v>11318</v>
      </c>
      <c r="DP173" s="224">
        <f t="shared" si="858"/>
        <v>0.43830219850044472</v>
      </c>
      <c r="DQ173" s="130">
        <v>29</v>
      </c>
      <c r="DR173" s="220">
        <f t="shared" si="859"/>
        <v>-0.89930555555555558</v>
      </c>
      <c r="DS173" s="34">
        <v>59145</v>
      </c>
      <c r="DT173" s="224">
        <f t="shared" si="860"/>
        <v>0.23954731216598546</v>
      </c>
      <c r="DU173" s="34">
        <v>40012</v>
      </c>
      <c r="DV173" s="224">
        <f t="shared" si="861"/>
        <v>0.20871220131105939</v>
      </c>
      <c r="DW173" s="34">
        <v>27109</v>
      </c>
      <c r="DX173" s="224">
        <f t="shared" si="862"/>
        <v>0.16427589761209416</v>
      </c>
      <c r="DY173" s="34">
        <v>13720</v>
      </c>
      <c r="DZ173" s="224">
        <f t="shared" si="863"/>
        <v>0.49781659388646293</v>
      </c>
      <c r="EA173" s="34">
        <v>8752</v>
      </c>
      <c r="EB173" s="224">
        <f t="shared" si="864"/>
        <v>0.42633637548891778</v>
      </c>
      <c r="EC173" s="130">
        <v>1046</v>
      </c>
      <c r="ED173" s="220">
        <f t="shared" si="865"/>
        <v>0.89836660617059882</v>
      </c>
    </row>
    <row r="174" spans="1:134" s="16" customFormat="1" outlineLevel="1" x14ac:dyDescent="0.25">
      <c r="A174" s="218"/>
      <c r="B174" s="33" t="s">
        <v>53</v>
      </c>
      <c r="C174" s="34">
        <v>1021766</v>
      </c>
      <c r="D174" s="224">
        <f t="shared" si="800"/>
        <v>6.7428454423320794E-2</v>
      </c>
      <c r="E174" s="34">
        <v>387876</v>
      </c>
      <c r="F174" s="224">
        <f t="shared" si="801"/>
        <v>8.4430925108407884E-2</v>
      </c>
      <c r="G174" s="34">
        <v>305508</v>
      </c>
      <c r="H174" s="224">
        <f t="shared" si="802"/>
        <v>5.2902211898345097E-2</v>
      </c>
      <c r="I174" s="34">
        <v>148543</v>
      </c>
      <c r="J174" s="224">
        <f t="shared" si="803"/>
        <v>5.9235859551042491E-2</v>
      </c>
      <c r="K174" s="34">
        <v>159022</v>
      </c>
      <c r="L174" s="224">
        <f t="shared" si="804"/>
        <v>3.1659119513176126E-2</v>
      </c>
      <c r="M174" s="130">
        <v>17943</v>
      </c>
      <c r="N174" s="220">
        <f t="shared" si="805"/>
        <v>0.17389597644749744</v>
      </c>
      <c r="O174" s="34">
        <v>918196</v>
      </c>
      <c r="P174" s="224">
        <f t="shared" si="806"/>
        <v>9.7458098121452341E-2</v>
      </c>
      <c r="Q174" s="34">
        <v>345669</v>
      </c>
      <c r="R174" s="224">
        <f t="shared" si="807"/>
        <v>0.12525757590554409</v>
      </c>
      <c r="S174" s="34">
        <v>278477</v>
      </c>
      <c r="T174" s="224">
        <f t="shared" si="808"/>
        <v>8.7826277178371326E-2</v>
      </c>
      <c r="U174" s="34">
        <v>141050</v>
      </c>
      <c r="V174" s="224">
        <f t="shared" si="809"/>
        <v>8.0164188019788307E-2</v>
      </c>
      <c r="W174" s="34">
        <v>133426</v>
      </c>
      <c r="X174" s="224">
        <f t="shared" si="810"/>
        <v>3.3973435005657082E-2</v>
      </c>
      <c r="Y174" s="130">
        <v>14061</v>
      </c>
      <c r="Z174" s="220">
        <f t="shared" si="811"/>
        <v>0.17077435470441293</v>
      </c>
      <c r="AA174" s="34">
        <v>103570</v>
      </c>
      <c r="AB174" s="224">
        <f t="shared" si="812"/>
        <v>-0.14096130717870026</v>
      </c>
      <c r="AC174" s="34">
        <v>42207</v>
      </c>
      <c r="AD174" s="224">
        <f t="shared" si="813"/>
        <v>-0.16400261453443465</v>
      </c>
      <c r="AE174" s="34">
        <v>27031</v>
      </c>
      <c r="AF174" s="224">
        <f t="shared" si="814"/>
        <v>-0.20878702728017795</v>
      </c>
      <c r="AG174" s="34">
        <v>7493</v>
      </c>
      <c r="AH174" s="224">
        <f t="shared" si="815"/>
        <v>-0.22384503832608249</v>
      </c>
      <c r="AI174" s="34">
        <v>25596</v>
      </c>
      <c r="AJ174" s="224">
        <f t="shared" si="816"/>
        <v>1.9760956175298716E-2</v>
      </c>
      <c r="AK174" s="130">
        <v>3881</v>
      </c>
      <c r="AL174" s="220">
        <f t="shared" si="817"/>
        <v>0.18503816793893124</v>
      </c>
      <c r="AM174" s="34">
        <v>257428</v>
      </c>
      <c r="AN174" s="224">
        <f t="shared" si="818"/>
        <v>0.11543061164358637</v>
      </c>
      <c r="AO174" s="34">
        <v>66978</v>
      </c>
      <c r="AP174" s="224">
        <f t="shared" si="819"/>
        <v>0.17753164556962031</v>
      </c>
      <c r="AQ174" s="34">
        <v>74212</v>
      </c>
      <c r="AR174" s="224">
        <f t="shared" si="820"/>
        <v>4.5828635851183686E-2</v>
      </c>
      <c r="AS174" s="34">
        <v>74068</v>
      </c>
      <c r="AT174" s="224">
        <f t="shared" si="821"/>
        <v>0.11447487210352092</v>
      </c>
      <c r="AU174" s="34">
        <v>28815</v>
      </c>
      <c r="AV174" s="224">
        <f t="shared" si="822"/>
        <v>-1.3421440065737644E-2</v>
      </c>
      <c r="AW174" s="130">
        <v>8518</v>
      </c>
      <c r="AX174" s="220">
        <f t="shared" si="823"/>
        <v>0.43618276850446813</v>
      </c>
      <c r="AY174" s="34">
        <v>25469</v>
      </c>
      <c r="AZ174" s="224">
        <f t="shared" si="824"/>
        <v>-2.9678451691557473E-2</v>
      </c>
      <c r="BA174" s="34">
        <v>14927</v>
      </c>
      <c r="BB174" s="224">
        <f t="shared" si="825"/>
        <v>-4.6624512997381351E-2</v>
      </c>
      <c r="BC174" s="34">
        <v>5630</v>
      </c>
      <c r="BD174" s="224">
        <f t="shared" si="826"/>
        <v>-0.11002213088839707</v>
      </c>
      <c r="BE174" s="34">
        <v>1236</v>
      </c>
      <c r="BF174" s="224">
        <f t="shared" si="827"/>
        <v>-2.6771653543307128E-2</v>
      </c>
      <c r="BG174" s="34">
        <v>2318</v>
      </c>
      <c r="BH174" s="224">
        <f t="shared" si="828"/>
        <v>-0.12627214474180171</v>
      </c>
      <c r="BI174" s="130">
        <v>535</v>
      </c>
      <c r="BJ174" s="220">
        <f t="shared" si="829"/>
        <v>0.36479591836734704</v>
      </c>
      <c r="BK174" s="34">
        <v>12358</v>
      </c>
      <c r="BL174" s="224">
        <f t="shared" si="830"/>
        <v>4.5162381596752343E-2</v>
      </c>
      <c r="BM174" s="34">
        <v>7414</v>
      </c>
      <c r="BN174" s="224">
        <f t="shared" si="831"/>
        <v>3.0437804030576832E-2</v>
      </c>
      <c r="BO174" s="34">
        <v>2251</v>
      </c>
      <c r="BP174" s="224">
        <f t="shared" si="832"/>
        <v>0.32645845609899826</v>
      </c>
      <c r="BQ174" s="34">
        <v>1436</v>
      </c>
      <c r="BR174" s="224">
        <f t="shared" si="833"/>
        <v>0.14513556618819767</v>
      </c>
      <c r="BS174" s="34">
        <v>1127</v>
      </c>
      <c r="BT174" s="224">
        <f t="shared" si="834"/>
        <v>-0.13639846743295014</v>
      </c>
      <c r="BU174" s="130">
        <v>240</v>
      </c>
      <c r="BV174" s="220">
        <f t="shared" si="835"/>
        <v>-0.19732441471571904</v>
      </c>
      <c r="BW174" s="34">
        <v>264691</v>
      </c>
      <c r="BX174" s="224">
        <f t="shared" si="836"/>
        <v>2.7798487178292364E-2</v>
      </c>
      <c r="BY174" s="34">
        <v>134288</v>
      </c>
      <c r="BZ174" s="224">
        <f t="shared" si="837"/>
        <v>0.10902994565845758</v>
      </c>
      <c r="CA174" s="34">
        <v>34616</v>
      </c>
      <c r="CB174" s="224">
        <f t="shared" si="838"/>
        <v>-0.1060148239973141</v>
      </c>
      <c r="CC174" s="34">
        <v>31799</v>
      </c>
      <c r="CD174" s="224">
        <f t="shared" si="839"/>
        <v>-1.7518383488846268E-2</v>
      </c>
      <c r="CE174" s="34">
        <v>61098</v>
      </c>
      <c r="CF174" s="224">
        <f t="shared" si="840"/>
        <v>-2.5208207026388818E-2</v>
      </c>
      <c r="CG174" s="130">
        <v>1555</v>
      </c>
      <c r="CH174" s="220">
        <f t="shared" si="841"/>
        <v>-0.33716965046888325</v>
      </c>
      <c r="CI174" s="34">
        <v>32191</v>
      </c>
      <c r="CJ174" s="224">
        <f t="shared" si="842"/>
        <v>3.0441741357234209E-2</v>
      </c>
      <c r="CK174" s="34">
        <v>10063</v>
      </c>
      <c r="CL174" s="224">
        <f t="shared" si="843"/>
        <v>-2.6883280146987709E-2</v>
      </c>
      <c r="CM174" s="34">
        <v>13205</v>
      </c>
      <c r="CN174" s="224">
        <f t="shared" si="844"/>
        <v>1.0483624119987711E-2</v>
      </c>
      <c r="CO174" s="34">
        <v>3595</v>
      </c>
      <c r="CP174" s="224">
        <f t="shared" si="845"/>
        <v>0.19633943427620637</v>
      </c>
      <c r="CQ174" s="34">
        <v>3976</v>
      </c>
      <c r="CR174" s="224">
        <f t="shared" si="846"/>
        <v>0.22753936400123487</v>
      </c>
      <c r="CS174" s="130">
        <v>1534</v>
      </c>
      <c r="CT174" s="220">
        <f t="shared" si="847"/>
        <v>-9.1232227488151629E-2</v>
      </c>
      <c r="CU174" s="34">
        <v>24175</v>
      </c>
      <c r="CV174" s="224">
        <f t="shared" si="848"/>
        <v>8.2139659803043941E-2</v>
      </c>
      <c r="CW174" s="34">
        <v>6597</v>
      </c>
      <c r="CX174" s="224">
        <f t="shared" si="849"/>
        <v>0.13039753255654563</v>
      </c>
      <c r="CY174" s="34">
        <v>4150</v>
      </c>
      <c r="CZ174" s="224">
        <f t="shared" si="850"/>
        <v>0.18402282453637664</v>
      </c>
      <c r="DA174" s="34">
        <v>2813</v>
      </c>
      <c r="DB174" s="224">
        <f t="shared" si="851"/>
        <v>0.3795978420794508</v>
      </c>
      <c r="DC174" s="34">
        <v>10624</v>
      </c>
      <c r="DD174" s="224">
        <f t="shared" si="852"/>
        <v>-3.1628839668216169E-2</v>
      </c>
      <c r="DE174" s="130">
        <v>0</v>
      </c>
      <c r="DF174" s="220">
        <f t="shared" si="853"/>
        <v>-1</v>
      </c>
      <c r="DG174" s="34">
        <v>214887</v>
      </c>
      <c r="DH174" s="224">
        <f t="shared" si="854"/>
        <v>0.2077731564748202</v>
      </c>
      <c r="DI174" s="34">
        <v>66874</v>
      </c>
      <c r="DJ174" s="224">
        <f t="shared" si="855"/>
        <v>0.2002225492659464</v>
      </c>
      <c r="DK174" s="34">
        <v>117605</v>
      </c>
      <c r="DL174" s="224">
        <f t="shared" si="856"/>
        <v>0.17394863194881172</v>
      </c>
      <c r="DM174" s="34">
        <v>14172</v>
      </c>
      <c r="DN174" s="224">
        <f t="shared" si="857"/>
        <v>0.69379705987809248</v>
      </c>
      <c r="DO174" s="34">
        <v>15853</v>
      </c>
      <c r="DP174" s="224">
        <f t="shared" si="858"/>
        <v>0.22777261462205689</v>
      </c>
      <c r="DQ174" s="130">
        <v>154</v>
      </c>
      <c r="DR174" s="220">
        <f t="shared" si="859"/>
        <v>-0.58152173913043481</v>
      </c>
      <c r="DS174" s="34">
        <v>51132</v>
      </c>
      <c r="DT174" s="224">
        <f t="shared" si="860"/>
        <v>6.6249609008445454E-2</v>
      </c>
      <c r="DU174" s="34">
        <v>31829</v>
      </c>
      <c r="DV174" s="224">
        <f t="shared" si="861"/>
        <v>0.17337609673376098</v>
      </c>
      <c r="DW174" s="34">
        <v>22766</v>
      </c>
      <c r="DX174" s="224">
        <f t="shared" si="862"/>
        <v>0.19206199602052565</v>
      </c>
      <c r="DY174" s="34">
        <v>8608</v>
      </c>
      <c r="DZ174" s="224">
        <f t="shared" si="863"/>
        <v>-0.28688592494408083</v>
      </c>
      <c r="EA174" s="34">
        <v>7586</v>
      </c>
      <c r="EB174" s="224">
        <f t="shared" si="864"/>
        <v>0.64769765421372716</v>
      </c>
      <c r="EC174" s="130">
        <v>1357</v>
      </c>
      <c r="ED174" s="220">
        <f t="shared" si="865"/>
        <v>0.64884568651275809</v>
      </c>
    </row>
    <row r="175" spans="1:134" s="16" customFormat="1" outlineLevel="1" x14ac:dyDescent="0.25">
      <c r="A175" s="218"/>
      <c r="B175" s="33" t="s">
        <v>55</v>
      </c>
      <c r="C175" s="34">
        <v>1041506</v>
      </c>
      <c r="D175" s="224">
        <f t="shared" si="800"/>
        <v>0.14578252149911286</v>
      </c>
      <c r="E175" s="34">
        <v>394247</v>
      </c>
      <c r="F175" s="224">
        <f t="shared" si="801"/>
        <v>0.14382244143033285</v>
      </c>
      <c r="G175" s="34">
        <v>326152</v>
      </c>
      <c r="H175" s="224">
        <f t="shared" si="802"/>
        <v>0.1531651298297223</v>
      </c>
      <c r="I175" s="34">
        <v>144674</v>
      </c>
      <c r="J175" s="224">
        <f t="shared" si="803"/>
        <v>0.15907961992661313</v>
      </c>
      <c r="K175" s="34">
        <v>163364</v>
      </c>
      <c r="L175" s="224">
        <f t="shared" si="804"/>
        <v>0.12558479229968933</v>
      </c>
      <c r="M175" s="130">
        <v>14968</v>
      </c>
      <c r="N175" s="220">
        <f t="shared" si="805"/>
        <v>3.4702060002765212E-2</v>
      </c>
      <c r="O175" s="34">
        <v>919323</v>
      </c>
      <c r="P175" s="224">
        <f t="shared" si="806"/>
        <v>0.17315503558425949</v>
      </c>
      <c r="Q175" s="34">
        <v>345178</v>
      </c>
      <c r="R175" s="224">
        <f t="shared" si="807"/>
        <v>0.17324876702457792</v>
      </c>
      <c r="S175" s="34">
        <v>289289</v>
      </c>
      <c r="T175" s="224">
        <f t="shared" si="808"/>
        <v>0.17191272503362343</v>
      </c>
      <c r="U175" s="34">
        <v>134750</v>
      </c>
      <c r="V175" s="224">
        <f t="shared" si="809"/>
        <v>0.17793609860570836</v>
      </c>
      <c r="W175" s="34">
        <v>136772</v>
      </c>
      <c r="X175" s="224">
        <f t="shared" si="810"/>
        <v>0.15607698614621279</v>
      </c>
      <c r="Y175" s="130">
        <v>12067</v>
      </c>
      <c r="Z175" s="220">
        <f t="shared" si="811"/>
        <v>0.15551086852437046</v>
      </c>
      <c r="AA175" s="34">
        <v>122183</v>
      </c>
      <c r="AB175" s="224">
        <f t="shared" si="812"/>
        <v>-2.5327462148406976E-2</v>
      </c>
      <c r="AC175" s="34">
        <v>49070</v>
      </c>
      <c r="AD175" s="224">
        <f t="shared" si="813"/>
        <v>-2.7700721249108384E-2</v>
      </c>
      <c r="AE175" s="34">
        <v>36863</v>
      </c>
      <c r="AF175" s="224">
        <f t="shared" si="814"/>
        <v>2.4541411895497411E-2</v>
      </c>
      <c r="AG175" s="34">
        <v>9924</v>
      </c>
      <c r="AH175" s="224">
        <f t="shared" si="815"/>
        <v>-4.7874892065624119E-2</v>
      </c>
      <c r="AI175" s="34">
        <v>26592</v>
      </c>
      <c r="AJ175" s="224">
        <f t="shared" si="816"/>
        <v>-8.8706671636228362E-3</v>
      </c>
      <c r="AK175" s="130">
        <v>2900</v>
      </c>
      <c r="AL175" s="220">
        <f t="shared" si="817"/>
        <v>-0.27914491672880937</v>
      </c>
      <c r="AM175" s="34">
        <v>229027</v>
      </c>
      <c r="AN175" s="224">
        <f t="shared" si="818"/>
        <v>0.1505772302993158</v>
      </c>
      <c r="AO175" s="34">
        <v>62446</v>
      </c>
      <c r="AP175" s="224">
        <f t="shared" si="819"/>
        <v>0.16062002825068777</v>
      </c>
      <c r="AQ175" s="34">
        <v>71305</v>
      </c>
      <c r="AR175" s="224">
        <f t="shared" si="820"/>
        <v>0.17328133741402563</v>
      </c>
      <c r="AS175" s="34">
        <v>62692</v>
      </c>
      <c r="AT175" s="224">
        <f t="shared" si="821"/>
        <v>0.11114655890537217</v>
      </c>
      <c r="AU175" s="34">
        <v>22928</v>
      </c>
      <c r="AV175" s="224">
        <f t="shared" si="822"/>
        <v>0.131799782801856</v>
      </c>
      <c r="AW175" s="130">
        <v>6771</v>
      </c>
      <c r="AX175" s="220">
        <f t="shared" si="823"/>
        <v>0.13932357395254913</v>
      </c>
      <c r="AY175" s="34">
        <v>25614</v>
      </c>
      <c r="AZ175" s="224">
        <f t="shared" si="824"/>
        <v>0.18709737220188161</v>
      </c>
      <c r="BA175" s="34">
        <v>15465</v>
      </c>
      <c r="BB175" s="224">
        <f t="shared" si="825"/>
        <v>0.22291633718171755</v>
      </c>
      <c r="BC175" s="34">
        <v>5452</v>
      </c>
      <c r="BD175" s="224">
        <f t="shared" si="826"/>
        <v>8.4112149532710179E-2</v>
      </c>
      <c r="BE175" s="34">
        <v>1447</v>
      </c>
      <c r="BF175" s="224">
        <f t="shared" si="827"/>
        <v>0.49483471074380159</v>
      </c>
      <c r="BG175" s="34">
        <v>2313</v>
      </c>
      <c r="BH175" s="224">
        <f t="shared" si="828"/>
        <v>-2.2400676246830065E-2</v>
      </c>
      <c r="BI175" s="130">
        <v>763</v>
      </c>
      <c r="BJ175" s="220">
        <f t="shared" si="829"/>
        <v>0.75402298850574723</v>
      </c>
      <c r="BK175" s="34">
        <v>21315</v>
      </c>
      <c r="BL175" s="224">
        <f t="shared" si="830"/>
        <v>0.34999049971499141</v>
      </c>
      <c r="BM175" s="34">
        <v>10769</v>
      </c>
      <c r="BN175" s="224">
        <f t="shared" si="831"/>
        <v>0.22444570778851625</v>
      </c>
      <c r="BO175" s="34">
        <v>3081</v>
      </c>
      <c r="BP175" s="224">
        <f t="shared" si="832"/>
        <v>0.49056603773584895</v>
      </c>
      <c r="BQ175" s="34">
        <v>4862</v>
      </c>
      <c r="BR175" s="224">
        <f t="shared" si="833"/>
        <v>0.32407407407407418</v>
      </c>
      <c r="BS175" s="34">
        <v>2317</v>
      </c>
      <c r="BT175" s="224">
        <f t="shared" si="834"/>
        <v>0.91645988420181967</v>
      </c>
      <c r="BU175" s="130">
        <v>343</v>
      </c>
      <c r="BV175" s="220">
        <f t="shared" si="835"/>
        <v>0.673170731707317</v>
      </c>
      <c r="BW175" s="34">
        <v>266254</v>
      </c>
      <c r="BX175" s="224">
        <f t="shared" si="836"/>
        <v>0.1080343246190083</v>
      </c>
      <c r="BY175" s="34">
        <v>133859</v>
      </c>
      <c r="BZ175" s="224">
        <f t="shared" si="837"/>
        <v>0.15201039622706469</v>
      </c>
      <c r="CA175" s="34">
        <v>35811</v>
      </c>
      <c r="CB175" s="224">
        <f t="shared" si="838"/>
        <v>7.8060087904148423E-2</v>
      </c>
      <c r="CC175" s="34">
        <v>27151</v>
      </c>
      <c r="CD175" s="224">
        <f t="shared" si="839"/>
        <v>-6.2109226570866038E-2</v>
      </c>
      <c r="CE175" s="34">
        <v>67074</v>
      </c>
      <c r="CF175" s="224">
        <f t="shared" si="840"/>
        <v>9.7558580966095043E-2</v>
      </c>
      <c r="CG175" s="130">
        <v>1724</v>
      </c>
      <c r="CH175" s="220">
        <f t="shared" si="841"/>
        <v>0.45485232067510539</v>
      </c>
      <c r="CI175" s="34">
        <v>38458</v>
      </c>
      <c r="CJ175" s="224">
        <f t="shared" si="842"/>
        <v>0.23679048078469211</v>
      </c>
      <c r="CK175" s="34">
        <v>11783</v>
      </c>
      <c r="CL175" s="224">
        <f t="shared" si="843"/>
        <v>0.25324399064028924</v>
      </c>
      <c r="CM175" s="34">
        <v>15224</v>
      </c>
      <c r="CN175" s="224">
        <f t="shared" si="844"/>
        <v>0.13943567098271092</v>
      </c>
      <c r="CO175" s="34">
        <v>4440</v>
      </c>
      <c r="CP175" s="224">
        <f t="shared" si="845"/>
        <v>0.26676176890156911</v>
      </c>
      <c r="CQ175" s="34">
        <v>5467</v>
      </c>
      <c r="CR175" s="224">
        <f t="shared" si="846"/>
        <v>0.67186544342507637</v>
      </c>
      <c r="CS175" s="130">
        <v>1463</v>
      </c>
      <c r="CT175" s="220">
        <f t="shared" si="847"/>
        <v>5.327573794096474E-2</v>
      </c>
      <c r="CU175" s="34">
        <v>23319</v>
      </c>
      <c r="CV175" s="224">
        <f t="shared" si="848"/>
        <v>0.13039895293034087</v>
      </c>
      <c r="CW175" s="34">
        <v>5414</v>
      </c>
      <c r="CX175" s="224">
        <f t="shared" si="849"/>
        <v>0.25208140610545793</v>
      </c>
      <c r="CY175" s="34">
        <v>3768</v>
      </c>
      <c r="CZ175" s="224">
        <f t="shared" si="850"/>
        <v>0.12243074173369073</v>
      </c>
      <c r="DA175" s="34">
        <v>2199</v>
      </c>
      <c r="DB175" s="224">
        <f t="shared" si="851"/>
        <v>5.4676258992805815E-2</v>
      </c>
      <c r="DC175" s="34">
        <v>11873</v>
      </c>
      <c r="DD175" s="224">
        <f t="shared" si="852"/>
        <v>0.11358094166197708</v>
      </c>
      <c r="DE175" s="130">
        <v>0</v>
      </c>
      <c r="DF175" s="220">
        <f t="shared" si="853"/>
        <v>-1</v>
      </c>
      <c r="DG175" s="34">
        <v>225212</v>
      </c>
      <c r="DH175" s="224">
        <f t="shared" si="854"/>
        <v>0.26452554744525547</v>
      </c>
      <c r="DI175" s="34">
        <v>64250</v>
      </c>
      <c r="DJ175" s="224">
        <f t="shared" si="855"/>
        <v>0.27142122135591884</v>
      </c>
      <c r="DK175" s="34">
        <v>129506</v>
      </c>
      <c r="DL175" s="224">
        <f t="shared" si="856"/>
        <v>0.21993632133235375</v>
      </c>
      <c r="DM175" s="34">
        <v>14794</v>
      </c>
      <c r="DN175" s="224">
        <f t="shared" si="857"/>
        <v>0.96076872100728949</v>
      </c>
      <c r="DO175" s="34">
        <v>16181</v>
      </c>
      <c r="DP175" s="224">
        <f t="shared" si="858"/>
        <v>0.20358524248735499</v>
      </c>
      <c r="DQ175" s="130">
        <v>110</v>
      </c>
      <c r="DR175" s="220">
        <f t="shared" si="859"/>
        <v>-0.73809523809523814</v>
      </c>
      <c r="DS175" s="34">
        <v>53980</v>
      </c>
      <c r="DT175" s="224">
        <f t="shared" si="860"/>
        <v>0.18048417783803883</v>
      </c>
      <c r="DU175" s="34">
        <v>32512</v>
      </c>
      <c r="DV175" s="224">
        <f t="shared" si="861"/>
        <v>0.12241938824829113</v>
      </c>
      <c r="DW175" s="34">
        <v>20256</v>
      </c>
      <c r="DX175" s="224">
        <f t="shared" si="862"/>
        <v>4.1707379789148957E-2</v>
      </c>
      <c r="DY175" s="34">
        <v>12353</v>
      </c>
      <c r="DZ175" s="224">
        <f t="shared" si="863"/>
        <v>0.67384823848238473</v>
      </c>
      <c r="EA175" s="34">
        <v>5803</v>
      </c>
      <c r="EB175" s="224">
        <f t="shared" si="864"/>
        <v>0.38364329995231272</v>
      </c>
      <c r="EC175" s="130">
        <v>744</v>
      </c>
      <c r="ED175" s="220">
        <f t="shared" si="865"/>
        <v>1.0217391304347827</v>
      </c>
    </row>
    <row r="176" spans="1:134" s="16" customFormat="1" ht="15.75" x14ac:dyDescent="0.25">
      <c r="A176" s="218"/>
      <c r="B176" s="225">
        <v>2011</v>
      </c>
      <c r="C176" s="226">
        <f>SUM(C164:C175)</f>
        <v>12000324</v>
      </c>
      <c r="D176" s="227">
        <f>IFERROR(C176/C189-1,"-")</f>
        <v>0.15033273434568817</v>
      </c>
      <c r="E176" s="226">
        <f>SUM(E164:E175)</f>
        <v>4590963</v>
      </c>
      <c r="F176" s="227">
        <f>IFERROR(E176/E189-1,"-")</f>
        <v>0.15646395763242138</v>
      </c>
      <c r="G176" s="226">
        <f>SUM(G164:G175)</f>
        <v>3252897</v>
      </c>
      <c r="H176" s="227">
        <f>IFERROR(G176/G189-1,"-")</f>
        <v>0.10894682170822767</v>
      </c>
      <c r="I176" s="226">
        <f>SUM(I164:I175)</f>
        <v>1874421</v>
      </c>
      <c r="J176" s="227">
        <f>IFERROR(I176/I189-1,"-")</f>
        <v>0.23981614626809211</v>
      </c>
      <c r="K176" s="226">
        <f>SUM(K164:K175)</f>
        <v>2169762</v>
      </c>
      <c r="L176" s="227">
        <f>IFERROR(K176/K189-1,"-")</f>
        <v>0.12450227542340597</v>
      </c>
      <c r="M176" s="228">
        <f>SUM(M164:M175)</f>
        <v>184255</v>
      </c>
      <c r="N176" s="229">
        <f>IFERROR(M176/M189-1,"-")</f>
        <v>9.0382407593708303E-2</v>
      </c>
      <c r="O176" s="226">
        <f>SUM(O164:O175)</f>
        <v>10311903</v>
      </c>
      <c r="P176" s="227">
        <f>IFERROR(O176/O189-1,"-")</f>
        <v>0.18205205800729729</v>
      </c>
      <c r="Q176" s="226">
        <f>SUM(Q164:Q175)</f>
        <v>3895562</v>
      </c>
      <c r="R176" s="227">
        <f>IFERROR(Q176/Q189-1,"-")</f>
        <v>0.20370632443285652</v>
      </c>
      <c r="S176" s="226">
        <f>SUM(S164:S175)</f>
        <v>2810581</v>
      </c>
      <c r="T176" s="227">
        <f>IFERROR(S176/S189-1,"-")</f>
        <v>0.12399276474255694</v>
      </c>
      <c r="U176" s="226">
        <f>SUM(U164:U175)</f>
        <v>1715640</v>
      </c>
      <c r="V176" s="227">
        <f>IFERROR(U176/U189-1,"-")</f>
        <v>0.28679980888963219</v>
      </c>
      <c r="W176" s="226">
        <f>SUM(W164:W175)</f>
        <v>1777453</v>
      </c>
      <c r="X176" s="227">
        <f>IFERROR(W176/W189-1,"-")</f>
        <v>0.14455444907000481</v>
      </c>
      <c r="Y176" s="228">
        <f>SUM(Y164:Y175)</f>
        <v>121438</v>
      </c>
      <c r="Z176" s="229">
        <f>IFERROR(Y176/Y189-1,"-")</f>
        <v>-6.3820386522444039E-3</v>
      </c>
      <c r="AA176" s="226">
        <f>SUM(AA164:AA175)</f>
        <v>1688421</v>
      </c>
      <c r="AB176" s="227">
        <f>IFERROR(AA176/AA189-1,"-")</f>
        <v>-1.1646550376774312E-2</v>
      </c>
      <c r="AC176" s="226">
        <f>SUM(AC164:AC175)</f>
        <v>695406</v>
      </c>
      <c r="AD176" s="227">
        <f>IFERROR(AC176/AC189-1,"-")</f>
        <v>-5.1966872294741173E-2</v>
      </c>
      <c r="AE176" s="226">
        <f>SUM(AE164:AE175)</f>
        <v>442318</v>
      </c>
      <c r="AF176" s="227">
        <f>IFERROR(AE176/AE189-1,"-")</f>
        <v>2.2017657565233772E-2</v>
      </c>
      <c r="AG176" s="226">
        <f>SUM(AG164:AG175)</f>
        <v>158783</v>
      </c>
      <c r="AH176" s="227">
        <f>IFERROR(AG176/AG189-1,"-")</f>
        <v>-0.11093255690248882</v>
      </c>
      <c r="AI176" s="226">
        <f>SUM(AI164:AI175)</f>
        <v>392312</v>
      </c>
      <c r="AJ176" s="227">
        <f>IFERROR(AI176/AI189-1,"-")</f>
        <v>4.1811948471321081E-2</v>
      </c>
      <c r="AK176" s="228">
        <f>SUM(AK164:AK175)</f>
        <v>62813</v>
      </c>
      <c r="AL176" s="229">
        <f>IFERROR(AK176/AK189-1,"-")</f>
        <v>0.34313390069708771</v>
      </c>
      <c r="AM176" s="226">
        <f>SUM(AM164:AM175)</f>
        <v>2566163</v>
      </c>
      <c r="AN176" s="227">
        <f>IFERROR(AM176/AM189-1,"-")</f>
        <v>0.13663918117568685</v>
      </c>
      <c r="AO176" s="226">
        <f>SUM(AO164:AO175)</f>
        <v>624944</v>
      </c>
      <c r="AP176" s="227">
        <f>IFERROR(AO176/AO189-1,"-")</f>
        <v>0.1228327386278294</v>
      </c>
      <c r="AQ176" s="226">
        <f>SUM(AQ164:AQ175)</f>
        <v>743411</v>
      </c>
      <c r="AR176" s="227">
        <f>IFERROR(AQ176/AQ189-1,"-")</f>
        <v>5.6569851394526527E-2</v>
      </c>
      <c r="AS176" s="226">
        <f>SUM(AS164:AS175)</f>
        <v>798171</v>
      </c>
      <c r="AT176" s="227">
        <f>IFERROR(AS176/AS189-1,"-")</f>
        <v>0.21936914984791711</v>
      </c>
      <c r="AU176" s="226">
        <f>SUM(AU164:AU175)</f>
        <v>314619</v>
      </c>
      <c r="AV176" s="227">
        <f>IFERROR(AU176/AU189-1,"-")</f>
        <v>0.1226128967800868</v>
      </c>
      <c r="AW176" s="228">
        <f>SUM(AW164:AW175)</f>
        <v>65029</v>
      </c>
      <c r="AX176" s="229">
        <f>IFERROR(AW176/AW189-1,"-")</f>
        <v>2.7379297269969571E-2</v>
      </c>
      <c r="AY176" s="226">
        <f>SUM(AY164:AY175)</f>
        <v>310929</v>
      </c>
      <c r="AZ176" s="227">
        <f>IFERROR(AY176/AY189-1,"-")</f>
        <v>0.13619554334242001</v>
      </c>
      <c r="BA176" s="226">
        <f>SUM(BA164:BA175)</f>
        <v>167917</v>
      </c>
      <c r="BB176" s="227">
        <f>IFERROR(BA176/BA189-1,"-")</f>
        <v>0.10346119219572469</v>
      </c>
      <c r="BC176" s="226">
        <f>SUM(BC164:BC175)</f>
        <v>85635</v>
      </c>
      <c r="BD176" s="227">
        <f>IFERROR(BC176/BC189-1,"-")</f>
        <v>0.15477972409887131</v>
      </c>
      <c r="BE176" s="226">
        <f>SUM(BE164:BE175)</f>
        <v>18298</v>
      </c>
      <c r="BF176" s="227">
        <f>IFERROR(BE176/BE189-1,"-")</f>
        <v>0.34484786123768929</v>
      </c>
      <c r="BG176" s="226">
        <f>SUM(BG164:BG175)</f>
        <v>32170</v>
      </c>
      <c r="BH176" s="227">
        <f>IFERROR(BG176/BG189-1,"-")</f>
        <v>0.12274456426901192</v>
      </c>
      <c r="BI176" s="228">
        <f>SUM(BI164:BI175)</f>
        <v>5994</v>
      </c>
      <c r="BJ176" s="229">
        <f>IFERROR(BI176/BI189-1,"-")</f>
        <v>0.15960533952408595</v>
      </c>
      <c r="BK176" s="226">
        <f>SUM(BK164:BK175)</f>
        <v>295687</v>
      </c>
      <c r="BL176" s="227">
        <f>IFERROR(BK176/BK189-1,"-")</f>
        <v>0.4463336251889316</v>
      </c>
      <c r="BM176" s="226">
        <f>SUM(BM164:BM175)</f>
        <v>155268</v>
      </c>
      <c r="BN176" s="227">
        <f>IFERROR(BM176/BM189-1,"-")</f>
        <v>0.46630025214607485</v>
      </c>
      <c r="BO176" s="226">
        <f>SUM(BO164:BO175)</f>
        <v>35769</v>
      </c>
      <c r="BP176" s="227">
        <f>IFERROR(BO176/BO189-1,"-")</f>
        <v>0.29564965407324229</v>
      </c>
      <c r="BQ176" s="226">
        <f>SUM(BQ164:BQ175)</f>
        <v>81321</v>
      </c>
      <c r="BR176" s="227">
        <f>IFERROR(BQ176/BQ189-1,"-")</f>
        <v>0.62655012400992072</v>
      </c>
      <c r="BS176" s="226">
        <f>SUM(BS164:BS175)</f>
        <v>24994</v>
      </c>
      <c r="BT176" s="227">
        <f>IFERROR(BS176/BS189-1,"-")</f>
        <v>0.14430912920062267</v>
      </c>
      <c r="BU176" s="228">
        <f>SUM(BU164:BU175)</f>
        <v>3987</v>
      </c>
      <c r="BV176" s="229">
        <f>IFERROR(BU176/BU189-1,"-")</f>
        <v>0.19657863145258103</v>
      </c>
      <c r="BW176" s="226">
        <f>SUM(BW164:BW175)</f>
        <v>3519847</v>
      </c>
      <c r="BX176" s="227">
        <f>IFERROR(BW176/BW189-1,"-")</f>
        <v>0.14384547015879678</v>
      </c>
      <c r="BY176" s="226">
        <f>SUM(BY164:BY175)</f>
        <v>1681958</v>
      </c>
      <c r="BZ176" s="227">
        <f>IFERROR(BY176/BY189-1,"-")</f>
        <v>0.17363784483450395</v>
      </c>
      <c r="CA176" s="226">
        <f>SUM(CA164:CA175)</f>
        <v>533021</v>
      </c>
      <c r="CB176" s="227">
        <f>IFERROR(CA176/CA189-1,"-")</f>
        <v>8.5766025621438979E-2</v>
      </c>
      <c r="CC176" s="226">
        <f>SUM(CC164:CC175)</f>
        <v>391637</v>
      </c>
      <c r="CD176" s="227">
        <f>IFERROR(CC176/CC189-1,"-")</f>
        <v>0.20899498666403238</v>
      </c>
      <c r="CE176" s="226">
        <f>SUM(CE164:CE175)</f>
        <v>892132</v>
      </c>
      <c r="CF176" s="227">
        <f>IFERROR(CE176/CE189-1,"-")</f>
        <v>0.10542345579579959</v>
      </c>
      <c r="CG176" s="228">
        <f>SUM(CG164:CG175)</f>
        <v>17411</v>
      </c>
      <c r="CH176" s="229">
        <f>IFERROR(CG176/CG189-1,"-")</f>
        <v>-0.18628779735476941</v>
      </c>
      <c r="CI176" s="226">
        <f>SUM(CI164:CI175)</f>
        <v>457148</v>
      </c>
      <c r="CJ176" s="227">
        <f>IFERROR(CI176/CI189-1,"-")</f>
        <v>0.19254237111277495</v>
      </c>
      <c r="CK176" s="226">
        <f>SUM(CK164:CK175)</f>
        <v>141988</v>
      </c>
      <c r="CL176" s="227">
        <f>IFERROR(CK176/CK189-1,"-")</f>
        <v>0.20954084675014917</v>
      </c>
      <c r="CM176" s="226">
        <f>SUM(CM164:CM175)</f>
        <v>192176</v>
      </c>
      <c r="CN176" s="227">
        <f>IFERROR(CM176/CM189-1,"-")</f>
        <v>0.15404386154548289</v>
      </c>
      <c r="CO176" s="226">
        <f>SUM(CO164:CO175)</f>
        <v>46039</v>
      </c>
      <c r="CP176" s="227">
        <f>IFERROR(CO176/CO189-1,"-")</f>
        <v>0.26310735548300368</v>
      </c>
      <c r="CQ176" s="226">
        <f>SUM(CQ164:CQ175)</f>
        <v>61785</v>
      </c>
      <c r="CR176" s="227">
        <f>IFERROR(CQ176/CQ189-1,"-")</f>
        <v>0.27043365615939785</v>
      </c>
      <c r="CS176" s="228">
        <f>SUM(CS164:CS175)</f>
        <v>16353</v>
      </c>
      <c r="CT176" s="229">
        <f>IFERROR(CS176/CS189-1,"-")</f>
        <v>0.13365684575389958</v>
      </c>
      <c r="CU176" s="226">
        <f>SUM(CU164:CU175)</f>
        <v>390737</v>
      </c>
      <c r="CV176" s="227">
        <f>IFERROR(CU176/CU189-1,"-")</f>
        <v>0.10834170113064534</v>
      </c>
      <c r="CW176" s="226">
        <f>SUM(CW164:CW175)</f>
        <v>89049</v>
      </c>
      <c r="CX176" s="227">
        <f>IFERROR(CW176/CW189-1,"-")</f>
        <v>0.18751000160025599</v>
      </c>
      <c r="CY176" s="226">
        <f>SUM(CY164:CY175)</f>
        <v>58949</v>
      </c>
      <c r="CZ176" s="227">
        <f>IFERROR(CY176/CY189-1,"-")</f>
        <v>-4.0793413173652704E-2</v>
      </c>
      <c r="DA176" s="226">
        <f>SUM(DA164:DA175)</f>
        <v>40768</v>
      </c>
      <c r="DB176" s="227">
        <f>IFERROR(DA176/DA189-1,"-")</f>
        <v>0.35712383488681754</v>
      </c>
      <c r="DC176" s="226">
        <f>SUM(DC164:DC175)</f>
        <v>202288</v>
      </c>
      <c r="DD176" s="227">
        <f>IFERROR(DC176/DC189-1,"-")</f>
        <v>9.4217558284199754E-2</v>
      </c>
      <c r="DE176" s="228">
        <f>SUM(DE164:DE175)</f>
        <v>462</v>
      </c>
      <c r="DF176" s="229">
        <f>IFERROR(DE176/DE189-1,"-")</f>
        <v>-0.70460358056265981</v>
      </c>
      <c r="DG176" s="226">
        <f>SUM(DG164:DG175)</f>
        <v>1490271</v>
      </c>
      <c r="DH176" s="227">
        <f>IFERROR(DG176/DG189-1,"-")</f>
        <v>0.26145023468018747</v>
      </c>
      <c r="DI176" s="226">
        <f>SUM(DI164:DI175)</f>
        <v>464204</v>
      </c>
      <c r="DJ176" s="227">
        <f>IFERROR(DI176/DI189-1,"-")</f>
        <v>0.41734322187855888</v>
      </c>
      <c r="DK176" s="226">
        <f>SUM(DK164:DK175)</f>
        <v>803080</v>
      </c>
      <c r="DL176" s="227">
        <f>IFERROR(DK176/DK189-1,"-")</f>
        <v>0.16039781930518893</v>
      </c>
      <c r="DM176" s="226">
        <f>SUM(DM164:DM175)</f>
        <v>101946</v>
      </c>
      <c r="DN176" s="227">
        <f>IFERROR(DM176/DM189-1,"-")</f>
        <v>0.5641887226697353</v>
      </c>
      <c r="DO176" s="226">
        <f>SUM(DO164:DO175)</f>
        <v>120726</v>
      </c>
      <c r="DP176" s="227">
        <f>IFERROR(DO176/DO189-1,"-")</f>
        <v>0.27872811430871414</v>
      </c>
      <c r="DQ176" s="228">
        <f>SUM(DQ164:DQ175)</f>
        <v>1568</v>
      </c>
      <c r="DR176" s="229">
        <f>IFERROR(DQ176/DQ189-1,"-")</f>
        <v>-0.37554759060135401</v>
      </c>
      <c r="DS176" s="226">
        <f>SUM(DS164:DS175)</f>
        <v>737348</v>
      </c>
      <c r="DT176" s="227">
        <f>IFERROR(DS176/DS189-1,"-")</f>
        <v>0.21276137311243093</v>
      </c>
      <c r="DU176" s="226">
        <f>SUM(DU164:DU175)</f>
        <v>436088</v>
      </c>
      <c r="DV176" s="227">
        <f>IFERROR(DU176/DU189-1,"-")</f>
        <v>0.17760411322160952</v>
      </c>
      <c r="DW176" s="226">
        <f>SUM(DW164:DW175)</f>
        <v>301280</v>
      </c>
      <c r="DX176" s="227">
        <f>IFERROR(DW176/DW189-1,"-")</f>
        <v>0.23888201260758191</v>
      </c>
      <c r="DY176" s="226">
        <f>SUM(DY164:DY175)</f>
        <v>145048</v>
      </c>
      <c r="DZ176" s="227">
        <f>IFERROR(DY176/DY189-1,"-")</f>
        <v>0.43175267501085801</v>
      </c>
      <c r="EA176" s="226">
        <f>SUM(EA164:EA175)</f>
        <v>85270</v>
      </c>
      <c r="EB176" s="227">
        <f>IFERROR(EA176/EA189-1,"-")</f>
        <v>0.2592855138599679</v>
      </c>
      <c r="EC176" s="228">
        <f>SUM(EC164:EC175)</f>
        <v>9165</v>
      </c>
      <c r="ED176" s="229">
        <f>IFERROR(EC176/EC189-1,"-")</f>
        <v>3.0701754385964897E-2</v>
      </c>
    </row>
    <row r="177" spans="1:134" s="16" customFormat="1" outlineLevel="1" x14ac:dyDescent="0.25">
      <c r="A177" s="218"/>
      <c r="B177" s="33" t="s">
        <v>33</v>
      </c>
      <c r="C177" s="34">
        <v>893997</v>
      </c>
      <c r="D177" s="224" t="str">
        <f>IFERROR(C177/#REF!-1,"-")</f>
        <v>-</v>
      </c>
      <c r="E177" s="34">
        <v>348996</v>
      </c>
      <c r="F177" s="224" t="str">
        <f>IFERROR(E177/#REF!-1,"-")</f>
        <v>-</v>
      </c>
      <c r="G177" s="34">
        <v>291857</v>
      </c>
      <c r="H177" s="224" t="str">
        <f>IFERROR(G177/#REF!-1,"-")</f>
        <v>-</v>
      </c>
      <c r="I177" s="34">
        <v>96961</v>
      </c>
      <c r="J177" s="224" t="str">
        <f>IFERROR(I177/#REF!-1,"-")</f>
        <v>-</v>
      </c>
      <c r="K177" s="34">
        <v>141817</v>
      </c>
      <c r="L177" s="224" t="str">
        <f>IFERROR(K177/#REF!-1,"-")</f>
        <v>-</v>
      </c>
      <c r="M177" s="130">
        <v>16024</v>
      </c>
      <c r="N177" s="220" t="str">
        <f>IFERROR(M177/#REF!-1,"-")</f>
        <v>-</v>
      </c>
      <c r="O177" s="34">
        <v>793310</v>
      </c>
      <c r="P177" s="224" t="str">
        <f>IFERROR(O177/#REF!-1,"-")</f>
        <v>-</v>
      </c>
      <c r="Q177" s="34">
        <v>300613</v>
      </c>
      <c r="R177" s="224" t="str">
        <f>IFERROR(Q177/#REF!-1,"-")</f>
        <v>-</v>
      </c>
      <c r="S177" s="34">
        <v>266194</v>
      </c>
      <c r="T177" s="224" t="str">
        <f>IFERROR(S177/#REF!-1,"-")</f>
        <v>-</v>
      </c>
      <c r="U177" s="34">
        <v>90464</v>
      </c>
      <c r="V177" s="224" t="str">
        <f>IFERROR(U177/#REF!-1,"-")</f>
        <v>-</v>
      </c>
      <c r="W177" s="34">
        <v>122512</v>
      </c>
      <c r="X177" s="224" t="str">
        <f>IFERROR(W177/#REF!-1,"-")</f>
        <v>-</v>
      </c>
      <c r="Y177" s="130">
        <v>12751</v>
      </c>
      <c r="Z177" s="220" t="str">
        <f>IFERROR(Y177/#REF!-1,"-")</f>
        <v>-</v>
      </c>
      <c r="AA177" s="34">
        <v>100688</v>
      </c>
      <c r="AB177" s="224" t="str">
        <f>IFERROR(AA177/#REF!-1,"-")</f>
        <v>-</v>
      </c>
      <c r="AC177" s="34">
        <v>48383</v>
      </c>
      <c r="AD177" s="224" t="str">
        <f>IFERROR(AC177/#REF!-1,"-")</f>
        <v>-</v>
      </c>
      <c r="AE177" s="34">
        <v>25663</v>
      </c>
      <c r="AF177" s="224" t="str">
        <f>IFERROR(AE177/#REF!-1,"-")</f>
        <v>-</v>
      </c>
      <c r="AG177" s="34">
        <v>6497</v>
      </c>
      <c r="AH177" s="224" t="str">
        <f>IFERROR(AG177/#REF!-1,"-")</f>
        <v>-</v>
      </c>
      <c r="AI177" s="34">
        <v>19305</v>
      </c>
      <c r="AJ177" s="224" t="str">
        <f>IFERROR(AI177/#REF!-1,"-")</f>
        <v>-</v>
      </c>
      <c r="AK177" s="130">
        <v>3273</v>
      </c>
      <c r="AL177" s="220" t="str">
        <f>IFERROR(AK177/#REF!-1,"-")</f>
        <v>-</v>
      </c>
      <c r="AM177" s="34">
        <v>210574</v>
      </c>
      <c r="AN177" s="224" t="str">
        <f>IFERROR(AM177/#REF!-1,"-")</f>
        <v>-</v>
      </c>
      <c r="AO177" s="34">
        <v>56690</v>
      </c>
      <c r="AP177" s="224" t="str">
        <f>IFERROR(AO177/#REF!-1,"-")</f>
        <v>-</v>
      </c>
      <c r="AQ177" s="34">
        <v>77370</v>
      </c>
      <c r="AR177" s="224" t="str">
        <f>IFERROR(AQ177/#REF!-1,"-")</f>
        <v>-</v>
      </c>
      <c r="AS177" s="34">
        <v>43825</v>
      </c>
      <c r="AT177" s="224" t="str">
        <f>IFERROR(AS177/#REF!-1,"-")</f>
        <v>-</v>
      </c>
      <c r="AU177" s="34">
        <v>25277</v>
      </c>
      <c r="AV177" s="224" t="str">
        <f>IFERROR(AU177/#REF!-1,"-")</f>
        <v>-</v>
      </c>
      <c r="AW177" s="130">
        <v>6539</v>
      </c>
      <c r="AX177" s="220" t="str">
        <f>IFERROR(AW177/#REF!-1,"-")</f>
        <v>-</v>
      </c>
      <c r="AY177" s="34">
        <v>21111</v>
      </c>
      <c r="AZ177" s="224" t="str">
        <f>IFERROR(AY177/#REF!-1,"-")</f>
        <v>-</v>
      </c>
      <c r="BA177" s="34">
        <v>13966</v>
      </c>
      <c r="BB177" s="224" t="str">
        <f>IFERROR(BA177/#REF!-1,"-")</f>
        <v>-</v>
      </c>
      <c r="BC177" s="34">
        <v>4007</v>
      </c>
      <c r="BD177" s="224" t="str">
        <f>IFERROR(BC177/#REF!-1,"-")</f>
        <v>-</v>
      </c>
      <c r="BE177" s="34">
        <v>600</v>
      </c>
      <c r="BF177" s="224" t="str">
        <f>IFERROR(BE177/#REF!-1,"-")</f>
        <v>-</v>
      </c>
      <c r="BG177" s="34">
        <v>1827</v>
      </c>
      <c r="BH177" s="224" t="str">
        <f>IFERROR(BG177/#REF!-1,"-")</f>
        <v>-</v>
      </c>
      <c r="BI177" s="130">
        <v>593</v>
      </c>
      <c r="BJ177" s="220" t="str">
        <f>IFERROR(BI177/#REF!-1,"-")</f>
        <v>-</v>
      </c>
      <c r="BK177" s="34">
        <v>14980</v>
      </c>
      <c r="BL177" s="224" t="str">
        <f>IFERROR(BK177/#REF!-1,"-")</f>
        <v>-</v>
      </c>
      <c r="BM177" s="34">
        <v>8800</v>
      </c>
      <c r="BN177" s="224" t="str">
        <f>IFERROR(BM177/#REF!-1,"-")</f>
        <v>-</v>
      </c>
      <c r="BO177" s="34">
        <v>2104</v>
      </c>
      <c r="BP177" s="224" t="str">
        <f>IFERROR(BO177/#REF!-1,"-")</f>
        <v>-</v>
      </c>
      <c r="BQ177" s="34">
        <v>2910</v>
      </c>
      <c r="BR177" s="224" t="str">
        <f>IFERROR(BQ177/#REF!-1,"-")</f>
        <v>-</v>
      </c>
      <c r="BS177" s="34">
        <v>844</v>
      </c>
      <c r="BT177" s="224" t="str">
        <f>IFERROR(BS177/#REF!-1,"-")</f>
        <v>-</v>
      </c>
      <c r="BU177" s="130">
        <v>184</v>
      </c>
      <c r="BV177" s="220" t="str">
        <f>IFERROR(BU177/#REF!-1,"-")</f>
        <v>-</v>
      </c>
      <c r="BW177" s="34">
        <v>213827</v>
      </c>
      <c r="BX177" s="224" t="str">
        <f>IFERROR(BW177/#REF!-1,"-")</f>
        <v>-</v>
      </c>
      <c r="BY177" s="34">
        <v>109637</v>
      </c>
      <c r="BZ177" s="224" t="str">
        <f>IFERROR(BY177/#REF!-1,"-")</f>
        <v>-</v>
      </c>
      <c r="CA177" s="34">
        <v>29269</v>
      </c>
      <c r="CB177" s="224" t="str">
        <f>IFERROR(CA177/#REF!-1,"-")</f>
        <v>-</v>
      </c>
      <c r="CC177" s="34">
        <v>18725</v>
      </c>
      <c r="CD177" s="224" t="str">
        <f>IFERROR(CC177/#REF!-1,"-")</f>
        <v>-</v>
      </c>
      <c r="CE177" s="34">
        <v>53326</v>
      </c>
      <c r="CF177" s="224" t="str">
        <f>IFERROR(CE177/#REF!-1,"-")</f>
        <v>-</v>
      </c>
      <c r="CG177" s="130">
        <v>2113</v>
      </c>
      <c r="CH177" s="220" t="str">
        <f>IFERROR(CG177/#REF!-1,"-")</f>
        <v>-</v>
      </c>
      <c r="CI177" s="34">
        <v>29568</v>
      </c>
      <c r="CJ177" s="224" t="str">
        <f>IFERROR(CI177/#REF!-1,"-")</f>
        <v>-</v>
      </c>
      <c r="CK177" s="34">
        <v>8336</v>
      </c>
      <c r="CL177" s="224" t="str">
        <f>IFERROR(CK177/#REF!-1,"-")</f>
        <v>-</v>
      </c>
      <c r="CM177" s="34">
        <v>13983</v>
      </c>
      <c r="CN177" s="224" t="str">
        <f>IFERROR(CM177/#REF!-1,"-")</f>
        <v>-</v>
      </c>
      <c r="CO177" s="34">
        <v>2673</v>
      </c>
      <c r="CP177" s="224" t="str">
        <f>IFERROR(CO177/#REF!-1,"-")</f>
        <v>-</v>
      </c>
      <c r="CQ177" s="34">
        <v>3190</v>
      </c>
      <c r="CR177" s="224" t="str">
        <f>IFERROR(CQ177/#REF!-1,"-")</f>
        <v>-</v>
      </c>
      <c r="CS177" s="130">
        <v>1454</v>
      </c>
      <c r="CT177" s="220" t="str">
        <f>IFERROR(CS177/#REF!-1,"-")</f>
        <v>-</v>
      </c>
      <c r="CU177" s="34">
        <v>29278</v>
      </c>
      <c r="CV177" s="224" t="str">
        <f>IFERROR(CU177/#REF!-1,"-")</f>
        <v>-</v>
      </c>
      <c r="CW177" s="34">
        <v>7317</v>
      </c>
      <c r="CX177" s="224" t="str">
        <f>IFERROR(CW177/#REF!-1,"-")</f>
        <v>-</v>
      </c>
      <c r="CY177" s="34">
        <v>4771</v>
      </c>
      <c r="CZ177" s="224" t="str">
        <f>IFERROR(CY177/#REF!-1,"-")</f>
        <v>-</v>
      </c>
      <c r="DA177" s="34">
        <v>1819</v>
      </c>
      <c r="DB177" s="224" t="str">
        <f>IFERROR(DA177/#REF!-1,"-")</f>
        <v>-</v>
      </c>
      <c r="DC177" s="34">
        <v>15219</v>
      </c>
      <c r="DD177" s="224" t="str">
        <f>IFERROR(DC177/#REF!-1,"-")</f>
        <v>-</v>
      </c>
      <c r="DE177" s="130">
        <v>160</v>
      </c>
      <c r="DF177" s="220" t="str">
        <f>IFERROR(DE177/#REF!-1,"-")</f>
        <v>-</v>
      </c>
      <c r="DG177" s="34">
        <v>194477</v>
      </c>
      <c r="DH177" s="224" t="str">
        <f>IFERROR(DG177/#REF!-1,"-")</f>
        <v>-</v>
      </c>
      <c r="DI177" s="34">
        <v>54418</v>
      </c>
      <c r="DJ177" s="224" t="str">
        <f>IFERROR(DI177/#REF!-1,"-")</f>
        <v>-</v>
      </c>
      <c r="DK177" s="34">
        <v>110705</v>
      </c>
      <c r="DL177" s="224" t="str">
        <f>IFERROR(DK177/#REF!-1,"-")</f>
        <v>-</v>
      </c>
      <c r="DM177" s="34">
        <v>12482</v>
      </c>
      <c r="DN177" s="224" t="str">
        <f>IFERROR(DM177/#REF!-1,"-")</f>
        <v>-</v>
      </c>
      <c r="DO177" s="34">
        <v>16788</v>
      </c>
      <c r="DP177" s="224" t="str">
        <f>IFERROR(DO177/#REF!-1,"-")</f>
        <v>-</v>
      </c>
      <c r="DQ177" s="130">
        <v>612</v>
      </c>
      <c r="DR177" s="220" t="str">
        <f>IFERROR(DQ177/#REF!-1,"-")</f>
        <v>-</v>
      </c>
      <c r="DS177" s="34">
        <v>49723</v>
      </c>
      <c r="DT177" s="224" t="str">
        <f>IFERROR(DS177/#REF!-1,"-")</f>
        <v>-</v>
      </c>
      <c r="DU177" s="34">
        <v>30611</v>
      </c>
      <c r="DV177" s="224" t="str">
        <f>IFERROR(DU177/#REF!-1,"-")</f>
        <v>-</v>
      </c>
      <c r="DW177" s="34">
        <v>19136</v>
      </c>
      <c r="DX177" s="224" t="str">
        <f>IFERROR(DW177/#REF!-1,"-")</f>
        <v>-</v>
      </c>
      <c r="DY177" s="34">
        <v>5823</v>
      </c>
      <c r="DZ177" s="224" t="str">
        <f>IFERROR(DY177/#REF!-1,"-")</f>
        <v>-</v>
      </c>
      <c r="EA177" s="34">
        <v>5037</v>
      </c>
      <c r="EB177" s="224" t="str">
        <f>IFERROR(EA177/#REF!-1,"-")</f>
        <v>-</v>
      </c>
      <c r="EC177" s="130">
        <v>1008</v>
      </c>
      <c r="ED177" s="220" t="str">
        <f>IFERROR(EC177/#REF!-1,"-")</f>
        <v>-</v>
      </c>
    </row>
    <row r="178" spans="1:134" s="16" customFormat="1" outlineLevel="1" x14ac:dyDescent="0.25">
      <c r="A178" s="218"/>
      <c r="B178" s="33" t="s">
        <v>35</v>
      </c>
      <c r="C178" s="34">
        <v>884642</v>
      </c>
      <c r="D178" s="224" t="str">
        <f>IFERROR(C178/#REF!-1,"-")</f>
        <v>-</v>
      </c>
      <c r="E178" s="34">
        <v>343266</v>
      </c>
      <c r="F178" s="224" t="str">
        <f>IFERROR(E178/#REF!-1,"-")</f>
        <v>-</v>
      </c>
      <c r="G178" s="34">
        <v>281219</v>
      </c>
      <c r="H178" s="224" t="str">
        <f>IFERROR(G178/#REF!-1,"-")</f>
        <v>-</v>
      </c>
      <c r="I178" s="34">
        <v>100403</v>
      </c>
      <c r="J178" s="224" t="str">
        <f>IFERROR(I178/#REF!-1,"-")</f>
        <v>-</v>
      </c>
      <c r="K178" s="34">
        <v>154615</v>
      </c>
      <c r="L178" s="224" t="str">
        <f>IFERROR(K178/#REF!-1,"-")</f>
        <v>-</v>
      </c>
      <c r="M178" s="130">
        <v>21280</v>
      </c>
      <c r="N178" s="220" t="str">
        <f>IFERROR(M178/#REF!-1,"-")</f>
        <v>-</v>
      </c>
      <c r="O178" s="34">
        <v>775060</v>
      </c>
      <c r="P178" s="224" t="str">
        <f>IFERROR(O178/#REF!-1,"-")</f>
        <v>-</v>
      </c>
      <c r="Q178" s="34">
        <v>295742</v>
      </c>
      <c r="R178" s="224" t="str">
        <f>IFERROR(Q178/#REF!-1,"-")</f>
        <v>-</v>
      </c>
      <c r="S178" s="34">
        <v>245542</v>
      </c>
      <c r="T178" s="224" t="str">
        <f>IFERROR(S178/#REF!-1,"-")</f>
        <v>-</v>
      </c>
      <c r="U178" s="34">
        <v>92989</v>
      </c>
      <c r="V178" s="224" t="str">
        <f>IFERROR(U178/#REF!-1,"-")</f>
        <v>-</v>
      </c>
      <c r="W178" s="34">
        <v>132642</v>
      </c>
      <c r="X178" s="224" t="str">
        <f>IFERROR(W178/#REF!-1,"-")</f>
        <v>-</v>
      </c>
      <c r="Y178" s="130">
        <v>17343</v>
      </c>
      <c r="Z178" s="220" t="str">
        <f>IFERROR(Y178/#REF!-1,"-")</f>
        <v>-</v>
      </c>
      <c r="AA178" s="34">
        <v>109583</v>
      </c>
      <c r="AB178" s="224" t="str">
        <f>IFERROR(AA178/#REF!-1,"-")</f>
        <v>-</v>
      </c>
      <c r="AC178" s="34">
        <v>47524</v>
      </c>
      <c r="AD178" s="224" t="str">
        <f>IFERROR(AC178/#REF!-1,"-")</f>
        <v>-</v>
      </c>
      <c r="AE178" s="34">
        <v>35678</v>
      </c>
      <c r="AF178" s="224" t="str">
        <f>IFERROR(AE178/#REF!-1,"-")</f>
        <v>-</v>
      </c>
      <c r="AG178" s="34">
        <v>7415</v>
      </c>
      <c r="AH178" s="224" t="str">
        <f>IFERROR(AG178/#REF!-1,"-")</f>
        <v>-</v>
      </c>
      <c r="AI178" s="34">
        <v>21973</v>
      </c>
      <c r="AJ178" s="224" t="str">
        <f>IFERROR(AI178/#REF!-1,"-")</f>
        <v>-</v>
      </c>
      <c r="AK178" s="130">
        <v>3936</v>
      </c>
      <c r="AL178" s="220" t="str">
        <f>IFERROR(AK178/#REF!-1,"-")</f>
        <v>-</v>
      </c>
      <c r="AM178" s="34">
        <v>189969</v>
      </c>
      <c r="AN178" s="224" t="str">
        <f>IFERROR(AM178/#REF!-1,"-")</f>
        <v>-</v>
      </c>
      <c r="AO178" s="34">
        <v>52643</v>
      </c>
      <c r="AP178" s="224" t="str">
        <f>IFERROR(AO178/#REF!-1,"-")</f>
        <v>-</v>
      </c>
      <c r="AQ178" s="34">
        <v>64488</v>
      </c>
      <c r="AR178" s="224" t="str">
        <f>IFERROR(AQ178/#REF!-1,"-")</f>
        <v>-</v>
      </c>
      <c r="AS178" s="34">
        <v>42759</v>
      </c>
      <c r="AT178" s="224" t="str">
        <f>IFERROR(AS178/#REF!-1,"-")</f>
        <v>-</v>
      </c>
      <c r="AU178" s="34">
        <v>23694</v>
      </c>
      <c r="AV178" s="224" t="str">
        <f>IFERROR(AU178/#REF!-1,"-")</f>
        <v>-</v>
      </c>
      <c r="AW178" s="130">
        <v>8935</v>
      </c>
      <c r="AX178" s="220" t="str">
        <f>IFERROR(AW178/#REF!-1,"-")</f>
        <v>-</v>
      </c>
      <c r="AY178" s="34">
        <v>21486</v>
      </c>
      <c r="AZ178" s="224" t="str">
        <f>IFERROR(AY178/#REF!-1,"-")</f>
        <v>-</v>
      </c>
      <c r="BA178" s="34">
        <v>13109</v>
      </c>
      <c r="BB178" s="224" t="str">
        <f>IFERROR(BA178/#REF!-1,"-")</f>
        <v>-</v>
      </c>
      <c r="BC178" s="34">
        <v>5542</v>
      </c>
      <c r="BD178" s="224" t="str">
        <f>IFERROR(BC178/#REF!-1,"-")</f>
        <v>-</v>
      </c>
      <c r="BE178" s="34">
        <v>535</v>
      </c>
      <c r="BF178" s="224" t="str">
        <f>IFERROR(BE178/#REF!-1,"-")</f>
        <v>-</v>
      </c>
      <c r="BG178" s="34">
        <v>1748</v>
      </c>
      <c r="BH178" s="224" t="str">
        <f>IFERROR(BG178/#REF!-1,"-")</f>
        <v>-</v>
      </c>
      <c r="BI178" s="130">
        <v>609</v>
      </c>
      <c r="BJ178" s="220" t="str">
        <f>IFERROR(BI178/#REF!-1,"-")</f>
        <v>-</v>
      </c>
      <c r="BK178" s="34">
        <v>18328</v>
      </c>
      <c r="BL178" s="224" t="str">
        <f>IFERROR(BK178/#REF!-1,"-")</f>
        <v>-</v>
      </c>
      <c r="BM178" s="34">
        <v>9362</v>
      </c>
      <c r="BN178" s="224" t="str">
        <f>IFERROR(BM178/#REF!-1,"-")</f>
        <v>-</v>
      </c>
      <c r="BO178" s="34">
        <v>2514</v>
      </c>
      <c r="BP178" s="224" t="str">
        <f>IFERROR(BO178/#REF!-1,"-")</f>
        <v>-</v>
      </c>
      <c r="BQ178" s="34">
        <v>4872</v>
      </c>
      <c r="BR178" s="224" t="str">
        <f>IFERROR(BQ178/#REF!-1,"-")</f>
        <v>-</v>
      </c>
      <c r="BS178" s="34">
        <v>1615</v>
      </c>
      <c r="BT178" s="224" t="str">
        <f>IFERROR(BS178/#REF!-1,"-")</f>
        <v>-</v>
      </c>
      <c r="BU178" s="130">
        <v>264</v>
      </c>
      <c r="BV178" s="220" t="str">
        <f>IFERROR(BU178/#REF!-1,"-")</f>
        <v>-</v>
      </c>
      <c r="BW178" s="34">
        <v>240005</v>
      </c>
      <c r="BX178" s="224" t="str">
        <f>IFERROR(BW178/#REF!-1,"-")</f>
        <v>-</v>
      </c>
      <c r="BY178" s="34">
        <v>115835</v>
      </c>
      <c r="BZ178" s="224" t="str">
        <f>IFERROR(BY178/#REF!-1,"-")</f>
        <v>-</v>
      </c>
      <c r="CA178" s="34">
        <v>35814</v>
      </c>
      <c r="CB178" s="224" t="str">
        <f>IFERROR(CA178/#REF!-1,"-")</f>
        <v>-</v>
      </c>
      <c r="CC178" s="34">
        <v>25179</v>
      </c>
      <c r="CD178" s="224" t="str">
        <f>IFERROR(CC178/#REF!-1,"-")</f>
        <v>-</v>
      </c>
      <c r="CE178" s="34">
        <v>64459</v>
      </c>
      <c r="CF178" s="224" t="str">
        <f>IFERROR(CE178/#REF!-1,"-")</f>
        <v>-</v>
      </c>
      <c r="CG178" s="130">
        <v>4597</v>
      </c>
      <c r="CH178" s="220" t="str">
        <f>IFERROR(CG178/#REF!-1,"-")</f>
        <v>-</v>
      </c>
      <c r="CI178" s="34">
        <v>32552</v>
      </c>
      <c r="CJ178" s="224" t="str">
        <f>IFERROR(CI178/#REF!-1,"-")</f>
        <v>-</v>
      </c>
      <c r="CK178" s="34">
        <v>10201</v>
      </c>
      <c r="CL178" s="224" t="str">
        <f>IFERROR(CK178/#REF!-1,"-")</f>
        <v>-</v>
      </c>
      <c r="CM178" s="34">
        <v>14278</v>
      </c>
      <c r="CN178" s="224" t="str">
        <f>IFERROR(CM178/#REF!-1,"-")</f>
        <v>-</v>
      </c>
      <c r="CO178" s="34">
        <v>2614</v>
      </c>
      <c r="CP178" s="224" t="str">
        <f>IFERROR(CO178/#REF!-1,"-")</f>
        <v>-</v>
      </c>
      <c r="CQ178" s="34">
        <v>4186</v>
      </c>
      <c r="CR178" s="224" t="str">
        <f>IFERROR(CQ178/#REF!-1,"-")</f>
        <v>-</v>
      </c>
      <c r="CS178" s="130">
        <v>1359</v>
      </c>
      <c r="CT178" s="220" t="str">
        <f>IFERROR(CS178/#REF!-1,"-")</f>
        <v>-</v>
      </c>
      <c r="CU178" s="34">
        <v>27070</v>
      </c>
      <c r="CV178" s="224" t="str">
        <f>IFERROR(CU178/#REF!-1,"-")</f>
        <v>-</v>
      </c>
      <c r="CW178" s="34">
        <v>7568</v>
      </c>
      <c r="CX178" s="224" t="str">
        <f>IFERROR(CW178/#REF!-1,"-")</f>
        <v>-</v>
      </c>
      <c r="CY178" s="34">
        <v>3679</v>
      </c>
      <c r="CZ178" s="224" t="str">
        <f>IFERROR(CY178/#REF!-1,"-")</f>
        <v>-</v>
      </c>
      <c r="DA178" s="34">
        <v>1465</v>
      </c>
      <c r="DB178" s="224" t="str">
        <f>IFERROR(DA178/#REF!-1,"-")</f>
        <v>-</v>
      </c>
      <c r="DC178" s="34">
        <v>14247</v>
      </c>
      <c r="DD178" s="224" t="str">
        <f>IFERROR(DC178/#REF!-1,"-")</f>
        <v>-</v>
      </c>
      <c r="DE178" s="130">
        <v>95</v>
      </c>
      <c r="DF178" s="220" t="str">
        <f>IFERROR(DE178/#REF!-1,"-")</f>
        <v>-</v>
      </c>
      <c r="DG178" s="34">
        <v>166995</v>
      </c>
      <c r="DH178" s="224" t="str">
        <f>IFERROR(DG178/#REF!-1,"-")</f>
        <v>-</v>
      </c>
      <c r="DI178" s="34">
        <v>49285</v>
      </c>
      <c r="DJ178" s="224" t="str">
        <f>IFERROR(DI178/#REF!-1,"-")</f>
        <v>-</v>
      </c>
      <c r="DK178" s="34">
        <v>93675</v>
      </c>
      <c r="DL178" s="224" t="str">
        <f>IFERROR(DK178/#REF!-1,"-")</f>
        <v>-</v>
      </c>
      <c r="DM178" s="34">
        <v>9792</v>
      </c>
      <c r="DN178" s="224" t="str">
        <f>IFERROR(DM178/#REF!-1,"-")</f>
        <v>-</v>
      </c>
      <c r="DO178" s="34">
        <v>13649</v>
      </c>
      <c r="DP178" s="224" t="str">
        <f>IFERROR(DO178/#REF!-1,"-")</f>
        <v>-</v>
      </c>
      <c r="DQ178" s="130">
        <v>268</v>
      </c>
      <c r="DR178" s="220" t="str">
        <f>IFERROR(DQ178/#REF!-1,"-")</f>
        <v>-</v>
      </c>
      <c r="DS178" s="34">
        <v>51315</v>
      </c>
      <c r="DT178" s="224" t="str">
        <f>IFERROR(DS178/#REF!-1,"-")</f>
        <v>-</v>
      </c>
      <c r="DU178" s="34">
        <v>29860</v>
      </c>
      <c r="DV178" s="224" t="str">
        <f>IFERROR(DU178/#REF!-1,"-")</f>
        <v>-</v>
      </c>
      <c r="DW178" s="34">
        <v>21448</v>
      </c>
      <c r="DX178" s="224" t="str">
        <f>IFERROR(DW178/#REF!-1,"-")</f>
        <v>-</v>
      </c>
      <c r="DY178" s="34">
        <v>4032</v>
      </c>
      <c r="DZ178" s="224" t="str">
        <f>IFERROR(DY178/#REF!-1,"-")</f>
        <v>-</v>
      </c>
      <c r="EA178" s="34">
        <v>7987</v>
      </c>
      <c r="EB178" s="224" t="str">
        <f>IFERROR(EA178/#REF!-1,"-")</f>
        <v>-</v>
      </c>
      <c r="EC178" s="130">
        <v>1122</v>
      </c>
      <c r="ED178" s="220" t="str">
        <f>IFERROR(EC178/#REF!-1,"-")</f>
        <v>-</v>
      </c>
    </row>
    <row r="179" spans="1:134" s="16" customFormat="1" outlineLevel="1" x14ac:dyDescent="0.25">
      <c r="A179" s="218"/>
      <c r="B179" s="33" t="s">
        <v>37</v>
      </c>
      <c r="C179" s="34">
        <v>987707</v>
      </c>
      <c r="D179" s="224" t="str">
        <f>IFERROR(C179/#REF!-1,"-")</f>
        <v>-</v>
      </c>
      <c r="E179" s="34">
        <v>366982</v>
      </c>
      <c r="F179" s="224" t="str">
        <f>IFERROR(E179/#REF!-1,"-")</f>
        <v>-</v>
      </c>
      <c r="G179" s="34">
        <v>303809</v>
      </c>
      <c r="H179" s="224" t="str">
        <f>IFERROR(G179/#REF!-1,"-")</f>
        <v>-</v>
      </c>
      <c r="I179" s="34">
        <v>132222</v>
      </c>
      <c r="J179" s="224" t="str">
        <f>IFERROR(I179/#REF!-1,"-")</f>
        <v>-</v>
      </c>
      <c r="K179" s="34">
        <v>175093</v>
      </c>
      <c r="L179" s="224" t="str">
        <f>IFERROR(K179/#REF!-1,"-")</f>
        <v>-</v>
      </c>
      <c r="M179" s="130">
        <v>18783</v>
      </c>
      <c r="N179" s="220" t="str">
        <f>IFERROR(M179/#REF!-1,"-")</f>
        <v>-</v>
      </c>
      <c r="O179" s="34">
        <v>862748</v>
      </c>
      <c r="P179" s="224" t="str">
        <f>IFERROR(O179/#REF!-1,"-")</f>
        <v>-</v>
      </c>
      <c r="Q179" s="34">
        <v>312274</v>
      </c>
      <c r="R179" s="224" t="str">
        <f>IFERROR(Q179/#REF!-1,"-")</f>
        <v>-</v>
      </c>
      <c r="S179" s="34">
        <v>273852</v>
      </c>
      <c r="T179" s="224" t="str">
        <f>IFERROR(S179/#REF!-1,"-")</f>
        <v>-</v>
      </c>
      <c r="U179" s="34">
        <v>119631</v>
      </c>
      <c r="V179" s="224" t="str">
        <f>IFERROR(U179/#REF!-1,"-")</f>
        <v>-</v>
      </c>
      <c r="W179" s="34">
        <v>146052</v>
      </c>
      <c r="X179" s="224" t="str">
        <f>IFERROR(W179/#REF!-1,"-")</f>
        <v>-</v>
      </c>
      <c r="Y179" s="130">
        <v>14941</v>
      </c>
      <c r="Z179" s="220" t="str">
        <f>IFERROR(Y179/#REF!-1,"-")</f>
        <v>-</v>
      </c>
      <c r="AA179" s="34">
        <v>124959</v>
      </c>
      <c r="AB179" s="224" t="str">
        <f>IFERROR(AA179/#REF!-1,"-")</f>
        <v>-</v>
      </c>
      <c r="AC179" s="34">
        <v>54708</v>
      </c>
      <c r="AD179" s="224" t="str">
        <f>IFERROR(AC179/#REF!-1,"-")</f>
        <v>-</v>
      </c>
      <c r="AE179" s="34">
        <v>29957</v>
      </c>
      <c r="AF179" s="224" t="str">
        <f>IFERROR(AE179/#REF!-1,"-")</f>
        <v>-</v>
      </c>
      <c r="AG179" s="34">
        <v>12591</v>
      </c>
      <c r="AH179" s="224" t="str">
        <f>IFERROR(AG179/#REF!-1,"-")</f>
        <v>-</v>
      </c>
      <c r="AI179" s="34">
        <v>29041</v>
      </c>
      <c r="AJ179" s="224" t="str">
        <f>IFERROR(AI179/#REF!-1,"-")</f>
        <v>-</v>
      </c>
      <c r="AK179" s="130">
        <v>3842</v>
      </c>
      <c r="AL179" s="220" t="str">
        <f>IFERROR(AK179/#REF!-1,"-")</f>
        <v>-</v>
      </c>
      <c r="AM179" s="34">
        <v>220377</v>
      </c>
      <c r="AN179" s="224" t="str">
        <f>IFERROR(AM179/#REF!-1,"-")</f>
        <v>-</v>
      </c>
      <c r="AO179" s="34">
        <v>56786</v>
      </c>
      <c r="AP179" s="224" t="str">
        <f>IFERROR(AO179/#REF!-1,"-")</f>
        <v>-</v>
      </c>
      <c r="AQ179" s="34">
        <v>71718</v>
      </c>
      <c r="AR179" s="224" t="str">
        <f>IFERROR(AQ179/#REF!-1,"-")</f>
        <v>-</v>
      </c>
      <c r="AS179" s="34">
        <v>56976</v>
      </c>
      <c r="AT179" s="224" t="str">
        <f>IFERROR(AS179/#REF!-1,"-")</f>
        <v>-</v>
      </c>
      <c r="AU179" s="34">
        <v>29268</v>
      </c>
      <c r="AV179" s="224" t="str">
        <f>IFERROR(AU179/#REF!-1,"-")</f>
        <v>-</v>
      </c>
      <c r="AW179" s="130">
        <v>9203</v>
      </c>
      <c r="AX179" s="220" t="str">
        <f>IFERROR(AW179/#REF!-1,"-")</f>
        <v>-</v>
      </c>
      <c r="AY179" s="34">
        <v>20439</v>
      </c>
      <c r="AZ179" s="224" t="str">
        <f>IFERROR(AY179/#REF!-1,"-")</f>
        <v>-</v>
      </c>
      <c r="BA179" s="34">
        <v>11276</v>
      </c>
      <c r="BB179" s="224" t="str">
        <f>IFERROR(BA179/#REF!-1,"-")</f>
        <v>-</v>
      </c>
      <c r="BC179" s="34">
        <v>5912</v>
      </c>
      <c r="BD179" s="224" t="str">
        <f>IFERROR(BC179/#REF!-1,"-")</f>
        <v>-</v>
      </c>
      <c r="BE179" s="34">
        <v>837</v>
      </c>
      <c r="BF179" s="224" t="str">
        <f>IFERROR(BE179/#REF!-1,"-")</f>
        <v>-</v>
      </c>
      <c r="BG179" s="34">
        <v>2218</v>
      </c>
      <c r="BH179" s="224" t="str">
        <f>IFERROR(BG179/#REF!-1,"-")</f>
        <v>-</v>
      </c>
      <c r="BI179" s="130">
        <v>517</v>
      </c>
      <c r="BJ179" s="220" t="str">
        <f>IFERROR(BI179/#REF!-1,"-")</f>
        <v>-</v>
      </c>
      <c r="BK179" s="34">
        <v>18864</v>
      </c>
      <c r="BL179" s="224" t="str">
        <f>IFERROR(BK179/#REF!-1,"-")</f>
        <v>-</v>
      </c>
      <c r="BM179" s="34">
        <v>10080</v>
      </c>
      <c r="BN179" s="224" t="str">
        <f>IFERROR(BM179/#REF!-1,"-")</f>
        <v>-</v>
      </c>
      <c r="BO179" s="34">
        <v>2945</v>
      </c>
      <c r="BP179" s="224" t="str">
        <f>IFERROR(BO179/#REF!-1,"-")</f>
        <v>-</v>
      </c>
      <c r="BQ179" s="34">
        <v>4180</v>
      </c>
      <c r="BR179" s="224" t="str">
        <f>IFERROR(BQ179/#REF!-1,"-")</f>
        <v>-</v>
      </c>
      <c r="BS179" s="34">
        <v>1530</v>
      </c>
      <c r="BT179" s="224" t="str">
        <f>IFERROR(BS179/#REF!-1,"-")</f>
        <v>-</v>
      </c>
      <c r="BU179" s="130">
        <v>213</v>
      </c>
      <c r="BV179" s="220" t="str">
        <f>IFERROR(BU179/#REF!-1,"-")</f>
        <v>-</v>
      </c>
      <c r="BW179" s="34">
        <v>284825</v>
      </c>
      <c r="BX179" s="224" t="str">
        <f>IFERROR(BW179/#REF!-1,"-")</f>
        <v>-</v>
      </c>
      <c r="BY179" s="34">
        <v>130992</v>
      </c>
      <c r="BZ179" s="224" t="str">
        <f>IFERROR(BY179/#REF!-1,"-")</f>
        <v>-</v>
      </c>
      <c r="CA179" s="34">
        <v>45048</v>
      </c>
      <c r="CB179" s="224" t="str">
        <f>IFERROR(CA179/#REF!-1,"-")</f>
        <v>-</v>
      </c>
      <c r="CC179" s="34">
        <v>31382</v>
      </c>
      <c r="CD179" s="224" t="str">
        <f>IFERROR(CC179/#REF!-1,"-")</f>
        <v>-</v>
      </c>
      <c r="CE179" s="34">
        <v>74631</v>
      </c>
      <c r="CF179" s="224" t="str">
        <f>IFERROR(CE179/#REF!-1,"-")</f>
        <v>-</v>
      </c>
      <c r="CG179" s="130">
        <v>1943</v>
      </c>
      <c r="CH179" s="220" t="str">
        <f>IFERROR(CG179/#REF!-1,"-")</f>
        <v>-</v>
      </c>
      <c r="CI179" s="34">
        <v>32319</v>
      </c>
      <c r="CJ179" s="224" t="str">
        <f>IFERROR(CI179/#REF!-1,"-")</f>
        <v>-</v>
      </c>
      <c r="CK179" s="34">
        <v>8828</v>
      </c>
      <c r="CL179" s="224" t="str">
        <f>IFERROR(CK179/#REF!-1,"-")</f>
        <v>-</v>
      </c>
      <c r="CM179" s="34">
        <v>15242</v>
      </c>
      <c r="CN179" s="224" t="str">
        <f>IFERROR(CM179/#REF!-1,"-")</f>
        <v>-</v>
      </c>
      <c r="CO179" s="34">
        <v>2939</v>
      </c>
      <c r="CP179" s="224" t="str">
        <f>IFERROR(CO179/#REF!-1,"-")</f>
        <v>-</v>
      </c>
      <c r="CQ179" s="34">
        <v>3488</v>
      </c>
      <c r="CR179" s="224" t="str">
        <f>IFERROR(CQ179/#REF!-1,"-")</f>
        <v>-</v>
      </c>
      <c r="CS179" s="130">
        <v>1726</v>
      </c>
      <c r="CT179" s="220" t="str">
        <f>IFERROR(CS179/#REF!-1,"-")</f>
        <v>-</v>
      </c>
      <c r="CU179" s="34">
        <v>28982</v>
      </c>
      <c r="CV179" s="224" t="str">
        <f>IFERROR(CU179/#REF!-1,"-")</f>
        <v>-</v>
      </c>
      <c r="CW179" s="34">
        <v>7383</v>
      </c>
      <c r="CX179" s="224" t="str">
        <f>IFERROR(CW179/#REF!-1,"-")</f>
        <v>-</v>
      </c>
      <c r="CY179" s="34">
        <v>5212</v>
      </c>
      <c r="CZ179" s="224" t="str">
        <f>IFERROR(CY179/#REF!-1,"-")</f>
        <v>-</v>
      </c>
      <c r="DA179" s="34">
        <v>2329</v>
      </c>
      <c r="DB179" s="224" t="str">
        <f>IFERROR(DA179/#REF!-1,"-")</f>
        <v>-</v>
      </c>
      <c r="DC179" s="34">
        <v>13874</v>
      </c>
      <c r="DD179" s="224" t="str">
        <f>IFERROR(DC179/#REF!-1,"-")</f>
        <v>-</v>
      </c>
      <c r="DE179" s="130">
        <v>195</v>
      </c>
      <c r="DF179" s="220" t="str">
        <f>IFERROR(DE179/#REF!-1,"-")</f>
        <v>-</v>
      </c>
      <c r="DG179" s="34">
        <v>175748</v>
      </c>
      <c r="DH179" s="224" t="str">
        <f>IFERROR(DG179/#REF!-1,"-")</f>
        <v>-</v>
      </c>
      <c r="DI179" s="34">
        <v>46031</v>
      </c>
      <c r="DJ179" s="224" t="str">
        <f>IFERROR(DI179/#REF!-1,"-")</f>
        <v>-</v>
      </c>
      <c r="DK179" s="34">
        <v>102270</v>
      </c>
      <c r="DL179" s="224" t="str">
        <f>IFERROR(DK179/#REF!-1,"-")</f>
        <v>-</v>
      </c>
      <c r="DM179" s="34">
        <v>12111</v>
      </c>
      <c r="DN179" s="224" t="str">
        <f>IFERROR(DM179/#REF!-1,"-")</f>
        <v>-</v>
      </c>
      <c r="DO179" s="34">
        <v>14944</v>
      </c>
      <c r="DP179" s="224" t="str">
        <f>IFERROR(DO179/#REF!-1,"-")</f>
        <v>-</v>
      </c>
      <c r="DQ179" s="130">
        <v>296</v>
      </c>
      <c r="DR179" s="220" t="str">
        <f>IFERROR(DQ179/#REF!-1,"-")</f>
        <v>-</v>
      </c>
      <c r="DS179" s="34">
        <v>49956</v>
      </c>
      <c r="DT179" s="224" t="str">
        <f>IFERROR(DS179/#REF!-1,"-")</f>
        <v>-</v>
      </c>
      <c r="DU179" s="34">
        <v>32468</v>
      </c>
      <c r="DV179" s="224" t="str">
        <f>IFERROR(DU179/#REF!-1,"-")</f>
        <v>-</v>
      </c>
      <c r="DW179" s="34">
        <v>21002</v>
      </c>
      <c r="DX179" s="224" t="str">
        <f>IFERROR(DW179/#REF!-1,"-")</f>
        <v>-</v>
      </c>
      <c r="DY179" s="34">
        <v>6290</v>
      </c>
      <c r="DZ179" s="224" t="str">
        <f>IFERROR(DY179/#REF!-1,"-")</f>
        <v>-</v>
      </c>
      <c r="EA179" s="34">
        <v>4819</v>
      </c>
      <c r="EB179" s="224" t="str">
        <f>IFERROR(EA179/#REF!-1,"-")</f>
        <v>-</v>
      </c>
      <c r="EC179" s="130">
        <v>740</v>
      </c>
      <c r="ED179" s="220" t="str">
        <f>IFERROR(EC179/#REF!-1,"-")</f>
        <v>-</v>
      </c>
    </row>
    <row r="180" spans="1:134" s="16" customFormat="1" outlineLevel="1" x14ac:dyDescent="0.25">
      <c r="A180" s="218"/>
      <c r="B180" s="33" t="s">
        <v>39</v>
      </c>
      <c r="C180" s="34">
        <v>727702</v>
      </c>
      <c r="D180" s="224" t="str">
        <f>IFERROR(C180/#REF!-1,"-")</f>
        <v>-</v>
      </c>
      <c r="E180" s="34">
        <v>295480</v>
      </c>
      <c r="F180" s="224" t="str">
        <f>IFERROR(E180/#REF!-1,"-")</f>
        <v>-</v>
      </c>
      <c r="G180" s="34">
        <v>195298</v>
      </c>
      <c r="H180" s="224" t="str">
        <f>IFERROR(G180/#REF!-1,"-")</f>
        <v>-</v>
      </c>
      <c r="I180" s="34">
        <v>101429</v>
      </c>
      <c r="J180" s="224" t="str">
        <f>IFERROR(I180/#REF!-1,"-")</f>
        <v>-</v>
      </c>
      <c r="K180" s="34">
        <v>129093</v>
      </c>
      <c r="L180" s="224" t="str">
        <f>IFERROR(K180/#REF!-1,"-")</f>
        <v>-</v>
      </c>
      <c r="M180" s="130">
        <v>12960</v>
      </c>
      <c r="N180" s="220" t="str">
        <f>IFERROR(M180/#REF!-1,"-")</f>
        <v>-</v>
      </c>
      <c r="O180" s="34">
        <v>597515</v>
      </c>
      <c r="P180" s="224" t="str">
        <f>IFERROR(O180/#REF!-1,"-")</f>
        <v>-</v>
      </c>
      <c r="Q180" s="34">
        <v>234828</v>
      </c>
      <c r="R180" s="224" t="str">
        <f>IFERROR(Q180/#REF!-1,"-")</f>
        <v>-</v>
      </c>
      <c r="S180" s="34">
        <v>160223</v>
      </c>
      <c r="T180" s="224" t="str">
        <f>IFERROR(S180/#REF!-1,"-")</f>
        <v>-</v>
      </c>
      <c r="U180" s="34">
        <v>90446</v>
      </c>
      <c r="V180" s="224" t="str">
        <f>IFERROR(U180/#REF!-1,"-")</f>
        <v>-</v>
      </c>
      <c r="W180" s="34">
        <v>106077</v>
      </c>
      <c r="X180" s="224" t="str">
        <f>IFERROR(W180/#REF!-1,"-")</f>
        <v>-</v>
      </c>
      <c r="Y180" s="130">
        <v>8701</v>
      </c>
      <c r="Z180" s="220" t="str">
        <f>IFERROR(Y180/#REF!-1,"-")</f>
        <v>-</v>
      </c>
      <c r="AA180" s="34">
        <v>130187</v>
      </c>
      <c r="AB180" s="224" t="str">
        <f>IFERROR(AA180/#REF!-1,"-")</f>
        <v>-</v>
      </c>
      <c r="AC180" s="34">
        <v>60652</v>
      </c>
      <c r="AD180" s="224" t="str">
        <f>IFERROR(AC180/#REF!-1,"-")</f>
        <v>-</v>
      </c>
      <c r="AE180" s="34">
        <v>35074</v>
      </c>
      <c r="AF180" s="224" t="str">
        <f>IFERROR(AE180/#REF!-1,"-")</f>
        <v>-</v>
      </c>
      <c r="AG180" s="34">
        <v>10983</v>
      </c>
      <c r="AH180" s="224" t="str">
        <f>IFERROR(AG180/#REF!-1,"-")</f>
        <v>-</v>
      </c>
      <c r="AI180" s="34">
        <v>23016</v>
      </c>
      <c r="AJ180" s="224" t="str">
        <f>IFERROR(AI180/#REF!-1,"-")</f>
        <v>-</v>
      </c>
      <c r="AK180" s="130">
        <v>4259</v>
      </c>
      <c r="AL180" s="220" t="str">
        <f>IFERROR(AK180/#REF!-1,"-")</f>
        <v>-</v>
      </c>
      <c r="AM180" s="34">
        <v>160231</v>
      </c>
      <c r="AN180" s="224" t="str">
        <f>IFERROR(AM180/#REF!-1,"-")</f>
        <v>-</v>
      </c>
      <c r="AO180" s="34">
        <v>43710</v>
      </c>
      <c r="AP180" s="224" t="str">
        <f>IFERROR(AO180/#REF!-1,"-")</f>
        <v>-</v>
      </c>
      <c r="AQ180" s="34">
        <v>50393</v>
      </c>
      <c r="AR180" s="224" t="str">
        <f>IFERROR(AQ180/#REF!-1,"-")</f>
        <v>-</v>
      </c>
      <c r="AS180" s="34">
        <v>42676</v>
      </c>
      <c r="AT180" s="224" t="str">
        <f>IFERROR(AS180/#REF!-1,"-")</f>
        <v>-</v>
      </c>
      <c r="AU180" s="34">
        <v>18849</v>
      </c>
      <c r="AV180" s="224" t="str">
        <f>IFERROR(AU180/#REF!-1,"-")</f>
        <v>-</v>
      </c>
      <c r="AW180" s="130">
        <v>4838</v>
      </c>
      <c r="AX180" s="220" t="str">
        <f>IFERROR(AW180/#REF!-1,"-")</f>
        <v>-</v>
      </c>
      <c r="AY180" s="34">
        <v>23495</v>
      </c>
      <c r="AZ180" s="224" t="str">
        <f>IFERROR(AY180/#REF!-1,"-")</f>
        <v>-</v>
      </c>
      <c r="BA180" s="34">
        <v>12394</v>
      </c>
      <c r="BB180" s="224" t="str">
        <f>IFERROR(BA180/#REF!-1,"-")</f>
        <v>-</v>
      </c>
      <c r="BC180" s="34">
        <v>6689</v>
      </c>
      <c r="BD180" s="224" t="str">
        <f>IFERROR(BC180/#REF!-1,"-")</f>
        <v>-</v>
      </c>
      <c r="BE180" s="34">
        <v>1651</v>
      </c>
      <c r="BF180" s="224" t="str">
        <f>IFERROR(BE180/#REF!-1,"-")</f>
        <v>-</v>
      </c>
      <c r="BG180" s="34">
        <v>2676</v>
      </c>
      <c r="BH180" s="224" t="str">
        <f>IFERROR(BG180/#REF!-1,"-")</f>
        <v>-</v>
      </c>
      <c r="BI180" s="130">
        <v>346</v>
      </c>
      <c r="BJ180" s="220" t="str">
        <f>IFERROR(BI180/#REF!-1,"-")</f>
        <v>-</v>
      </c>
      <c r="BK180" s="34">
        <v>23899</v>
      </c>
      <c r="BL180" s="224" t="str">
        <f>IFERROR(BK180/#REF!-1,"-")</f>
        <v>-</v>
      </c>
      <c r="BM180" s="34">
        <v>14411</v>
      </c>
      <c r="BN180" s="224" t="str">
        <f>IFERROR(BM180/#REF!-1,"-")</f>
        <v>-</v>
      </c>
      <c r="BO180" s="34">
        <v>2929</v>
      </c>
      <c r="BP180" s="224" t="str">
        <f>IFERROR(BO180/#REF!-1,"-")</f>
        <v>-</v>
      </c>
      <c r="BQ180" s="34">
        <v>5380</v>
      </c>
      <c r="BR180" s="224" t="str">
        <f>IFERROR(BQ180/#REF!-1,"-")</f>
        <v>-</v>
      </c>
      <c r="BS180" s="34">
        <v>2324</v>
      </c>
      <c r="BT180" s="224" t="str">
        <f>IFERROR(BS180/#REF!-1,"-")</f>
        <v>-</v>
      </c>
      <c r="BU180" s="130">
        <v>212</v>
      </c>
      <c r="BV180" s="220" t="str">
        <f>IFERROR(BU180/#REF!-1,"-")</f>
        <v>-</v>
      </c>
      <c r="BW180" s="34">
        <v>223776</v>
      </c>
      <c r="BX180" s="224" t="str">
        <f>IFERROR(BW180/#REF!-1,"-")</f>
        <v>-</v>
      </c>
      <c r="BY180" s="34">
        <v>105654</v>
      </c>
      <c r="BZ180" s="224" t="str">
        <f>IFERROR(BY180/#REF!-1,"-")</f>
        <v>-</v>
      </c>
      <c r="CA180" s="34">
        <v>36432</v>
      </c>
      <c r="CB180" s="224" t="str">
        <f>IFERROR(CA180/#REF!-1,"-")</f>
        <v>-</v>
      </c>
      <c r="CC180" s="34">
        <v>22312</v>
      </c>
      <c r="CD180" s="224" t="str">
        <f>IFERROR(CC180/#REF!-1,"-")</f>
        <v>-</v>
      </c>
      <c r="CE180" s="34">
        <v>57848</v>
      </c>
      <c r="CF180" s="224" t="str">
        <f>IFERROR(CE180/#REF!-1,"-")</f>
        <v>-</v>
      </c>
      <c r="CG180" s="130">
        <v>1089</v>
      </c>
      <c r="CH180" s="220" t="str">
        <f>IFERROR(CG180/#REF!-1,"-")</f>
        <v>-</v>
      </c>
      <c r="CI180" s="34">
        <v>24733</v>
      </c>
      <c r="CJ180" s="224" t="str">
        <f>IFERROR(CI180/#REF!-1,"-")</f>
        <v>-</v>
      </c>
      <c r="CK180" s="34">
        <v>7615</v>
      </c>
      <c r="CL180" s="224" t="str">
        <f>IFERROR(CK180/#REF!-1,"-")</f>
        <v>-</v>
      </c>
      <c r="CM180" s="34">
        <v>10387</v>
      </c>
      <c r="CN180" s="224" t="str">
        <f>IFERROR(CM180/#REF!-1,"-")</f>
        <v>-</v>
      </c>
      <c r="CO180" s="34">
        <v>2502</v>
      </c>
      <c r="CP180" s="224" t="str">
        <f>IFERROR(CO180/#REF!-1,"-")</f>
        <v>-</v>
      </c>
      <c r="CQ180" s="34">
        <v>3073</v>
      </c>
      <c r="CR180" s="224" t="str">
        <f>IFERROR(CQ180/#REF!-1,"-")</f>
        <v>-</v>
      </c>
      <c r="CS180" s="130">
        <v>1269</v>
      </c>
      <c r="CT180" s="220" t="str">
        <f>IFERROR(CS180/#REF!-1,"-")</f>
        <v>-</v>
      </c>
      <c r="CU180" s="34">
        <v>20407</v>
      </c>
      <c r="CV180" s="224" t="str">
        <f>IFERROR(CU180/#REF!-1,"-")</f>
        <v>-</v>
      </c>
      <c r="CW180" s="34">
        <v>5536</v>
      </c>
      <c r="CX180" s="224" t="str">
        <f>IFERROR(CW180/#REF!-1,"-")</f>
        <v>-</v>
      </c>
      <c r="CY180" s="34">
        <v>2523</v>
      </c>
      <c r="CZ180" s="224" t="str">
        <f>IFERROR(CY180/#REF!-1,"-")</f>
        <v>-</v>
      </c>
      <c r="DA180" s="34">
        <v>1403</v>
      </c>
      <c r="DB180" s="224" t="str">
        <f>IFERROR(DA180/#REF!-1,"-")</f>
        <v>-</v>
      </c>
      <c r="DC180" s="34">
        <v>10867</v>
      </c>
      <c r="DD180" s="224" t="str">
        <f>IFERROR(DC180/#REF!-1,"-")</f>
        <v>-</v>
      </c>
      <c r="DE180" s="130">
        <v>100</v>
      </c>
      <c r="DF180" s="220" t="str">
        <f>IFERROR(DE180/#REF!-1,"-")</f>
        <v>-</v>
      </c>
      <c r="DG180" s="34">
        <v>55715</v>
      </c>
      <c r="DH180" s="224" t="str">
        <f>IFERROR(DG180/#REF!-1,"-")</f>
        <v>-</v>
      </c>
      <c r="DI180" s="34">
        <v>14207</v>
      </c>
      <c r="DJ180" s="224" t="str">
        <f>IFERROR(DI180/#REF!-1,"-")</f>
        <v>-</v>
      </c>
      <c r="DK180" s="34">
        <v>33245</v>
      </c>
      <c r="DL180" s="224" t="str">
        <f>IFERROR(DK180/#REF!-1,"-")</f>
        <v>-</v>
      </c>
      <c r="DM180" s="34">
        <v>3141</v>
      </c>
      <c r="DN180" s="224" t="str">
        <f>IFERROR(DM180/#REF!-1,"-")</f>
        <v>-</v>
      </c>
      <c r="DO180" s="34">
        <v>5158</v>
      </c>
      <c r="DP180" s="224" t="str">
        <f>IFERROR(DO180/#REF!-1,"-")</f>
        <v>-</v>
      </c>
      <c r="DQ180" s="130">
        <v>78</v>
      </c>
      <c r="DR180" s="220" t="str">
        <f>IFERROR(DQ180/#REF!-1,"-")</f>
        <v>-</v>
      </c>
      <c r="DS180" s="34">
        <v>41755</v>
      </c>
      <c r="DT180" s="224" t="str">
        <f>IFERROR(DS180/#REF!-1,"-")</f>
        <v>-</v>
      </c>
      <c r="DU180" s="34">
        <v>25971</v>
      </c>
      <c r="DV180" s="224" t="str">
        <f>IFERROR(DU180/#REF!-1,"-")</f>
        <v>-</v>
      </c>
      <c r="DW180" s="34">
        <v>14967</v>
      </c>
      <c r="DX180" s="224" t="str">
        <f>IFERROR(DW180/#REF!-1,"-")</f>
        <v>-</v>
      </c>
      <c r="DY180" s="34">
        <v>8480</v>
      </c>
      <c r="DZ180" s="224" t="str">
        <f>IFERROR(DY180/#REF!-1,"-")</f>
        <v>-</v>
      </c>
      <c r="EA180" s="34">
        <v>4395</v>
      </c>
      <c r="EB180" s="224" t="str">
        <f>IFERROR(EA180/#REF!-1,"-")</f>
        <v>-</v>
      </c>
      <c r="EC180" s="130">
        <v>645</v>
      </c>
      <c r="ED180" s="220" t="str">
        <f>IFERROR(EC180/#REF!-1,"-")</f>
        <v>-</v>
      </c>
    </row>
    <row r="181" spans="1:134" s="16" customFormat="1" outlineLevel="1" x14ac:dyDescent="0.25">
      <c r="A181" s="218"/>
      <c r="B181" s="33" t="s">
        <v>41</v>
      </c>
      <c r="C181" s="34">
        <v>692753</v>
      </c>
      <c r="D181" s="224" t="str">
        <f>IFERROR(C181/#REF!-1,"-")</f>
        <v>-</v>
      </c>
      <c r="E181" s="34">
        <v>257850</v>
      </c>
      <c r="F181" s="224" t="str">
        <f>IFERROR(E181/#REF!-1,"-")</f>
        <v>-</v>
      </c>
      <c r="G181" s="34">
        <v>194631</v>
      </c>
      <c r="H181" s="224" t="str">
        <f>IFERROR(G181/#REF!-1,"-")</f>
        <v>-</v>
      </c>
      <c r="I181" s="34">
        <v>106600</v>
      </c>
      <c r="J181" s="224" t="str">
        <f>IFERROR(I181/#REF!-1,"-")</f>
        <v>-</v>
      </c>
      <c r="K181" s="34">
        <v>135563</v>
      </c>
      <c r="L181" s="224" t="str">
        <f>IFERROR(K181/#REF!-1,"-")</f>
        <v>-</v>
      </c>
      <c r="M181" s="130">
        <v>10243</v>
      </c>
      <c r="N181" s="220" t="str">
        <f>IFERROR(M181/#REF!-1,"-")</f>
        <v>-</v>
      </c>
      <c r="O181" s="34">
        <v>567947</v>
      </c>
      <c r="P181" s="224" t="str">
        <f>IFERROR(O181/#REF!-1,"-")</f>
        <v>-</v>
      </c>
      <c r="Q181" s="34">
        <v>200257</v>
      </c>
      <c r="R181" s="224" t="str">
        <f>IFERROR(Q181/#REF!-1,"-")</f>
        <v>-</v>
      </c>
      <c r="S181" s="34">
        <v>157365</v>
      </c>
      <c r="T181" s="224" t="str">
        <f>IFERROR(S181/#REF!-1,"-")</f>
        <v>-</v>
      </c>
      <c r="U181" s="34">
        <v>95413</v>
      </c>
      <c r="V181" s="224" t="str">
        <f>IFERROR(U181/#REF!-1,"-")</f>
        <v>-</v>
      </c>
      <c r="W181" s="34">
        <v>110260</v>
      </c>
      <c r="X181" s="224" t="str">
        <f>IFERROR(W181/#REF!-1,"-")</f>
        <v>-</v>
      </c>
      <c r="Y181" s="130">
        <v>6790</v>
      </c>
      <c r="Z181" s="220" t="str">
        <f>IFERROR(Y181/#REF!-1,"-")</f>
        <v>-</v>
      </c>
      <c r="AA181" s="34">
        <v>124805</v>
      </c>
      <c r="AB181" s="224" t="str">
        <f>IFERROR(AA181/#REF!-1,"-")</f>
        <v>-</v>
      </c>
      <c r="AC181" s="34">
        <v>57594</v>
      </c>
      <c r="AD181" s="224" t="str">
        <f>IFERROR(AC181/#REF!-1,"-")</f>
        <v>-</v>
      </c>
      <c r="AE181" s="34">
        <v>37266</v>
      </c>
      <c r="AF181" s="224" t="str">
        <f>IFERROR(AE181/#REF!-1,"-")</f>
        <v>-</v>
      </c>
      <c r="AG181" s="34">
        <v>11187</v>
      </c>
      <c r="AH181" s="224" t="str">
        <f>IFERROR(AG181/#REF!-1,"-")</f>
        <v>-</v>
      </c>
      <c r="AI181" s="34">
        <v>25303</v>
      </c>
      <c r="AJ181" s="224" t="str">
        <f>IFERROR(AI181/#REF!-1,"-")</f>
        <v>-</v>
      </c>
      <c r="AK181" s="130">
        <v>3453</v>
      </c>
      <c r="AL181" s="220" t="str">
        <f>IFERROR(AK181/#REF!-1,"-")</f>
        <v>-</v>
      </c>
      <c r="AM181" s="34">
        <v>154537</v>
      </c>
      <c r="AN181" s="224" t="str">
        <f>IFERROR(AM181/#REF!-1,"-")</f>
        <v>-</v>
      </c>
      <c r="AO181" s="34">
        <v>35134</v>
      </c>
      <c r="AP181" s="224" t="str">
        <f>IFERROR(AO181/#REF!-1,"-")</f>
        <v>-</v>
      </c>
      <c r="AQ181" s="34">
        <v>49698</v>
      </c>
      <c r="AR181" s="224" t="str">
        <f>IFERROR(AQ181/#REF!-1,"-")</f>
        <v>-</v>
      </c>
      <c r="AS181" s="34">
        <v>49623</v>
      </c>
      <c r="AT181" s="224" t="str">
        <f>IFERROR(AS181/#REF!-1,"-")</f>
        <v>-</v>
      </c>
      <c r="AU181" s="34">
        <v>17663</v>
      </c>
      <c r="AV181" s="224" t="str">
        <f>IFERROR(AU181/#REF!-1,"-")</f>
        <v>-</v>
      </c>
      <c r="AW181" s="130">
        <v>2994</v>
      </c>
      <c r="AX181" s="220" t="str">
        <f>IFERROR(AW181/#REF!-1,"-")</f>
        <v>-</v>
      </c>
      <c r="AY181" s="34">
        <v>18122</v>
      </c>
      <c r="AZ181" s="224" t="str">
        <f>IFERROR(AY181/#REF!-1,"-")</f>
        <v>-</v>
      </c>
      <c r="BA181" s="34">
        <v>9846</v>
      </c>
      <c r="BB181" s="224" t="str">
        <f>IFERROR(BA181/#REF!-1,"-")</f>
        <v>-</v>
      </c>
      <c r="BC181" s="34">
        <v>5757</v>
      </c>
      <c r="BD181" s="224" t="str">
        <f>IFERROR(BC181/#REF!-1,"-")</f>
        <v>-</v>
      </c>
      <c r="BE181" s="34">
        <v>752</v>
      </c>
      <c r="BF181" s="224" t="str">
        <f>IFERROR(BE181/#REF!-1,"-")</f>
        <v>-</v>
      </c>
      <c r="BG181" s="34">
        <v>1408</v>
      </c>
      <c r="BH181" s="224" t="str">
        <f>IFERROR(BG181/#REF!-1,"-")</f>
        <v>-</v>
      </c>
      <c r="BI181" s="130">
        <v>316</v>
      </c>
      <c r="BJ181" s="220" t="str">
        <f>IFERROR(BI181/#REF!-1,"-")</f>
        <v>-</v>
      </c>
      <c r="BK181" s="34">
        <v>16640</v>
      </c>
      <c r="BL181" s="224" t="str">
        <f>IFERROR(BK181/#REF!-1,"-")</f>
        <v>-</v>
      </c>
      <c r="BM181" s="34">
        <v>8620</v>
      </c>
      <c r="BN181" s="224" t="str">
        <f>IFERROR(BM181/#REF!-1,"-")</f>
        <v>-</v>
      </c>
      <c r="BO181" s="34">
        <v>1967</v>
      </c>
      <c r="BP181" s="224" t="str">
        <f>IFERROR(BO181/#REF!-1,"-")</f>
        <v>-</v>
      </c>
      <c r="BQ181" s="34">
        <v>4290</v>
      </c>
      <c r="BR181" s="224" t="str">
        <f>IFERROR(BQ181/#REF!-1,"-")</f>
        <v>-</v>
      </c>
      <c r="BS181" s="34">
        <v>1641</v>
      </c>
      <c r="BT181" s="224" t="str">
        <f>IFERROR(BS181/#REF!-1,"-")</f>
        <v>-</v>
      </c>
      <c r="BU181" s="130">
        <v>356</v>
      </c>
      <c r="BV181" s="220" t="str">
        <f>IFERROR(BU181/#REF!-1,"-")</f>
        <v>-</v>
      </c>
      <c r="BW181" s="34">
        <v>218608</v>
      </c>
      <c r="BX181" s="224" t="str">
        <f>IFERROR(BW181/#REF!-1,"-")</f>
        <v>-</v>
      </c>
      <c r="BY181" s="34">
        <v>94602</v>
      </c>
      <c r="BZ181" s="224" t="str">
        <f>IFERROR(BY181/#REF!-1,"-")</f>
        <v>-</v>
      </c>
      <c r="CA181" s="34">
        <v>43386</v>
      </c>
      <c r="CB181" s="224" t="str">
        <f>IFERROR(CA181/#REF!-1,"-")</f>
        <v>-</v>
      </c>
      <c r="CC181" s="34">
        <v>20482</v>
      </c>
      <c r="CD181" s="224" t="str">
        <f>IFERROR(CC181/#REF!-1,"-")</f>
        <v>-</v>
      </c>
      <c r="CE181" s="34">
        <v>58078</v>
      </c>
      <c r="CF181" s="224" t="str">
        <f>IFERROR(CE181/#REF!-1,"-")</f>
        <v>-</v>
      </c>
      <c r="CG181" s="130">
        <v>1353</v>
      </c>
      <c r="CH181" s="220" t="str">
        <f>IFERROR(CG181/#REF!-1,"-")</f>
        <v>-</v>
      </c>
      <c r="CI181" s="34">
        <v>37523</v>
      </c>
      <c r="CJ181" s="224" t="str">
        <f>IFERROR(CI181/#REF!-1,"-")</f>
        <v>-</v>
      </c>
      <c r="CK181" s="34">
        <v>11619</v>
      </c>
      <c r="CL181" s="224" t="str">
        <f>IFERROR(CK181/#REF!-1,"-")</f>
        <v>-</v>
      </c>
      <c r="CM181" s="34">
        <v>15731</v>
      </c>
      <c r="CN181" s="224" t="str">
        <f>IFERROR(CM181/#REF!-1,"-")</f>
        <v>-</v>
      </c>
      <c r="CO181" s="34">
        <v>3788</v>
      </c>
      <c r="CP181" s="224" t="str">
        <f>IFERROR(CO181/#REF!-1,"-")</f>
        <v>-</v>
      </c>
      <c r="CQ181" s="34">
        <v>5167</v>
      </c>
      <c r="CR181" s="224" t="str">
        <f>IFERROR(CQ181/#REF!-1,"-")</f>
        <v>-</v>
      </c>
      <c r="CS181" s="130">
        <v>999</v>
      </c>
      <c r="CT181" s="220" t="str">
        <f>IFERROR(CS181/#REF!-1,"-")</f>
        <v>-</v>
      </c>
      <c r="CU181" s="34">
        <v>31398</v>
      </c>
      <c r="CV181" s="224" t="str">
        <f>IFERROR(CU181/#REF!-1,"-")</f>
        <v>-</v>
      </c>
      <c r="CW181" s="34">
        <v>5142</v>
      </c>
      <c r="CX181" s="224" t="str">
        <f>IFERROR(CW181/#REF!-1,"-")</f>
        <v>-</v>
      </c>
      <c r="CY181" s="34">
        <v>5019</v>
      </c>
      <c r="CZ181" s="224" t="str">
        <f>IFERROR(CY181/#REF!-1,"-")</f>
        <v>-</v>
      </c>
      <c r="DA181" s="34">
        <v>3544</v>
      </c>
      <c r="DB181" s="224" t="str">
        <f>IFERROR(DA181/#REF!-1,"-")</f>
        <v>-</v>
      </c>
      <c r="DC181" s="34">
        <v>17527</v>
      </c>
      <c r="DD181" s="224" t="str">
        <f>IFERROR(DC181/#REF!-1,"-")</f>
        <v>-</v>
      </c>
      <c r="DE181" s="130">
        <v>182</v>
      </c>
      <c r="DF181" s="220" t="str">
        <f>IFERROR(DE181/#REF!-1,"-")</f>
        <v>-</v>
      </c>
      <c r="DG181" s="34">
        <v>20965</v>
      </c>
      <c r="DH181" s="224" t="str">
        <f>IFERROR(DG181/#REF!-1,"-")</f>
        <v>-</v>
      </c>
      <c r="DI181" s="34">
        <v>2856</v>
      </c>
      <c r="DJ181" s="224" t="str">
        <f>IFERROR(DI181/#REF!-1,"-")</f>
        <v>-</v>
      </c>
      <c r="DK181" s="34">
        <v>15559</v>
      </c>
      <c r="DL181" s="224" t="str">
        <f>IFERROR(DK181/#REF!-1,"-")</f>
        <v>-</v>
      </c>
      <c r="DM181" s="34">
        <v>908</v>
      </c>
      <c r="DN181" s="224" t="str">
        <f>IFERROR(DM181/#REF!-1,"-")</f>
        <v>-</v>
      </c>
      <c r="DO181" s="34">
        <v>1666</v>
      </c>
      <c r="DP181" s="224" t="str">
        <f>IFERROR(DO181/#REF!-1,"-")</f>
        <v>-</v>
      </c>
      <c r="DQ181" s="130">
        <v>53</v>
      </c>
      <c r="DR181" s="220" t="str">
        <f>IFERROR(DQ181/#REF!-1,"-")</f>
        <v>-</v>
      </c>
      <c r="DS181" s="34">
        <v>40051</v>
      </c>
      <c r="DT181" s="224" t="str">
        <f>IFERROR(DS181/#REF!-1,"-")</f>
        <v>-</v>
      </c>
      <c r="DU181" s="34">
        <v>26176</v>
      </c>
      <c r="DV181" s="224" t="str">
        <f>IFERROR(DU181/#REF!-1,"-")</f>
        <v>-</v>
      </c>
      <c r="DW181" s="34">
        <v>17514</v>
      </c>
      <c r="DX181" s="224" t="str">
        <f>IFERROR(DW181/#REF!-1,"-")</f>
        <v>-</v>
      </c>
      <c r="DY181" s="34">
        <v>7288</v>
      </c>
      <c r="DZ181" s="224" t="str">
        <f>IFERROR(DY181/#REF!-1,"-")</f>
        <v>-</v>
      </c>
      <c r="EA181" s="34">
        <v>5121</v>
      </c>
      <c r="EB181" s="224" t="str">
        <f>IFERROR(EA181/#REF!-1,"-")</f>
        <v>-</v>
      </c>
      <c r="EC181" s="130">
        <v>438</v>
      </c>
      <c r="ED181" s="220" t="str">
        <f>IFERROR(EC181/#REF!-1,"-")</f>
        <v>-</v>
      </c>
    </row>
    <row r="182" spans="1:134" s="16" customFormat="1" outlineLevel="1" x14ac:dyDescent="0.25">
      <c r="A182" s="218"/>
      <c r="B182" s="33" t="s">
        <v>43</v>
      </c>
      <c r="C182" s="34">
        <v>737521</v>
      </c>
      <c r="D182" s="224" t="str">
        <f>IFERROR(C182/#REF!-1,"-")</f>
        <v>-</v>
      </c>
      <c r="E182" s="34">
        <v>288490</v>
      </c>
      <c r="F182" s="224" t="str">
        <f>IFERROR(E182/#REF!-1,"-")</f>
        <v>-</v>
      </c>
      <c r="G182" s="34">
        <v>184839</v>
      </c>
      <c r="H182" s="224" t="str">
        <f>IFERROR(G182/#REF!-1,"-")</f>
        <v>-</v>
      </c>
      <c r="I182" s="34">
        <v>123883</v>
      </c>
      <c r="J182" s="224" t="str">
        <f>IFERROR(I182/#REF!-1,"-")</f>
        <v>-</v>
      </c>
      <c r="K182" s="34">
        <v>147553</v>
      </c>
      <c r="L182" s="224" t="str">
        <f>IFERROR(K182/#REF!-1,"-")</f>
        <v>-</v>
      </c>
      <c r="M182" s="130">
        <v>9207</v>
      </c>
      <c r="N182" s="220" t="str">
        <f>IFERROR(M182/#REF!-1,"-")</f>
        <v>-</v>
      </c>
      <c r="O182" s="34">
        <v>590083</v>
      </c>
      <c r="P182" s="224" t="str">
        <f>IFERROR(O182/#REF!-1,"-")</f>
        <v>-</v>
      </c>
      <c r="Q182" s="34">
        <v>218695</v>
      </c>
      <c r="R182" s="224" t="str">
        <f>IFERROR(Q182/#REF!-1,"-")</f>
        <v>-</v>
      </c>
      <c r="S182" s="34">
        <v>146710</v>
      </c>
      <c r="T182" s="224" t="str">
        <f>IFERROR(S182/#REF!-1,"-")</f>
        <v>-</v>
      </c>
      <c r="U182" s="34">
        <v>107530</v>
      </c>
      <c r="V182" s="224" t="str">
        <f>IFERROR(U182/#REF!-1,"-")</f>
        <v>-</v>
      </c>
      <c r="W182" s="34">
        <v>114186</v>
      </c>
      <c r="X182" s="224" t="str">
        <f>IFERROR(W182/#REF!-1,"-")</f>
        <v>-</v>
      </c>
      <c r="Y182" s="130">
        <v>6220</v>
      </c>
      <c r="Z182" s="220" t="str">
        <f>IFERROR(Y182/#REF!-1,"-")</f>
        <v>-</v>
      </c>
      <c r="AA182" s="34">
        <v>147438</v>
      </c>
      <c r="AB182" s="224" t="str">
        <f>IFERROR(AA182/#REF!-1,"-")</f>
        <v>-</v>
      </c>
      <c r="AC182" s="34">
        <v>69795</v>
      </c>
      <c r="AD182" s="224" t="str">
        <f>IFERROR(AC182/#REF!-1,"-")</f>
        <v>-</v>
      </c>
      <c r="AE182" s="34">
        <v>38129</v>
      </c>
      <c r="AF182" s="224" t="str">
        <f>IFERROR(AE182/#REF!-1,"-")</f>
        <v>-</v>
      </c>
      <c r="AG182" s="34">
        <v>16353</v>
      </c>
      <c r="AH182" s="224" t="str">
        <f>IFERROR(AG182/#REF!-1,"-")</f>
        <v>-</v>
      </c>
      <c r="AI182" s="34">
        <v>33367</v>
      </c>
      <c r="AJ182" s="224" t="str">
        <f>IFERROR(AI182/#REF!-1,"-")</f>
        <v>-</v>
      </c>
      <c r="AK182" s="130">
        <v>2988</v>
      </c>
      <c r="AL182" s="220" t="str">
        <f>IFERROR(AK182/#REF!-1,"-")</f>
        <v>-</v>
      </c>
      <c r="AM182" s="34">
        <v>157657</v>
      </c>
      <c r="AN182" s="224" t="str">
        <f>IFERROR(AM182/#REF!-1,"-")</f>
        <v>-</v>
      </c>
      <c r="AO182" s="34">
        <v>35866</v>
      </c>
      <c r="AP182" s="224" t="str">
        <f>IFERROR(AO182/#REF!-1,"-")</f>
        <v>-</v>
      </c>
      <c r="AQ182" s="34">
        <v>48652</v>
      </c>
      <c r="AR182" s="224" t="str">
        <f>IFERROR(AQ182/#REF!-1,"-")</f>
        <v>-</v>
      </c>
      <c r="AS182" s="34">
        <v>50470</v>
      </c>
      <c r="AT182" s="224" t="str">
        <f>IFERROR(AS182/#REF!-1,"-")</f>
        <v>-</v>
      </c>
      <c r="AU182" s="34">
        <v>20918</v>
      </c>
      <c r="AV182" s="224" t="str">
        <f>IFERROR(AU182/#REF!-1,"-")</f>
        <v>-</v>
      </c>
      <c r="AW182" s="130">
        <v>2911</v>
      </c>
      <c r="AX182" s="220" t="str">
        <f>IFERROR(AW182/#REF!-1,"-")</f>
        <v>-</v>
      </c>
      <c r="AY182" s="34">
        <v>18881</v>
      </c>
      <c r="AZ182" s="224" t="str">
        <f>IFERROR(AY182/#REF!-1,"-")</f>
        <v>-</v>
      </c>
      <c r="BA182" s="34">
        <v>9843</v>
      </c>
      <c r="BB182" s="224" t="str">
        <f>IFERROR(BA182/#REF!-1,"-")</f>
        <v>-</v>
      </c>
      <c r="BC182" s="34">
        <v>5223</v>
      </c>
      <c r="BD182" s="224" t="str">
        <f>IFERROR(BC182/#REF!-1,"-")</f>
        <v>-</v>
      </c>
      <c r="BE182" s="34">
        <v>1401</v>
      </c>
      <c r="BF182" s="224" t="str">
        <f>IFERROR(BE182/#REF!-1,"-")</f>
        <v>-</v>
      </c>
      <c r="BG182" s="34">
        <v>2139</v>
      </c>
      <c r="BH182" s="224" t="str">
        <f>IFERROR(BG182/#REF!-1,"-")</f>
        <v>-</v>
      </c>
      <c r="BI182" s="130">
        <v>292</v>
      </c>
      <c r="BJ182" s="220" t="str">
        <f>IFERROR(BI182/#REF!-1,"-")</f>
        <v>-</v>
      </c>
      <c r="BK182" s="34">
        <v>11749</v>
      </c>
      <c r="BL182" s="224" t="str">
        <f>IFERROR(BK182/#REF!-1,"-")</f>
        <v>-</v>
      </c>
      <c r="BM182" s="34">
        <v>5526</v>
      </c>
      <c r="BN182" s="224" t="str">
        <f>IFERROR(BM182/#REF!-1,"-")</f>
        <v>-</v>
      </c>
      <c r="BO182" s="34">
        <v>1566</v>
      </c>
      <c r="BP182" s="224" t="str">
        <f>IFERROR(BO182/#REF!-1,"-")</f>
        <v>-</v>
      </c>
      <c r="BQ182" s="34">
        <v>3457</v>
      </c>
      <c r="BR182" s="224" t="str">
        <f>IFERROR(BQ182/#REF!-1,"-")</f>
        <v>-</v>
      </c>
      <c r="BS182" s="34">
        <v>1251</v>
      </c>
      <c r="BT182" s="224" t="str">
        <f>IFERROR(BS182/#REF!-1,"-")</f>
        <v>-</v>
      </c>
      <c r="BU182" s="130">
        <v>236</v>
      </c>
      <c r="BV182" s="220" t="str">
        <f>IFERROR(BU182/#REF!-1,"-")</f>
        <v>-</v>
      </c>
      <c r="BW182" s="34">
        <v>248969</v>
      </c>
      <c r="BX182" s="224" t="str">
        <f>IFERROR(BW182/#REF!-1,"-")</f>
        <v>-</v>
      </c>
      <c r="BY182" s="34">
        <v>115132</v>
      </c>
      <c r="BZ182" s="224" t="str">
        <f>IFERROR(BY182/#REF!-1,"-")</f>
        <v>-</v>
      </c>
      <c r="CA182" s="34">
        <v>40586</v>
      </c>
      <c r="CB182" s="224" t="str">
        <f>IFERROR(CA182/#REF!-1,"-")</f>
        <v>-</v>
      </c>
      <c r="CC182" s="34">
        <v>30134</v>
      </c>
      <c r="CD182" s="224" t="str">
        <f>IFERROR(CC182/#REF!-1,"-")</f>
        <v>-</v>
      </c>
      <c r="CE182" s="34">
        <v>61665</v>
      </c>
      <c r="CF182" s="224" t="str">
        <f>IFERROR(CE182/#REF!-1,"-")</f>
        <v>-</v>
      </c>
      <c r="CG182" s="130">
        <v>1242</v>
      </c>
      <c r="CH182" s="220" t="str">
        <f>IFERROR(CG182/#REF!-1,"-")</f>
        <v>-</v>
      </c>
      <c r="CI182" s="34">
        <v>19793</v>
      </c>
      <c r="CJ182" s="224" t="str">
        <f>IFERROR(CI182/#REF!-1,"-")</f>
        <v>-</v>
      </c>
      <c r="CK182" s="34">
        <v>6042</v>
      </c>
      <c r="CL182" s="224" t="str">
        <f>IFERROR(CK182/#REF!-1,"-")</f>
        <v>-</v>
      </c>
      <c r="CM182" s="34">
        <v>9340</v>
      </c>
      <c r="CN182" s="224" t="str">
        <f>IFERROR(CM182/#REF!-1,"-")</f>
        <v>-</v>
      </c>
      <c r="CO182" s="34">
        <v>1779</v>
      </c>
      <c r="CP182" s="224" t="str">
        <f>IFERROR(CO182/#REF!-1,"-")</f>
        <v>-</v>
      </c>
      <c r="CQ182" s="34">
        <v>2175</v>
      </c>
      <c r="CR182" s="224" t="str">
        <f>IFERROR(CQ182/#REF!-1,"-")</f>
        <v>-</v>
      </c>
      <c r="CS182" s="130">
        <v>528</v>
      </c>
      <c r="CT182" s="220" t="str">
        <f>IFERROR(CS182/#REF!-1,"-")</f>
        <v>-</v>
      </c>
      <c r="CU182" s="34">
        <v>34264</v>
      </c>
      <c r="CV182" s="224" t="str">
        <f>IFERROR(CU182/#REF!-1,"-")</f>
        <v>-</v>
      </c>
      <c r="CW182" s="34">
        <v>5836</v>
      </c>
      <c r="CX182" s="224" t="str">
        <f>IFERROR(CW182/#REF!-1,"-")</f>
        <v>-</v>
      </c>
      <c r="CY182" s="34">
        <v>6614</v>
      </c>
      <c r="CZ182" s="224" t="str">
        <f>IFERROR(CY182/#REF!-1,"-")</f>
        <v>-</v>
      </c>
      <c r="DA182" s="34">
        <v>3777</v>
      </c>
      <c r="DB182" s="224" t="str">
        <f>IFERROR(DA182/#REF!-1,"-")</f>
        <v>-</v>
      </c>
      <c r="DC182" s="34">
        <v>18135</v>
      </c>
      <c r="DD182" s="224" t="str">
        <f>IFERROR(DC182/#REF!-1,"-")</f>
        <v>-</v>
      </c>
      <c r="DE182" s="130">
        <v>64</v>
      </c>
      <c r="DF182" s="220" t="str">
        <f>IFERROR(DE182/#REF!-1,"-")</f>
        <v>-</v>
      </c>
      <c r="DG182" s="34">
        <v>24445</v>
      </c>
      <c r="DH182" s="224" t="str">
        <f>IFERROR(DG182/#REF!-1,"-")</f>
        <v>-</v>
      </c>
      <c r="DI182" s="34">
        <v>4446</v>
      </c>
      <c r="DJ182" s="224" t="str">
        <f>IFERROR(DI182/#REF!-1,"-")</f>
        <v>-</v>
      </c>
      <c r="DK182" s="34">
        <v>17236</v>
      </c>
      <c r="DL182" s="224" t="str">
        <f>IFERROR(DK182/#REF!-1,"-")</f>
        <v>-</v>
      </c>
      <c r="DM182" s="34">
        <v>977</v>
      </c>
      <c r="DN182" s="224" t="str">
        <f>IFERROR(DM182/#REF!-1,"-")</f>
        <v>-</v>
      </c>
      <c r="DO182" s="34">
        <v>1865</v>
      </c>
      <c r="DP182" s="224" t="str">
        <f>IFERROR(DO182/#REF!-1,"-")</f>
        <v>-</v>
      </c>
      <c r="DQ182" s="130">
        <v>51</v>
      </c>
      <c r="DR182" s="220" t="str">
        <f>IFERROR(DQ182/#REF!-1,"-")</f>
        <v>-</v>
      </c>
      <c r="DS182" s="34">
        <v>48712</v>
      </c>
      <c r="DT182" s="224" t="str">
        <f>IFERROR(DS182/#REF!-1,"-")</f>
        <v>-</v>
      </c>
      <c r="DU182" s="34">
        <v>30169</v>
      </c>
      <c r="DV182" s="224" t="str">
        <f>IFERROR(DU182/#REF!-1,"-")</f>
        <v>-</v>
      </c>
      <c r="DW182" s="34">
        <v>15351</v>
      </c>
      <c r="DX182" s="224" t="str">
        <f>IFERROR(DW182/#REF!-1,"-")</f>
        <v>-</v>
      </c>
      <c r="DY182" s="34">
        <v>9886</v>
      </c>
      <c r="DZ182" s="224" t="str">
        <f>IFERROR(DY182/#REF!-1,"-")</f>
        <v>-</v>
      </c>
      <c r="EA182" s="34">
        <v>4582</v>
      </c>
      <c r="EB182" s="224" t="str">
        <f>IFERROR(EA182/#REF!-1,"-")</f>
        <v>-</v>
      </c>
      <c r="EC182" s="130">
        <v>762</v>
      </c>
      <c r="ED182" s="220" t="str">
        <f>IFERROR(EC182/#REF!-1,"-")</f>
        <v>-</v>
      </c>
    </row>
    <row r="183" spans="1:134" s="16" customFormat="1" outlineLevel="1" x14ac:dyDescent="0.25">
      <c r="A183" s="218"/>
      <c r="B183" s="33" t="s">
        <v>45</v>
      </c>
      <c r="C183" s="34">
        <v>909392</v>
      </c>
      <c r="D183" s="224" t="str">
        <f>IFERROR(C183/#REF!-1,"-")</f>
        <v>-</v>
      </c>
      <c r="E183" s="34">
        <v>344832</v>
      </c>
      <c r="F183" s="224" t="str">
        <f>IFERROR(E183/#REF!-1,"-")</f>
        <v>-</v>
      </c>
      <c r="G183" s="34">
        <v>211194</v>
      </c>
      <c r="H183" s="224" t="str">
        <f>IFERROR(G183/#REF!-1,"-")</f>
        <v>-</v>
      </c>
      <c r="I183" s="34">
        <v>155396</v>
      </c>
      <c r="J183" s="224" t="str">
        <f>IFERROR(I183/#REF!-1,"-")</f>
        <v>-</v>
      </c>
      <c r="K183" s="34">
        <v>193724</v>
      </c>
      <c r="L183" s="224" t="str">
        <f>IFERROR(K183/#REF!-1,"-")</f>
        <v>-</v>
      </c>
      <c r="M183" s="130">
        <v>12941</v>
      </c>
      <c r="N183" s="220" t="str">
        <f>IFERROR(M183/#REF!-1,"-")</f>
        <v>-</v>
      </c>
      <c r="O183" s="34">
        <v>719770</v>
      </c>
      <c r="P183" s="224" t="str">
        <f>IFERROR(O183/#REF!-1,"-")</f>
        <v>-</v>
      </c>
      <c r="Q183" s="34">
        <v>265466</v>
      </c>
      <c r="R183" s="224" t="str">
        <f>IFERROR(Q183/#REF!-1,"-")</f>
        <v>-</v>
      </c>
      <c r="S183" s="34">
        <v>172542</v>
      </c>
      <c r="T183" s="224" t="str">
        <f>IFERROR(S183/#REF!-1,"-")</f>
        <v>-</v>
      </c>
      <c r="U183" s="34">
        <v>130594</v>
      </c>
      <c r="V183" s="224" t="str">
        <f>IFERROR(U183/#REF!-1,"-")</f>
        <v>-</v>
      </c>
      <c r="W183" s="34">
        <v>146134</v>
      </c>
      <c r="X183" s="224" t="str">
        <f>IFERROR(W183/#REF!-1,"-")</f>
        <v>-</v>
      </c>
      <c r="Y183" s="130">
        <v>8587</v>
      </c>
      <c r="Z183" s="220" t="str">
        <f>IFERROR(Y183/#REF!-1,"-")</f>
        <v>-</v>
      </c>
      <c r="AA183" s="34">
        <v>189622</v>
      </c>
      <c r="AB183" s="224" t="str">
        <f>IFERROR(AA183/#REF!-1,"-")</f>
        <v>-</v>
      </c>
      <c r="AC183" s="34">
        <v>79366</v>
      </c>
      <c r="AD183" s="224" t="str">
        <f>IFERROR(AC183/#REF!-1,"-")</f>
        <v>-</v>
      </c>
      <c r="AE183" s="34">
        <v>38652</v>
      </c>
      <c r="AF183" s="224" t="str">
        <f>IFERROR(AE183/#REF!-1,"-")</f>
        <v>-</v>
      </c>
      <c r="AG183" s="34">
        <v>24802</v>
      </c>
      <c r="AH183" s="224" t="str">
        <f>IFERROR(AG183/#REF!-1,"-")</f>
        <v>-</v>
      </c>
      <c r="AI183" s="34">
        <v>47590</v>
      </c>
      <c r="AJ183" s="224" t="str">
        <f>IFERROR(AI183/#REF!-1,"-")</f>
        <v>-</v>
      </c>
      <c r="AK183" s="130">
        <v>4355</v>
      </c>
      <c r="AL183" s="220" t="str">
        <f>IFERROR(AK183/#REF!-1,"-")</f>
        <v>-</v>
      </c>
      <c r="AM183" s="34">
        <v>184038</v>
      </c>
      <c r="AN183" s="224" t="str">
        <f>IFERROR(AM183/#REF!-1,"-")</f>
        <v>-</v>
      </c>
      <c r="AO183" s="34">
        <v>41883</v>
      </c>
      <c r="AP183" s="224" t="str">
        <f>IFERROR(AO183/#REF!-1,"-")</f>
        <v>-</v>
      </c>
      <c r="AQ183" s="34">
        <v>49639</v>
      </c>
      <c r="AR183" s="224" t="str">
        <f>IFERROR(AQ183/#REF!-1,"-")</f>
        <v>-</v>
      </c>
      <c r="AS183" s="34">
        <v>63550</v>
      </c>
      <c r="AT183" s="224" t="str">
        <f>IFERROR(AS183/#REF!-1,"-")</f>
        <v>-</v>
      </c>
      <c r="AU183" s="34">
        <v>24967</v>
      </c>
      <c r="AV183" s="224" t="str">
        <f>IFERROR(AU183/#REF!-1,"-")</f>
        <v>-</v>
      </c>
      <c r="AW183" s="130">
        <v>4189</v>
      </c>
      <c r="AX183" s="220" t="str">
        <f>IFERROR(AW183/#REF!-1,"-")</f>
        <v>-</v>
      </c>
      <c r="AY183" s="34">
        <v>28562</v>
      </c>
      <c r="AZ183" s="224" t="str">
        <f>IFERROR(AY183/#REF!-1,"-")</f>
        <v>-</v>
      </c>
      <c r="BA183" s="34">
        <v>14562</v>
      </c>
      <c r="BB183" s="224" t="str">
        <f>IFERROR(BA183/#REF!-1,"-")</f>
        <v>-</v>
      </c>
      <c r="BC183" s="34">
        <v>8203</v>
      </c>
      <c r="BD183" s="224" t="str">
        <f>IFERROR(BC183/#REF!-1,"-")</f>
        <v>-</v>
      </c>
      <c r="BE183" s="34">
        <v>1800</v>
      </c>
      <c r="BF183" s="224" t="str">
        <f>IFERROR(BE183/#REF!-1,"-")</f>
        <v>-</v>
      </c>
      <c r="BG183" s="34">
        <v>3196</v>
      </c>
      <c r="BH183" s="224" t="str">
        <f>IFERROR(BG183/#REF!-1,"-")</f>
        <v>-</v>
      </c>
      <c r="BI183" s="130">
        <v>528</v>
      </c>
      <c r="BJ183" s="220" t="str">
        <f>IFERROR(BI183/#REF!-1,"-")</f>
        <v>-</v>
      </c>
      <c r="BK183" s="34">
        <v>19640</v>
      </c>
      <c r="BL183" s="224" t="str">
        <f>IFERROR(BK183/#REF!-1,"-")</f>
        <v>-</v>
      </c>
      <c r="BM183" s="34">
        <v>9095</v>
      </c>
      <c r="BN183" s="224" t="str">
        <f>IFERROR(BM183/#REF!-1,"-")</f>
        <v>-</v>
      </c>
      <c r="BO183" s="34">
        <v>2494</v>
      </c>
      <c r="BP183" s="224" t="str">
        <f>IFERROR(BO183/#REF!-1,"-")</f>
        <v>-</v>
      </c>
      <c r="BQ183" s="34">
        <v>6432</v>
      </c>
      <c r="BR183" s="224" t="str">
        <f>IFERROR(BQ183/#REF!-1,"-")</f>
        <v>-</v>
      </c>
      <c r="BS183" s="34">
        <v>2388</v>
      </c>
      <c r="BT183" s="224" t="str">
        <f>IFERROR(BS183/#REF!-1,"-")</f>
        <v>-</v>
      </c>
      <c r="BU183" s="130">
        <v>398</v>
      </c>
      <c r="BV183" s="220" t="str">
        <f>IFERROR(BU183/#REF!-1,"-")</f>
        <v>-</v>
      </c>
      <c r="BW183" s="34">
        <v>281788</v>
      </c>
      <c r="BX183" s="224" t="str">
        <f>IFERROR(BW183/#REF!-1,"-")</f>
        <v>-</v>
      </c>
      <c r="BY183" s="34">
        <v>129495</v>
      </c>
      <c r="BZ183" s="224" t="str">
        <f>IFERROR(BY183/#REF!-1,"-")</f>
        <v>-</v>
      </c>
      <c r="CA183" s="34">
        <v>45416</v>
      </c>
      <c r="CB183" s="224" t="str">
        <f>IFERROR(CA183/#REF!-1,"-")</f>
        <v>-</v>
      </c>
      <c r="CC183" s="34">
        <v>29566</v>
      </c>
      <c r="CD183" s="224" t="str">
        <f>IFERROR(CC183/#REF!-1,"-")</f>
        <v>-</v>
      </c>
      <c r="CE183" s="34">
        <v>75824</v>
      </c>
      <c r="CF183" s="224" t="str">
        <f>IFERROR(CE183/#REF!-1,"-")</f>
        <v>-</v>
      </c>
      <c r="CG183" s="130">
        <v>1231</v>
      </c>
      <c r="CH183" s="220" t="str">
        <f>IFERROR(CG183/#REF!-1,"-")</f>
        <v>-</v>
      </c>
      <c r="CI183" s="34">
        <v>39401</v>
      </c>
      <c r="CJ183" s="224" t="str">
        <f>IFERROR(CI183/#REF!-1,"-")</f>
        <v>-</v>
      </c>
      <c r="CK183" s="34">
        <v>12417</v>
      </c>
      <c r="CL183" s="224" t="str">
        <f>IFERROR(CK183/#REF!-1,"-")</f>
        <v>-</v>
      </c>
      <c r="CM183" s="34">
        <v>15738</v>
      </c>
      <c r="CN183" s="224" t="str">
        <f>IFERROR(CM183/#REF!-1,"-")</f>
        <v>-</v>
      </c>
      <c r="CO183" s="34">
        <v>4581</v>
      </c>
      <c r="CP183" s="224" t="str">
        <f>IFERROR(CO183/#REF!-1,"-")</f>
        <v>-</v>
      </c>
      <c r="CQ183" s="34">
        <v>5646</v>
      </c>
      <c r="CR183" s="224" t="str">
        <f>IFERROR(CQ183/#REF!-1,"-")</f>
        <v>-</v>
      </c>
      <c r="CS183" s="130">
        <v>1019</v>
      </c>
      <c r="CT183" s="220" t="str">
        <f>IFERROR(CS183/#REF!-1,"-")</f>
        <v>-</v>
      </c>
      <c r="CU183" s="34">
        <v>40567</v>
      </c>
      <c r="CV183" s="224" t="str">
        <f>IFERROR(CU183/#REF!-1,"-")</f>
        <v>-</v>
      </c>
      <c r="CW183" s="34">
        <v>7089</v>
      </c>
      <c r="CX183" s="224" t="str">
        <f>IFERROR(CW183/#REF!-1,"-")</f>
        <v>-</v>
      </c>
      <c r="CY183" s="34">
        <v>7052</v>
      </c>
      <c r="CZ183" s="224" t="str">
        <f>IFERROR(CY183/#REF!-1,"-")</f>
        <v>-</v>
      </c>
      <c r="DA183" s="34">
        <v>3919</v>
      </c>
      <c r="DB183" s="224" t="str">
        <f>IFERROR(DA183/#REF!-1,"-")</f>
        <v>-</v>
      </c>
      <c r="DC183" s="34">
        <v>22335</v>
      </c>
      <c r="DD183" s="224" t="str">
        <f>IFERROR(DC183/#REF!-1,"-")</f>
        <v>-</v>
      </c>
      <c r="DE183" s="130">
        <v>216</v>
      </c>
      <c r="DF183" s="220" t="str">
        <f>IFERROR(DE183/#REF!-1,"-")</f>
        <v>-</v>
      </c>
      <c r="DG183" s="34">
        <v>24225</v>
      </c>
      <c r="DH183" s="224" t="str">
        <f>IFERROR(DG183/#REF!-1,"-")</f>
        <v>-</v>
      </c>
      <c r="DI183" s="34">
        <v>4585</v>
      </c>
      <c r="DJ183" s="224" t="str">
        <f>IFERROR(DI183/#REF!-1,"-")</f>
        <v>-</v>
      </c>
      <c r="DK183" s="34">
        <v>15675</v>
      </c>
      <c r="DL183" s="224" t="str">
        <f>IFERROR(DK183/#REF!-1,"-")</f>
        <v>-</v>
      </c>
      <c r="DM183" s="34">
        <v>1510</v>
      </c>
      <c r="DN183" s="224" t="str">
        <f>IFERROR(DM183/#REF!-1,"-")</f>
        <v>-</v>
      </c>
      <c r="DO183" s="34">
        <v>2484</v>
      </c>
      <c r="DP183" s="224" t="str">
        <f>IFERROR(DO183/#REF!-1,"-")</f>
        <v>-</v>
      </c>
      <c r="DQ183" s="130">
        <v>21</v>
      </c>
      <c r="DR183" s="220" t="str">
        <f>IFERROR(DQ183/#REF!-1,"-")</f>
        <v>-</v>
      </c>
      <c r="DS183" s="34">
        <v>66477</v>
      </c>
      <c r="DT183" s="224" t="str">
        <f>IFERROR(DS183/#REF!-1,"-")</f>
        <v>-</v>
      </c>
      <c r="DU183" s="34">
        <v>38915</v>
      </c>
      <c r="DV183" s="224" t="str">
        <f>IFERROR(DU183/#REF!-1,"-")</f>
        <v>-</v>
      </c>
      <c r="DW183" s="34">
        <v>25568</v>
      </c>
      <c r="DX183" s="224" t="str">
        <f>IFERROR(DW183/#REF!-1,"-")</f>
        <v>-</v>
      </c>
      <c r="DY183" s="34">
        <v>11662</v>
      </c>
      <c r="DZ183" s="224" t="str">
        <f>IFERROR(DY183/#REF!-1,"-")</f>
        <v>-</v>
      </c>
      <c r="EA183" s="34">
        <v>7426</v>
      </c>
      <c r="EB183" s="224" t="str">
        <f>IFERROR(EA183/#REF!-1,"-")</f>
        <v>-</v>
      </c>
      <c r="EC183" s="130">
        <v>870</v>
      </c>
      <c r="ED183" s="220" t="str">
        <f>IFERROR(EC183/#REF!-1,"-")</f>
        <v>-</v>
      </c>
    </row>
    <row r="184" spans="1:134" s="16" customFormat="1" outlineLevel="1" x14ac:dyDescent="0.25">
      <c r="A184" s="218"/>
      <c r="B184" s="33" t="s">
        <v>47</v>
      </c>
      <c r="C184" s="34">
        <v>979827</v>
      </c>
      <c r="D184" s="224" t="str">
        <f>IFERROR(C184/#REF!-1,"-")</f>
        <v>-</v>
      </c>
      <c r="E184" s="34">
        <v>353437</v>
      </c>
      <c r="F184" s="224" t="str">
        <f>IFERROR(E184/#REF!-1,"-")</f>
        <v>-</v>
      </c>
      <c r="G184" s="34">
        <v>238034</v>
      </c>
      <c r="H184" s="224" t="str">
        <f>IFERROR(G184/#REF!-1,"-")</f>
        <v>-</v>
      </c>
      <c r="I184" s="34">
        <v>166230</v>
      </c>
      <c r="J184" s="224" t="str">
        <f>IFERROR(I184/#REF!-1,"-")</f>
        <v>-</v>
      </c>
      <c r="K184" s="34">
        <v>212017</v>
      </c>
      <c r="L184" s="224" t="str">
        <f>IFERROR(K184/#REF!-1,"-")</f>
        <v>-</v>
      </c>
      <c r="M184" s="130">
        <v>15356</v>
      </c>
      <c r="N184" s="220" t="str">
        <f>IFERROR(M184/#REF!-1,"-")</f>
        <v>-</v>
      </c>
      <c r="O184" s="34">
        <v>727374</v>
      </c>
      <c r="P184" s="224" t="str">
        <f>IFERROR(O184/#REF!-1,"-")</f>
        <v>-</v>
      </c>
      <c r="Q184" s="34">
        <v>253703</v>
      </c>
      <c r="R184" s="224" t="str">
        <f>IFERROR(Q184/#REF!-1,"-")</f>
        <v>-</v>
      </c>
      <c r="S184" s="34">
        <v>189237</v>
      </c>
      <c r="T184" s="224" t="str">
        <f>IFERROR(S184/#REF!-1,"-")</f>
        <v>-</v>
      </c>
      <c r="U184" s="34">
        <v>129281</v>
      </c>
      <c r="V184" s="224" t="str">
        <f>IFERROR(U184/#REF!-1,"-")</f>
        <v>-</v>
      </c>
      <c r="W184" s="34">
        <v>147969</v>
      </c>
      <c r="X184" s="224" t="str">
        <f>IFERROR(W184/#REF!-1,"-")</f>
        <v>-</v>
      </c>
      <c r="Y184" s="130">
        <v>8158</v>
      </c>
      <c r="Z184" s="220" t="str">
        <f>IFERROR(Y184/#REF!-1,"-")</f>
        <v>-</v>
      </c>
      <c r="AA184" s="34">
        <v>252453</v>
      </c>
      <c r="AB184" s="224" t="str">
        <f>IFERROR(AA184/#REF!-1,"-")</f>
        <v>-</v>
      </c>
      <c r="AC184" s="34">
        <v>99734</v>
      </c>
      <c r="AD184" s="224" t="str">
        <f>IFERROR(AC184/#REF!-1,"-")</f>
        <v>-</v>
      </c>
      <c r="AE184" s="34">
        <v>48798</v>
      </c>
      <c r="AF184" s="224" t="str">
        <f>IFERROR(AE184/#REF!-1,"-")</f>
        <v>-</v>
      </c>
      <c r="AG184" s="34">
        <v>36949</v>
      </c>
      <c r="AH184" s="224" t="str">
        <f>IFERROR(AG184/#REF!-1,"-")</f>
        <v>-</v>
      </c>
      <c r="AI184" s="34">
        <v>64049</v>
      </c>
      <c r="AJ184" s="224" t="str">
        <f>IFERROR(AI184/#REF!-1,"-")</f>
        <v>-</v>
      </c>
      <c r="AK184" s="130">
        <v>7198</v>
      </c>
      <c r="AL184" s="220" t="str">
        <f>IFERROR(AK184/#REF!-1,"-")</f>
        <v>-</v>
      </c>
      <c r="AM184" s="34">
        <v>178397</v>
      </c>
      <c r="AN184" s="224" t="str">
        <f>IFERROR(AM184/#REF!-1,"-")</f>
        <v>-</v>
      </c>
      <c r="AO184" s="34">
        <v>36239</v>
      </c>
      <c r="AP184" s="224" t="str">
        <f>IFERROR(AO184/#REF!-1,"-")</f>
        <v>-</v>
      </c>
      <c r="AQ184" s="34">
        <v>51971</v>
      </c>
      <c r="AR184" s="224" t="str">
        <f>IFERROR(AQ184/#REF!-1,"-")</f>
        <v>-</v>
      </c>
      <c r="AS184" s="34">
        <v>62095</v>
      </c>
      <c r="AT184" s="224" t="str">
        <f>IFERROR(AS184/#REF!-1,"-")</f>
        <v>-</v>
      </c>
      <c r="AU184" s="34">
        <v>24308</v>
      </c>
      <c r="AV184" s="224" t="str">
        <f>IFERROR(AU184/#REF!-1,"-")</f>
        <v>-</v>
      </c>
      <c r="AW184" s="130">
        <v>3659</v>
      </c>
      <c r="AX184" s="220" t="str">
        <f>IFERROR(AW184/#REF!-1,"-")</f>
        <v>-</v>
      </c>
      <c r="AY184" s="34">
        <v>24398</v>
      </c>
      <c r="AZ184" s="224" t="str">
        <f>IFERROR(AY184/#REF!-1,"-")</f>
        <v>-</v>
      </c>
      <c r="BA184" s="34">
        <v>11987</v>
      </c>
      <c r="BB184" s="224" t="str">
        <f>IFERROR(BA184/#REF!-1,"-")</f>
        <v>-</v>
      </c>
      <c r="BC184" s="34">
        <v>8144</v>
      </c>
      <c r="BD184" s="224" t="str">
        <f>IFERROR(BC184/#REF!-1,"-")</f>
        <v>-</v>
      </c>
      <c r="BE184" s="34">
        <v>1445</v>
      </c>
      <c r="BF184" s="224" t="str">
        <f>IFERROR(BE184/#REF!-1,"-")</f>
        <v>-</v>
      </c>
      <c r="BG184" s="34">
        <v>2524</v>
      </c>
      <c r="BH184" s="224" t="str">
        <f>IFERROR(BG184/#REF!-1,"-")</f>
        <v>-</v>
      </c>
      <c r="BI184" s="130">
        <v>322</v>
      </c>
      <c r="BJ184" s="220" t="str">
        <f>IFERROR(BI184/#REF!-1,"-")</f>
        <v>-</v>
      </c>
      <c r="BK184" s="34">
        <v>24152</v>
      </c>
      <c r="BL184" s="224" t="str">
        <f>IFERROR(BK184/#REF!-1,"-")</f>
        <v>-</v>
      </c>
      <c r="BM184" s="34">
        <v>10265</v>
      </c>
      <c r="BN184" s="224" t="str">
        <f>IFERROR(BM184/#REF!-1,"-")</f>
        <v>-</v>
      </c>
      <c r="BO184" s="34">
        <v>3070</v>
      </c>
      <c r="BP184" s="224" t="str">
        <f>IFERROR(BO184/#REF!-1,"-")</f>
        <v>-</v>
      </c>
      <c r="BQ184" s="34">
        <v>6363</v>
      </c>
      <c r="BR184" s="224" t="str">
        <f>IFERROR(BQ184/#REF!-1,"-")</f>
        <v>-</v>
      </c>
      <c r="BS184" s="34">
        <v>4552</v>
      </c>
      <c r="BT184" s="224" t="str">
        <f>IFERROR(BS184/#REF!-1,"-")</f>
        <v>-</v>
      </c>
      <c r="BU184" s="130">
        <v>434</v>
      </c>
      <c r="BV184" s="220" t="str">
        <f>IFERROR(BU184/#REF!-1,"-")</f>
        <v>-</v>
      </c>
      <c r="BW184" s="34">
        <v>275846</v>
      </c>
      <c r="BX184" s="224" t="str">
        <f>IFERROR(BW184/#REF!-1,"-")</f>
        <v>-</v>
      </c>
      <c r="BY184" s="34">
        <v>116123</v>
      </c>
      <c r="BZ184" s="224" t="str">
        <f>IFERROR(BY184/#REF!-1,"-")</f>
        <v>-</v>
      </c>
      <c r="CA184" s="34">
        <v>52792</v>
      </c>
      <c r="CB184" s="224" t="str">
        <f>IFERROR(CA184/#REF!-1,"-")</f>
        <v>-</v>
      </c>
      <c r="CC184" s="34">
        <v>25816</v>
      </c>
      <c r="CD184" s="224" t="str">
        <f>IFERROR(CC184/#REF!-1,"-")</f>
        <v>-</v>
      </c>
      <c r="CE184" s="34">
        <v>77201</v>
      </c>
      <c r="CF184" s="224" t="str">
        <f>IFERROR(CE184/#REF!-1,"-")</f>
        <v>-</v>
      </c>
      <c r="CG184" s="130">
        <v>1563</v>
      </c>
      <c r="CH184" s="220" t="str">
        <f>IFERROR(CG184/#REF!-1,"-")</f>
        <v>-</v>
      </c>
      <c r="CI184" s="34">
        <v>39557</v>
      </c>
      <c r="CJ184" s="224" t="str">
        <f>IFERROR(CI184/#REF!-1,"-")</f>
        <v>-</v>
      </c>
      <c r="CK184" s="34">
        <v>13114</v>
      </c>
      <c r="CL184" s="224" t="str">
        <f>IFERROR(CK184/#REF!-1,"-")</f>
        <v>-</v>
      </c>
      <c r="CM184" s="34">
        <v>15304</v>
      </c>
      <c r="CN184" s="224" t="str">
        <f>IFERROR(CM184/#REF!-1,"-")</f>
        <v>-</v>
      </c>
      <c r="CO184" s="34">
        <v>4039</v>
      </c>
      <c r="CP184" s="224" t="str">
        <f>IFERROR(CO184/#REF!-1,"-")</f>
        <v>-</v>
      </c>
      <c r="CQ184" s="34">
        <v>6377</v>
      </c>
      <c r="CR184" s="224" t="str">
        <f>IFERROR(CQ184/#REF!-1,"-")</f>
        <v>-</v>
      </c>
      <c r="CS184" s="130">
        <v>918</v>
      </c>
      <c r="CT184" s="220" t="str">
        <f>IFERROR(CS184/#REF!-1,"-")</f>
        <v>-</v>
      </c>
      <c r="CU184" s="34">
        <v>39539</v>
      </c>
      <c r="CV184" s="224" t="str">
        <f>IFERROR(CU184/#REF!-1,"-")</f>
        <v>-</v>
      </c>
      <c r="CW184" s="34">
        <v>6577</v>
      </c>
      <c r="CX184" s="224" t="str">
        <f>IFERROR(CW184/#REF!-1,"-")</f>
        <v>-</v>
      </c>
      <c r="CY184" s="34">
        <v>8356</v>
      </c>
      <c r="CZ184" s="224" t="str">
        <f>IFERROR(CY184/#REF!-1,"-")</f>
        <v>-</v>
      </c>
      <c r="DA184" s="34">
        <v>3135</v>
      </c>
      <c r="DB184" s="224" t="str">
        <f>IFERROR(DA184/#REF!-1,"-")</f>
        <v>-</v>
      </c>
      <c r="DC184" s="34">
        <v>21285</v>
      </c>
      <c r="DD184" s="224" t="str">
        <f>IFERROR(DC184/#REF!-1,"-")</f>
        <v>-</v>
      </c>
      <c r="DE184" s="130">
        <v>205</v>
      </c>
      <c r="DF184" s="220" t="str">
        <f>IFERROR(DE184/#REF!-1,"-")</f>
        <v>-</v>
      </c>
      <c r="DG184" s="34">
        <v>24053</v>
      </c>
      <c r="DH184" s="224" t="str">
        <f>IFERROR(DG184/#REF!-1,"-")</f>
        <v>-</v>
      </c>
      <c r="DI184" s="34">
        <v>6672</v>
      </c>
      <c r="DJ184" s="224" t="str">
        <f>IFERROR(DI184/#REF!-1,"-")</f>
        <v>-</v>
      </c>
      <c r="DK184" s="34">
        <v>14410</v>
      </c>
      <c r="DL184" s="224" t="str">
        <f>IFERROR(DK184/#REF!-1,"-")</f>
        <v>-</v>
      </c>
      <c r="DM184" s="34">
        <v>1137</v>
      </c>
      <c r="DN184" s="224" t="str">
        <f>IFERROR(DM184/#REF!-1,"-")</f>
        <v>-</v>
      </c>
      <c r="DO184" s="34">
        <v>1883</v>
      </c>
      <c r="DP184" s="224" t="str">
        <f>IFERROR(DO184/#REF!-1,"-")</f>
        <v>-</v>
      </c>
      <c r="DQ184" s="130">
        <v>7</v>
      </c>
      <c r="DR184" s="220" t="str">
        <f>IFERROR(DQ184/#REF!-1,"-")</f>
        <v>-</v>
      </c>
      <c r="DS184" s="34">
        <v>68275</v>
      </c>
      <c r="DT184" s="224" t="str">
        <f>IFERROR(DS184/#REF!-1,"-")</f>
        <v>-</v>
      </c>
      <c r="DU184" s="34">
        <v>37822</v>
      </c>
      <c r="DV184" s="224" t="str">
        <f>IFERROR(DU184/#REF!-1,"-")</f>
        <v>-</v>
      </c>
      <c r="DW184" s="34">
        <v>29081</v>
      </c>
      <c r="DX184" s="224" t="str">
        <f>IFERROR(DW184/#REF!-1,"-")</f>
        <v>-</v>
      </c>
      <c r="DY184" s="34">
        <v>11159</v>
      </c>
      <c r="DZ184" s="224" t="str">
        <f>IFERROR(DY184/#REF!-1,"-")</f>
        <v>-</v>
      </c>
      <c r="EA184" s="34">
        <v>6187</v>
      </c>
      <c r="EB184" s="224" t="str">
        <f>IFERROR(EA184/#REF!-1,"-")</f>
        <v>-</v>
      </c>
      <c r="EC184" s="130">
        <v>766</v>
      </c>
      <c r="ED184" s="220" t="str">
        <f>IFERROR(EC184/#REF!-1,"-")</f>
        <v>-</v>
      </c>
    </row>
    <row r="185" spans="1:134" s="16" customFormat="1" outlineLevel="1" x14ac:dyDescent="0.25">
      <c r="A185" s="218"/>
      <c r="B185" s="33" t="s">
        <v>49</v>
      </c>
      <c r="C185" s="34">
        <v>778436</v>
      </c>
      <c r="D185" s="224" t="str">
        <f>IFERROR(C185/#REF!-1,"-")</f>
        <v>-</v>
      </c>
      <c r="E185" s="34">
        <v>285970</v>
      </c>
      <c r="F185" s="224" t="str">
        <f>IFERROR(E185/#REF!-1,"-")</f>
        <v>-</v>
      </c>
      <c r="G185" s="34">
        <v>193789</v>
      </c>
      <c r="H185" s="224" t="str">
        <f>IFERROR(G185/#REF!-1,"-")</f>
        <v>-</v>
      </c>
      <c r="I185" s="34">
        <v>120437</v>
      </c>
      <c r="J185" s="224" t="str">
        <f>IFERROR(I185/#REF!-1,"-")</f>
        <v>-</v>
      </c>
      <c r="K185" s="34">
        <v>170322</v>
      </c>
      <c r="L185" s="224" t="str">
        <f>IFERROR(K185/#REF!-1,"-")</f>
        <v>-</v>
      </c>
      <c r="M185" s="130">
        <v>10589</v>
      </c>
      <c r="N185" s="220" t="str">
        <f>IFERROR(M185/#REF!-1,"-")</f>
        <v>-</v>
      </c>
      <c r="O185" s="34">
        <v>629056</v>
      </c>
      <c r="P185" s="224" t="str">
        <f>IFERROR(O185/#REF!-1,"-")</f>
        <v>-</v>
      </c>
      <c r="Q185" s="34">
        <v>226682</v>
      </c>
      <c r="R185" s="224" t="str">
        <f>IFERROR(Q185/#REF!-1,"-")</f>
        <v>-</v>
      </c>
      <c r="S185" s="34">
        <v>160742</v>
      </c>
      <c r="T185" s="224" t="str">
        <f>IFERROR(S185/#REF!-1,"-")</f>
        <v>-</v>
      </c>
      <c r="U185" s="34">
        <v>99646</v>
      </c>
      <c r="V185" s="224" t="str">
        <f>IFERROR(U185/#REF!-1,"-")</f>
        <v>-</v>
      </c>
      <c r="W185" s="34">
        <v>135875</v>
      </c>
      <c r="X185" s="224" t="str">
        <f>IFERROR(W185/#REF!-1,"-")</f>
        <v>-</v>
      </c>
      <c r="Y185" s="130">
        <v>7397</v>
      </c>
      <c r="Z185" s="220" t="str">
        <f>IFERROR(Y185/#REF!-1,"-")</f>
        <v>-</v>
      </c>
      <c r="AA185" s="34">
        <v>149379</v>
      </c>
      <c r="AB185" s="224" t="str">
        <f>IFERROR(AA185/#REF!-1,"-")</f>
        <v>-</v>
      </c>
      <c r="AC185" s="34">
        <v>59289</v>
      </c>
      <c r="AD185" s="224" t="str">
        <f>IFERROR(AC185/#REF!-1,"-")</f>
        <v>-</v>
      </c>
      <c r="AE185" s="34">
        <v>33047</v>
      </c>
      <c r="AF185" s="224" t="str">
        <f>IFERROR(AE185/#REF!-1,"-")</f>
        <v>-</v>
      </c>
      <c r="AG185" s="34">
        <v>20791</v>
      </c>
      <c r="AH185" s="224" t="str">
        <f>IFERROR(AG185/#REF!-1,"-")</f>
        <v>-</v>
      </c>
      <c r="AI185" s="34">
        <v>34447</v>
      </c>
      <c r="AJ185" s="224" t="str">
        <f>IFERROR(AI185/#REF!-1,"-")</f>
        <v>-</v>
      </c>
      <c r="AK185" s="130">
        <v>3192</v>
      </c>
      <c r="AL185" s="220" t="str">
        <f>IFERROR(AK185/#REF!-1,"-")</f>
        <v>-</v>
      </c>
      <c r="AM185" s="34">
        <v>164193</v>
      </c>
      <c r="AN185" s="224" t="str">
        <f>IFERROR(AM185/#REF!-1,"-")</f>
        <v>-</v>
      </c>
      <c r="AO185" s="34">
        <v>40144</v>
      </c>
      <c r="AP185" s="224" t="str">
        <f>IFERROR(AO185/#REF!-1,"-")</f>
        <v>-</v>
      </c>
      <c r="AQ185" s="34">
        <v>48225</v>
      </c>
      <c r="AR185" s="224" t="str">
        <f>IFERROR(AQ185/#REF!-1,"-")</f>
        <v>-</v>
      </c>
      <c r="AS185" s="34">
        <v>52509</v>
      </c>
      <c r="AT185" s="224" t="str">
        <f>IFERROR(AS185/#REF!-1,"-")</f>
        <v>-</v>
      </c>
      <c r="AU185" s="34">
        <v>19090</v>
      </c>
      <c r="AV185" s="224" t="str">
        <f>IFERROR(AU185/#REF!-1,"-")</f>
        <v>-</v>
      </c>
      <c r="AW185" s="130">
        <v>3650</v>
      </c>
      <c r="AX185" s="220" t="str">
        <f>IFERROR(AW185/#REF!-1,"-")</f>
        <v>-</v>
      </c>
      <c r="AY185" s="34">
        <v>22732</v>
      </c>
      <c r="AZ185" s="224" t="str">
        <f>IFERROR(AY185/#REF!-1,"-")</f>
        <v>-</v>
      </c>
      <c r="BA185" s="34">
        <v>11886</v>
      </c>
      <c r="BB185" s="224" t="str">
        <f>IFERROR(BA185/#REF!-1,"-")</f>
        <v>-</v>
      </c>
      <c r="BC185" s="34">
        <v>6435</v>
      </c>
      <c r="BD185" s="224" t="str">
        <f>IFERROR(BC185/#REF!-1,"-")</f>
        <v>-</v>
      </c>
      <c r="BE185" s="34">
        <v>1236</v>
      </c>
      <c r="BF185" s="224" t="str">
        <f>IFERROR(BE185/#REF!-1,"-")</f>
        <v>-</v>
      </c>
      <c r="BG185" s="34">
        <v>2822</v>
      </c>
      <c r="BH185" s="224" t="str">
        <f>IFERROR(BG185/#REF!-1,"-")</f>
        <v>-</v>
      </c>
      <c r="BI185" s="130">
        <v>334</v>
      </c>
      <c r="BJ185" s="220" t="str">
        <f>IFERROR(BI185/#REF!-1,"-")</f>
        <v>-</v>
      </c>
      <c r="BK185" s="34">
        <v>12599</v>
      </c>
      <c r="BL185" s="224" t="str">
        <f>IFERROR(BK185/#REF!-1,"-")</f>
        <v>-</v>
      </c>
      <c r="BM185" s="34">
        <v>5540</v>
      </c>
      <c r="BN185" s="224" t="str">
        <f>IFERROR(BM185/#REF!-1,"-")</f>
        <v>-</v>
      </c>
      <c r="BO185" s="34">
        <v>2347</v>
      </c>
      <c r="BP185" s="224" t="str">
        <f>IFERROR(BO185/#REF!-1,"-")</f>
        <v>-</v>
      </c>
      <c r="BQ185" s="34">
        <v>3313</v>
      </c>
      <c r="BR185" s="224" t="str">
        <f>IFERROR(BQ185/#REF!-1,"-")</f>
        <v>-</v>
      </c>
      <c r="BS185" s="34">
        <v>1262</v>
      </c>
      <c r="BT185" s="224" t="str">
        <f>IFERROR(BS185/#REF!-1,"-")</f>
        <v>-</v>
      </c>
      <c r="BU185" s="130">
        <v>297</v>
      </c>
      <c r="BV185" s="220" t="str">
        <f>IFERROR(BU185/#REF!-1,"-")</f>
        <v>-</v>
      </c>
      <c r="BW185" s="34">
        <v>268988</v>
      </c>
      <c r="BX185" s="224" t="str">
        <f>IFERROR(BW185/#REF!-1,"-")</f>
        <v>-</v>
      </c>
      <c r="BY185" s="34">
        <v>114702</v>
      </c>
      <c r="BZ185" s="224" t="str">
        <f>IFERROR(BY185/#REF!-1,"-")</f>
        <v>-</v>
      </c>
      <c r="CA185" s="34">
        <v>45401</v>
      </c>
      <c r="CB185" s="224" t="str">
        <f>IFERROR(CA185/#REF!-1,"-")</f>
        <v>-</v>
      </c>
      <c r="CC185" s="34">
        <v>24470</v>
      </c>
      <c r="CD185" s="224" t="str">
        <f>IFERROR(CC185/#REF!-1,"-")</f>
        <v>-</v>
      </c>
      <c r="CE185" s="34">
        <v>83116</v>
      </c>
      <c r="CF185" s="224" t="str">
        <f>IFERROR(CE185/#REF!-1,"-")</f>
        <v>-</v>
      </c>
      <c r="CG185" s="130">
        <v>1284</v>
      </c>
      <c r="CH185" s="220" t="str">
        <f>IFERROR(CG185/#REF!-1,"-")</f>
        <v>-</v>
      </c>
      <c r="CI185" s="34">
        <v>26595</v>
      </c>
      <c r="CJ185" s="224" t="str">
        <f>IFERROR(CI185/#REF!-1,"-")</f>
        <v>-</v>
      </c>
      <c r="CK185" s="34">
        <v>7488</v>
      </c>
      <c r="CL185" s="224" t="str">
        <f>IFERROR(CK185/#REF!-1,"-")</f>
        <v>-</v>
      </c>
      <c r="CM185" s="34">
        <v>12958</v>
      </c>
      <c r="CN185" s="224" t="str">
        <f>IFERROR(CM185/#REF!-1,"-")</f>
        <v>-</v>
      </c>
      <c r="CO185" s="34">
        <v>1798</v>
      </c>
      <c r="CP185" s="224" t="str">
        <f>IFERROR(CO185/#REF!-1,"-")</f>
        <v>-</v>
      </c>
      <c r="CQ185" s="34">
        <v>3455</v>
      </c>
      <c r="CR185" s="224" t="str">
        <f>IFERROR(CQ185/#REF!-1,"-")</f>
        <v>-</v>
      </c>
      <c r="CS185" s="130">
        <v>837</v>
      </c>
      <c r="CT185" s="220" t="str">
        <f>IFERROR(CS185/#REF!-1,"-")</f>
        <v>-</v>
      </c>
      <c r="CU185" s="34">
        <v>28374</v>
      </c>
      <c r="CV185" s="224" t="str">
        <f>IFERROR(CU185/#REF!-1,"-")</f>
        <v>-</v>
      </c>
      <c r="CW185" s="34">
        <v>5288</v>
      </c>
      <c r="CX185" s="224" t="str">
        <f>IFERROR(CW185/#REF!-1,"-")</f>
        <v>-</v>
      </c>
      <c r="CY185" s="34">
        <v>6294</v>
      </c>
      <c r="CZ185" s="224" t="str">
        <f>IFERROR(CY185/#REF!-1,"-")</f>
        <v>-</v>
      </c>
      <c r="DA185" s="34">
        <v>1617</v>
      </c>
      <c r="DB185" s="224" t="str">
        <f>IFERROR(DA185/#REF!-1,"-")</f>
        <v>-</v>
      </c>
      <c r="DC185" s="34">
        <v>15154</v>
      </c>
      <c r="DD185" s="224" t="str">
        <f>IFERROR(DC185/#REF!-1,"-")</f>
        <v>-</v>
      </c>
      <c r="DE185" s="130">
        <v>50</v>
      </c>
      <c r="DF185" s="220" t="str">
        <f>IFERROR(DE185/#REF!-1,"-")</f>
        <v>-</v>
      </c>
      <c r="DG185" s="34">
        <v>25926</v>
      </c>
      <c r="DH185" s="224" t="str">
        <f>IFERROR(DG185/#REF!-1,"-")</f>
        <v>-</v>
      </c>
      <c r="DI185" s="34">
        <v>3994</v>
      </c>
      <c r="DJ185" s="224" t="str">
        <f>IFERROR(DI185/#REF!-1,"-")</f>
        <v>-</v>
      </c>
      <c r="DK185" s="34">
        <v>18688</v>
      </c>
      <c r="DL185" s="224" t="str">
        <f>IFERROR(DK185/#REF!-1,"-")</f>
        <v>-</v>
      </c>
      <c r="DM185" s="34">
        <v>1505</v>
      </c>
      <c r="DN185" s="224" t="str">
        <f>IFERROR(DM185/#REF!-1,"-")</f>
        <v>-</v>
      </c>
      <c r="DO185" s="34">
        <v>1749</v>
      </c>
      <c r="DP185" s="224" t="str">
        <f>IFERROR(DO185/#REF!-1,"-")</f>
        <v>-</v>
      </c>
      <c r="DQ185" s="130">
        <v>49</v>
      </c>
      <c r="DR185" s="220" t="str">
        <f>IFERROR(DQ185/#REF!-1,"-")</f>
        <v>-</v>
      </c>
      <c r="DS185" s="34">
        <v>50330</v>
      </c>
      <c r="DT185" s="224" t="str">
        <f>IFERROR(DS185/#REF!-1,"-")</f>
        <v>-</v>
      </c>
      <c r="DU185" s="34">
        <v>29131</v>
      </c>
      <c r="DV185" s="224" t="str">
        <f>IFERROR(DU185/#REF!-1,"-")</f>
        <v>-</v>
      </c>
      <c r="DW185" s="34">
        <v>17293</v>
      </c>
      <c r="DX185" s="224" t="str">
        <f>IFERROR(DW185/#REF!-1,"-")</f>
        <v>-</v>
      </c>
      <c r="DY185" s="34">
        <v>8077</v>
      </c>
      <c r="DZ185" s="224" t="str">
        <f>IFERROR(DY185/#REF!-1,"-")</f>
        <v>-</v>
      </c>
      <c r="EA185" s="34">
        <v>7225</v>
      </c>
      <c r="EB185" s="224" t="str">
        <f>IFERROR(EA185/#REF!-1,"-")</f>
        <v>-</v>
      </c>
      <c r="EC185" s="130">
        <v>799</v>
      </c>
      <c r="ED185" s="220" t="str">
        <f>IFERROR(EC185/#REF!-1,"-")</f>
        <v>-</v>
      </c>
    </row>
    <row r="186" spans="1:134" s="16" customFormat="1" outlineLevel="1" x14ac:dyDescent="0.25">
      <c r="A186" s="218"/>
      <c r="B186" s="33" t="s">
        <v>51</v>
      </c>
      <c r="C186" s="34">
        <v>973856</v>
      </c>
      <c r="D186" s="224" t="str">
        <f>IFERROR(C186/#REF!-1,"-")</f>
        <v>-</v>
      </c>
      <c r="E186" s="34">
        <v>382173</v>
      </c>
      <c r="F186" s="224" t="str">
        <f>IFERROR(E186/#REF!-1,"-")</f>
        <v>-</v>
      </c>
      <c r="G186" s="34">
        <v>265661</v>
      </c>
      <c r="H186" s="224" t="str">
        <f>IFERROR(G186/#REF!-1,"-")</f>
        <v>-</v>
      </c>
      <c r="I186" s="34">
        <v>143239</v>
      </c>
      <c r="J186" s="224" t="str">
        <f>IFERROR(I186/#REF!-1,"-")</f>
        <v>-</v>
      </c>
      <c r="K186" s="34">
        <v>170455</v>
      </c>
      <c r="L186" s="224" t="str">
        <f>IFERROR(K186/#REF!-1,"-")</f>
        <v>-</v>
      </c>
      <c r="M186" s="130">
        <v>11848</v>
      </c>
      <c r="N186" s="220" t="str">
        <f>IFERROR(M186/#REF!-1,"-")</f>
        <v>-</v>
      </c>
      <c r="O186" s="34">
        <v>840577</v>
      </c>
      <c r="P186" s="224" t="str">
        <f>IFERROR(O186/#REF!-1,"-")</f>
        <v>-</v>
      </c>
      <c r="Q186" s="34">
        <v>326648</v>
      </c>
      <c r="R186" s="224" t="str">
        <f>IFERROR(Q186/#REF!-1,"-")</f>
        <v>-</v>
      </c>
      <c r="S186" s="34">
        <v>225280</v>
      </c>
      <c r="T186" s="224" t="str">
        <f>IFERROR(S186/#REF!-1,"-")</f>
        <v>-</v>
      </c>
      <c r="U186" s="34">
        <v>132290</v>
      </c>
      <c r="V186" s="224" t="str">
        <f>IFERROR(U186/#REF!-1,"-")</f>
        <v>-</v>
      </c>
      <c r="W186" s="34">
        <v>143909</v>
      </c>
      <c r="X186" s="224" t="str">
        <f>IFERROR(W186/#REF!-1,"-")</f>
        <v>-</v>
      </c>
      <c r="Y186" s="130">
        <v>8877</v>
      </c>
      <c r="Z186" s="220" t="str">
        <f>IFERROR(Y186/#REF!-1,"-")</f>
        <v>-</v>
      </c>
      <c r="AA186" s="34">
        <v>133280</v>
      </c>
      <c r="AB186" s="224" t="str">
        <f>IFERROR(AA186/#REF!-1,"-")</f>
        <v>-</v>
      </c>
      <c r="AC186" s="34">
        <v>55525</v>
      </c>
      <c r="AD186" s="224" t="str">
        <f>IFERROR(AC186/#REF!-1,"-")</f>
        <v>-</v>
      </c>
      <c r="AE186" s="34">
        <v>40381</v>
      </c>
      <c r="AF186" s="224" t="str">
        <f>IFERROR(AE186/#REF!-1,"-")</f>
        <v>-</v>
      </c>
      <c r="AG186" s="34">
        <v>10950</v>
      </c>
      <c r="AH186" s="224" t="str">
        <f>IFERROR(AG186/#REF!-1,"-")</f>
        <v>-</v>
      </c>
      <c r="AI186" s="34">
        <v>26546</v>
      </c>
      <c r="AJ186" s="224" t="str">
        <f>IFERROR(AI186/#REF!-1,"-")</f>
        <v>-</v>
      </c>
      <c r="AK186" s="130">
        <v>2972</v>
      </c>
      <c r="AL186" s="220" t="str">
        <f>IFERROR(AK186/#REF!-1,"-")</f>
        <v>-</v>
      </c>
      <c r="AM186" s="34">
        <v>207861</v>
      </c>
      <c r="AN186" s="224" t="str">
        <f>IFERROR(AM186/#REF!-1,"-")</f>
        <v>-</v>
      </c>
      <c r="AO186" s="34">
        <v>46799</v>
      </c>
      <c r="AP186" s="224" t="str">
        <f>IFERROR(AO186/#REF!-1,"-")</f>
        <v>-</v>
      </c>
      <c r="AQ186" s="34">
        <v>59720</v>
      </c>
      <c r="AR186" s="224" t="str">
        <f>IFERROR(AQ186/#REF!-1,"-")</f>
        <v>-</v>
      </c>
      <c r="AS186" s="34">
        <v>67213</v>
      </c>
      <c r="AT186" s="224" t="str">
        <f>IFERROR(AS186/#REF!-1,"-")</f>
        <v>-</v>
      </c>
      <c r="AU186" s="34">
        <v>26757</v>
      </c>
      <c r="AV186" s="224" t="str">
        <f>IFERROR(AU186/#REF!-1,"-")</f>
        <v>-</v>
      </c>
      <c r="AW186" s="130">
        <v>4504</v>
      </c>
      <c r="AX186" s="220" t="str">
        <f>IFERROR(AW186/#REF!-1,"-")</f>
        <v>-</v>
      </c>
      <c r="AY186" s="34">
        <v>26607</v>
      </c>
      <c r="AZ186" s="224" t="str">
        <f>IFERROR(AY186/#REF!-1,"-")</f>
        <v>-</v>
      </c>
      <c r="BA186" s="34">
        <v>15001</v>
      </c>
      <c r="BB186" s="224" t="str">
        <f>IFERROR(BA186/#REF!-1,"-")</f>
        <v>-</v>
      </c>
      <c r="BC186" s="34">
        <v>6890</v>
      </c>
      <c r="BD186" s="224" t="str">
        <f>IFERROR(BC186/#REF!-1,"-")</f>
        <v>-</v>
      </c>
      <c r="BE186" s="34">
        <v>1111</v>
      </c>
      <c r="BF186" s="224" t="str">
        <f>IFERROR(BE186/#REF!-1,"-")</f>
        <v>-</v>
      </c>
      <c r="BG186" s="34">
        <v>3076</v>
      </c>
      <c r="BH186" s="224" t="str">
        <f>IFERROR(BG186/#REF!-1,"-")</f>
        <v>-</v>
      </c>
      <c r="BI186" s="130">
        <v>485</v>
      </c>
      <c r="BJ186" s="220" t="str">
        <f>IFERROR(BI186/#REF!-1,"-")</f>
        <v>-</v>
      </c>
      <c r="BK186" s="34">
        <v>15975</v>
      </c>
      <c r="BL186" s="224" t="str">
        <f>IFERROR(BK186/#REF!-1,"-")</f>
        <v>-</v>
      </c>
      <c r="BM186" s="34">
        <v>8202</v>
      </c>
      <c r="BN186" s="224" t="str">
        <f>IFERROR(BM186/#REF!-1,"-")</f>
        <v>-</v>
      </c>
      <c r="BO186" s="34">
        <v>1907</v>
      </c>
      <c r="BP186" s="224" t="str">
        <f>IFERROR(BO186/#REF!-1,"-")</f>
        <v>-</v>
      </c>
      <c r="BQ186" s="34">
        <v>3873</v>
      </c>
      <c r="BR186" s="224" t="str">
        <f>IFERROR(BQ186/#REF!-1,"-")</f>
        <v>-</v>
      </c>
      <c r="BS186" s="34">
        <v>1921</v>
      </c>
      <c r="BT186" s="224" t="str">
        <f>IFERROR(BS186/#REF!-1,"-")</f>
        <v>-</v>
      </c>
      <c r="BU186" s="130">
        <v>234</v>
      </c>
      <c r="BV186" s="220" t="str">
        <f>IFERROR(BU186/#REF!-1,"-")</f>
        <v>-</v>
      </c>
      <c r="BW186" s="34">
        <v>322747</v>
      </c>
      <c r="BX186" s="224" t="str">
        <f>IFERROR(BW186/#REF!-1,"-")</f>
        <v>-</v>
      </c>
      <c r="BY186" s="34">
        <v>163661</v>
      </c>
      <c r="BZ186" s="224" t="str">
        <f>IFERROR(BY186/#REF!-1,"-")</f>
        <v>-</v>
      </c>
      <c r="CA186" s="34">
        <v>44834</v>
      </c>
      <c r="CB186" s="224" t="str">
        <f>IFERROR(CA186/#REF!-1,"-")</f>
        <v>-</v>
      </c>
      <c r="CC186" s="34">
        <v>34555</v>
      </c>
      <c r="CD186" s="224" t="str">
        <f>IFERROR(CC186/#REF!-1,"-")</f>
        <v>-</v>
      </c>
      <c r="CE186" s="34">
        <v>77112</v>
      </c>
      <c r="CF186" s="224" t="str">
        <f>IFERROR(CE186/#REF!-1,"-")</f>
        <v>-</v>
      </c>
      <c r="CG186" s="130">
        <v>1451</v>
      </c>
      <c r="CH186" s="220" t="str">
        <f>IFERROR(CG186/#REF!-1,"-")</f>
        <v>-</v>
      </c>
      <c r="CI186" s="34">
        <v>38963</v>
      </c>
      <c r="CJ186" s="224" t="str">
        <f>IFERROR(CI186/#REF!-1,"-")</f>
        <v>-</v>
      </c>
      <c r="CK186" s="34">
        <v>11987</v>
      </c>
      <c r="CL186" s="224" t="str">
        <f>IFERROR(CK186/#REF!-1,"-")</f>
        <v>-</v>
      </c>
      <c r="CM186" s="34">
        <v>17134</v>
      </c>
      <c r="CN186" s="224" t="str">
        <f>IFERROR(CM186/#REF!-1,"-")</f>
        <v>-</v>
      </c>
      <c r="CO186" s="34">
        <v>3226</v>
      </c>
      <c r="CP186" s="224" t="str">
        <f>IFERROR(CO186/#REF!-1,"-")</f>
        <v>-</v>
      </c>
      <c r="CQ186" s="34">
        <v>5367</v>
      </c>
      <c r="CR186" s="224" t="str">
        <f>IFERROR(CQ186/#REF!-1,"-")</f>
        <v>-</v>
      </c>
      <c r="CS186" s="130">
        <v>1239</v>
      </c>
      <c r="CT186" s="220" t="str">
        <f>IFERROR(CS186/#REF!-1,"-")</f>
        <v>-</v>
      </c>
      <c r="CU186" s="34">
        <v>29694</v>
      </c>
      <c r="CV186" s="224" t="str">
        <f>IFERROR(CU186/#REF!-1,"-")</f>
        <v>-</v>
      </c>
      <c r="CW186" s="34">
        <v>7092</v>
      </c>
      <c r="CX186" s="224" t="str">
        <f>IFERROR(CW186/#REF!-1,"-")</f>
        <v>-</v>
      </c>
      <c r="CY186" s="34">
        <v>5074</v>
      </c>
      <c r="CZ186" s="224" t="str">
        <f>IFERROR(CY186/#REF!-1,"-")</f>
        <v>-</v>
      </c>
      <c r="DA186" s="34">
        <v>2908</v>
      </c>
      <c r="DB186" s="224" t="str">
        <f>IFERROR(DA186/#REF!-1,"-")</f>
        <v>-</v>
      </c>
      <c r="DC186" s="34">
        <v>14594</v>
      </c>
      <c r="DD186" s="224" t="str">
        <f>IFERROR(DC186/#REF!-1,"-")</f>
        <v>-</v>
      </c>
      <c r="DE186" s="130">
        <v>26</v>
      </c>
      <c r="DF186" s="220" t="str">
        <f>IFERROR(DE186/#REF!-1,"-")</f>
        <v>-</v>
      </c>
      <c r="DG186" s="34">
        <v>112826</v>
      </c>
      <c r="DH186" s="224" t="str">
        <f>IFERROR(DG186/#REF!-1,"-")</f>
        <v>-</v>
      </c>
      <c r="DI186" s="34">
        <v>34771</v>
      </c>
      <c r="DJ186" s="224" t="str">
        <f>IFERROR(DI186/#REF!-1,"-")</f>
        <v>-</v>
      </c>
      <c r="DK186" s="34">
        <v>64273</v>
      </c>
      <c r="DL186" s="224" t="str">
        <f>IFERROR(DK186/#REF!-1,"-")</f>
        <v>-</v>
      </c>
      <c r="DM186" s="34">
        <v>5700</v>
      </c>
      <c r="DN186" s="224" t="str">
        <f>IFERROR(DM186/#REF!-1,"-")</f>
        <v>-</v>
      </c>
      <c r="DO186" s="34">
        <v>7869</v>
      </c>
      <c r="DP186" s="224" t="str">
        <f>IFERROR(DO186/#REF!-1,"-")</f>
        <v>-</v>
      </c>
      <c r="DQ186" s="130">
        <v>288</v>
      </c>
      <c r="DR186" s="220" t="str">
        <f>IFERROR(DQ186/#REF!-1,"-")</f>
        <v>-</v>
      </c>
      <c r="DS186" s="34">
        <v>47715</v>
      </c>
      <c r="DT186" s="224" t="str">
        <f>IFERROR(DS186/#REF!-1,"-")</f>
        <v>-</v>
      </c>
      <c r="DU186" s="34">
        <v>33103</v>
      </c>
      <c r="DV186" s="224" t="str">
        <f>IFERROR(DU186/#REF!-1,"-")</f>
        <v>-</v>
      </c>
      <c r="DW186" s="34">
        <v>23284</v>
      </c>
      <c r="DX186" s="224" t="str">
        <f>IFERROR(DW186/#REF!-1,"-")</f>
        <v>-</v>
      </c>
      <c r="DY186" s="34">
        <v>9160</v>
      </c>
      <c r="DZ186" s="224" t="str">
        <f>IFERROR(DY186/#REF!-1,"-")</f>
        <v>-</v>
      </c>
      <c r="EA186" s="34">
        <v>6136</v>
      </c>
      <c r="EB186" s="224" t="str">
        <f>IFERROR(EA186/#REF!-1,"-")</f>
        <v>-</v>
      </c>
      <c r="EC186" s="130">
        <v>551</v>
      </c>
      <c r="ED186" s="220" t="str">
        <f>IFERROR(EC186/#REF!-1,"-")</f>
        <v>-</v>
      </c>
    </row>
    <row r="187" spans="1:134" s="16" customFormat="1" outlineLevel="1" x14ac:dyDescent="0.25">
      <c r="A187" s="218"/>
      <c r="B187" s="33" t="s">
        <v>53</v>
      </c>
      <c r="C187" s="34">
        <v>957222</v>
      </c>
      <c r="D187" s="224" t="str">
        <f>IFERROR(C187/#REF!-1,"-")</f>
        <v>-</v>
      </c>
      <c r="E187" s="34">
        <v>357677</v>
      </c>
      <c r="F187" s="224" t="str">
        <f>IFERROR(E187/#REF!-1,"-")</f>
        <v>-</v>
      </c>
      <c r="G187" s="34">
        <v>290158</v>
      </c>
      <c r="H187" s="224" t="str">
        <f>IFERROR(G187/#REF!-1,"-")</f>
        <v>-</v>
      </c>
      <c r="I187" s="34">
        <v>140236</v>
      </c>
      <c r="J187" s="224" t="str">
        <f>IFERROR(I187/#REF!-1,"-")</f>
        <v>-</v>
      </c>
      <c r="K187" s="34">
        <v>154142</v>
      </c>
      <c r="L187" s="224" t="str">
        <f>IFERROR(K187/#REF!-1,"-")</f>
        <v>-</v>
      </c>
      <c r="M187" s="130">
        <v>15285</v>
      </c>
      <c r="N187" s="220" t="str">
        <f>IFERROR(M187/#REF!-1,"-")</f>
        <v>-</v>
      </c>
      <c r="O187" s="34">
        <v>836657</v>
      </c>
      <c r="P187" s="224" t="str">
        <f>IFERROR(O187/#REF!-1,"-")</f>
        <v>-</v>
      </c>
      <c r="Q187" s="34">
        <v>307191</v>
      </c>
      <c r="R187" s="224" t="str">
        <f>IFERROR(Q187/#REF!-1,"-")</f>
        <v>-</v>
      </c>
      <c r="S187" s="34">
        <v>255994</v>
      </c>
      <c r="T187" s="224" t="str">
        <f>IFERROR(S187/#REF!-1,"-")</f>
        <v>-</v>
      </c>
      <c r="U187" s="34">
        <v>130582</v>
      </c>
      <c r="V187" s="224" t="str">
        <f>IFERROR(U187/#REF!-1,"-")</f>
        <v>-</v>
      </c>
      <c r="W187" s="34">
        <v>129042</v>
      </c>
      <c r="X187" s="224" t="str">
        <f>IFERROR(W187/#REF!-1,"-")</f>
        <v>-</v>
      </c>
      <c r="Y187" s="130">
        <v>12010</v>
      </c>
      <c r="Z187" s="220" t="str">
        <f>IFERROR(Y187/#REF!-1,"-")</f>
        <v>-</v>
      </c>
      <c r="AA187" s="34">
        <v>120565</v>
      </c>
      <c r="AB187" s="224" t="str">
        <f>IFERROR(AA187/#REF!-1,"-")</f>
        <v>-</v>
      </c>
      <c r="AC187" s="34">
        <v>50487</v>
      </c>
      <c r="AD187" s="224" t="str">
        <f>IFERROR(AC187/#REF!-1,"-")</f>
        <v>-</v>
      </c>
      <c r="AE187" s="34">
        <v>34164</v>
      </c>
      <c r="AF187" s="224" t="str">
        <f>IFERROR(AE187/#REF!-1,"-")</f>
        <v>-</v>
      </c>
      <c r="AG187" s="34">
        <v>9654</v>
      </c>
      <c r="AH187" s="224" t="str">
        <f>IFERROR(AG187/#REF!-1,"-")</f>
        <v>-</v>
      </c>
      <c r="AI187" s="34">
        <v>25100</v>
      </c>
      <c r="AJ187" s="224" t="str">
        <f>IFERROR(AI187/#REF!-1,"-")</f>
        <v>-</v>
      </c>
      <c r="AK187" s="130">
        <v>3275</v>
      </c>
      <c r="AL187" s="220" t="str">
        <f>IFERROR(AK187/#REF!-1,"-")</f>
        <v>-</v>
      </c>
      <c r="AM187" s="34">
        <v>230788</v>
      </c>
      <c r="AN187" s="224" t="str">
        <f>IFERROR(AM187/#REF!-1,"-")</f>
        <v>-</v>
      </c>
      <c r="AO187" s="34">
        <v>56880</v>
      </c>
      <c r="AP187" s="224" t="str">
        <f>IFERROR(AO187/#REF!-1,"-")</f>
        <v>-</v>
      </c>
      <c r="AQ187" s="34">
        <v>70960</v>
      </c>
      <c r="AR187" s="224" t="str">
        <f>IFERROR(AQ187/#REF!-1,"-")</f>
        <v>-</v>
      </c>
      <c r="AS187" s="34">
        <v>66460</v>
      </c>
      <c r="AT187" s="224" t="str">
        <f>IFERROR(AS187/#REF!-1,"-")</f>
        <v>-</v>
      </c>
      <c r="AU187" s="34">
        <v>29207</v>
      </c>
      <c r="AV187" s="224" t="str">
        <f>IFERROR(AU187/#REF!-1,"-")</f>
        <v>-</v>
      </c>
      <c r="AW187" s="130">
        <v>5931</v>
      </c>
      <c r="AX187" s="220" t="str">
        <f>IFERROR(AW187/#REF!-1,"-")</f>
        <v>-</v>
      </c>
      <c r="AY187" s="34">
        <v>26248</v>
      </c>
      <c r="AZ187" s="224" t="str">
        <f>IFERROR(AY187/#REF!-1,"-")</f>
        <v>-</v>
      </c>
      <c r="BA187" s="34">
        <v>15657</v>
      </c>
      <c r="BB187" s="224" t="str">
        <f>IFERROR(BA187/#REF!-1,"-")</f>
        <v>-</v>
      </c>
      <c r="BC187" s="34">
        <v>6326</v>
      </c>
      <c r="BD187" s="224" t="str">
        <f>IFERROR(BC187/#REF!-1,"-")</f>
        <v>-</v>
      </c>
      <c r="BE187" s="34">
        <v>1270</v>
      </c>
      <c r="BF187" s="224" t="str">
        <f>IFERROR(BE187/#REF!-1,"-")</f>
        <v>-</v>
      </c>
      <c r="BG187" s="34">
        <v>2653</v>
      </c>
      <c r="BH187" s="224" t="str">
        <f>IFERROR(BG187/#REF!-1,"-")</f>
        <v>-</v>
      </c>
      <c r="BI187" s="130">
        <v>392</v>
      </c>
      <c r="BJ187" s="220" t="str">
        <f>IFERROR(BI187/#REF!-1,"-")</f>
        <v>-</v>
      </c>
      <c r="BK187" s="34">
        <v>11824</v>
      </c>
      <c r="BL187" s="224" t="str">
        <f>IFERROR(BK187/#REF!-1,"-")</f>
        <v>-</v>
      </c>
      <c r="BM187" s="34">
        <v>7195</v>
      </c>
      <c r="BN187" s="224" t="str">
        <f>IFERROR(BM187/#REF!-1,"-")</f>
        <v>-</v>
      </c>
      <c r="BO187" s="34">
        <v>1697</v>
      </c>
      <c r="BP187" s="224" t="str">
        <f>IFERROR(BO187/#REF!-1,"-")</f>
        <v>-</v>
      </c>
      <c r="BQ187" s="34">
        <v>1254</v>
      </c>
      <c r="BR187" s="224" t="str">
        <f>IFERROR(BQ187/#REF!-1,"-")</f>
        <v>-</v>
      </c>
      <c r="BS187" s="34">
        <v>1305</v>
      </c>
      <c r="BT187" s="224" t="str">
        <f>IFERROR(BS187/#REF!-1,"-")</f>
        <v>-</v>
      </c>
      <c r="BU187" s="130">
        <v>299</v>
      </c>
      <c r="BV187" s="220" t="str">
        <f>IFERROR(BU187/#REF!-1,"-")</f>
        <v>-</v>
      </c>
      <c r="BW187" s="34">
        <v>257532</v>
      </c>
      <c r="BX187" s="224" t="str">
        <f>IFERROR(BW187/#REF!-1,"-")</f>
        <v>-</v>
      </c>
      <c r="BY187" s="34">
        <v>121086</v>
      </c>
      <c r="BZ187" s="224" t="str">
        <f>IFERROR(BY187/#REF!-1,"-")</f>
        <v>-</v>
      </c>
      <c r="CA187" s="34">
        <v>38721</v>
      </c>
      <c r="CB187" s="224" t="str">
        <f>IFERROR(CA187/#REF!-1,"-")</f>
        <v>-</v>
      </c>
      <c r="CC187" s="34">
        <v>32366</v>
      </c>
      <c r="CD187" s="224" t="str">
        <f>IFERROR(CC187/#REF!-1,"-")</f>
        <v>-</v>
      </c>
      <c r="CE187" s="34">
        <v>62678</v>
      </c>
      <c r="CF187" s="224" t="str">
        <f>IFERROR(CE187/#REF!-1,"-")</f>
        <v>-</v>
      </c>
      <c r="CG187" s="130">
        <v>2346</v>
      </c>
      <c r="CH187" s="220" t="str">
        <f>IFERROR(CG187/#REF!-1,"-")</f>
        <v>-</v>
      </c>
      <c r="CI187" s="34">
        <v>31240</v>
      </c>
      <c r="CJ187" s="224" t="str">
        <f>IFERROR(CI187/#REF!-1,"-")</f>
        <v>-</v>
      </c>
      <c r="CK187" s="34">
        <v>10341</v>
      </c>
      <c r="CL187" s="224" t="str">
        <f>IFERROR(CK187/#REF!-1,"-")</f>
        <v>-</v>
      </c>
      <c r="CM187" s="34">
        <v>13068</v>
      </c>
      <c r="CN187" s="224" t="str">
        <f>IFERROR(CM187/#REF!-1,"-")</f>
        <v>-</v>
      </c>
      <c r="CO187" s="34">
        <v>3005</v>
      </c>
      <c r="CP187" s="224" t="str">
        <f>IFERROR(CO187/#REF!-1,"-")</f>
        <v>-</v>
      </c>
      <c r="CQ187" s="34">
        <v>3239</v>
      </c>
      <c r="CR187" s="224" t="str">
        <f>IFERROR(CQ187/#REF!-1,"-")</f>
        <v>-</v>
      </c>
      <c r="CS187" s="130">
        <v>1688</v>
      </c>
      <c r="CT187" s="220" t="str">
        <f>IFERROR(CS187/#REF!-1,"-")</f>
        <v>-</v>
      </c>
      <c r="CU187" s="34">
        <v>22340</v>
      </c>
      <c r="CV187" s="224" t="str">
        <f>IFERROR(CU187/#REF!-1,"-")</f>
        <v>-</v>
      </c>
      <c r="CW187" s="34">
        <v>5836</v>
      </c>
      <c r="CX187" s="224" t="str">
        <f>IFERROR(CW187/#REF!-1,"-")</f>
        <v>-</v>
      </c>
      <c r="CY187" s="34">
        <v>3505</v>
      </c>
      <c r="CZ187" s="224" t="str">
        <f>IFERROR(CY187/#REF!-1,"-")</f>
        <v>-</v>
      </c>
      <c r="DA187" s="34">
        <v>2039</v>
      </c>
      <c r="DB187" s="224" t="str">
        <f>IFERROR(DA187/#REF!-1,"-")</f>
        <v>-</v>
      </c>
      <c r="DC187" s="34">
        <v>10971</v>
      </c>
      <c r="DD187" s="224" t="str">
        <f>IFERROR(DC187/#REF!-1,"-")</f>
        <v>-</v>
      </c>
      <c r="DE187" s="130">
        <v>43</v>
      </c>
      <c r="DF187" s="220" t="str">
        <f>IFERROR(DE187/#REF!-1,"-")</f>
        <v>-</v>
      </c>
      <c r="DG187" s="34">
        <v>177920</v>
      </c>
      <c r="DH187" s="224" t="str">
        <f>IFERROR(DG187/#REF!-1,"-")</f>
        <v>-</v>
      </c>
      <c r="DI187" s="34">
        <v>55718</v>
      </c>
      <c r="DJ187" s="224" t="str">
        <f>IFERROR(DI187/#REF!-1,"-")</f>
        <v>-</v>
      </c>
      <c r="DK187" s="34">
        <v>100179</v>
      </c>
      <c r="DL187" s="224" t="str">
        <f>IFERROR(DK187/#REF!-1,"-")</f>
        <v>-</v>
      </c>
      <c r="DM187" s="34">
        <v>8367</v>
      </c>
      <c r="DN187" s="224" t="str">
        <f>IFERROR(DM187/#REF!-1,"-")</f>
        <v>-</v>
      </c>
      <c r="DO187" s="34">
        <v>12912</v>
      </c>
      <c r="DP187" s="224" t="str">
        <f>IFERROR(DO187/#REF!-1,"-")</f>
        <v>-</v>
      </c>
      <c r="DQ187" s="130">
        <v>368</v>
      </c>
      <c r="DR187" s="220" t="str">
        <f>IFERROR(DQ187/#REF!-1,"-")</f>
        <v>-</v>
      </c>
      <c r="DS187" s="34">
        <v>47955</v>
      </c>
      <c r="DT187" s="224" t="str">
        <f>IFERROR(DS187/#REF!-1,"-")</f>
        <v>-</v>
      </c>
      <c r="DU187" s="34">
        <v>27126</v>
      </c>
      <c r="DV187" s="224" t="str">
        <f>IFERROR(DU187/#REF!-1,"-")</f>
        <v>-</v>
      </c>
      <c r="DW187" s="34">
        <v>19098</v>
      </c>
      <c r="DX187" s="224" t="str">
        <f>IFERROR(DW187/#REF!-1,"-")</f>
        <v>-</v>
      </c>
      <c r="DY187" s="34">
        <v>12071</v>
      </c>
      <c r="DZ187" s="224" t="str">
        <f>IFERROR(DY187/#REF!-1,"-")</f>
        <v>-</v>
      </c>
      <c r="EA187" s="34">
        <v>4604</v>
      </c>
      <c r="EB187" s="224" t="str">
        <f>IFERROR(EA187/#REF!-1,"-")</f>
        <v>-</v>
      </c>
      <c r="EC187" s="130">
        <v>823</v>
      </c>
      <c r="ED187" s="220" t="str">
        <f>IFERROR(EC187/#REF!-1,"-")</f>
        <v>-</v>
      </c>
    </row>
    <row r="188" spans="1:134" s="16" customFormat="1" outlineLevel="1" x14ac:dyDescent="0.25">
      <c r="A188" s="218"/>
      <c r="B188" s="33" t="s">
        <v>55</v>
      </c>
      <c r="C188" s="34">
        <v>908991</v>
      </c>
      <c r="D188" s="224" t="str">
        <f>IFERROR(C188/#REF!-1,"-")</f>
        <v>-</v>
      </c>
      <c r="E188" s="34">
        <v>344675</v>
      </c>
      <c r="F188" s="224" t="str">
        <f>IFERROR(E188/#REF!-1,"-")</f>
        <v>-</v>
      </c>
      <c r="G188" s="34">
        <v>282832</v>
      </c>
      <c r="H188" s="224" t="str">
        <f>IFERROR(G188/#REF!-1,"-")</f>
        <v>-</v>
      </c>
      <c r="I188" s="34">
        <v>124818</v>
      </c>
      <c r="J188" s="224" t="str">
        <f>IFERROR(I188/#REF!-1,"-")</f>
        <v>-</v>
      </c>
      <c r="K188" s="34">
        <v>145137</v>
      </c>
      <c r="L188" s="224" t="str">
        <f>IFERROR(K188/#REF!-1,"-")</f>
        <v>-</v>
      </c>
      <c r="M188" s="130">
        <v>14466</v>
      </c>
      <c r="N188" s="220" t="str">
        <f>IFERROR(M188/#REF!-1,"-")</f>
        <v>-</v>
      </c>
      <c r="O188" s="34">
        <v>783633</v>
      </c>
      <c r="P188" s="224" t="str">
        <f>IFERROR(O188/#REF!-1,"-")</f>
        <v>-</v>
      </c>
      <c r="Q188" s="34">
        <v>294207</v>
      </c>
      <c r="R188" s="224" t="str">
        <f>IFERROR(Q188/#REF!-1,"-")</f>
        <v>-</v>
      </c>
      <c r="S188" s="34">
        <v>246852</v>
      </c>
      <c r="T188" s="224" t="str">
        <f>IFERROR(S188/#REF!-1,"-")</f>
        <v>-</v>
      </c>
      <c r="U188" s="34">
        <v>114395</v>
      </c>
      <c r="V188" s="224" t="str">
        <f>IFERROR(U188/#REF!-1,"-")</f>
        <v>-</v>
      </c>
      <c r="W188" s="34">
        <v>118307</v>
      </c>
      <c r="X188" s="224" t="str">
        <f>IFERROR(W188/#REF!-1,"-")</f>
        <v>-</v>
      </c>
      <c r="Y188" s="130">
        <v>10443</v>
      </c>
      <c r="Z188" s="220" t="str">
        <f>IFERROR(Y188/#REF!-1,"-")</f>
        <v>-</v>
      </c>
      <c r="AA188" s="34">
        <v>125358</v>
      </c>
      <c r="AB188" s="224" t="str">
        <f>IFERROR(AA188/#REF!-1,"-")</f>
        <v>-</v>
      </c>
      <c r="AC188" s="34">
        <v>50468</v>
      </c>
      <c r="AD188" s="224" t="str">
        <f>IFERROR(AC188/#REF!-1,"-")</f>
        <v>-</v>
      </c>
      <c r="AE188" s="34">
        <v>35980</v>
      </c>
      <c r="AF188" s="224" t="str">
        <f>IFERROR(AE188/#REF!-1,"-")</f>
        <v>-</v>
      </c>
      <c r="AG188" s="34">
        <v>10423</v>
      </c>
      <c r="AH188" s="224" t="str">
        <f>IFERROR(AG188/#REF!-1,"-")</f>
        <v>-</v>
      </c>
      <c r="AI188" s="34">
        <v>26830</v>
      </c>
      <c r="AJ188" s="224" t="str">
        <f>IFERROR(AI188/#REF!-1,"-")</f>
        <v>-</v>
      </c>
      <c r="AK188" s="130">
        <v>4023</v>
      </c>
      <c r="AL188" s="220" t="str">
        <f>IFERROR(AK188/#REF!-1,"-")</f>
        <v>-</v>
      </c>
      <c r="AM188" s="34">
        <v>199054</v>
      </c>
      <c r="AN188" s="224" t="str">
        <f>IFERROR(AM188/#REF!-1,"-")</f>
        <v>-</v>
      </c>
      <c r="AO188" s="34">
        <v>53804</v>
      </c>
      <c r="AP188" s="224" t="str">
        <f>IFERROR(AO188/#REF!-1,"-")</f>
        <v>-</v>
      </c>
      <c r="AQ188" s="34">
        <v>60774</v>
      </c>
      <c r="AR188" s="224" t="str">
        <f>IFERROR(AQ188/#REF!-1,"-")</f>
        <v>-</v>
      </c>
      <c r="AS188" s="34">
        <v>56421</v>
      </c>
      <c r="AT188" s="224" t="str">
        <f>IFERROR(AS188/#REF!-1,"-")</f>
        <v>-</v>
      </c>
      <c r="AU188" s="34">
        <v>20258</v>
      </c>
      <c r="AV188" s="224" t="str">
        <f>IFERROR(AU188/#REF!-1,"-")</f>
        <v>-</v>
      </c>
      <c r="AW188" s="130">
        <v>5943</v>
      </c>
      <c r="AX188" s="220" t="str">
        <f>IFERROR(AW188/#REF!-1,"-")</f>
        <v>-</v>
      </c>
      <c r="AY188" s="34">
        <v>21577</v>
      </c>
      <c r="AZ188" s="224" t="str">
        <f>IFERROR(AY188/#REF!-1,"-")</f>
        <v>-</v>
      </c>
      <c r="BA188" s="34">
        <v>12646</v>
      </c>
      <c r="BB188" s="224" t="str">
        <f>IFERROR(BA188/#REF!-1,"-")</f>
        <v>-</v>
      </c>
      <c r="BC188" s="34">
        <v>5029</v>
      </c>
      <c r="BD188" s="224" t="str">
        <f>IFERROR(BC188/#REF!-1,"-")</f>
        <v>-</v>
      </c>
      <c r="BE188" s="34">
        <v>968</v>
      </c>
      <c r="BF188" s="224" t="str">
        <f>IFERROR(BE188/#REF!-1,"-")</f>
        <v>-</v>
      </c>
      <c r="BG188" s="34">
        <v>2366</v>
      </c>
      <c r="BH188" s="224" t="str">
        <f>IFERROR(BG188/#REF!-1,"-")</f>
        <v>-</v>
      </c>
      <c r="BI188" s="130">
        <v>435</v>
      </c>
      <c r="BJ188" s="220" t="str">
        <f>IFERROR(BI188/#REF!-1,"-")</f>
        <v>-</v>
      </c>
      <c r="BK188" s="34">
        <v>15789</v>
      </c>
      <c r="BL188" s="224" t="str">
        <f>IFERROR(BK188/#REF!-1,"-")</f>
        <v>-</v>
      </c>
      <c r="BM188" s="34">
        <v>8795</v>
      </c>
      <c r="BN188" s="224" t="str">
        <f>IFERROR(BM188/#REF!-1,"-")</f>
        <v>-</v>
      </c>
      <c r="BO188" s="34">
        <v>2067</v>
      </c>
      <c r="BP188" s="224" t="str">
        <f>IFERROR(BO188/#REF!-1,"-")</f>
        <v>-</v>
      </c>
      <c r="BQ188" s="34">
        <v>3672</v>
      </c>
      <c r="BR188" s="224" t="str">
        <f>IFERROR(BQ188/#REF!-1,"-")</f>
        <v>-</v>
      </c>
      <c r="BS188" s="34">
        <v>1209</v>
      </c>
      <c r="BT188" s="224" t="str">
        <f>IFERROR(BS188/#REF!-1,"-")</f>
        <v>-</v>
      </c>
      <c r="BU188" s="130">
        <v>205</v>
      </c>
      <c r="BV188" s="220" t="str">
        <f>IFERROR(BU188/#REF!-1,"-")</f>
        <v>-</v>
      </c>
      <c r="BW188" s="34">
        <v>240294</v>
      </c>
      <c r="BX188" s="224" t="str">
        <f>IFERROR(BW188/#REF!-1,"-")</f>
        <v>-</v>
      </c>
      <c r="BY188" s="34">
        <v>116196</v>
      </c>
      <c r="BZ188" s="224" t="str">
        <f>IFERROR(BY188/#REF!-1,"-")</f>
        <v>-</v>
      </c>
      <c r="CA188" s="34">
        <v>33218</v>
      </c>
      <c r="CB188" s="224" t="str">
        <f>IFERROR(CA188/#REF!-1,"-")</f>
        <v>-</v>
      </c>
      <c r="CC188" s="34">
        <v>28949</v>
      </c>
      <c r="CD188" s="224" t="str">
        <f>IFERROR(CC188/#REF!-1,"-")</f>
        <v>-</v>
      </c>
      <c r="CE188" s="34">
        <v>61112</v>
      </c>
      <c r="CF188" s="224" t="str">
        <f>IFERROR(CE188/#REF!-1,"-")</f>
        <v>-</v>
      </c>
      <c r="CG188" s="130">
        <v>1185</v>
      </c>
      <c r="CH188" s="220" t="str">
        <f>IFERROR(CG188/#REF!-1,"-")</f>
        <v>-</v>
      </c>
      <c r="CI188" s="34">
        <v>31095</v>
      </c>
      <c r="CJ188" s="224" t="str">
        <f>IFERROR(CI188/#REF!-1,"-")</f>
        <v>-</v>
      </c>
      <c r="CK188" s="34">
        <v>9402</v>
      </c>
      <c r="CL188" s="224" t="str">
        <f>IFERROR(CK188/#REF!-1,"-")</f>
        <v>-</v>
      </c>
      <c r="CM188" s="34">
        <v>13361</v>
      </c>
      <c r="CN188" s="224" t="str">
        <f>IFERROR(CM188/#REF!-1,"-")</f>
        <v>-</v>
      </c>
      <c r="CO188" s="34">
        <v>3505</v>
      </c>
      <c r="CP188" s="224" t="str">
        <f>IFERROR(CO188/#REF!-1,"-")</f>
        <v>-</v>
      </c>
      <c r="CQ188" s="34">
        <v>3270</v>
      </c>
      <c r="CR188" s="224" t="str">
        <f>IFERROR(CQ188/#REF!-1,"-")</f>
        <v>-</v>
      </c>
      <c r="CS188" s="130">
        <v>1389</v>
      </c>
      <c r="CT188" s="220" t="str">
        <f>IFERROR(CS188/#REF!-1,"-")</f>
        <v>-</v>
      </c>
      <c r="CU188" s="34">
        <v>20629</v>
      </c>
      <c r="CV188" s="224" t="str">
        <f>IFERROR(CU188/#REF!-1,"-")</f>
        <v>-</v>
      </c>
      <c r="CW188" s="34">
        <v>4324</v>
      </c>
      <c r="CX188" s="224" t="str">
        <f>IFERROR(CW188/#REF!-1,"-")</f>
        <v>-</v>
      </c>
      <c r="CY188" s="34">
        <v>3357</v>
      </c>
      <c r="CZ188" s="224" t="str">
        <f>IFERROR(CY188/#REF!-1,"-")</f>
        <v>-</v>
      </c>
      <c r="DA188" s="34">
        <v>2085</v>
      </c>
      <c r="DB188" s="224" t="str">
        <f>IFERROR(DA188/#REF!-1,"-")</f>
        <v>-</v>
      </c>
      <c r="DC188" s="34">
        <v>10662</v>
      </c>
      <c r="DD188" s="224" t="str">
        <f>IFERROR(DC188/#REF!-1,"-")</f>
        <v>-</v>
      </c>
      <c r="DE188" s="130">
        <v>228</v>
      </c>
      <c r="DF188" s="220" t="str">
        <f>IFERROR(DE188/#REF!-1,"-")</f>
        <v>-</v>
      </c>
      <c r="DG188" s="34">
        <v>178100</v>
      </c>
      <c r="DH188" s="224" t="str">
        <f>IFERROR(DG188/#REF!-1,"-")</f>
        <v>-</v>
      </c>
      <c r="DI188" s="34">
        <v>50534</v>
      </c>
      <c r="DJ188" s="224" t="str">
        <f>IFERROR(DI188/#REF!-1,"-")</f>
        <v>-</v>
      </c>
      <c r="DK188" s="34">
        <v>106158</v>
      </c>
      <c r="DL188" s="224" t="str">
        <f>IFERROR(DK188/#REF!-1,"-")</f>
        <v>-</v>
      </c>
      <c r="DM188" s="34">
        <v>7545</v>
      </c>
      <c r="DN188" s="224" t="str">
        <f>IFERROR(DM188/#REF!-1,"-")</f>
        <v>-</v>
      </c>
      <c r="DO188" s="34">
        <v>13444</v>
      </c>
      <c r="DP188" s="224" t="str">
        <f>IFERROR(DO188/#REF!-1,"-")</f>
        <v>-</v>
      </c>
      <c r="DQ188" s="130">
        <v>420</v>
      </c>
      <c r="DR188" s="220" t="str">
        <f>IFERROR(DQ188/#REF!-1,"-")</f>
        <v>-</v>
      </c>
      <c r="DS188" s="34">
        <v>45727</v>
      </c>
      <c r="DT188" s="224" t="str">
        <f>IFERROR(DS188/#REF!-1,"-")</f>
        <v>-</v>
      </c>
      <c r="DU188" s="34">
        <v>28966</v>
      </c>
      <c r="DV188" s="224" t="str">
        <f>IFERROR(DU188/#REF!-1,"-")</f>
        <v>-</v>
      </c>
      <c r="DW188" s="34">
        <v>19445</v>
      </c>
      <c r="DX188" s="224" t="str">
        <f>IFERROR(DW188/#REF!-1,"-")</f>
        <v>-</v>
      </c>
      <c r="DY188" s="34">
        <v>7380</v>
      </c>
      <c r="DZ188" s="224" t="str">
        <f>IFERROR(DY188/#REF!-1,"-")</f>
        <v>-</v>
      </c>
      <c r="EA188" s="34">
        <v>4194</v>
      </c>
      <c r="EB188" s="224" t="str">
        <f>IFERROR(EA188/#REF!-1,"-")</f>
        <v>-</v>
      </c>
      <c r="EC188" s="130">
        <v>368</v>
      </c>
      <c r="ED188" s="220" t="str">
        <f>IFERROR(EC188/#REF!-1,"-")</f>
        <v>-</v>
      </c>
    </row>
    <row r="189" spans="1:134" s="16" customFormat="1" ht="16.5" thickBot="1" x14ac:dyDescent="0.3">
      <c r="A189" s="218"/>
      <c r="B189" s="225">
        <v>2010</v>
      </c>
      <c r="C189" s="226">
        <f>SUM(C177:C188)</f>
        <v>10432046</v>
      </c>
      <c r="D189" s="230" t="str">
        <f>IFERROR(C189/#REF!-1,"-")</f>
        <v>-</v>
      </c>
      <c r="E189" s="226">
        <f>SUM(E177:E188)</f>
        <v>3969828</v>
      </c>
      <c r="F189" s="230" t="str">
        <f>IFERROR(E189/#REF!-1,"-")</f>
        <v>-</v>
      </c>
      <c r="G189" s="226">
        <f>SUM(G177:G188)</f>
        <v>2933321</v>
      </c>
      <c r="H189" s="230" t="str">
        <f>IFERROR(G189/#REF!-1,"-")</f>
        <v>-</v>
      </c>
      <c r="I189" s="226">
        <f>SUM(I177:I188)</f>
        <v>1511854</v>
      </c>
      <c r="J189" s="230" t="str">
        <f>IFERROR(I189/#REF!-1,"-")</f>
        <v>-</v>
      </c>
      <c r="K189" s="226">
        <f>SUM(K177:K188)</f>
        <v>1929531</v>
      </c>
      <c r="L189" s="230" t="str">
        <f>IFERROR(K189/#REF!-1,"-")</f>
        <v>-</v>
      </c>
      <c r="M189" s="231">
        <f>SUM(M177:M188)</f>
        <v>168982</v>
      </c>
      <c r="N189" s="232" t="str">
        <f>IFERROR(M189/#REF!-1,"-")</f>
        <v>-</v>
      </c>
      <c r="O189" s="226">
        <f>SUM(O177:O188)</f>
        <v>8723730</v>
      </c>
      <c r="P189" s="230" t="str">
        <f>IFERROR(O189/#REF!-1,"-")</f>
        <v>-</v>
      </c>
      <c r="Q189" s="226">
        <f>SUM(Q177:Q188)</f>
        <v>3236306</v>
      </c>
      <c r="R189" s="230" t="str">
        <f>IFERROR(Q189/#REF!-1,"-")</f>
        <v>-</v>
      </c>
      <c r="S189" s="226">
        <f>SUM(S177:S188)</f>
        <v>2500533</v>
      </c>
      <c r="T189" s="230" t="str">
        <f>IFERROR(S189/#REF!-1,"-")</f>
        <v>-</v>
      </c>
      <c r="U189" s="226">
        <f>SUM(U177:U188)</f>
        <v>1333261</v>
      </c>
      <c r="V189" s="230" t="str">
        <f>IFERROR(U189/#REF!-1,"-")</f>
        <v>-</v>
      </c>
      <c r="W189" s="226">
        <f>SUM(W177:W188)</f>
        <v>1552965</v>
      </c>
      <c r="X189" s="230" t="str">
        <f>IFERROR(W189/#REF!-1,"-")</f>
        <v>-</v>
      </c>
      <c r="Y189" s="231">
        <f>SUM(Y177:Y188)</f>
        <v>122218</v>
      </c>
      <c r="Z189" s="232" t="str">
        <f>IFERROR(Y189/#REF!-1,"-")</f>
        <v>-</v>
      </c>
      <c r="AA189" s="226">
        <f>SUM(AA177:AA188)</f>
        <v>1708317</v>
      </c>
      <c r="AB189" s="230" t="str">
        <f>IFERROR(AA189/#REF!-1,"-")</f>
        <v>-</v>
      </c>
      <c r="AC189" s="226">
        <f>SUM(AC177:AC188)</f>
        <v>733525</v>
      </c>
      <c r="AD189" s="230" t="str">
        <f>IFERROR(AC189/#REF!-1,"-")</f>
        <v>-</v>
      </c>
      <c r="AE189" s="226">
        <f>SUM(AE177:AE188)</f>
        <v>432789</v>
      </c>
      <c r="AF189" s="230" t="str">
        <f>IFERROR(AE189/#REF!-1,"-")</f>
        <v>-</v>
      </c>
      <c r="AG189" s="226">
        <f>SUM(AG177:AG188)</f>
        <v>178595</v>
      </c>
      <c r="AH189" s="230" t="str">
        <f>IFERROR(AG189/#REF!-1,"-")</f>
        <v>-</v>
      </c>
      <c r="AI189" s="226">
        <f>SUM(AI177:AI188)</f>
        <v>376567</v>
      </c>
      <c r="AJ189" s="230" t="str">
        <f>IFERROR(AI189/#REF!-1,"-")</f>
        <v>-</v>
      </c>
      <c r="AK189" s="231">
        <f>SUM(AK177:AK188)</f>
        <v>46766</v>
      </c>
      <c r="AL189" s="232" t="str">
        <f>IFERROR(AK189/#REF!-1,"-")</f>
        <v>-</v>
      </c>
      <c r="AM189" s="226">
        <f>SUM(AM177:AM188)</f>
        <v>2257676</v>
      </c>
      <c r="AN189" s="230" t="str">
        <f>IFERROR(AM189/#REF!-1,"-")</f>
        <v>-</v>
      </c>
      <c r="AO189" s="226">
        <f>SUM(AO177:AO188)</f>
        <v>556578</v>
      </c>
      <c r="AP189" s="230" t="str">
        <f>IFERROR(AO189/#REF!-1,"-")</f>
        <v>-</v>
      </c>
      <c r="AQ189" s="226">
        <f>SUM(AQ177:AQ188)</f>
        <v>703608</v>
      </c>
      <c r="AR189" s="230" t="str">
        <f>IFERROR(AQ189/#REF!-1,"-")</f>
        <v>-</v>
      </c>
      <c r="AS189" s="226">
        <f>SUM(AS177:AS188)</f>
        <v>654577</v>
      </c>
      <c r="AT189" s="230" t="str">
        <f>IFERROR(AS189/#REF!-1,"-")</f>
        <v>-</v>
      </c>
      <c r="AU189" s="226">
        <f>SUM(AU177:AU188)</f>
        <v>280256</v>
      </c>
      <c r="AV189" s="230" t="str">
        <f>IFERROR(AU189/#REF!-1,"-")</f>
        <v>-</v>
      </c>
      <c r="AW189" s="231">
        <f>SUM(AW177:AW188)</f>
        <v>63296</v>
      </c>
      <c r="AX189" s="232" t="str">
        <f>IFERROR(AW189/#REF!-1,"-")</f>
        <v>-</v>
      </c>
      <c r="AY189" s="226">
        <f>SUM(AY177:AY188)</f>
        <v>273658</v>
      </c>
      <c r="AZ189" s="230" t="str">
        <f>IFERROR(AY189/#REF!-1,"-")</f>
        <v>-</v>
      </c>
      <c r="BA189" s="226">
        <f>SUM(BA177:BA188)</f>
        <v>152173</v>
      </c>
      <c r="BB189" s="230" t="str">
        <f>IFERROR(BA189/#REF!-1,"-")</f>
        <v>-</v>
      </c>
      <c r="BC189" s="226">
        <f>SUM(BC177:BC188)</f>
        <v>74157</v>
      </c>
      <c r="BD189" s="230" t="str">
        <f>IFERROR(BC189/#REF!-1,"-")</f>
        <v>-</v>
      </c>
      <c r="BE189" s="226">
        <f>SUM(BE177:BE188)</f>
        <v>13606</v>
      </c>
      <c r="BF189" s="230" t="str">
        <f>IFERROR(BE189/#REF!-1,"-")</f>
        <v>-</v>
      </c>
      <c r="BG189" s="226">
        <f>SUM(BG177:BG188)</f>
        <v>28653</v>
      </c>
      <c r="BH189" s="230" t="str">
        <f>IFERROR(BG189/#REF!-1,"-")</f>
        <v>-</v>
      </c>
      <c r="BI189" s="231">
        <f>SUM(BI177:BI188)</f>
        <v>5169</v>
      </c>
      <c r="BJ189" s="232" t="str">
        <f>IFERROR(BI189/#REF!-1,"-")</f>
        <v>-</v>
      </c>
      <c r="BK189" s="226">
        <f>SUM(BK177:BK188)</f>
        <v>204439</v>
      </c>
      <c r="BL189" s="230" t="str">
        <f>IFERROR(BK189/#REF!-1,"-")</f>
        <v>-</v>
      </c>
      <c r="BM189" s="226">
        <f>SUM(BM177:BM188)</f>
        <v>105891</v>
      </c>
      <c r="BN189" s="230" t="str">
        <f>IFERROR(BM189/#REF!-1,"-")</f>
        <v>-</v>
      </c>
      <c r="BO189" s="226">
        <f>SUM(BO177:BO188)</f>
        <v>27607</v>
      </c>
      <c r="BP189" s="230" t="str">
        <f>IFERROR(BO189/#REF!-1,"-")</f>
        <v>-</v>
      </c>
      <c r="BQ189" s="226">
        <f>SUM(BQ177:BQ188)</f>
        <v>49996</v>
      </c>
      <c r="BR189" s="230" t="str">
        <f>IFERROR(BQ189/#REF!-1,"-")</f>
        <v>-</v>
      </c>
      <c r="BS189" s="226">
        <f>SUM(BS177:BS188)</f>
        <v>21842</v>
      </c>
      <c r="BT189" s="230" t="str">
        <f>IFERROR(BS189/#REF!-1,"-")</f>
        <v>-</v>
      </c>
      <c r="BU189" s="231">
        <f>SUM(BU177:BU188)</f>
        <v>3332</v>
      </c>
      <c r="BV189" s="232" t="str">
        <f>IFERROR(BU189/#REF!-1,"-")</f>
        <v>-</v>
      </c>
      <c r="BW189" s="226">
        <f>SUM(BW177:BW188)</f>
        <v>3077205</v>
      </c>
      <c r="BX189" s="230" t="str">
        <f>IFERROR(BW189/#REF!-1,"-")</f>
        <v>-</v>
      </c>
      <c r="BY189" s="226">
        <f>SUM(BY177:BY188)</f>
        <v>1433115</v>
      </c>
      <c r="BZ189" s="230" t="str">
        <f>IFERROR(BY189/#REF!-1,"-")</f>
        <v>-</v>
      </c>
      <c r="CA189" s="226">
        <f>SUM(CA177:CA188)</f>
        <v>490917</v>
      </c>
      <c r="CB189" s="230" t="str">
        <f>IFERROR(CA189/#REF!-1,"-")</f>
        <v>-</v>
      </c>
      <c r="CC189" s="226">
        <f>SUM(CC177:CC188)</f>
        <v>323936</v>
      </c>
      <c r="CD189" s="230" t="str">
        <f>IFERROR(CC189/#REF!-1,"-")</f>
        <v>-</v>
      </c>
      <c r="CE189" s="226">
        <f>SUM(CE177:CE188)</f>
        <v>807050</v>
      </c>
      <c r="CF189" s="230" t="str">
        <f>IFERROR(CE189/#REF!-1,"-")</f>
        <v>-</v>
      </c>
      <c r="CG189" s="231">
        <f>SUM(CG177:CG188)</f>
        <v>21397</v>
      </c>
      <c r="CH189" s="232" t="str">
        <f>IFERROR(CG189/#REF!-1,"-")</f>
        <v>-</v>
      </c>
      <c r="CI189" s="226">
        <f>SUM(CI177:CI188)</f>
        <v>383339</v>
      </c>
      <c r="CJ189" s="230" t="str">
        <f>IFERROR(CI189/#REF!-1,"-")</f>
        <v>-</v>
      </c>
      <c r="CK189" s="226">
        <f>SUM(CK177:CK188)</f>
        <v>117390</v>
      </c>
      <c r="CL189" s="230" t="str">
        <f>IFERROR(CK189/#REF!-1,"-")</f>
        <v>-</v>
      </c>
      <c r="CM189" s="226">
        <f>SUM(CM177:CM188)</f>
        <v>166524</v>
      </c>
      <c r="CN189" s="230" t="str">
        <f>IFERROR(CM189/#REF!-1,"-")</f>
        <v>-</v>
      </c>
      <c r="CO189" s="226">
        <f>SUM(CO177:CO188)</f>
        <v>36449</v>
      </c>
      <c r="CP189" s="230" t="str">
        <f>IFERROR(CO189/#REF!-1,"-")</f>
        <v>-</v>
      </c>
      <c r="CQ189" s="226">
        <f>SUM(CQ177:CQ188)</f>
        <v>48633</v>
      </c>
      <c r="CR189" s="230" t="str">
        <f>IFERROR(CQ189/#REF!-1,"-")</f>
        <v>-</v>
      </c>
      <c r="CS189" s="231">
        <f>SUM(CS177:CS188)</f>
        <v>14425</v>
      </c>
      <c r="CT189" s="232" t="str">
        <f>IFERROR(CS189/#REF!-1,"-")</f>
        <v>-</v>
      </c>
      <c r="CU189" s="226">
        <f>SUM(CU177:CU188)</f>
        <v>352542</v>
      </c>
      <c r="CV189" s="230" t="str">
        <f>IFERROR(CU189/#REF!-1,"-")</f>
        <v>-</v>
      </c>
      <c r="CW189" s="226">
        <f>SUM(CW177:CW188)</f>
        <v>74988</v>
      </c>
      <c r="CX189" s="230" t="str">
        <f>IFERROR(CW189/#REF!-1,"-")</f>
        <v>-</v>
      </c>
      <c r="CY189" s="226">
        <f>SUM(CY177:CY188)</f>
        <v>61456</v>
      </c>
      <c r="CZ189" s="230" t="str">
        <f>IFERROR(CY189/#REF!-1,"-")</f>
        <v>-</v>
      </c>
      <c r="DA189" s="226">
        <f>SUM(DA177:DA188)</f>
        <v>30040</v>
      </c>
      <c r="DB189" s="230" t="str">
        <f>IFERROR(DA189/#REF!-1,"-")</f>
        <v>-</v>
      </c>
      <c r="DC189" s="226">
        <f>SUM(DC177:DC188)</f>
        <v>184870</v>
      </c>
      <c r="DD189" s="230" t="str">
        <f>IFERROR(DC189/#REF!-1,"-")</f>
        <v>-</v>
      </c>
      <c r="DE189" s="231">
        <f>SUM(DE177:DE188)</f>
        <v>1564</v>
      </c>
      <c r="DF189" s="232" t="str">
        <f>IFERROR(DE189/#REF!-1,"-")</f>
        <v>-</v>
      </c>
      <c r="DG189" s="226">
        <f>SUM(DG177:DG188)</f>
        <v>1181395</v>
      </c>
      <c r="DH189" s="230" t="str">
        <f>IFERROR(DG189/#REF!-1,"-")</f>
        <v>-</v>
      </c>
      <c r="DI189" s="226">
        <f>SUM(DI177:DI188)</f>
        <v>327517</v>
      </c>
      <c r="DJ189" s="230" t="str">
        <f>IFERROR(DI189/#REF!-1,"-")</f>
        <v>-</v>
      </c>
      <c r="DK189" s="226">
        <f>SUM(DK177:DK188)</f>
        <v>692073</v>
      </c>
      <c r="DL189" s="230" t="str">
        <f>IFERROR(DK189/#REF!-1,"-")</f>
        <v>-</v>
      </c>
      <c r="DM189" s="226">
        <f>SUM(DM177:DM188)</f>
        <v>65175</v>
      </c>
      <c r="DN189" s="230" t="str">
        <f>IFERROR(DM189/#REF!-1,"-")</f>
        <v>-</v>
      </c>
      <c r="DO189" s="226">
        <f>SUM(DO177:DO188)</f>
        <v>94411</v>
      </c>
      <c r="DP189" s="230" t="str">
        <f>IFERROR(DO189/#REF!-1,"-")</f>
        <v>-</v>
      </c>
      <c r="DQ189" s="231">
        <f>SUM(DQ177:DQ188)</f>
        <v>2511</v>
      </c>
      <c r="DR189" s="232" t="str">
        <f>IFERROR(DQ189/#REF!-1,"-")</f>
        <v>-</v>
      </c>
      <c r="DS189" s="226">
        <f>SUM(DS177:DS188)</f>
        <v>607991</v>
      </c>
      <c r="DT189" s="230" t="str">
        <f>IFERROR(DS189/#REF!-1,"-")</f>
        <v>-</v>
      </c>
      <c r="DU189" s="226">
        <f>SUM(DU177:DU188)</f>
        <v>370318</v>
      </c>
      <c r="DV189" s="230" t="str">
        <f>IFERROR(DU189/#REF!-1,"-")</f>
        <v>-</v>
      </c>
      <c r="DW189" s="226">
        <f>SUM(DW177:DW188)</f>
        <v>243187</v>
      </c>
      <c r="DX189" s="230" t="str">
        <f>IFERROR(DW189/#REF!-1,"-")</f>
        <v>-</v>
      </c>
      <c r="DY189" s="226">
        <f>SUM(DY177:DY188)</f>
        <v>101308</v>
      </c>
      <c r="DZ189" s="230" t="str">
        <f>IFERROR(DY189/#REF!-1,"-")</f>
        <v>-</v>
      </c>
      <c r="EA189" s="226">
        <f>SUM(EA177:EA188)</f>
        <v>67713</v>
      </c>
      <c r="EB189" s="230" t="str">
        <f>IFERROR(EA189/#REF!-1,"-")</f>
        <v>-</v>
      </c>
      <c r="EC189" s="231">
        <f>SUM(EC177:EC188)</f>
        <v>8892</v>
      </c>
      <c r="ED189" s="232" t="str">
        <f>IFERROR(EC189/#REF!-1,"-")</f>
        <v>-</v>
      </c>
    </row>
    <row r="190" spans="1:134" s="16" customFormat="1" ht="6" customHeight="1" thickTop="1" x14ac:dyDescent="0.25">
      <c r="B190" s="33"/>
      <c r="C190" s="233"/>
      <c r="D190" s="234"/>
      <c r="E190" s="233"/>
      <c r="F190" s="234"/>
      <c r="G190" s="233"/>
      <c r="H190" s="234"/>
    </row>
    <row r="191" spans="1:134" s="16" customFormat="1" x14ac:dyDescent="0.25">
      <c r="B191" s="235" t="s">
        <v>57</v>
      </c>
      <c r="C191" s="235"/>
      <c r="D191" s="235"/>
      <c r="E191" s="235"/>
      <c r="F191" s="235"/>
    </row>
    <row r="192" spans="1:134" s="16" customFormat="1" x14ac:dyDescent="0.25">
      <c r="B192" s="33"/>
      <c r="C192" s="233"/>
      <c r="D192" s="234"/>
      <c r="E192" s="233"/>
      <c r="F192" s="234"/>
      <c r="G192" s="233"/>
      <c r="H192" s="234"/>
    </row>
    <row r="193" spans="2:8" s="16" customFormat="1" x14ac:dyDescent="0.25">
      <c r="B193" s="33"/>
      <c r="C193" s="233"/>
      <c r="D193" s="234"/>
      <c r="E193" s="233"/>
      <c r="F193" s="234"/>
      <c r="G193" s="233"/>
      <c r="H193" s="234"/>
    </row>
    <row r="194" spans="2:8" s="16" customFormat="1" x14ac:dyDescent="0.25">
      <c r="B194" s="33"/>
      <c r="C194" s="233"/>
      <c r="D194" s="234"/>
      <c r="E194" s="233"/>
      <c r="F194" s="234"/>
      <c r="G194" s="233"/>
      <c r="H194" s="234"/>
    </row>
    <row r="195" spans="2:8" s="16" customFormat="1" x14ac:dyDescent="0.25">
      <c r="B195" s="33"/>
      <c r="C195" s="233"/>
      <c r="D195" s="234"/>
      <c r="E195" s="233"/>
      <c r="F195" s="234"/>
      <c r="G195" s="233"/>
      <c r="H195" s="234"/>
    </row>
    <row r="196" spans="2:8" s="16" customFormat="1" x14ac:dyDescent="0.25">
      <c r="B196" s="33"/>
      <c r="C196" s="233"/>
      <c r="D196" s="234"/>
      <c r="E196" s="233"/>
      <c r="F196" s="234"/>
      <c r="G196" s="233"/>
      <c r="H196" s="234"/>
    </row>
    <row r="197" spans="2:8" s="16" customFormat="1" x14ac:dyDescent="0.25">
      <c r="B197" s="33"/>
      <c r="C197" s="233"/>
      <c r="D197" s="234"/>
      <c r="E197" s="233"/>
      <c r="F197" s="234"/>
      <c r="G197" s="233"/>
      <c r="H197" s="234"/>
    </row>
    <row r="198" spans="2:8" s="16" customFormat="1" x14ac:dyDescent="0.25">
      <c r="B198" s="33"/>
      <c r="C198" s="233"/>
      <c r="D198" s="234"/>
      <c r="E198" s="233"/>
      <c r="F198" s="234"/>
      <c r="G198" s="233"/>
      <c r="H198" s="234"/>
    </row>
    <row r="199" spans="2:8" s="16" customFormat="1" x14ac:dyDescent="0.25">
      <c r="B199" s="33"/>
      <c r="C199" s="233"/>
      <c r="D199" s="234"/>
      <c r="E199" s="233"/>
      <c r="F199" s="234"/>
      <c r="G199" s="233"/>
      <c r="H199" s="234"/>
    </row>
    <row r="200" spans="2:8" s="16" customFormat="1" x14ac:dyDescent="0.25">
      <c r="B200" s="33"/>
      <c r="C200" s="233"/>
      <c r="D200" s="234"/>
      <c r="E200" s="233"/>
      <c r="F200" s="234"/>
      <c r="G200" s="233"/>
      <c r="H200" s="234"/>
    </row>
    <row r="201" spans="2:8" s="16" customFormat="1" x14ac:dyDescent="0.25">
      <c r="B201" s="33"/>
      <c r="C201" s="233"/>
      <c r="D201" s="234"/>
      <c r="E201" s="233"/>
      <c r="F201" s="234"/>
      <c r="G201" s="233"/>
      <c r="H201" s="234"/>
    </row>
    <row r="202" spans="2:8" s="16" customFormat="1" ht="15.75" x14ac:dyDescent="0.25">
      <c r="B202" s="236"/>
      <c r="C202" s="237"/>
      <c r="D202" s="238"/>
      <c r="E202" s="237"/>
      <c r="F202" s="238"/>
      <c r="G202" s="237"/>
      <c r="H202" s="238"/>
    </row>
    <row r="203" spans="2:8" x14ac:dyDescent="0.25">
      <c r="B203" s="239"/>
      <c r="C203" s="240"/>
      <c r="D203" s="234"/>
      <c r="E203" s="240"/>
      <c r="F203" s="234"/>
      <c r="G203" s="240"/>
      <c r="H203" s="234"/>
    </row>
    <row r="204" spans="2:8" x14ac:dyDescent="0.25">
      <c r="B204" s="239"/>
      <c r="C204" s="240"/>
      <c r="D204" s="234"/>
      <c r="E204" s="240"/>
      <c r="F204" s="234"/>
      <c r="G204" s="240"/>
      <c r="H204" s="234"/>
    </row>
    <row r="205" spans="2:8" x14ac:dyDescent="0.25">
      <c r="B205" s="239"/>
      <c r="C205" s="240"/>
      <c r="D205" s="234"/>
      <c r="E205" s="240"/>
      <c r="F205" s="234"/>
      <c r="G205" s="240"/>
      <c r="H205" s="234"/>
    </row>
    <row r="206" spans="2:8" x14ac:dyDescent="0.25">
      <c r="B206" s="239"/>
      <c r="C206" s="240"/>
      <c r="D206" s="234"/>
      <c r="E206" s="240"/>
      <c r="F206" s="234"/>
      <c r="G206" s="240"/>
      <c r="H206" s="234"/>
    </row>
    <row r="207" spans="2:8" x14ac:dyDescent="0.25">
      <c r="B207" s="239"/>
      <c r="C207" s="240"/>
      <c r="D207" s="234"/>
      <c r="E207" s="240"/>
      <c r="F207" s="234"/>
      <c r="G207" s="240"/>
      <c r="H207" s="234"/>
    </row>
    <row r="208" spans="2:8" x14ac:dyDescent="0.25">
      <c r="B208" s="239"/>
      <c r="C208" s="240"/>
      <c r="D208" s="234"/>
      <c r="E208" s="240"/>
      <c r="F208" s="234"/>
      <c r="G208" s="240"/>
      <c r="H208" s="234"/>
    </row>
    <row r="209" spans="2:8" x14ac:dyDescent="0.25">
      <c r="B209" s="239"/>
      <c r="C209" s="240"/>
      <c r="D209" s="234"/>
      <c r="E209" s="240"/>
      <c r="F209" s="234"/>
      <c r="G209" s="240"/>
      <c r="H209" s="234"/>
    </row>
    <row r="210" spans="2:8" x14ac:dyDescent="0.25">
      <c r="B210" s="239"/>
      <c r="C210" s="240"/>
      <c r="D210" s="234"/>
      <c r="E210" s="240"/>
      <c r="F210" s="234"/>
      <c r="G210" s="240"/>
      <c r="H210" s="234"/>
    </row>
    <row r="211" spans="2:8" x14ac:dyDescent="0.25">
      <c r="B211" s="239"/>
      <c r="C211" s="240"/>
      <c r="D211" s="234"/>
      <c r="E211" s="240"/>
      <c r="F211" s="234"/>
      <c r="G211" s="240"/>
      <c r="H211" s="234"/>
    </row>
    <row r="212" spans="2:8" x14ac:dyDescent="0.25">
      <c r="B212" s="239"/>
      <c r="C212" s="240"/>
      <c r="D212" s="234"/>
      <c r="E212" s="240"/>
      <c r="F212" s="234"/>
      <c r="G212" s="240"/>
      <c r="H212" s="234"/>
    </row>
    <row r="213" spans="2:8" x14ac:dyDescent="0.25">
      <c r="B213" s="239"/>
      <c r="C213" s="240"/>
      <c r="D213" s="234"/>
      <c r="E213" s="240"/>
      <c r="F213" s="234"/>
      <c r="G213" s="240"/>
      <c r="H213" s="234"/>
    </row>
    <row r="214" spans="2:8" x14ac:dyDescent="0.25">
      <c r="B214" s="239"/>
      <c r="C214" s="240"/>
      <c r="D214" s="234"/>
      <c r="E214" s="240"/>
      <c r="F214" s="234"/>
      <c r="G214" s="240"/>
      <c r="H214" s="234"/>
    </row>
    <row r="215" spans="2:8" ht="15.75" x14ac:dyDescent="0.25">
      <c r="B215" s="236"/>
      <c r="C215" s="237"/>
      <c r="D215" s="238"/>
      <c r="E215" s="237"/>
      <c r="F215" s="238"/>
      <c r="G215" s="237"/>
      <c r="H215" s="238"/>
    </row>
    <row r="216" spans="2:8" x14ac:dyDescent="0.25">
      <c r="B216" s="239"/>
      <c r="C216" s="240"/>
      <c r="D216" s="234"/>
      <c r="E216" s="240"/>
      <c r="F216" s="234"/>
      <c r="G216" s="240"/>
      <c r="H216" s="234"/>
    </row>
    <row r="217" spans="2:8" x14ac:dyDescent="0.25">
      <c r="B217" s="239"/>
      <c r="C217" s="240"/>
      <c r="D217" s="234"/>
      <c r="E217" s="240"/>
      <c r="F217" s="234"/>
      <c r="G217" s="240"/>
      <c r="H217" s="234"/>
    </row>
    <row r="218" spans="2:8" x14ac:dyDescent="0.25">
      <c r="B218" s="239"/>
      <c r="C218" s="240"/>
      <c r="D218" s="234"/>
      <c r="E218" s="240"/>
      <c r="F218" s="234"/>
      <c r="G218" s="240"/>
      <c r="H218" s="234"/>
    </row>
    <row r="219" spans="2:8" x14ac:dyDescent="0.25">
      <c r="B219" s="239"/>
      <c r="C219" s="240"/>
      <c r="D219" s="234"/>
      <c r="E219" s="240"/>
      <c r="F219" s="234"/>
      <c r="G219" s="240"/>
      <c r="H219" s="234"/>
    </row>
    <row r="220" spans="2:8" x14ac:dyDescent="0.25">
      <c r="B220" s="239"/>
      <c r="C220" s="240"/>
      <c r="D220" s="234"/>
      <c r="E220" s="240"/>
      <c r="F220" s="234"/>
      <c r="G220" s="240"/>
      <c r="H220" s="234"/>
    </row>
    <row r="221" spans="2:8" x14ac:dyDescent="0.25">
      <c r="B221" s="239"/>
      <c r="C221" s="240"/>
      <c r="D221" s="234"/>
      <c r="E221" s="240"/>
      <c r="F221" s="234"/>
      <c r="G221" s="240"/>
      <c r="H221" s="234"/>
    </row>
    <row r="222" spans="2:8" x14ac:dyDescent="0.25">
      <c r="B222" s="239"/>
      <c r="C222" s="240"/>
      <c r="D222" s="234"/>
      <c r="E222" s="240"/>
      <c r="F222" s="234"/>
      <c r="G222" s="240"/>
      <c r="H222" s="234"/>
    </row>
    <row r="223" spans="2:8" x14ac:dyDescent="0.25">
      <c r="B223" s="239"/>
      <c r="C223" s="240"/>
      <c r="D223" s="234"/>
      <c r="E223" s="240"/>
      <c r="F223" s="234"/>
      <c r="G223" s="240"/>
      <c r="H223" s="234"/>
    </row>
    <row r="224" spans="2:8" x14ac:dyDescent="0.25">
      <c r="B224" s="239"/>
      <c r="C224" s="240"/>
      <c r="D224" s="234"/>
      <c r="E224" s="240"/>
      <c r="F224" s="234"/>
      <c r="G224" s="240"/>
      <c r="H224" s="234"/>
    </row>
    <row r="225" spans="2:8" x14ac:dyDescent="0.25">
      <c r="B225" s="239"/>
      <c r="C225" s="240"/>
      <c r="D225" s="234"/>
      <c r="E225" s="240"/>
      <c r="F225" s="234"/>
      <c r="G225" s="240"/>
      <c r="H225" s="234"/>
    </row>
    <row r="226" spans="2:8" x14ac:dyDescent="0.25">
      <c r="B226" s="239"/>
      <c r="C226" s="240"/>
      <c r="D226" s="234"/>
      <c r="E226" s="240"/>
      <c r="F226" s="234"/>
      <c r="G226" s="240"/>
      <c r="H226" s="234"/>
    </row>
    <row r="227" spans="2:8" x14ac:dyDescent="0.25">
      <c r="B227" s="239"/>
      <c r="C227" s="240"/>
      <c r="D227" s="234"/>
      <c r="E227" s="240"/>
      <c r="F227" s="234"/>
      <c r="G227" s="240"/>
      <c r="H227" s="234"/>
    </row>
    <row r="228" spans="2:8" ht="15.75" x14ac:dyDescent="0.25">
      <c r="B228" s="236"/>
      <c r="C228" s="237"/>
      <c r="D228" s="238"/>
      <c r="E228" s="237"/>
      <c r="F228" s="238"/>
      <c r="G228" s="237"/>
      <c r="H228" s="238"/>
    </row>
    <row r="229" spans="2:8" x14ac:dyDescent="0.25">
      <c r="B229" s="239"/>
      <c r="C229" s="240"/>
      <c r="D229" s="234"/>
      <c r="E229" s="240"/>
      <c r="F229" s="234"/>
      <c r="G229" s="240"/>
      <c r="H229" s="234"/>
    </row>
    <row r="230" spans="2:8" x14ac:dyDescent="0.25">
      <c r="B230" s="239"/>
      <c r="C230" s="240"/>
      <c r="D230" s="234"/>
      <c r="E230" s="240"/>
      <c r="F230" s="234"/>
      <c r="G230" s="240"/>
      <c r="H230" s="234"/>
    </row>
    <row r="231" spans="2:8" x14ac:dyDescent="0.25">
      <c r="B231" s="239"/>
      <c r="C231" s="240"/>
      <c r="D231" s="234"/>
      <c r="E231" s="240"/>
      <c r="F231" s="234"/>
      <c r="G231" s="240"/>
      <c r="H231" s="234"/>
    </row>
    <row r="232" spans="2:8" x14ac:dyDescent="0.25">
      <c r="B232" s="239"/>
      <c r="C232" s="240"/>
      <c r="D232" s="234"/>
      <c r="E232" s="240"/>
      <c r="F232" s="234"/>
      <c r="G232" s="240"/>
      <c r="H232" s="234"/>
    </row>
    <row r="233" spans="2:8" x14ac:dyDescent="0.25">
      <c r="B233" s="239"/>
      <c r="C233" s="240"/>
      <c r="D233" s="234"/>
      <c r="E233" s="240"/>
      <c r="F233" s="234"/>
      <c r="G233" s="240"/>
      <c r="H233" s="234"/>
    </row>
    <row r="234" spans="2:8" x14ac:dyDescent="0.25">
      <c r="B234" s="239"/>
      <c r="C234" s="240"/>
      <c r="D234" s="234"/>
      <c r="E234" s="240"/>
      <c r="F234" s="234"/>
      <c r="G234" s="240"/>
      <c r="H234" s="234"/>
    </row>
    <row r="235" spans="2:8" x14ac:dyDescent="0.25">
      <c r="B235" s="239"/>
      <c r="C235" s="240"/>
      <c r="D235" s="234"/>
      <c r="E235" s="240"/>
      <c r="F235" s="234"/>
      <c r="G235" s="240"/>
      <c r="H235" s="234"/>
    </row>
    <row r="236" spans="2:8" x14ac:dyDescent="0.25">
      <c r="B236" s="239"/>
      <c r="C236" s="240"/>
      <c r="D236" s="234"/>
      <c r="E236" s="240"/>
      <c r="F236" s="234"/>
      <c r="G236" s="240"/>
      <c r="H236" s="234"/>
    </row>
    <row r="237" spans="2:8" x14ac:dyDescent="0.25">
      <c r="B237" s="239"/>
      <c r="C237" s="240"/>
      <c r="D237" s="234"/>
      <c r="E237" s="240"/>
      <c r="F237" s="234"/>
      <c r="G237" s="240"/>
      <c r="H237" s="234"/>
    </row>
    <row r="238" spans="2:8" x14ac:dyDescent="0.25">
      <c r="B238" s="239"/>
      <c r="C238" s="240"/>
      <c r="D238" s="234"/>
      <c r="E238" s="240"/>
      <c r="F238" s="234"/>
      <c r="G238" s="240"/>
      <c r="H238" s="234"/>
    </row>
    <row r="239" spans="2:8" x14ac:dyDescent="0.25">
      <c r="B239" s="239"/>
      <c r="C239" s="240"/>
      <c r="D239" s="234"/>
      <c r="E239" s="240"/>
      <c r="F239" s="234"/>
      <c r="G239" s="240"/>
      <c r="H239" s="234"/>
    </row>
    <row r="240" spans="2:8" x14ac:dyDescent="0.25">
      <c r="B240" s="239"/>
      <c r="C240" s="240"/>
      <c r="D240" s="234"/>
      <c r="E240" s="240"/>
      <c r="F240" s="234"/>
      <c r="G240" s="240"/>
      <c r="H240" s="234"/>
    </row>
    <row r="241" spans="2:8" ht="15.75" x14ac:dyDescent="0.25">
      <c r="B241" s="236"/>
      <c r="C241" s="237"/>
      <c r="D241" s="238"/>
      <c r="E241" s="237"/>
      <c r="F241" s="238"/>
      <c r="G241" s="237"/>
      <c r="H241" s="238"/>
    </row>
    <row r="242" spans="2:8" x14ac:dyDescent="0.25">
      <c r="B242" s="239"/>
      <c r="C242" s="240"/>
      <c r="D242" s="234"/>
      <c r="E242" s="240"/>
      <c r="F242" s="234"/>
      <c r="G242" s="240"/>
      <c r="H242" s="234"/>
    </row>
    <row r="243" spans="2:8" x14ac:dyDescent="0.25">
      <c r="B243" s="239"/>
      <c r="C243" s="240"/>
      <c r="D243" s="234"/>
      <c r="E243" s="240"/>
      <c r="F243" s="234"/>
      <c r="G243" s="240"/>
      <c r="H243" s="234"/>
    </row>
    <row r="244" spans="2:8" x14ac:dyDescent="0.25">
      <c r="B244" s="239"/>
      <c r="C244" s="240"/>
      <c r="D244" s="234"/>
      <c r="E244" s="240"/>
      <c r="F244" s="234"/>
      <c r="G244" s="240"/>
      <c r="H244" s="234"/>
    </row>
    <row r="245" spans="2:8" x14ac:dyDescent="0.25">
      <c r="B245" s="239"/>
      <c r="C245" s="240"/>
      <c r="D245" s="234"/>
      <c r="E245" s="240"/>
      <c r="F245" s="234"/>
      <c r="G245" s="240"/>
      <c r="H245" s="234"/>
    </row>
    <row r="246" spans="2:8" x14ac:dyDescent="0.25">
      <c r="B246" s="239"/>
      <c r="C246" s="240"/>
      <c r="D246" s="234"/>
      <c r="E246" s="240"/>
      <c r="F246" s="234"/>
      <c r="G246" s="240"/>
      <c r="H246" s="234"/>
    </row>
    <row r="247" spans="2:8" x14ac:dyDescent="0.25">
      <c r="B247" s="239"/>
      <c r="C247" s="240"/>
      <c r="D247" s="234"/>
      <c r="E247" s="240"/>
      <c r="F247" s="234"/>
      <c r="G247" s="240"/>
      <c r="H247" s="234"/>
    </row>
    <row r="248" spans="2:8" x14ac:dyDescent="0.25">
      <c r="B248" s="239"/>
      <c r="C248" s="240"/>
      <c r="D248" s="234"/>
      <c r="E248" s="240"/>
      <c r="F248" s="234"/>
      <c r="G248" s="240"/>
      <c r="H248" s="234"/>
    </row>
    <row r="249" spans="2:8" x14ac:dyDescent="0.25">
      <c r="B249" s="239"/>
      <c r="C249" s="240"/>
      <c r="D249" s="234"/>
      <c r="E249" s="240"/>
      <c r="F249" s="234"/>
      <c r="G249" s="240"/>
      <c r="H249" s="234"/>
    </row>
    <row r="250" spans="2:8" x14ac:dyDescent="0.25">
      <c r="B250" s="239"/>
      <c r="C250" s="240"/>
      <c r="D250" s="234"/>
      <c r="E250" s="240"/>
      <c r="F250" s="234"/>
      <c r="G250" s="240"/>
      <c r="H250" s="234"/>
    </row>
    <row r="251" spans="2:8" x14ac:dyDescent="0.25">
      <c r="B251" s="239"/>
      <c r="C251" s="240"/>
      <c r="D251" s="234"/>
      <c r="E251" s="240"/>
      <c r="F251" s="234"/>
      <c r="G251" s="240"/>
      <c r="H251" s="234"/>
    </row>
    <row r="252" spans="2:8" x14ac:dyDescent="0.25">
      <c r="B252" s="239"/>
      <c r="C252" s="240"/>
      <c r="D252" s="234"/>
      <c r="E252" s="240"/>
      <c r="F252" s="234"/>
      <c r="G252" s="240"/>
      <c r="H252" s="234"/>
    </row>
    <row r="253" spans="2:8" x14ac:dyDescent="0.25">
      <c r="B253" s="239"/>
      <c r="C253" s="240"/>
      <c r="D253" s="234"/>
      <c r="E253" s="240"/>
      <c r="F253" s="234"/>
      <c r="G253" s="240"/>
      <c r="H253" s="234"/>
    </row>
    <row r="254" spans="2:8" ht="15.75" x14ac:dyDescent="0.25">
      <c r="B254" s="236"/>
      <c r="C254" s="237"/>
      <c r="D254" s="238"/>
      <c r="E254" s="237"/>
      <c r="F254" s="238"/>
      <c r="G254" s="237"/>
      <c r="H254" s="238"/>
    </row>
    <row r="255" spans="2:8" x14ac:dyDescent="0.25">
      <c r="B255" s="239"/>
      <c r="C255" s="240"/>
      <c r="D255" s="234"/>
      <c r="E255" s="240"/>
      <c r="F255" s="234"/>
      <c r="G255" s="240"/>
      <c r="H255" s="234"/>
    </row>
    <row r="256" spans="2:8" x14ac:dyDescent="0.25">
      <c r="B256" s="239"/>
      <c r="C256" s="240"/>
      <c r="D256" s="234"/>
      <c r="E256" s="240"/>
      <c r="F256" s="234"/>
      <c r="G256" s="240"/>
      <c r="H256" s="234"/>
    </row>
    <row r="257" spans="2:8" x14ac:dyDescent="0.25">
      <c r="B257" s="239"/>
      <c r="C257" s="240"/>
      <c r="D257" s="234"/>
      <c r="E257" s="240"/>
      <c r="F257" s="234"/>
      <c r="G257" s="240"/>
      <c r="H257" s="234"/>
    </row>
    <row r="258" spans="2:8" x14ac:dyDescent="0.25">
      <c r="B258" s="239"/>
      <c r="C258" s="240"/>
      <c r="D258" s="234"/>
      <c r="E258" s="240"/>
      <c r="F258" s="234"/>
      <c r="G258" s="240"/>
      <c r="H258" s="234"/>
    </row>
    <row r="259" spans="2:8" x14ac:dyDescent="0.25">
      <c r="B259" s="239"/>
      <c r="C259" s="240"/>
      <c r="D259" s="234"/>
      <c r="E259" s="240"/>
      <c r="F259" s="234"/>
      <c r="G259" s="240"/>
      <c r="H259" s="234"/>
    </row>
    <row r="260" spans="2:8" x14ac:dyDescent="0.25">
      <c r="B260" s="239"/>
      <c r="C260" s="240"/>
      <c r="D260" s="234"/>
      <c r="E260" s="240"/>
      <c r="F260" s="234"/>
      <c r="G260" s="240"/>
      <c r="H260" s="234"/>
    </row>
    <row r="261" spans="2:8" x14ac:dyDescent="0.25">
      <c r="B261" s="239"/>
      <c r="C261" s="240"/>
      <c r="D261" s="234"/>
      <c r="E261" s="240"/>
      <c r="F261" s="234"/>
      <c r="G261" s="240"/>
      <c r="H261" s="234"/>
    </row>
    <row r="262" spans="2:8" x14ac:dyDescent="0.25">
      <c r="B262" s="239"/>
      <c r="C262" s="240"/>
      <c r="D262" s="234"/>
      <c r="E262" s="240"/>
      <c r="F262" s="234"/>
      <c r="G262" s="240"/>
      <c r="H262" s="234"/>
    </row>
    <row r="263" spans="2:8" x14ac:dyDescent="0.25">
      <c r="B263" s="239"/>
      <c r="C263" s="240"/>
      <c r="D263" s="234"/>
      <c r="E263" s="240"/>
      <c r="F263" s="234"/>
      <c r="G263" s="240"/>
      <c r="H263" s="234"/>
    </row>
    <row r="264" spans="2:8" x14ac:dyDescent="0.25">
      <c r="B264" s="239"/>
      <c r="C264" s="240"/>
      <c r="D264" s="234"/>
      <c r="E264" s="240"/>
      <c r="F264" s="234"/>
      <c r="G264" s="240"/>
      <c r="H264" s="234"/>
    </row>
    <row r="265" spans="2:8" x14ac:dyDescent="0.25">
      <c r="B265" s="239"/>
      <c r="C265" s="240"/>
      <c r="D265" s="234"/>
      <c r="E265" s="240"/>
      <c r="F265" s="234"/>
      <c r="G265" s="240"/>
      <c r="H265" s="234"/>
    </row>
    <row r="266" spans="2:8" x14ac:dyDescent="0.25">
      <c r="B266" s="239"/>
      <c r="C266" s="240"/>
      <c r="D266" s="234"/>
      <c r="E266" s="240"/>
      <c r="F266" s="234"/>
      <c r="G266" s="240"/>
      <c r="H266" s="234"/>
    </row>
    <row r="267" spans="2:8" ht="15.75" x14ac:dyDescent="0.25">
      <c r="B267" s="236"/>
      <c r="C267" s="237"/>
      <c r="D267" s="238"/>
      <c r="E267" s="237"/>
      <c r="F267" s="238"/>
      <c r="G267" s="237"/>
      <c r="H267" s="238"/>
    </row>
    <row r="268" spans="2:8" x14ac:dyDescent="0.25">
      <c r="B268" s="239"/>
      <c r="C268" s="240"/>
      <c r="D268" s="234"/>
      <c r="E268" s="240"/>
      <c r="F268" s="234"/>
      <c r="G268" s="240"/>
      <c r="H268" s="234"/>
    </row>
    <row r="269" spans="2:8" x14ac:dyDescent="0.25">
      <c r="B269" s="239"/>
      <c r="C269" s="240"/>
      <c r="D269" s="234"/>
      <c r="E269" s="240"/>
      <c r="F269" s="234"/>
      <c r="G269" s="240"/>
      <c r="H269" s="234"/>
    </row>
    <row r="270" spans="2:8" x14ac:dyDescent="0.25">
      <c r="B270" s="239"/>
      <c r="C270" s="240"/>
      <c r="D270" s="234"/>
      <c r="E270" s="240"/>
      <c r="F270" s="234"/>
      <c r="G270" s="240"/>
      <c r="H270" s="234"/>
    </row>
    <row r="271" spans="2:8" x14ac:dyDescent="0.25">
      <c r="B271" s="239"/>
      <c r="C271" s="240"/>
      <c r="D271" s="234"/>
      <c r="E271" s="240"/>
      <c r="F271" s="234"/>
      <c r="G271" s="240"/>
      <c r="H271" s="234"/>
    </row>
    <row r="272" spans="2:8" x14ac:dyDescent="0.25">
      <c r="B272" s="239"/>
      <c r="C272" s="240"/>
      <c r="D272" s="234"/>
      <c r="E272" s="240"/>
      <c r="F272" s="234"/>
      <c r="G272" s="240"/>
      <c r="H272" s="234"/>
    </row>
    <row r="273" spans="2:8" x14ac:dyDescent="0.25">
      <c r="B273" s="239"/>
      <c r="C273" s="240"/>
      <c r="D273" s="234"/>
      <c r="E273" s="240"/>
      <c r="F273" s="234"/>
      <c r="G273" s="240"/>
      <c r="H273" s="234"/>
    </row>
    <row r="274" spans="2:8" x14ac:dyDescent="0.25">
      <c r="B274" s="239"/>
      <c r="C274" s="240"/>
      <c r="D274" s="234"/>
      <c r="E274" s="240"/>
      <c r="F274" s="234"/>
      <c r="G274" s="240"/>
      <c r="H274" s="234"/>
    </row>
    <row r="275" spans="2:8" x14ac:dyDescent="0.25">
      <c r="B275" s="239"/>
      <c r="C275" s="240"/>
      <c r="D275" s="234"/>
      <c r="E275" s="240"/>
      <c r="F275" s="234"/>
      <c r="G275" s="240"/>
      <c r="H275" s="234"/>
    </row>
    <row r="276" spans="2:8" x14ac:dyDescent="0.25">
      <c r="B276" s="239"/>
      <c r="C276" s="240"/>
      <c r="D276" s="234"/>
      <c r="E276" s="240"/>
      <c r="F276" s="234"/>
      <c r="G276" s="240"/>
      <c r="H276" s="234"/>
    </row>
    <row r="277" spans="2:8" x14ac:dyDescent="0.25">
      <c r="B277" s="239"/>
      <c r="C277" s="240"/>
      <c r="D277" s="234"/>
      <c r="E277" s="240"/>
      <c r="F277" s="234"/>
      <c r="G277" s="240"/>
      <c r="H277" s="234"/>
    </row>
    <row r="278" spans="2:8" x14ac:dyDescent="0.25">
      <c r="B278" s="239"/>
      <c r="C278" s="240"/>
      <c r="D278" s="234"/>
      <c r="E278" s="240"/>
      <c r="F278" s="234"/>
      <c r="G278" s="240"/>
      <c r="H278" s="234"/>
    </row>
    <row r="279" spans="2:8" x14ac:dyDescent="0.25">
      <c r="B279" s="239"/>
      <c r="C279" s="240"/>
      <c r="D279" s="234"/>
      <c r="E279" s="240"/>
      <c r="F279" s="234"/>
      <c r="G279" s="240"/>
      <c r="H279" s="234"/>
    </row>
    <row r="280" spans="2:8" ht="15.75" x14ac:dyDescent="0.25">
      <c r="B280" s="236"/>
      <c r="C280" s="237"/>
      <c r="D280" s="238"/>
      <c r="E280" s="237"/>
      <c r="F280" s="238"/>
      <c r="G280" s="237"/>
      <c r="H280" s="238"/>
    </row>
  </sheetData>
  <mergeCells count="78">
    <mergeCell ref="EC6:ED6"/>
    <mergeCell ref="B191:F191"/>
    <mergeCell ref="DQ6:DR6"/>
    <mergeCell ref="DS6:DT6"/>
    <mergeCell ref="DU6:DV6"/>
    <mergeCell ref="DW6:DX6"/>
    <mergeCell ref="DY6:DZ6"/>
    <mergeCell ref="EA6:EB6"/>
    <mergeCell ref="DE6:DF6"/>
    <mergeCell ref="DG6:DH6"/>
    <mergeCell ref="DI6:DJ6"/>
    <mergeCell ref="DK6:DL6"/>
    <mergeCell ref="DM6:DN6"/>
    <mergeCell ref="DO6:DP6"/>
    <mergeCell ref="CS6:CT6"/>
    <mergeCell ref="CU6:CV6"/>
    <mergeCell ref="CW6:CX6"/>
    <mergeCell ref="CY6:CZ6"/>
    <mergeCell ref="DA6:DB6"/>
    <mergeCell ref="DC6:DD6"/>
    <mergeCell ref="CG6:CH6"/>
    <mergeCell ref="CI6:CJ6"/>
    <mergeCell ref="CK6:CL6"/>
    <mergeCell ref="CM6:CN6"/>
    <mergeCell ref="CO6:CP6"/>
    <mergeCell ref="CQ6:CR6"/>
    <mergeCell ref="BU6:BV6"/>
    <mergeCell ref="BW6:BX6"/>
    <mergeCell ref="BY6:BZ6"/>
    <mergeCell ref="CA6:CB6"/>
    <mergeCell ref="CC6:CD6"/>
    <mergeCell ref="CE6:CF6"/>
    <mergeCell ref="BI6:BJ6"/>
    <mergeCell ref="BK6:BL6"/>
    <mergeCell ref="BM6:BN6"/>
    <mergeCell ref="BO6:BP6"/>
    <mergeCell ref="BQ6:BR6"/>
    <mergeCell ref="BS6:BT6"/>
    <mergeCell ref="AW6:AX6"/>
    <mergeCell ref="AY6:AZ6"/>
    <mergeCell ref="BA6:BB6"/>
    <mergeCell ref="BC6:BD6"/>
    <mergeCell ref="BE6:BF6"/>
    <mergeCell ref="BG6:BH6"/>
    <mergeCell ref="AK6:AL6"/>
    <mergeCell ref="AM6:AN6"/>
    <mergeCell ref="AO6:AP6"/>
    <mergeCell ref="AQ6:AR6"/>
    <mergeCell ref="AS6:AT6"/>
    <mergeCell ref="AU6:AV6"/>
    <mergeCell ref="Y6:Z6"/>
    <mergeCell ref="AA6:AB6"/>
    <mergeCell ref="AC6:AD6"/>
    <mergeCell ref="AE6:AF6"/>
    <mergeCell ref="AG6:AH6"/>
    <mergeCell ref="AI6:AJ6"/>
    <mergeCell ref="M6:N6"/>
    <mergeCell ref="O6:P6"/>
    <mergeCell ref="Q6:R6"/>
    <mergeCell ref="S6:T6"/>
    <mergeCell ref="U6:V6"/>
    <mergeCell ref="W6:X6"/>
    <mergeCell ref="BW5:CH5"/>
    <mergeCell ref="CI5:CT5"/>
    <mergeCell ref="CU5:DF5"/>
    <mergeCell ref="DG5:DR5"/>
    <mergeCell ref="DS5:ED5"/>
    <mergeCell ref="C6:D6"/>
    <mergeCell ref="E6:F6"/>
    <mergeCell ref="G6:H6"/>
    <mergeCell ref="I6:J6"/>
    <mergeCell ref="K6:L6"/>
    <mergeCell ref="C5:N5"/>
    <mergeCell ref="O5:Z5"/>
    <mergeCell ref="AA5:AL5"/>
    <mergeCell ref="AM5:AX5"/>
    <mergeCell ref="AY5:BJ5"/>
    <mergeCell ref="BK5:BV5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748ED-A271-4AFA-98CF-DA2EFCB1C565}">
  <dimension ref="A1:EF280"/>
  <sheetViews>
    <sheetView showGridLines="0" workbookViewId="0">
      <selection activeCell="G13" sqref="G13"/>
    </sheetView>
  </sheetViews>
  <sheetFormatPr baseColWidth="10" defaultRowHeight="15" outlineLevelRow="1" x14ac:dyDescent="0.25"/>
  <cols>
    <col min="1" max="1" width="18.42578125" customWidth="1"/>
    <col min="2" max="2" width="19" style="208" customWidth="1"/>
    <col min="3" max="3" width="11.140625" style="210" customWidth="1"/>
    <col min="4" max="8" width="10.7109375" style="208" customWidth="1"/>
    <col min="16" max="16" width="15.85546875" customWidth="1"/>
  </cols>
  <sheetData>
    <row r="1" spans="1:136" ht="40.5" customHeight="1" x14ac:dyDescent="0.25">
      <c r="A1" s="208" t="s">
        <v>181</v>
      </c>
      <c r="C1"/>
      <c r="D1"/>
      <c r="E1"/>
      <c r="F1"/>
      <c r="G1"/>
      <c r="H1"/>
      <c r="Z1">
        <v>48593</v>
      </c>
    </row>
    <row r="2" spans="1:136" x14ac:dyDescent="0.25">
      <c r="D2" s="210"/>
      <c r="E2" s="210"/>
      <c r="F2" s="210"/>
      <c r="G2" s="210"/>
      <c r="H2" s="210"/>
    </row>
    <row r="3" spans="1:136" s="16" customFormat="1" ht="21.75" thickBot="1" x14ac:dyDescent="0.3">
      <c r="B3" s="11" t="str">
        <f>CONCATENATE("Cuota del turismo ",A1," sobre total turistas entrados en Canarias e isla")</f>
        <v>Cuota del turismo   sobre total turistas entrados en Canarias e isla</v>
      </c>
      <c r="C3" s="12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</row>
    <row r="4" spans="1:136" s="16" customFormat="1" ht="6" customHeight="1" thickBot="1" x14ac:dyDescent="0.3">
      <c r="B4" s="14"/>
      <c r="C4" s="15"/>
      <c r="D4" s="14"/>
      <c r="E4" s="14"/>
      <c r="F4" s="14"/>
      <c r="G4" s="14"/>
      <c r="H4" s="14"/>
    </row>
    <row r="5" spans="1:136" s="16" customFormat="1" ht="25.5" customHeight="1" thickTop="1" thickBot="1" x14ac:dyDescent="0.3">
      <c r="B5" s="211"/>
      <c r="C5" s="212" t="s">
        <v>30</v>
      </c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4"/>
      <c r="O5" s="212" t="s">
        <v>65</v>
      </c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4"/>
      <c r="AA5" s="212" t="s">
        <v>182</v>
      </c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4"/>
      <c r="AM5" s="212" t="s">
        <v>76</v>
      </c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4"/>
      <c r="AY5" s="212" t="s">
        <v>85</v>
      </c>
      <c r="AZ5" s="213"/>
      <c r="BA5" s="213"/>
      <c r="BB5" s="213"/>
      <c r="BC5" s="213"/>
      <c r="BD5" s="213"/>
      <c r="BE5" s="213"/>
      <c r="BF5" s="213"/>
      <c r="BG5" s="213"/>
      <c r="BH5" s="213"/>
      <c r="BI5" s="213"/>
      <c r="BJ5" s="214"/>
      <c r="BK5" s="212" t="s">
        <v>82</v>
      </c>
      <c r="BL5" s="213"/>
      <c r="BM5" s="213"/>
      <c r="BN5" s="213"/>
      <c r="BO5" s="213"/>
      <c r="BP5" s="213"/>
      <c r="BQ5" s="213"/>
      <c r="BR5" s="213"/>
      <c r="BS5" s="213"/>
      <c r="BT5" s="213"/>
      <c r="BU5" s="213"/>
      <c r="BV5" s="214"/>
      <c r="BW5" s="212" t="s">
        <v>69</v>
      </c>
      <c r="BX5" s="213"/>
      <c r="BY5" s="213"/>
      <c r="BZ5" s="213"/>
      <c r="CA5" s="213"/>
      <c r="CB5" s="213"/>
      <c r="CC5" s="213"/>
      <c r="CD5" s="213"/>
      <c r="CE5" s="213"/>
      <c r="CF5" s="213"/>
      <c r="CG5" s="213"/>
      <c r="CH5" s="214"/>
      <c r="CI5" s="212" t="s">
        <v>178</v>
      </c>
      <c r="CJ5" s="213"/>
      <c r="CK5" s="213"/>
      <c r="CL5" s="213"/>
      <c r="CM5" s="213"/>
      <c r="CN5" s="213"/>
      <c r="CO5" s="213"/>
      <c r="CP5" s="213"/>
      <c r="CQ5" s="213"/>
      <c r="CR5" s="213"/>
      <c r="CS5" s="213"/>
      <c r="CT5" s="214"/>
      <c r="CU5" s="212" t="s">
        <v>73</v>
      </c>
      <c r="CV5" s="213"/>
      <c r="CW5" s="213"/>
      <c r="CX5" s="213"/>
      <c r="CY5" s="213"/>
      <c r="CZ5" s="213"/>
      <c r="DA5" s="213"/>
      <c r="DB5" s="213"/>
      <c r="DC5" s="213"/>
      <c r="DD5" s="213"/>
      <c r="DE5" s="213"/>
      <c r="DF5" s="214"/>
      <c r="DG5" s="212" t="s">
        <v>93</v>
      </c>
      <c r="DH5" s="213"/>
      <c r="DI5" s="213"/>
      <c r="DJ5" s="213"/>
      <c r="DK5" s="213"/>
      <c r="DL5" s="213"/>
      <c r="DM5" s="213"/>
      <c r="DN5" s="213"/>
      <c r="DO5" s="213"/>
      <c r="DP5" s="213"/>
      <c r="DQ5" s="213"/>
      <c r="DR5" s="214"/>
      <c r="DS5" s="212" t="s">
        <v>148</v>
      </c>
      <c r="DT5" s="213"/>
      <c r="DU5" s="213"/>
      <c r="DV5" s="213"/>
      <c r="DW5" s="213"/>
      <c r="DX5" s="213"/>
      <c r="DY5" s="213"/>
      <c r="DZ5" s="213"/>
      <c r="EA5" s="213"/>
      <c r="EB5" s="213"/>
      <c r="EC5" s="213"/>
      <c r="ED5" s="214"/>
    </row>
    <row r="6" spans="1:136" s="16" customFormat="1" ht="21" x14ac:dyDescent="0.25">
      <c r="B6" s="211"/>
      <c r="C6" s="241" t="s">
        <v>132</v>
      </c>
      <c r="D6" s="22"/>
      <c r="E6" s="215" t="s">
        <v>133</v>
      </c>
      <c r="F6" s="22"/>
      <c r="G6" s="215" t="s">
        <v>134</v>
      </c>
      <c r="H6" s="22"/>
      <c r="I6" s="215" t="s">
        <v>136</v>
      </c>
      <c r="J6" s="22"/>
      <c r="K6" s="215" t="s">
        <v>135</v>
      </c>
      <c r="L6" s="22"/>
      <c r="M6" s="215" t="s">
        <v>137</v>
      </c>
      <c r="N6" s="22"/>
      <c r="O6" s="241" t="s">
        <v>132</v>
      </c>
      <c r="P6" s="22"/>
      <c r="Q6" s="215" t="s">
        <v>133</v>
      </c>
      <c r="R6" s="22"/>
      <c r="S6" s="215" t="s">
        <v>134</v>
      </c>
      <c r="T6" s="22"/>
      <c r="U6" s="215" t="s">
        <v>136</v>
      </c>
      <c r="V6" s="22"/>
      <c r="W6" s="215" t="s">
        <v>135</v>
      </c>
      <c r="X6" s="22"/>
      <c r="Y6" s="215" t="s">
        <v>137</v>
      </c>
      <c r="Z6" s="22"/>
      <c r="AA6" s="241" t="s">
        <v>132</v>
      </c>
      <c r="AB6" s="22"/>
      <c r="AC6" s="215" t="s">
        <v>133</v>
      </c>
      <c r="AD6" s="22"/>
      <c r="AE6" s="215" t="s">
        <v>134</v>
      </c>
      <c r="AF6" s="22"/>
      <c r="AG6" s="215" t="s">
        <v>136</v>
      </c>
      <c r="AH6" s="22"/>
      <c r="AI6" s="215" t="s">
        <v>135</v>
      </c>
      <c r="AJ6" s="22"/>
      <c r="AK6" s="215" t="s">
        <v>137</v>
      </c>
      <c r="AL6" s="22"/>
      <c r="AM6" s="241" t="s">
        <v>132</v>
      </c>
      <c r="AN6" s="22"/>
      <c r="AO6" s="215" t="s">
        <v>133</v>
      </c>
      <c r="AP6" s="22"/>
      <c r="AQ6" s="215" t="s">
        <v>134</v>
      </c>
      <c r="AR6" s="22"/>
      <c r="AS6" s="215" t="s">
        <v>136</v>
      </c>
      <c r="AT6" s="22"/>
      <c r="AU6" s="215" t="s">
        <v>135</v>
      </c>
      <c r="AV6" s="22"/>
      <c r="AW6" s="215" t="s">
        <v>137</v>
      </c>
      <c r="AX6" s="22"/>
      <c r="AY6" s="241" t="s">
        <v>132</v>
      </c>
      <c r="AZ6" s="22"/>
      <c r="BA6" s="215" t="s">
        <v>133</v>
      </c>
      <c r="BB6" s="22"/>
      <c r="BC6" s="215" t="s">
        <v>134</v>
      </c>
      <c r="BD6" s="22"/>
      <c r="BE6" s="215" t="s">
        <v>136</v>
      </c>
      <c r="BF6" s="22"/>
      <c r="BG6" s="215" t="s">
        <v>135</v>
      </c>
      <c r="BH6" s="22"/>
      <c r="BI6" s="215" t="s">
        <v>137</v>
      </c>
      <c r="BJ6" s="22"/>
      <c r="BK6" s="241" t="s">
        <v>132</v>
      </c>
      <c r="BL6" s="22"/>
      <c r="BM6" s="215" t="s">
        <v>133</v>
      </c>
      <c r="BN6" s="22"/>
      <c r="BO6" s="215" t="s">
        <v>134</v>
      </c>
      <c r="BP6" s="22"/>
      <c r="BQ6" s="215" t="s">
        <v>136</v>
      </c>
      <c r="BR6" s="22"/>
      <c r="BS6" s="215" t="s">
        <v>135</v>
      </c>
      <c r="BT6" s="22"/>
      <c r="BU6" s="215" t="s">
        <v>137</v>
      </c>
      <c r="BV6" s="22"/>
      <c r="BW6" s="241" t="s">
        <v>132</v>
      </c>
      <c r="BX6" s="22"/>
      <c r="BY6" s="215" t="s">
        <v>133</v>
      </c>
      <c r="BZ6" s="22"/>
      <c r="CA6" s="215" t="s">
        <v>134</v>
      </c>
      <c r="CB6" s="22"/>
      <c r="CC6" s="215" t="s">
        <v>136</v>
      </c>
      <c r="CD6" s="22"/>
      <c r="CE6" s="215" t="s">
        <v>135</v>
      </c>
      <c r="CF6" s="22"/>
      <c r="CG6" s="215" t="s">
        <v>137</v>
      </c>
      <c r="CH6" s="22"/>
      <c r="CI6" s="241" t="s">
        <v>132</v>
      </c>
      <c r="CJ6" s="22"/>
      <c r="CK6" s="215" t="s">
        <v>133</v>
      </c>
      <c r="CL6" s="22"/>
      <c r="CM6" s="215" t="s">
        <v>134</v>
      </c>
      <c r="CN6" s="22"/>
      <c r="CO6" s="215" t="s">
        <v>136</v>
      </c>
      <c r="CP6" s="22"/>
      <c r="CQ6" s="215" t="s">
        <v>135</v>
      </c>
      <c r="CR6" s="22"/>
      <c r="CS6" s="215" t="s">
        <v>137</v>
      </c>
      <c r="CT6" s="22"/>
      <c r="CU6" s="241" t="s">
        <v>132</v>
      </c>
      <c r="CV6" s="22"/>
      <c r="CW6" s="215" t="s">
        <v>133</v>
      </c>
      <c r="CX6" s="22"/>
      <c r="CY6" s="215" t="s">
        <v>134</v>
      </c>
      <c r="CZ6" s="22"/>
      <c r="DA6" s="215" t="s">
        <v>136</v>
      </c>
      <c r="DB6" s="22"/>
      <c r="DC6" s="215" t="s">
        <v>135</v>
      </c>
      <c r="DD6" s="22"/>
      <c r="DE6" s="215" t="s">
        <v>137</v>
      </c>
      <c r="DF6" s="22"/>
      <c r="DG6" s="241" t="s">
        <v>132</v>
      </c>
      <c r="DH6" s="22"/>
      <c r="DI6" s="215" t="s">
        <v>133</v>
      </c>
      <c r="DJ6" s="22"/>
      <c r="DK6" s="215" t="s">
        <v>134</v>
      </c>
      <c r="DL6" s="22"/>
      <c r="DM6" s="215" t="s">
        <v>136</v>
      </c>
      <c r="DN6" s="22"/>
      <c r="DO6" s="215" t="s">
        <v>135</v>
      </c>
      <c r="DP6" s="22"/>
      <c r="DQ6" s="215" t="s">
        <v>137</v>
      </c>
      <c r="DR6" s="22"/>
      <c r="DS6" s="241" t="s">
        <v>132</v>
      </c>
      <c r="DT6" s="22"/>
      <c r="DU6" s="215" t="s">
        <v>133</v>
      </c>
      <c r="DV6" s="22"/>
      <c r="DW6" s="215" t="s">
        <v>134</v>
      </c>
      <c r="DX6" s="22"/>
      <c r="DY6" s="215" t="s">
        <v>136</v>
      </c>
      <c r="DZ6" s="22"/>
      <c r="EA6" s="215" t="s">
        <v>135</v>
      </c>
      <c r="EB6" s="22"/>
      <c r="EC6" s="215" t="s">
        <v>137</v>
      </c>
      <c r="ED6" s="22"/>
    </row>
    <row r="7" spans="1:136" s="16" customFormat="1" ht="30.75" thickBot="1" x14ac:dyDescent="0.3">
      <c r="B7" s="27"/>
      <c r="C7" s="30" t="s">
        <v>31</v>
      </c>
      <c r="D7" s="29" t="s">
        <v>184</v>
      </c>
      <c r="E7" s="30" t="s">
        <v>31</v>
      </c>
      <c r="F7" s="29" t="s">
        <v>184</v>
      </c>
      <c r="G7" s="30" t="s">
        <v>31</v>
      </c>
      <c r="H7" s="29" t="s">
        <v>184</v>
      </c>
      <c r="I7" s="30" t="s">
        <v>31</v>
      </c>
      <c r="J7" s="29" t="s">
        <v>184</v>
      </c>
      <c r="K7" s="30" t="s">
        <v>31</v>
      </c>
      <c r="L7" s="29" t="s">
        <v>184</v>
      </c>
      <c r="M7" s="30" t="s">
        <v>31</v>
      </c>
      <c r="N7" s="29" t="s">
        <v>184</v>
      </c>
      <c r="O7" s="30" t="s">
        <v>31</v>
      </c>
      <c r="P7" s="29" t="s">
        <v>184</v>
      </c>
      <c r="Q7" s="30" t="s">
        <v>31</v>
      </c>
      <c r="R7" s="29" t="s">
        <v>184</v>
      </c>
      <c r="S7" s="30" t="s">
        <v>31</v>
      </c>
      <c r="T7" s="29" t="s">
        <v>184</v>
      </c>
      <c r="U7" s="30" t="s">
        <v>31</v>
      </c>
      <c r="V7" s="29" t="s">
        <v>184</v>
      </c>
      <c r="W7" s="30" t="s">
        <v>31</v>
      </c>
      <c r="X7" s="29" t="s">
        <v>184</v>
      </c>
      <c r="Y7" s="30" t="s">
        <v>31</v>
      </c>
      <c r="Z7" s="29" t="s">
        <v>184</v>
      </c>
      <c r="AA7" s="30" t="s">
        <v>31</v>
      </c>
      <c r="AB7" s="29" t="s">
        <v>184</v>
      </c>
      <c r="AC7" s="30" t="s">
        <v>31</v>
      </c>
      <c r="AD7" s="29" t="s">
        <v>184</v>
      </c>
      <c r="AE7" s="30" t="s">
        <v>31</v>
      </c>
      <c r="AF7" s="29" t="s">
        <v>184</v>
      </c>
      <c r="AG7" s="30" t="s">
        <v>31</v>
      </c>
      <c r="AH7" s="29" t="s">
        <v>184</v>
      </c>
      <c r="AI7" s="30" t="s">
        <v>31</v>
      </c>
      <c r="AJ7" s="29" t="s">
        <v>184</v>
      </c>
      <c r="AK7" s="30" t="s">
        <v>31</v>
      </c>
      <c r="AL7" s="29" t="s">
        <v>184</v>
      </c>
      <c r="AM7" s="30" t="s">
        <v>31</v>
      </c>
      <c r="AN7" s="29" t="s">
        <v>184</v>
      </c>
      <c r="AO7" s="30" t="s">
        <v>31</v>
      </c>
      <c r="AP7" s="29" t="s">
        <v>184</v>
      </c>
      <c r="AQ7" s="30" t="s">
        <v>31</v>
      </c>
      <c r="AR7" s="29" t="s">
        <v>184</v>
      </c>
      <c r="AS7" s="30" t="s">
        <v>31</v>
      </c>
      <c r="AT7" s="29" t="s">
        <v>184</v>
      </c>
      <c r="AU7" s="30" t="s">
        <v>31</v>
      </c>
      <c r="AV7" s="29" t="s">
        <v>184</v>
      </c>
      <c r="AW7" s="30" t="s">
        <v>31</v>
      </c>
      <c r="AX7" s="29" t="s">
        <v>184</v>
      </c>
      <c r="AY7" s="30" t="s">
        <v>31</v>
      </c>
      <c r="AZ7" s="29" t="s">
        <v>184</v>
      </c>
      <c r="BA7" s="30" t="s">
        <v>31</v>
      </c>
      <c r="BB7" s="29" t="s">
        <v>184</v>
      </c>
      <c r="BC7" s="30" t="s">
        <v>31</v>
      </c>
      <c r="BD7" s="29" t="s">
        <v>184</v>
      </c>
      <c r="BE7" s="30" t="s">
        <v>31</v>
      </c>
      <c r="BF7" s="29" t="s">
        <v>184</v>
      </c>
      <c r="BG7" s="30" t="s">
        <v>31</v>
      </c>
      <c r="BH7" s="29" t="s">
        <v>184</v>
      </c>
      <c r="BI7" s="30" t="s">
        <v>31</v>
      </c>
      <c r="BJ7" s="29" t="s">
        <v>184</v>
      </c>
      <c r="BK7" s="30" t="s">
        <v>31</v>
      </c>
      <c r="BL7" s="29" t="s">
        <v>184</v>
      </c>
      <c r="BM7" s="30" t="s">
        <v>31</v>
      </c>
      <c r="BN7" s="29" t="s">
        <v>184</v>
      </c>
      <c r="BO7" s="30" t="s">
        <v>31</v>
      </c>
      <c r="BP7" s="29" t="s">
        <v>184</v>
      </c>
      <c r="BQ7" s="30" t="s">
        <v>31</v>
      </c>
      <c r="BR7" s="29" t="s">
        <v>184</v>
      </c>
      <c r="BS7" s="30" t="s">
        <v>31</v>
      </c>
      <c r="BT7" s="29" t="s">
        <v>184</v>
      </c>
      <c r="BU7" s="30" t="s">
        <v>31</v>
      </c>
      <c r="BV7" s="29" t="s">
        <v>184</v>
      </c>
      <c r="BW7" s="30" t="s">
        <v>31</v>
      </c>
      <c r="BX7" s="29" t="s">
        <v>184</v>
      </c>
      <c r="BY7" s="30" t="s">
        <v>31</v>
      </c>
      <c r="BZ7" s="29" t="s">
        <v>184</v>
      </c>
      <c r="CA7" s="30" t="s">
        <v>31</v>
      </c>
      <c r="CB7" s="29" t="s">
        <v>184</v>
      </c>
      <c r="CC7" s="30" t="s">
        <v>31</v>
      </c>
      <c r="CD7" s="29" t="s">
        <v>184</v>
      </c>
      <c r="CE7" s="30" t="s">
        <v>31</v>
      </c>
      <c r="CF7" s="29" t="s">
        <v>184</v>
      </c>
      <c r="CG7" s="30" t="s">
        <v>31</v>
      </c>
      <c r="CH7" s="29" t="s">
        <v>184</v>
      </c>
      <c r="CI7" s="30" t="s">
        <v>31</v>
      </c>
      <c r="CJ7" s="29" t="s">
        <v>184</v>
      </c>
      <c r="CK7" s="30" t="s">
        <v>31</v>
      </c>
      <c r="CL7" s="29" t="s">
        <v>184</v>
      </c>
      <c r="CM7" s="30" t="s">
        <v>31</v>
      </c>
      <c r="CN7" s="29" t="s">
        <v>184</v>
      </c>
      <c r="CO7" s="30" t="s">
        <v>31</v>
      </c>
      <c r="CP7" s="29" t="s">
        <v>184</v>
      </c>
      <c r="CQ7" s="30" t="s">
        <v>31</v>
      </c>
      <c r="CR7" s="29" t="s">
        <v>184</v>
      </c>
      <c r="CS7" s="30" t="s">
        <v>31</v>
      </c>
      <c r="CT7" s="29" t="s">
        <v>184</v>
      </c>
      <c r="CU7" s="30" t="s">
        <v>31</v>
      </c>
      <c r="CV7" s="29" t="s">
        <v>184</v>
      </c>
      <c r="CW7" s="30" t="s">
        <v>31</v>
      </c>
      <c r="CX7" s="29" t="s">
        <v>184</v>
      </c>
      <c r="CY7" s="30" t="s">
        <v>31</v>
      </c>
      <c r="CZ7" s="29" t="s">
        <v>184</v>
      </c>
      <c r="DA7" s="30" t="s">
        <v>31</v>
      </c>
      <c r="DB7" s="29" t="s">
        <v>184</v>
      </c>
      <c r="DC7" s="30" t="s">
        <v>31</v>
      </c>
      <c r="DD7" s="29" t="s">
        <v>184</v>
      </c>
      <c r="DE7" s="30" t="s">
        <v>31</v>
      </c>
      <c r="DF7" s="29" t="s">
        <v>184</v>
      </c>
      <c r="DG7" s="30" t="s">
        <v>31</v>
      </c>
      <c r="DH7" s="29" t="s">
        <v>184</v>
      </c>
      <c r="DI7" s="30" t="s">
        <v>31</v>
      </c>
      <c r="DJ7" s="29" t="s">
        <v>184</v>
      </c>
      <c r="DK7" s="30" t="s">
        <v>31</v>
      </c>
      <c r="DL7" s="29" t="s">
        <v>184</v>
      </c>
      <c r="DM7" s="30" t="s">
        <v>31</v>
      </c>
      <c r="DN7" s="29" t="s">
        <v>184</v>
      </c>
      <c r="DO7" s="30" t="s">
        <v>31</v>
      </c>
      <c r="DP7" s="29" t="s">
        <v>184</v>
      </c>
      <c r="DQ7" s="30" t="s">
        <v>31</v>
      </c>
      <c r="DR7" s="29" t="s">
        <v>184</v>
      </c>
      <c r="DS7" s="30" t="s">
        <v>31</v>
      </c>
      <c r="DT7" s="29" t="s">
        <v>184</v>
      </c>
      <c r="DU7" s="30" t="s">
        <v>31</v>
      </c>
      <c r="DV7" s="29" t="s">
        <v>184</v>
      </c>
      <c r="DW7" s="30" t="s">
        <v>31</v>
      </c>
      <c r="DX7" s="29" t="s">
        <v>184</v>
      </c>
      <c r="DY7" s="30" t="s">
        <v>31</v>
      </c>
      <c r="DZ7" s="29" t="s">
        <v>184</v>
      </c>
      <c r="EA7" s="30" t="s">
        <v>31</v>
      </c>
      <c r="EB7" s="29" t="s">
        <v>184</v>
      </c>
      <c r="EC7" s="30" t="s">
        <v>31</v>
      </c>
      <c r="ED7" s="29" t="s">
        <v>184</v>
      </c>
    </row>
    <row r="8" spans="1:136" s="16" customFormat="1" x14ac:dyDescent="0.25">
      <c r="A8" s="218"/>
      <c r="B8" s="33" t="s">
        <v>33</v>
      </c>
      <c r="C8" s="242">
        <f>IFERROR('Turistas lugar residencia isla '!C8/'Turistas lugar residencia isla '!$C8,"-")</f>
        <v>1</v>
      </c>
      <c r="D8" s="35">
        <f>IFERROR(C8/C21-1,"-")</f>
        <v>0</v>
      </c>
      <c r="E8" s="243">
        <f>IFERROR('Turistas lugar residencia isla '!E8/'Turistas lugar residencia isla '!$E8,"-")</f>
        <v>1</v>
      </c>
      <c r="F8" s="35">
        <f>IFERROR(E8/E21-1,"-")</f>
        <v>0</v>
      </c>
      <c r="G8" s="243">
        <f>IFERROR('Turistas lugar residencia isla '!G8/'Turistas lugar residencia isla '!$G8,"-")</f>
        <v>1</v>
      </c>
      <c r="H8" s="35">
        <f>IFERROR(G8/G21-1,"-")</f>
        <v>0</v>
      </c>
      <c r="I8" s="243">
        <f>IFERROR('Turistas lugar residencia isla '!I8/'Turistas lugar residencia isla '!$I8,"-")</f>
        <v>1</v>
      </c>
      <c r="J8" s="35">
        <f>IFERROR(I8/I21-1,"-")</f>
        <v>0</v>
      </c>
      <c r="K8" s="243">
        <f>IFERROR('Turistas lugar residencia isla '!K8/'Turistas lugar residencia isla '!$K8,"-")</f>
        <v>1</v>
      </c>
      <c r="L8" s="35">
        <f>IFERROR(K8/K21-1,"-")</f>
        <v>0</v>
      </c>
      <c r="M8" s="243">
        <f>IFERROR('Turistas lugar residencia isla '!M8/'Turistas lugar residencia isla '!$M8,"-")</f>
        <v>1</v>
      </c>
      <c r="N8" s="35">
        <f>IFERROR(M8/M21-1,"-")</f>
        <v>0</v>
      </c>
      <c r="O8" s="242">
        <f>IFERROR('Turistas lugar residencia isla '!O8/'Turistas lugar residencia isla '!$C8,"-")</f>
        <v>0.88964140106625111</v>
      </c>
      <c r="P8" s="35">
        <f>IFERROR(O8/O21-1,"-")</f>
        <v>7.8600854813548615E-3</v>
      </c>
      <c r="Q8" s="243">
        <f>IFERROR('Turistas lugar residencia isla '!Q8/'Turistas lugar residencia isla '!$E8,"-")</f>
        <v>0.8712066939596862</v>
      </c>
      <c r="R8" s="35">
        <f>IFERROR(Q8/Q21-1,"-")</f>
        <v>-1.7031055275695928E-2</v>
      </c>
      <c r="S8" s="243">
        <f>IFERROR('Turistas lugar residencia isla '!S8/'Turistas lugar residencia isla '!$G8,"-")</f>
        <v>0.89821920888489137</v>
      </c>
      <c r="T8" s="35">
        <f>IFERROR(S8/S21-1,"-")</f>
        <v>2.4775338781370726E-2</v>
      </c>
      <c r="U8" s="243">
        <f>IFERROR('Turistas lugar residencia isla '!U8/'Turistas lugar residencia isla '!$I8,"-")</f>
        <v>0.94027639296596055</v>
      </c>
      <c r="V8" s="35">
        <f>IFERROR(U8/U21-1,"-")</f>
        <v>1.970480838251687E-2</v>
      </c>
      <c r="W8" s="243">
        <f>IFERROR('Turistas lugar residencia isla '!W8/'Turistas lugar residencia isla '!$K8,"-")</f>
        <v>0.9011899948009936</v>
      </c>
      <c r="X8" s="35">
        <f>IFERROR(W8/W21-1,"-")</f>
        <v>3.1737381939384912E-2</v>
      </c>
      <c r="Y8" s="243">
        <f>IFERROR('Turistas lugar residencia isla '!Y8/'Turistas lugar residencia isla '!$M8,"-")</f>
        <v>0.80942138094213811</v>
      </c>
      <c r="Z8" s="35">
        <f>IFERROR(Y8/Y21-1,"-")</f>
        <v>0.1618860235056756</v>
      </c>
      <c r="AA8" s="242">
        <f>IFERROR('Turistas lugar residencia isla '!AA8/'Turistas lugar residencia isla '!$C8,"-")</f>
        <v>0.11035786802401477</v>
      </c>
      <c r="AB8" s="35">
        <f>IFERROR(AA8/AA21-1,"-")</f>
        <v>-5.9156419727393827E-2</v>
      </c>
      <c r="AC8" s="243">
        <f>IFERROR('Turistas lugar residencia isla '!AC8/'Turistas lugar residencia isla '!$E8,"-")</f>
        <v>0.128795083701161</v>
      </c>
      <c r="AD8" s="35">
        <f>IFERROR(AC8/AC21-1,"-")</f>
        <v>0.13274959384009533</v>
      </c>
      <c r="AE8" s="243">
        <f>IFERROR('Turistas lugar residencia isla '!AE8/'Turistas lugar residencia isla '!$G8,"-")</f>
        <v>0.10178079111510861</v>
      </c>
      <c r="AF8" s="35">
        <f>IFERROR(AE8/AE21-1,"-")</f>
        <v>-0.17584043711087827</v>
      </c>
      <c r="AG8" s="243">
        <f>IFERROR('Turistas lugar residencia isla '!AG8/'Turistas lugar residencia isla '!$I8,"-")</f>
        <v>5.9718036841255075E-2</v>
      </c>
      <c r="AH8" s="35">
        <f>IFERROR(AG8/AG21-1,"-")</f>
        <v>-0.23333772939024278</v>
      </c>
      <c r="AI8" s="243">
        <f>IFERROR('Turistas lugar residencia isla '!AI8/'Turistas lugar residencia isla '!$K8,"-")</f>
        <v>9.8810005199006415E-2</v>
      </c>
      <c r="AJ8" s="35">
        <f>IFERROR(AI8/AI21-1,"-")</f>
        <v>-0.21904284318822809</v>
      </c>
      <c r="AK8" s="243">
        <f>IFERROR('Turistas lugar residencia isla '!AK8/'Turistas lugar residencia isla '!$M8,"-")</f>
        <v>0.19057861905786191</v>
      </c>
      <c r="AL8" s="35">
        <f>IFERROR(AK8/AK21-1,"-")</f>
        <v>-0.37191217064951132</v>
      </c>
      <c r="AM8" s="242">
        <f>IFERROR('Turistas lugar residencia isla '!AM8/'Turistas lugar residencia isla '!$C8,"-")</f>
        <v>0.1664895428744341</v>
      </c>
      <c r="AN8" s="35">
        <f>IFERROR(AM8/AM21-1,"-")</f>
        <v>-4.1056325709438735E-3</v>
      </c>
      <c r="AO8" s="243">
        <f>IFERROR('Turistas lugar residencia isla '!AO8/'Turistas lugar residencia isla '!$E8,"-")</f>
        <v>0.12831155995072324</v>
      </c>
      <c r="AP8" s="35">
        <f>IFERROR(AO8/AO21-1,"-")</f>
        <v>-5.9162186923259696E-2</v>
      </c>
      <c r="AQ8" s="243">
        <f>IFERROR('Turistas lugar residencia isla '!AQ8/'Turistas lugar residencia isla '!$G8,"-")</f>
        <v>0.20193868173552587</v>
      </c>
      <c r="AR8" s="35">
        <f>IFERROR(AQ8/AQ21-1,"-")</f>
        <v>8.0136547796697322E-2</v>
      </c>
      <c r="AS8" s="243">
        <f>IFERROR('Turistas lugar residencia isla '!AS8/'Turistas lugar residencia isla '!$I8,"-")</f>
        <v>0.32250859202236987</v>
      </c>
      <c r="AT8" s="35">
        <f>IFERROR(AS8/AS21-1,"-")</f>
        <v>-6.6481881225019634E-2</v>
      </c>
      <c r="AU8" s="243">
        <f>IFERROR('Turistas lugar residencia isla '!AU8/'Turistas lugar residencia isla '!$K8,"-")</f>
        <v>0.11862399630292877</v>
      </c>
      <c r="AV8" s="35">
        <f>IFERROR(AU8/AU21-1,"-")</f>
        <v>-3.5983697410468807E-2</v>
      </c>
      <c r="AW8" s="243">
        <f>IFERROR('Turistas lugar residencia isla '!AW8/'Turistas lugar residencia isla '!$M8,"-")</f>
        <v>0.48358786835878681</v>
      </c>
      <c r="AX8" s="35">
        <f>IFERROR(AW8/AW21-1,"-")</f>
        <v>2.180365875539958E-2</v>
      </c>
      <c r="AY8" s="242">
        <f>IFERROR('Turistas lugar residencia isla '!AY8/'Turistas lugar residencia isla '!$C8,"-")</f>
        <v>2.4910134648191216E-2</v>
      </c>
      <c r="AZ8" s="35">
        <f>IFERROR(AY8/AY21-1,"-")</f>
        <v>-0.2616151531819173</v>
      </c>
      <c r="BA8" s="243">
        <f>IFERROR('Turistas lugar residencia isla '!BA8/'Turistas lugar residencia isla '!$E8,"-")</f>
        <v>3.3101822635666633E-2</v>
      </c>
      <c r="BB8" s="35">
        <f>IFERROR(BA8/BA21-1,"-")</f>
        <v>-0.29029245073103016</v>
      </c>
      <c r="BC8" s="243">
        <f>IFERROR('Turistas lugar residencia isla '!BC8/'Turistas lugar residencia isla '!$G8,"-")</f>
        <v>1.9958743132002424E-2</v>
      </c>
      <c r="BD8" s="35">
        <f>IFERROR(BC8/BC21-1,"-")</f>
        <v>-0.22411141629425824</v>
      </c>
      <c r="BE8" s="243">
        <f>IFERROR('Turistas lugar residencia isla '!BE8/'Turistas lugar residencia isla '!$I8,"-")</f>
        <v>1.3028680922646732E-2</v>
      </c>
      <c r="BF8" s="35">
        <f>IFERROR(BE8/BE21-1,"-")</f>
        <v>0.16042195360061129</v>
      </c>
      <c r="BG8" s="243">
        <f>IFERROR('Turistas lugar residencia isla '!BG8/'Turistas lugar residencia isla '!$K8,"-")</f>
        <v>1.8274920158115816E-2</v>
      </c>
      <c r="BH8" s="35">
        <f>IFERROR(BG8/BG21-1,"-")</f>
        <v>-0.2812853812446664</v>
      </c>
      <c r="BI8" s="243">
        <f>IFERROR('Turistas lugar residencia isla '!BI8/'Turistas lugar residencia isla '!$M8,"-")</f>
        <v>2.7231662723166274E-2</v>
      </c>
      <c r="BJ8" s="35">
        <f>IFERROR(BI8/BI21-1,"-")</f>
        <v>0.44000213482728112</v>
      </c>
      <c r="BK8" s="242">
        <f>IFERROR('Turistas lugar residencia isla '!BK8/'Turistas lugar residencia isla '!$C8,"-")</f>
        <v>4.5213345242289267E-2</v>
      </c>
      <c r="BL8" s="35">
        <f>IFERROR(BK8/BK21-1,"-")</f>
        <v>-1.6791309250668851E-2</v>
      </c>
      <c r="BM8" s="243">
        <f>IFERROR('Turistas lugar residencia isla '!BM8/'Turistas lugar residencia isla '!$E8,"-")</f>
        <v>4.591697968311418E-2</v>
      </c>
      <c r="BN8" s="35">
        <f>IFERROR(BM8/BM21-1,"-")</f>
        <v>-0.12361981912090292</v>
      </c>
      <c r="BO8" s="243">
        <f>IFERROR('Turistas lugar residencia isla '!BO8/'Turistas lugar residencia isla '!$G8,"-")</f>
        <v>2.7919265588643608E-2</v>
      </c>
      <c r="BP8" s="35">
        <f>IFERROR(BO8/BO21-1,"-")</f>
        <v>0.37707151124712701</v>
      </c>
      <c r="BQ8" s="243">
        <f>IFERROR('Turistas lugar residencia isla '!BQ8/'Turistas lugar residencia isla '!$I8,"-")</f>
        <v>5.7751758788371667E-2</v>
      </c>
      <c r="BR8" s="35">
        <f>IFERROR(BQ8/BQ21-1,"-")</f>
        <v>-0.15312929191992453</v>
      </c>
      <c r="BS8" s="243">
        <f>IFERROR('Turistas lugar residencia isla '!BS8/'Turistas lugar residencia isla '!$K8,"-")</f>
        <v>5.886843212820915E-2</v>
      </c>
      <c r="BT8" s="35">
        <f>IFERROR(BS8/BS21-1,"-")</f>
        <v>-1.5166271493025962E-2</v>
      </c>
      <c r="BU8" s="243">
        <f>IFERROR('Turistas lugar residencia isla '!BU8/'Turistas lugar residencia isla '!$M8,"-")</f>
        <v>3.0027963002796299E-2</v>
      </c>
      <c r="BV8" s="35">
        <f>IFERROR(BU8/BU21-1,"-")</f>
        <v>0.54150849488077646</v>
      </c>
      <c r="BW8" s="242">
        <f>IFERROR('Turistas lugar residencia isla '!BW8/'Turistas lugar residencia isla '!$C8,"-")</f>
        <v>0.28659116856386468</v>
      </c>
      <c r="BX8" s="35">
        <f>IFERROR(BW8/BW21-1,"-")</f>
        <v>0.24827682793971628</v>
      </c>
      <c r="BY8" s="243">
        <f>IFERROR('Turistas lugar residencia isla '!BY8/'Turistas lugar residencia isla '!$E8,"-")</f>
        <v>0.32556258521661685</v>
      </c>
      <c r="BZ8" s="35">
        <f>IFERROR(BY8/BY21-1,"-")</f>
        <v>0.19394159107680498</v>
      </c>
      <c r="CA8" s="243">
        <f>IFERROR('Turistas lugar residencia isla '!CA8/'Turistas lugar residencia isla '!$G8,"-")</f>
        <v>0.14940461060164636</v>
      </c>
      <c r="CB8" s="35">
        <f>IFERROR(CA8/CA21-1,"-")</f>
        <v>0.24642858579077331</v>
      </c>
      <c r="CC8" s="243">
        <f>IFERROR('Turistas lugar residencia isla '!CC8/'Turistas lugar residencia isla '!$I8,"-")</f>
        <v>0.27697226601012659</v>
      </c>
      <c r="CD8" s="35">
        <f>IFERROR(CC8/CC21-1,"-")</f>
        <v>0.44363880473472084</v>
      </c>
      <c r="CE8" s="243">
        <f>IFERROR('Turistas lugar residencia isla '!CE8/'Turistas lugar residencia isla '!$K8,"-")</f>
        <v>0.43214058773529629</v>
      </c>
      <c r="CF8" s="35">
        <f>IFERROR(CE8/CE21-1,"-")</f>
        <v>0.24511786225951226</v>
      </c>
      <c r="CG8" s="243">
        <f>IFERROR('Turistas lugar residencia isla '!CG8/'Turistas lugar residencia isla '!$M8,"-")</f>
        <v>9.4385889438588944E-2</v>
      </c>
      <c r="CH8" s="35">
        <f>IFERROR(CG8/CG21-1,"-")</f>
        <v>0.93532349977141704</v>
      </c>
      <c r="CI8" s="242">
        <f>IFERROR('Turistas lugar residencia isla '!CI8/'Turistas lugar residencia isla '!$C8,"-")</f>
        <v>3.8567913939764269E-2</v>
      </c>
      <c r="CJ8" s="35">
        <f>IFERROR(CI8/CI21-1,"-")</f>
        <v>-0.35332782176634614</v>
      </c>
      <c r="CK8" s="243">
        <f>IFERROR('Turistas lugar residencia isla '!CK8/'Turistas lugar residencia isla '!$E8,"-")</f>
        <v>2.7909275301002422E-2</v>
      </c>
      <c r="CL8" s="35">
        <f>IFERROR(CK8/CK21-1,"-")</f>
        <v>-0.47291767087728054</v>
      </c>
      <c r="CM8" s="243">
        <f>IFERROR('Turistas lugar residencia isla '!CM8/'Turistas lugar residencia isla '!$G8,"-")</f>
        <v>5.5388811763095631E-2</v>
      </c>
      <c r="CN8" s="35">
        <f>IFERROR(CM8/CM21-1,"-")</f>
        <v>-0.23421515071807775</v>
      </c>
      <c r="CO8" s="243">
        <f>IFERROR('Turistas lugar residencia isla '!CO8/'Turistas lugar residencia isla '!$I8,"-")</f>
        <v>2.9884084288157212E-2</v>
      </c>
      <c r="CP8" s="35">
        <f>IFERROR(CO8/CO21-1,"-")</f>
        <v>-0.36005870327877931</v>
      </c>
      <c r="CQ8" s="243">
        <f>IFERROR('Turistas lugar residencia isla '!CQ8/'Turistas lugar residencia isla '!$K8,"-")</f>
        <v>3.7626777358739698E-2</v>
      </c>
      <c r="CR8" s="35">
        <f>IFERROR(CQ8/CQ21-1,"-")</f>
        <v>-0.32552248784271576</v>
      </c>
      <c r="CS8" s="243">
        <f>IFERROR('Turistas lugar residencia isla '!CS8/'Turistas lugar residencia isla '!$M8,"-")</f>
        <v>3.2221983222198325E-2</v>
      </c>
      <c r="CT8" s="35">
        <f>IFERROR(CS8/CS21-1,"-")</f>
        <v>1.1179178317917833</v>
      </c>
      <c r="CU8" s="242">
        <f>IFERROR('Turistas lugar residencia isla '!CU8/'Turistas lugar residencia isla '!$C8,"-")</f>
        <v>4.1304439984270823E-2</v>
      </c>
      <c r="CV8" s="35">
        <f>IFERROR(CU8/CU21-1,"-")</f>
        <v>1.4703167003089046E-2</v>
      </c>
      <c r="CW8" s="243">
        <f>IFERROR('Turistas lugar residencia isla '!CW8/'Turistas lugar residencia isla '!$E8,"-")</f>
        <v>2.9923365040877312E-2</v>
      </c>
      <c r="CX8" s="35">
        <f>IFERROR(CW8/CW21-1,"-")</f>
        <v>-0.21495171716286576</v>
      </c>
      <c r="CY8" s="243">
        <f>IFERROR('Turistas lugar residencia isla '!CY8/'Turistas lugar residencia isla '!$G8,"-")</f>
        <v>2.6418571456504312E-2</v>
      </c>
      <c r="CZ8" s="35">
        <f>IFERROR(CY8/CY21-1,"-")</f>
        <v>0.45451147606378717</v>
      </c>
      <c r="DA8" s="243">
        <f>IFERROR('Turistas lugar residencia isla '!DA8/'Turistas lugar residencia isla '!$I8,"-")</f>
        <v>2.0520590217627432E-2</v>
      </c>
      <c r="DB8" s="35">
        <f>IFERROR(DA8/DA21-1,"-")</f>
        <v>-9.3408293346469606E-2</v>
      </c>
      <c r="DC8" s="243">
        <f>IFERROR('Turistas lugar residencia isla '!DC8/'Turistas lugar residencia isla '!$K8,"-")</f>
        <v>0.10707064872046676</v>
      </c>
      <c r="DD8" s="35">
        <f>IFERROR(DC8/DC21-1,"-")</f>
        <v>3.4200451024820389E-2</v>
      </c>
      <c r="DE8" s="243">
        <f>IFERROR('Turistas lugar residencia isla '!DE8/'Turistas lugar residencia isla '!$M8,"-")</f>
        <v>4.2589804258980424E-3</v>
      </c>
      <c r="DF8" s="35">
        <f>IFERROR(DE8/DE21-1,"-")</f>
        <v>-0.75548237277272712</v>
      </c>
      <c r="DG8" s="242">
        <f>IFERROR('Turistas lugar residencia isla '!DG8/'Turistas lugar residencia isla '!$C8,"-")</f>
        <v>0.14376263560202843</v>
      </c>
      <c r="DH8" s="35">
        <f>IFERROR(DG8/DG21-1,"-")</f>
        <v>-3.6315699832972448E-2</v>
      </c>
      <c r="DI8" s="243">
        <f>IFERROR('Turistas lugar residencia isla '!DI8/'Turistas lugar residencia isla '!$E8,"-")</f>
        <v>0.1039096095012417</v>
      </c>
      <c r="DJ8" s="35">
        <f>IFERROR(DI8/DI21-1,"-")</f>
        <v>0.10200778819599443</v>
      </c>
      <c r="DK8" s="243">
        <f>IFERROR('Turistas lugar residencia isla '!DK8/'Turistas lugar residencia isla '!$G8,"-")</f>
        <v>0.29460532233150188</v>
      </c>
      <c r="DL8" s="35">
        <f>IFERROR(DK8/DK21-1,"-")</f>
        <v>-2.966880671847405E-2</v>
      </c>
      <c r="DM8" s="243">
        <f>IFERROR('Turistas lugar residencia isla '!DM8/'Turistas lugar residencia isla '!$I8,"-")</f>
        <v>5.033783219237218E-2</v>
      </c>
      <c r="DN8" s="35">
        <f>IFERROR(DM8/DM21-1,"-")</f>
        <v>-0.1398923504675591</v>
      </c>
      <c r="DO8" s="243">
        <f>IFERROR('Turistas lugar residencia isla '!DO8/'Turistas lugar residencia isla '!$K8,"-")</f>
        <v>4.1955156506597785E-2</v>
      </c>
      <c r="DP8" s="35">
        <f>IFERROR(DO8/DO21-1,"-")</f>
        <v>-0.33765347545764235</v>
      </c>
      <c r="DQ8" s="243">
        <f>IFERROR('Turistas lugar residencia isla '!DQ8/'Turistas lugar residencia isla '!$M8,"-")</f>
        <v>3.5964723596472362E-2</v>
      </c>
      <c r="DR8" s="35">
        <f>IFERROR(DQ8/DQ21-1,"-")</f>
        <v>2.7472577933924458</v>
      </c>
      <c r="DS8" s="242">
        <f>IFERROR('Turistas lugar residencia isla '!DS8/'Turistas lugar residencia isla '!$C8,"-")</f>
        <v>8.8633037997073436E-2</v>
      </c>
      <c r="DT8" s="35">
        <f>IFERROR(DS8/DS21-1,"-")</f>
        <v>-0.17470217825590995</v>
      </c>
      <c r="DU8" s="243">
        <f>IFERROR('Turistas lugar residencia isla '!DU8/'Turistas lugar residencia isla '!$E8,"-")</f>
        <v>0.12516865557287787</v>
      </c>
      <c r="DV8" s="35">
        <f>IFERROR(DU8/DU21-1,"-")</f>
        <v>-0.12462380725606814</v>
      </c>
      <c r="DW8" s="243">
        <f>IFERROR('Turistas lugar residencia isla '!DW8/'Turistas lugar residencia isla '!$G8,"-")</f>
        <v>8.9865670766282782E-2</v>
      </c>
      <c r="DX8" s="35">
        <f>IFERROR(DW8/DW21-1,"-")</f>
        <v>-0.10608570946234852</v>
      </c>
      <c r="DY8" s="243">
        <f>IFERROR('Turistas lugar residencia isla '!DY8/'Turistas lugar residencia isla '!$I8,"-")</f>
        <v>0.1066914725918664</v>
      </c>
      <c r="DZ8" s="35">
        <f>IFERROR(DY8/DY21-1,"-")</f>
        <v>-0.15444980900535654</v>
      </c>
      <c r="EA8" s="243">
        <f>IFERROR('Turistas lugar residencia isla '!EA8/'Turistas lugar residencia isla '!$K8,"-")</f>
        <v>5.0550021868836496E-2</v>
      </c>
      <c r="EB8" s="35">
        <f>IFERROR(EA8/EA21-1,"-")</f>
        <v>-0.19493882043762822</v>
      </c>
      <c r="EC8" s="243">
        <f>IFERROR('Turistas lugar residencia isla '!EC8/'Turistas lugar residencia isla '!$M8,"-")</f>
        <v>8.9481608948160901E-2</v>
      </c>
      <c r="ED8" s="35">
        <f>IFERROR(EC8/EC21-1,"-")</f>
        <v>0.1079650629091824</v>
      </c>
      <c r="EF8" s="35" t="str">
        <f>IFERROR(EE8/EE21-1,"-")</f>
        <v>-</v>
      </c>
    </row>
    <row r="9" spans="1:136" s="16" customFormat="1" x14ac:dyDescent="0.25">
      <c r="A9" s="218"/>
      <c r="B9" s="33" t="s">
        <v>35</v>
      </c>
      <c r="C9" s="242">
        <f>IFERROR('Turistas lugar residencia isla '!C9/'Turistas lugar residencia isla '!$C9,"-")</f>
        <v>1</v>
      </c>
      <c r="D9" s="35">
        <f t="shared" ref="D9:N19" si="0">IFERROR(C9/C22-1,"-")</f>
        <v>0</v>
      </c>
      <c r="E9" s="243">
        <f>IFERROR('Turistas lugar residencia isla '!E9/'Turistas lugar residencia isla '!$E9,"-")</f>
        <v>1</v>
      </c>
      <c r="F9" s="35">
        <f t="shared" si="0"/>
        <v>0</v>
      </c>
      <c r="G9" s="243">
        <f>IFERROR('Turistas lugar residencia isla '!G9/'Turistas lugar residencia isla '!$G9,"-")</f>
        <v>1</v>
      </c>
      <c r="H9" s="35">
        <f t="shared" si="0"/>
        <v>0</v>
      </c>
      <c r="I9" s="243">
        <f>IFERROR('Turistas lugar residencia isla '!I9/'Turistas lugar residencia isla '!$I9,"-")</f>
        <v>1</v>
      </c>
      <c r="J9" s="35">
        <f t="shared" si="0"/>
        <v>0</v>
      </c>
      <c r="K9" s="243">
        <f>IFERROR('Turistas lugar residencia isla '!K9/'Turistas lugar residencia isla '!$K9,"-")</f>
        <v>1</v>
      </c>
      <c r="L9" s="35">
        <f t="shared" si="0"/>
        <v>0</v>
      </c>
      <c r="M9" s="243">
        <f>IFERROR('Turistas lugar residencia isla '!M9/'Turistas lugar residencia isla '!$M9,"-")</f>
        <v>1</v>
      </c>
      <c r="N9" s="35">
        <f t="shared" si="0"/>
        <v>0</v>
      </c>
      <c r="O9" s="242">
        <f>IFERROR('Turistas lugar residencia isla '!O9/'Turistas lugar residencia isla '!$C9,"-")</f>
        <v>0.91504887032177473</v>
      </c>
      <c r="P9" s="35">
        <f t="shared" ref="P9:AD19" si="1">IFERROR(O9/O22-1,"-")</f>
        <v>1.353680316228556E-2</v>
      </c>
      <c r="Q9" s="243">
        <f>IFERROR('Turistas lugar residencia isla '!Q9/'Turistas lugar residencia isla '!$E9,"-")</f>
        <v>0.89882900820031719</v>
      </c>
      <c r="R9" s="35">
        <f t="shared" si="1"/>
        <v>-1.7488637980530575E-3</v>
      </c>
      <c r="S9" s="243">
        <f>IFERROR('Turistas lugar residencia isla '!S9/'Turistas lugar residencia isla '!$G9,"-")</f>
        <v>0.92165667783435734</v>
      </c>
      <c r="T9" s="35">
        <f t="shared" si="1"/>
        <v>3.2384373379116926E-2</v>
      </c>
      <c r="U9" s="243">
        <f>IFERROR('Turistas lugar residencia isla '!U9/'Turistas lugar residencia isla '!$I9,"-")</f>
        <v>0.94795764740726118</v>
      </c>
      <c r="V9" s="35">
        <f t="shared" si="1"/>
        <v>8.9111923903106849E-4</v>
      </c>
      <c r="W9" s="243">
        <f>IFERROR('Turistas lugar residencia isla '!W9/'Turistas lugar residencia isla '!$K9,"-")</f>
        <v>0.93498331585470495</v>
      </c>
      <c r="X9" s="35">
        <f t="shared" si="1"/>
        <v>2.9234199914583092E-2</v>
      </c>
      <c r="Y9" s="243">
        <f>IFERROR('Turistas lugar residencia isla '!Y9/'Turistas lugar residencia isla '!$M9,"-")</f>
        <v>0.90211374865336746</v>
      </c>
      <c r="Z9" s="35">
        <f t="shared" si="1"/>
        <v>0.10497677563369434</v>
      </c>
      <c r="AA9" s="242">
        <f>IFERROR('Turistas lugar residencia isla '!AA9/'Turistas lugar residencia isla '!$C9,"-")</f>
        <v>8.4951129678225282E-2</v>
      </c>
      <c r="AB9" s="35">
        <f t="shared" si="1"/>
        <v>-0.12577009268208073</v>
      </c>
      <c r="AC9" s="243">
        <f>IFERROR('Turistas lugar residencia isla '!AC9/'Turistas lugar residencia isla '!$E9,"-")</f>
        <v>0.10117276791343932</v>
      </c>
      <c r="AD9" s="35">
        <f t="shared" si="1"/>
        <v>1.5828493639074237E-2</v>
      </c>
      <c r="AE9" s="243">
        <f>IFERROR('Turistas lugar residencia isla '!AE9/'Turistas lugar residencia isla '!$G9,"-")</f>
        <v>7.8343322165642618E-2</v>
      </c>
      <c r="AF9" s="35">
        <f t="shared" ref="AF9:AT19" si="2">IFERROR(AE9/AE22-1,"-")</f>
        <v>-0.2695556322697894</v>
      </c>
      <c r="AG9" s="243">
        <f>IFERROR('Turistas lugar residencia isla '!AG9/'Turistas lugar residencia isla '!$I9,"-")</f>
        <v>5.2047288792358766E-2</v>
      </c>
      <c r="AH9" s="35">
        <f t="shared" si="2"/>
        <v>-1.5865248772986229E-2</v>
      </c>
      <c r="AI9" s="243">
        <f>IFERROR('Turistas lugar residencia isla '!AI9/'Turistas lugar residencia isla '!$K9,"-")</f>
        <v>6.5016684145295073E-2</v>
      </c>
      <c r="AJ9" s="35">
        <f t="shared" si="2"/>
        <v>-0.29000777494173002</v>
      </c>
      <c r="AK9" s="243">
        <f>IFERROR('Turistas lugar residencia isla '!AK9/'Turistas lugar residencia isla '!$M9,"-")</f>
        <v>9.7886251346632494E-2</v>
      </c>
      <c r="AL9" s="35">
        <f t="shared" si="2"/>
        <v>-0.46698221155776731</v>
      </c>
      <c r="AM9" s="242">
        <f>IFERROR('Turistas lugar residencia isla '!AM9/'Turistas lugar residencia isla '!$C9,"-")</f>
        <v>0.16180450115995706</v>
      </c>
      <c r="AN9" s="35">
        <f t="shared" si="2"/>
        <v>7.9436253678457192E-2</v>
      </c>
      <c r="AO9" s="243">
        <f>IFERROR('Turistas lugar residencia isla '!AO9/'Turistas lugar residencia isla '!$E9,"-")</f>
        <v>0.14262193464967043</v>
      </c>
      <c r="AP9" s="35">
        <f t="shared" si="2"/>
        <v>0.11924130288659462</v>
      </c>
      <c r="AQ9" s="243">
        <f>IFERROR('Turistas lugar residencia isla '!AQ9/'Turistas lugar residencia isla '!$G9,"-")</f>
        <v>0.20620121476954367</v>
      </c>
      <c r="AR9" s="35">
        <f t="shared" si="2"/>
        <v>5.9694719433978749E-2</v>
      </c>
      <c r="AS9" s="243">
        <f>IFERROR('Turistas lugar residencia isla '!AS9/'Turistas lugar residencia isla '!$I9,"-")</f>
        <v>0.32058148431522571</v>
      </c>
      <c r="AT9" s="35">
        <f t="shared" si="2"/>
        <v>-4.0571460021248118E-2</v>
      </c>
      <c r="AU9" s="243">
        <f>IFERROR('Turistas lugar residencia isla '!AU9/'Turistas lugar residencia isla '!$K9,"-")</f>
        <v>0.14137096005338926</v>
      </c>
      <c r="AV9" s="35">
        <f t="shared" ref="AV9:BJ19" si="3">IFERROR(AU9/AU22-1,"-")</f>
        <v>4.4967739513211091E-2</v>
      </c>
      <c r="AW9" s="243">
        <f>IFERROR('Turistas lugar residencia isla '!AW9/'Turistas lugar residencia isla '!$M9,"-")</f>
        <v>0.56703443664326314</v>
      </c>
      <c r="AX9" s="35">
        <f t="shared" si="3"/>
        <v>-7.6967966166936352E-2</v>
      </c>
      <c r="AY9" s="242">
        <f>IFERROR('Turistas lugar residencia isla '!AY9/'Turistas lugar residencia isla '!$C9,"-")</f>
        <v>2.4833027619557489E-2</v>
      </c>
      <c r="AZ9" s="35">
        <f t="shared" si="3"/>
        <v>-0.10671317022362714</v>
      </c>
      <c r="BA9" s="243">
        <f>IFERROR('Turistas lugar residencia isla '!BA9/'Turistas lugar residencia isla '!$E9,"-")</f>
        <v>3.5493857310573029E-2</v>
      </c>
      <c r="BB9" s="35">
        <f t="shared" si="3"/>
        <v>-9.0893311030476598E-2</v>
      </c>
      <c r="BC9" s="243">
        <f>IFERROR('Turistas lugar residencia isla '!BC9/'Turistas lugar residencia isla '!$G9,"-")</f>
        <v>1.763253347160797E-2</v>
      </c>
      <c r="BD9" s="35">
        <f t="shared" si="3"/>
        <v>-0.21423271339806171</v>
      </c>
      <c r="BE9" s="243">
        <f>IFERROR('Turistas lugar residencia isla '!BE9/'Turistas lugar residencia isla '!$I9,"-")</f>
        <v>1.1723474097292495E-2</v>
      </c>
      <c r="BF9" s="35">
        <f t="shared" si="3"/>
        <v>3.4055556731062975E-2</v>
      </c>
      <c r="BG9" s="243">
        <f>IFERROR('Turistas lugar residencia isla '!BG9/'Turistas lugar residencia isla '!$K9,"-")</f>
        <v>1.8796834779292591E-2</v>
      </c>
      <c r="BH9" s="35">
        <f t="shared" si="3"/>
        <v>9.6290151161712467E-2</v>
      </c>
      <c r="BI9" s="243">
        <f>IFERROR('Turistas lugar residencia isla '!BI9/'Turistas lugar residencia isla '!$M9,"-")</f>
        <v>1.5082283888703146E-2</v>
      </c>
      <c r="BJ9" s="35">
        <f t="shared" si="3"/>
        <v>-7.1544829088647122E-2</v>
      </c>
      <c r="BK9" s="242">
        <f>IFERROR('Turistas lugar residencia isla '!BK9/'Turistas lugar residencia isla '!$C9,"-")</f>
        <v>6.3749367362640905E-2</v>
      </c>
      <c r="BL9" s="35">
        <f t="shared" ref="BL9:BL19" si="4">IFERROR(BK9/BK22-1,"-")</f>
        <v>-5.6282753243568795E-2</v>
      </c>
      <c r="BM9" s="243">
        <f>IFERROR('Turistas lugar residencia isla '!BM9/'Turistas lugar residencia isla '!$E9,"-")</f>
        <v>6.0977537489321117E-2</v>
      </c>
      <c r="BN9" s="35">
        <f t="shared" ref="BN9:BN19" si="5">IFERROR(BM9/BM22-1,"-")</f>
        <v>-0.1337971458319982</v>
      </c>
      <c r="BO9" s="243">
        <f>IFERROR('Turistas lugar residencia isla '!BO9/'Turistas lugar residencia isla '!$G9,"-")</f>
        <v>4.3989458236948026E-2</v>
      </c>
      <c r="BP9" s="35">
        <f t="shared" ref="BP9:BP19" si="6">IFERROR(BO9/BO22-1,"-")</f>
        <v>0.42469037269418597</v>
      </c>
      <c r="BQ9" s="243">
        <f>IFERROR('Turistas lugar residencia isla '!BQ9/'Turistas lugar residencia isla '!$I9,"-")</f>
        <v>6.944245625293087E-2</v>
      </c>
      <c r="BR9" s="35">
        <f t="shared" ref="BR9:BR19" si="7">IFERROR(BQ9/BQ22-1,"-")</f>
        <v>-0.31005788202535167</v>
      </c>
      <c r="BS9" s="243">
        <f>IFERROR('Turistas lugar residencia isla '!BS9/'Turistas lugar residencia isla '!$K9,"-")</f>
        <v>8.6658404042330064E-2</v>
      </c>
      <c r="BT9" s="35">
        <f t="shared" ref="BT9:BT19" si="8">IFERROR(BS9/BS22-1,"-")</f>
        <v>0.11464597829641243</v>
      </c>
      <c r="BU9" s="243">
        <f>IFERROR('Turistas lugar residencia isla '!BU9/'Turistas lugar residencia isla '!$M9,"-")</f>
        <v>2.0394516883985289E-2</v>
      </c>
      <c r="BV9" s="35">
        <f t="shared" ref="BV9:BV19" si="9">IFERROR(BU9/BU22-1,"-")</f>
        <v>-0.43455812730813315</v>
      </c>
      <c r="BW9" s="242">
        <f>IFERROR('Turistas lugar residencia isla '!BW9/'Turistas lugar residencia isla '!$C9,"-")</f>
        <v>0.31145139443513165</v>
      </c>
      <c r="BX9" s="35">
        <f t="shared" ref="BX9:BX19" si="10">IFERROR(BW9/BW22-1,"-")</f>
        <v>2.8623417187669808E-3</v>
      </c>
      <c r="BY9" s="243">
        <f>IFERROR('Turistas lugar residencia isla '!BY9/'Turistas lugar residencia isla '!$E9,"-")</f>
        <v>0.33303909048766756</v>
      </c>
      <c r="BZ9" s="35">
        <f t="shared" ref="BZ9:BZ19" si="11">IFERROR(BY9/BY22-1,"-")</f>
        <v>-4.0704693575867479E-2</v>
      </c>
      <c r="CA9" s="243">
        <f>IFERROR('Turistas lugar residencia isla '!CA9/'Turistas lugar residencia isla '!$G9,"-")</f>
        <v>0.16880916841397817</v>
      </c>
      <c r="CB9" s="35">
        <f t="shared" ref="CB9:CB19" si="12">IFERROR(CA9/CA22-1,"-")</f>
        <v>2.821018774273365E-2</v>
      </c>
      <c r="CC9" s="243">
        <f>IFERROR('Turistas lugar residencia isla '!CC9/'Turistas lugar residencia isla '!$I9,"-")</f>
        <v>0.31109904484537354</v>
      </c>
      <c r="CD9" s="35">
        <f t="shared" ref="CD9:CD19" si="13">IFERROR(CC9/CC22-1,"-")</f>
        <v>0.23595378538752665</v>
      </c>
      <c r="CE9" s="243">
        <f>IFERROR('Turistas lugar residencia isla '!CE9/'Turistas lugar residencia isla '!$K9,"-")</f>
        <v>0.4404004194870817</v>
      </c>
      <c r="CF9" s="35">
        <f t="shared" ref="CF9:CF19" si="14">IFERROR(CE9/CE22-1,"-")</f>
        <v>1.350933249948616E-2</v>
      </c>
      <c r="CG9" s="243">
        <f>IFERROR('Turistas lugar residencia isla '!CG9/'Turistas lugar residencia isla '!$M9,"-")</f>
        <v>0.11033099297893681</v>
      </c>
      <c r="CH9" s="35">
        <f t="shared" ref="CH9:CH19" si="15">IFERROR(CG9/CG22-1,"-")</f>
        <v>2.8019180882305359</v>
      </c>
      <c r="CI9" s="242">
        <f>IFERROR('Turistas lugar residencia isla '!CI9/'Turistas lugar residencia isla '!$C9,"-")</f>
        <v>3.5729017649485259E-2</v>
      </c>
      <c r="CJ9" s="35">
        <f t="shared" ref="CJ9:CJ19" si="16">IFERROR(CI9/CI22-1,"-")</f>
        <v>-0.20089094948096609</v>
      </c>
      <c r="CK9" s="243">
        <f>IFERROR('Turistas lugar residencia isla '!CK9/'Turistas lugar residencia isla '!$E9,"-")</f>
        <v>2.699160075804535E-2</v>
      </c>
      <c r="CL9" s="35">
        <f t="shared" ref="CL9:CL19" si="17">IFERROR(CK9/CK22-1,"-")</f>
        <v>-0.25618003620307628</v>
      </c>
      <c r="CM9" s="243">
        <f>IFERROR('Turistas lugar residencia isla '!CM9/'Turistas lugar residencia isla '!$G9,"-")</f>
        <v>5.0317536630612898E-2</v>
      </c>
      <c r="CN9" s="35">
        <f t="shared" ref="CN9:CN19" si="18">IFERROR(CM9/CM22-1,"-")</f>
        <v>-0.17007211765794716</v>
      </c>
      <c r="CO9" s="243">
        <f>IFERROR('Turistas lugar residencia isla '!CO9/'Turistas lugar residencia isla '!$I9,"-")</f>
        <v>2.7025692919021644E-2</v>
      </c>
      <c r="CP9" s="35">
        <f t="shared" ref="CP9:CP19" si="19">IFERROR(CO9/CO22-1,"-")</f>
        <v>-0.27204943202314302</v>
      </c>
      <c r="CQ9" s="243">
        <f>IFERROR('Turistas lugar residencia isla '!CQ9/'Turistas lugar residencia isla '!$K9,"-")</f>
        <v>2.9196300886643149E-2</v>
      </c>
      <c r="CR9" s="35">
        <f t="shared" ref="CR9:CR19" si="20">IFERROR(CQ9/CQ22-1,"-")</f>
        <v>-0.31534506432899567</v>
      </c>
      <c r="CS9" s="243">
        <f>IFERROR('Turistas lugar residencia isla '!CS9/'Turistas lugar residencia isla '!$M9,"-")</f>
        <v>2.4035068167465361E-2</v>
      </c>
      <c r="CT9" s="35">
        <f t="shared" ref="CT9:CT19" si="21">IFERROR(CS9/CS22-1,"-")</f>
        <v>0.23647829439425183</v>
      </c>
      <c r="CU9" s="242">
        <f>IFERROR('Turistas lugar residencia isla '!CU9/'Turistas lugar residencia isla '!$C9,"-")</f>
        <v>3.8473859278047411E-2</v>
      </c>
      <c r="CV9" s="35">
        <f t="shared" ref="CV9:CV19" si="22">IFERROR(CU9/CU22-1,"-")</f>
        <v>0.12596712120843168</v>
      </c>
      <c r="CW9" s="243">
        <f>IFERROR('Turistas lugar residencia isla '!CW9/'Turistas lugar residencia isla '!$E9,"-")</f>
        <v>2.3476671633864805E-2</v>
      </c>
      <c r="CX9" s="35">
        <f t="shared" ref="CX9:CX19" si="23">IFERROR(CW9/CW22-1,"-")</f>
        <v>-0.21826355307266487</v>
      </c>
      <c r="CY9" s="243">
        <f>IFERROR('Turistas lugar residencia isla '!CY9/'Turistas lugar residencia isla '!$G9,"-")</f>
        <v>2.3273433901282985E-2</v>
      </c>
      <c r="CZ9" s="35">
        <f t="shared" ref="CZ9:CZ19" si="24">IFERROR(CY9/CY22-1,"-")</f>
        <v>0.21238860880903232</v>
      </c>
      <c r="DA9" s="243">
        <f>IFERROR('Turistas lugar residencia isla '!DA9/'Turistas lugar residencia isla '!$I9,"-")</f>
        <v>2.0791272799071996E-2</v>
      </c>
      <c r="DB9" s="35">
        <f t="shared" ref="DB9:DB19" si="25">IFERROR(DA9/DA22-1,"-")</f>
        <v>0.11292611043499878</v>
      </c>
      <c r="DC9" s="243">
        <f>IFERROR('Turistas lugar residencia isla '!DC9/'Turistas lugar residencia isla '!$K9,"-")</f>
        <v>0.10047859662503575</v>
      </c>
      <c r="DD9" s="35">
        <f t="shared" ref="DD9:DD19" si="26">IFERROR(DC9/DC22-1,"-")</f>
        <v>0.3829277927087944</v>
      </c>
      <c r="DE9" s="243">
        <f>IFERROR('Turistas lugar residencia isla '!DE9/'Turistas lugar residencia isla '!$M9,"-")</f>
        <v>8.5070024889483259E-3</v>
      </c>
      <c r="DF9" s="35">
        <f t="shared" ref="DF9:DF19" si="27">IFERROR(DE9/DE22-1,"-")</f>
        <v>0.60924130415939182</v>
      </c>
      <c r="DG9" s="242">
        <f>IFERROR('Turistas lugar residencia isla '!DG9/'Turistas lugar residencia isla '!$C9,"-")</f>
        <v>0.13639442050417908</v>
      </c>
      <c r="DH9" s="35">
        <f t="shared" ref="DH9:DH19" si="28">IFERROR(DG9/DG22-1,"-")</f>
        <v>8.2335004875247808E-2</v>
      </c>
      <c r="DI9" s="243">
        <f>IFERROR('Turistas lugar residencia isla '!DI9/'Turistas lugar residencia isla '!$E9,"-")</f>
        <v>9.64536336623288E-2</v>
      </c>
      <c r="DJ9" s="35">
        <f t="shared" ref="DJ9:DJ19" si="29">IFERROR(DI9/DI22-1,"-")</f>
        <v>0.29705671911957676</v>
      </c>
      <c r="DK9" s="243">
        <f>IFERROR('Turistas lugar residencia isla '!DK9/'Turistas lugar residencia isla '!$G9,"-")</f>
        <v>0.2846477394865547</v>
      </c>
      <c r="DL9" s="35">
        <f t="shared" ref="DL9:DL19" si="30">IFERROR(DK9/DK22-1,"-")</f>
        <v>1.6656783259325847E-2</v>
      </c>
      <c r="DM9" s="243">
        <f>IFERROR('Turistas lugar residencia isla '!DM9/'Turistas lugar residencia isla '!$I9,"-")</f>
        <v>4.329047066663376E-2</v>
      </c>
      <c r="DN9" s="35">
        <f t="shared" ref="DN9:DN19" si="31">IFERROR(DM9/DM22-1,"-")</f>
        <v>-0.18530022534732293</v>
      </c>
      <c r="DO9" s="243">
        <f>IFERROR('Turistas lugar residencia isla '!DO9/'Turistas lugar residencia isla '!$K9,"-")</f>
        <v>3.6239870340356563E-2</v>
      </c>
      <c r="DP9" s="35">
        <f t="shared" ref="DP9:DP19" si="32">IFERROR(DO9/DO22-1,"-")</f>
        <v>-0.25868329473718121</v>
      </c>
      <c r="DQ9" s="243">
        <f>IFERROR('Turistas lugar residencia isla '!DQ9/'Turistas lugar residencia isla '!$M9,"-")</f>
        <v>3.9414539916044426E-2</v>
      </c>
      <c r="DR9" s="35">
        <f t="shared" ref="DR9:DR19" si="33">IFERROR(DQ9/DQ22-1,"-")</f>
        <v>1.294128348959509</v>
      </c>
      <c r="DS9" s="242">
        <f>IFERROR('Turistas lugar residencia isla '!DS9/'Turistas lugar residencia isla '!$C9,"-")</f>
        <v>9.600729032276939E-2</v>
      </c>
      <c r="DT9" s="35">
        <f t="shared" ref="DT9:DT19" si="34">IFERROR(DS9/DS22-1,"-")</f>
        <v>-1.005721366849055E-2</v>
      </c>
      <c r="DU9" s="243">
        <f>IFERROR('Turistas lugar residencia isla '!DU9/'Turistas lugar residencia isla '!$E9,"-")</f>
        <v>0.13742147357053924</v>
      </c>
      <c r="DV9" s="35">
        <f t="shared" ref="DV9:DV19" si="35">IFERROR(DU9/DU22-1,"-")</f>
        <v>3.572971496463917E-2</v>
      </c>
      <c r="DW9" s="243">
        <f>IFERROR('Turistas lugar residencia isla '!DW9/'Turistas lugar residencia isla '!$G9,"-")</f>
        <v>0.10164696169171636</v>
      </c>
      <c r="DX9" s="35">
        <f t="shared" ref="DX9:DX19" si="36">IFERROR(DW9/DW22-1,"-")</f>
        <v>6.8476136303239565E-2</v>
      </c>
      <c r="DY9" s="243">
        <f>IFERROR('Turistas lugar residencia isla '!DY9/'Turistas lugar residencia isla '!$I9,"-")</f>
        <v>0.11326603647851519</v>
      </c>
      <c r="DZ9" s="35">
        <f t="shared" ref="DZ9:DZ19" si="37">IFERROR(DY9/DY22-1,"-")</f>
        <v>0.10650510945031999</v>
      </c>
      <c r="EA9" s="243">
        <f>IFERROR('Turistas lugar residencia isla '!EA9/'Turistas lugar residencia isla '!$K9,"-")</f>
        <v>5.2226141672228048E-2</v>
      </c>
      <c r="EB9" s="35">
        <f t="shared" ref="EB9:EB19" si="38">IFERROR(EA9/EA22-1,"-")</f>
        <v>-6.0164661240877493E-2</v>
      </c>
      <c r="EC9" s="243">
        <f>IFERROR('Turistas lugar residencia isla '!EC9/'Turistas lugar residencia isla '!$M9,"-")</f>
        <v>0.10780489616999146</v>
      </c>
      <c r="ED9" s="35">
        <f t="shared" ref="ED9:ED19" si="39">IFERROR(EC9/EC22-1,"-")</f>
        <v>0.47753729392229816</v>
      </c>
      <c r="EF9" s="35" t="str">
        <f t="shared" ref="EF9:EF19" si="40">IFERROR(EE9/EE22-1,"-")</f>
        <v>-</v>
      </c>
    </row>
    <row r="10" spans="1:136" s="16" customFormat="1" x14ac:dyDescent="0.25">
      <c r="A10" s="218"/>
      <c r="B10" s="33" t="s">
        <v>37</v>
      </c>
      <c r="C10" s="242">
        <f>IFERROR('Turistas lugar residencia isla '!C10/'Turistas lugar residencia isla '!$C10,"-")</f>
        <v>1</v>
      </c>
      <c r="D10" s="35">
        <f t="shared" si="0"/>
        <v>0</v>
      </c>
      <c r="E10" s="243">
        <f>IFERROR('Turistas lugar residencia isla '!E10/'Turistas lugar residencia isla '!$E10,"-")</f>
        <v>1</v>
      </c>
      <c r="F10" s="35">
        <f t="shared" si="0"/>
        <v>0</v>
      </c>
      <c r="G10" s="243">
        <f>IFERROR('Turistas lugar residencia isla '!G10/'Turistas lugar residencia isla '!$G10,"-")</f>
        <v>1</v>
      </c>
      <c r="H10" s="35">
        <f t="shared" si="0"/>
        <v>0</v>
      </c>
      <c r="I10" s="243">
        <f>IFERROR('Turistas lugar residencia isla '!I10/'Turistas lugar residencia isla '!$I10,"-")</f>
        <v>1</v>
      </c>
      <c r="J10" s="35">
        <f t="shared" si="0"/>
        <v>0</v>
      </c>
      <c r="K10" s="243">
        <f>IFERROR('Turistas lugar residencia isla '!K10/'Turistas lugar residencia isla '!$K10,"-")</f>
        <v>1</v>
      </c>
      <c r="L10" s="35">
        <f t="shared" si="0"/>
        <v>0</v>
      </c>
      <c r="M10" s="243">
        <f>IFERROR('Turistas lugar residencia isla '!M10/'Turistas lugar residencia isla '!$M10,"-")</f>
        <v>1</v>
      </c>
      <c r="N10" s="35">
        <f t="shared" si="0"/>
        <v>0</v>
      </c>
      <c r="O10" s="242">
        <f>IFERROR('Turistas lugar residencia isla '!O10/'Turistas lugar residencia isla '!$C10,"-")</f>
        <v>0.90442626784507751</v>
      </c>
      <c r="P10" s="35">
        <f t="shared" si="1"/>
        <v>-2.0440701066249956E-3</v>
      </c>
      <c r="Q10" s="243">
        <f>IFERROR('Turistas lugar residencia isla '!Q10/'Turistas lugar residencia isla '!$E10,"-")</f>
        <v>0.89240901645002113</v>
      </c>
      <c r="R10" s="35">
        <f t="shared" si="1"/>
        <v>-9.7272895613219612E-3</v>
      </c>
      <c r="S10" s="243">
        <f>IFERROR('Turistas lugar residencia isla '!S10/'Turistas lugar residencia isla '!$G10,"-")</f>
        <v>0.89493665232473318</v>
      </c>
      <c r="T10" s="35">
        <f t="shared" si="1"/>
        <v>-5.6320556310170966E-3</v>
      </c>
      <c r="U10" s="243">
        <f>IFERROR('Turistas lugar residencia isla '!U10/'Turistas lugar residencia isla '!$I10,"-")</f>
        <v>0.93994090114161921</v>
      </c>
      <c r="V10" s="35">
        <f t="shared" si="1"/>
        <v>-8.2584836590345878E-3</v>
      </c>
      <c r="W10" s="243">
        <f>IFERROR('Turistas lugar residencia isla '!W10/'Turistas lugar residencia isla '!$K10,"-")</f>
        <v>0.9216603565574365</v>
      </c>
      <c r="X10" s="35">
        <f t="shared" si="1"/>
        <v>1.2297709822554737E-2</v>
      </c>
      <c r="Y10" s="243">
        <f>IFERROR('Turistas lugar residencia isla '!Y10/'Turistas lugar residencia isla '!$M10,"-")</f>
        <v>0.86904224928582163</v>
      </c>
      <c r="Z10" s="35">
        <f t="shared" si="1"/>
        <v>5.9584006016743629E-2</v>
      </c>
      <c r="AA10" s="242">
        <f>IFERROR('Turistas lugar residencia isla '!AA10/'Turistas lugar residencia isla '!$C10,"-")</f>
        <v>9.5573732154922444E-2</v>
      </c>
      <c r="AB10" s="35">
        <f t="shared" si="1"/>
        <v>1.976603632753271E-2</v>
      </c>
      <c r="AC10" s="243">
        <f>IFERROR('Turistas lugar residencia isla '!AC10/'Turistas lugar residencia isla '!$E10,"-")</f>
        <v>0.10759098354997887</v>
      </c>
      <c r="AD10" s="35">
        <f t="shared" si="1"/>
        <v>8.872219992341801E-2</v>
      </c>
      <c r="AE10" s="243">
        <f>IFERROR('Turistas lugar residencia isla '!AE10/'Turistas lugar residencia isla '!$G10,"-")</f>
        <v>0.10506334767526686</v>
      </c>
      <c r="AF10" s="35">
        <f t="shared" si="2"/>
        <v>5.0691617382242704E-2</v>
      </c>
      <c r="AG10" s="243">
        <f>IFERROR('Turistas lugar residencia isla '!AG10/'Turistas lugar residencia isla '!$I10,"-")</f>
        <v>6.0059098858380768E-2</v>
      </c>
      <c r="AH10" s="35">
        <f t="shared" si="2"/>
        <v>0.14998077891768946</v>
      </c>
      <c r="AI10" s="243">
        <f>IFERROR('Turistas lugar residencia isla '!AI10/'Turistas lugar residencia isla '!$K10,"-")</f>
        <v>7.83396434425635E-2</v>
      </c>
      <c r="AJ10" s="35">
        <f t="shared" si="2"/>
        <v>-0.12505122018228421</v>
      </c>
      <c r="AK10" s="243">
        <f>IFERROR('Turistas lugar residencia isla '!AK10/'Turistas lugar residencia isla '!$M10,"-")</f>
        <v>0.13100786849095375</v>
      </c>
      <c r="AL10" s="35">
        <f t="shared" si="2"/>
        <v>-0.27147810276889206</v>
      </c>
      <c r="AM10" s="242">
        <f>IFERROR('Turistas lugar residencia isla '!AM10/'Turistas lugar residencia isla '!$C10,"-")</f>
        <v>0.18171554099245868</v>
      </c>
      <c r="AN10" s="35">
        <f t="shared" si="2"/>
        <v>2.3286303394293606E-2</v>
      </c>
      <c r="AO10" s="243">
        <f>IFERROR('Turistas lugar residencia isla '!AO10/'Turistas lugar residencia isla '!$E10,"-")</f>
        <v>0.14893742392433429</v>
      </c>
      <c r="AP10" s="35">
        <f t="shared" si="2"/>
        <v>3.8191620408356997E-2</v>
      </c>
      <c r="AQ10" s="243">
        <f>IFERROR('Turistas lugar residencia isla '!AQ10/'Turistas lugar residencia isla '!$G10,"-")</f>
        <v>0.20601021304470812</v>
      </c>
      <c r="AR10" s="35">
        <f t="shared" si="2"/>
        <v>-5.9854232229871185E-2</v>
      </c>
      <c r="AS10" s="243">
        <f>IFERROR('Turistas lugar residencia isla '!AS10/'Turistas lugar residencia isla '!$I10,"-")</f>
        <v>0.33928032991450613</v>
      </c>
      <c r="AT10" s="35">
        <f t="shared" si="2"/>
        <v>-0.12130366912655277</v>
      </c>
      <c r="AU10" s="243">
        <f>IFERROR('Turistas lugar residencia isla '!AU10/'Turistas lugar residencia isla '!$K10,"-")</f>
        <v>0.12464278979357965</v>
      </c>
      <c r="AV10" s="35">
        <f t="shared" si="3"/>
        <v>-0.10448297308155419</v>
      </c>
      <c r="AW10" s="243">
        <f>IFERROR('Turistas lugar residencia isla '!AW10/'Turistas lugar residencia isla '!$M10,"-")</f>
        <v>0.38194757680549291</v>
      </c>
      <c r="AX10" s="35">
        <f t="shared" si="3"/>
        <v>-0.26211770552191294</v>
      </c>
      <c r="AY10" s="242">
        <f>IFERROR('Turistas lugar residencia isla '!AY10/'Turistas lugar residencia isla '!$C10,"-")</f>
        <v>2.2819609182659826E-2</v>
      </c>
      <c r="AZ10" s="35">
        <f t="shared" si="3"/>
        <v>-0.10416080921333748</v>
      </c>
      <c r="BA10" s="243">
        <f>IFERROR('Turistas lugar residencia isla '!BA10/'Turistas lugar residencia isla '!$E10,"-")</f>
        <v>3.2894991590640105E-2</v>
      </c>
      <c r="BB10" s="35">
        <f t="shared" si="3"/>
        <v>-0.10131981599407203</v>
      </c>
      <c r="BC10" s="243">
        <f>IFERROR('Turistas lugar residencia isla '!BC10/'Turistas lugar residencia isla '!$G10,"-")</f>
        <v>1.8557667971832243E-2</v>
      </c>
      <c r="BD10" s="35">
        <f t="shared" si="3"/>
        <v>-0.15819457548161109</v>
      </c>
      <c r="BE10" s="243">
        <f>IFERROR('Turistas lugar residencia isla '!BE10/'Turistas lugar residencia isla '!$I10,"-")</f>
        <v>1.1003335328035775E-2</v>
      </c>
      <c r="BF10" s="35">
        <f t="shared" si="3"/>
        <v>0.48088414261204115</v>
      </c>
      <c r="BG10" s="243">
        <f>IFERROR('Turistas lugar residencia isla '!BG10/'Turistas lugar residencia isla '!$K10,"-")</f>
        <v>1.3853228309906146E-2</v>
      </c>
      <c r="BH10" s="35">
        <f t="shared" si="3"/>
        <v>-4.8509638700453328E-2</v>
      </c>
      <c r="BI10" s="243">
        <f>IFERROR('Turistas lugar residencia isla '!BI10/'Turistas lugar residencia isla '!$M10,"-")</f>
        <v>1.6939808550092719E-2</v>
      </c>
      <c r="BJ10" s="35">
        <f t="shared" si="3"/>
        <v>0.27363430455622773</v>
      </c>
      <c r="BK10" s="242">
        <f>IFERROR('Turistas lugar residencia isla '!BK10/'Turistas lugar residencia isla '!$C10,"-")</f>
        <v>4.926158417313177E-2</v>
      </c>
      <c r="BL10" s="35">
        <f t="shared" si="4"/>
        <v>-7.4792011869831532E-2</v>
      </c>
      <c r="BM10" s="243">
        <f>IFERROR('Turistas lugar residencia isla '!BM10/'Turistas lugar residencia isla '!$E10,"-")</f>
        <v>5.0979745143363168E-2</v>
      </c>
      <c r="BN10" s="35">
        <f t="shared" si="5"/>
        <v>-6.7250867875063625E-2</v>
      </c>
      <c r="BO10" s="243">
        <f>IFERROR('Turistas lugar residencia isla '!BO10/'Turistas lugar residencia isla '!$G10,"-")</f>
        <v>2.8941922613110214E-2</v>
      </c>
      <c r="BP10" s="35">
        <f t="shared" si="6"/>
        <v>1.1763581190047834E-2</v>
      </c>
      <c r="BQ10" s="243">
        <f>IFERROR('Turistas lugar residencia isla '!BQ10/'Turistas lugar residencia isla '!$I10,"-")</f>
        <v>5.8945776565493505E-2</v>
      </c>
      <c r="BR10" s="35">
        <f t="shared" si="7"/>
        <v>-0.2222096667897584</v>
      </c>
      <c r="BS10" s="243">
        <f>IFERROR('Turistas lugar residencia isla '!BS10/'Turistas lugar residencia isla '!$K10,"-")</f>
        <v>6.594426795479931E-2</v>
      </c>
      <c r="BT10" s="35">
        <f t="shared" si="8"/>
        <v>-7.063018323439918E-3</v>
      </c>
      <c r="BU10" s="243">
        <f>IFERROR('Turistas lugar residencia isla '!BU10/'Turistas lugar residencia isla '!$M10,"-")</f>
        <v>4.2950934696536859E-2</v>
      </c>
      <c r="BV10" s="35">
        <f t="shared" si="9"/>
        <v>0.12962633841021853</v>
      </c>
      <c r="BW10" s="242">
        <f>IFERROR('Turistas lugar residencia isla '!BW10/'Turistas lugar residencia isla '!$C10,"-")</f>
        <v>0.33272721942346228</v>
      </c>
      <c r="BX10" s="35">
        <f t="shared" si="10"/>
        <v>-1.2676111893217379E-2</v>
      </c>
      <c r="BY10" s="243">
        <f>IFERROR('Turistas lugar residencia isla '!BY10/'Turistas lugar residencia isla '!$E10,"-")</f>
        <v>0.36471873679461125</v>
      </c>
      <c r="BZ10" s="35">
        <f t="shared" si="11"/>
        <v>-3.8392609250990417E-2</v>
      </c>
      <c r="CA10" s="243">
        <f>IFERROR('Turistas lugar residencia isla '!CA10/'Turistas lugar residencia isla '!$G10,"-")</f>
        <v>0.18676274273350305</v>
      </c>
      <c r="CB10" s="35">
        <f t="shared" si="12"/>
        <v>1.814474950637246E-2</v>
      </c>
      <c r="CC10" s="243">
        <f>IFERROR('Turistas lugar residencia isla '!CC10/'Turistas lugar residencia isla '!$I10,"-")</f>
        <v>0.31239823538416578</v>
      </c>
      <c r="CD10" s="35">
        <f t="shared" si="13"/>
        <v>0.17027588555111373</v>
      </c>
      <c r="CE10" s="243">
        <f>IFERROR('Turistas lugar residencia isla '!CE10/'Turistas lugar residencia isla '!$K10,"-")</f>
        <v>0.49112958208219099</v>
      </c>
      <c r="CF10" s="35">
        <f t="shared" si="14"/>
        <v>5.9379357398946064E-2</v>
      </c>
      <c r="CG10" s="243">
        <f>IFERROR('Turistas lugar residencia isla '!CG10/'Turistas lugar residencia isla '!$M10,"-")</f>
        <v>0.20107252042299403</v>
      </c>
      <c r="CH10" s="35">
        <f t="shared" si="15"/>
        <v>0.62342983056089984</v>
      </c>
      <c r="CI10" s="242">
        <f>IFERROR('Turistas lugar residencia isla '!CI10/'Turistas lugar residencia isla '!$C10,"-")</f>
        <v>3.7364297640791945E-2</v>
      </c>
      <c r="CJ10" s="35">
        <f t="shared" si="16"/>
        <v>-0.17414895978396205</v>
      </c>
      <c r="CK10" s="243">
        <f>IFERROR('Turistas lugar residencia isla '!CK10/'Turistas lugar residencia isla '!$E10,"-")</f>
        <v>3.1659261828240297E-2</v>
      </c>
      <c r="CL10" s="35">
        <f t="shared" si="17"/>
        <v>-4.6877453983139028E-2</v>
      </c>
      <c r="CM10" s="243">
        <f>IFERROR('Turistas lugar residencia isla '!CM10/'Turistas lugar residencia isla '!$G10,"-")</f>
        <v>5.2335650870689358E-2</v>
      </c>
      <c r="CN10" s="35">
        <f t="shared" si="18"/>
        <v>-0.1923640020672327</v>
      </c>
      <c r="CO10" s="243">
        <f>IFERROR('Turistas lugar residencia isla '!CO10/'Turistas lugar residencia isla '!$I10,"-")</f>
        <v>2.5852271409419633E-2</v>
      </c>
      <c r="CP10" s="35">
        <f t="shared" si="19"/>
        <v>-0.28905017461931071</v>
      </c>
      <c r="CQ10" s="243">
        <f>IFERROR('Turistas lugar residencia isla '!CQ10/'Turistas lugar residencia isla '!$K10,"-")</f>
        <v>3.2279472561904346E-2</v>
      </c>
      <c r="CR10" s="35">
        <f t="shared" si="20"/>
        <v>-0.26946391244564205</v>
      </c>
      <c r="CS10" s="243">
        <f>IFERROR('Turistas lugar residencia isla '!CS10/'Turistas lugar residencia isla '!$M10,"-")</f>
        <v>5.192201673933744E-2</v>
      </c>
      <c r="CT10" s="35">
        <f t="shared" si="21"/>
        <v>1.2154489209981008</v>
      </c>
      <c r="CU10" s="242">
        <f>IFERROR('Turistas lugar residencia isla '!CU10/'Turistas lugar residencia isla '!$C10,"-")</f>
        <v>3.8779699752031917E-2</v>
      </c>
      <c r="CV10" s="35">
        <f t="shared" si="22"/>
        <v>0.12112456274243932</v>
      </c>
      <c r="CW10" s="243">
        <f>IFERROR('Turistas lugar residencia isla '!CW10/'Turistas lugar residencia isla '!$E10,"-")</f>
        <v>2.7270232549525996E-2</v>
      </c>
      <c r="CX10" s="35">
        <f t="shared" si="23"/>
        <v>-5.0036783127890394E-2</v>
      </c>
      <c r="CY10" s="243">
        <f>IFERROR('Turistas lugar residencia isla '!CY10/'Turistas lugar residencia isla '!$G10,"-")</f>
        <v>2.3830437652289996E-2</v>
      </c>
      <c r="CZ10" s="35">
        <f t="shared" si="24"/>
        <v>9.5190082373284524E-2</v>
      </c>
      <c r="DA10" s="243">
        <f>IFERROR('Turistas lugar residencia isla '!DA10/'Turistas lugar residencia isla '!$I10,"-")</f>
        <v>2.5258499519879761E-2</v>
      </c>
      <c r="DB10" s="35">
        <f t="shared" si="25"/>
        <v>0.72664460782924478</v>
      </c>
      <c r="DC10" s="243">
        <f>IFERROR('Turistas lugar residencia isla '!DC10/'Turistas lugar residencia isla '!$K10,"-")</f>
        <v>9.5188360387020027E-2</v>
      </c>
      <c r="DD10" s="35">
        <f t="shared" si="26"/>
        <v>0.23425889591411075</v>
      </c>
      <c r="DE10" s="243">
        <f>IFERROR('Turistas lugar residencia isla '!DE10/'Turistas lugar residencia isla '!$M10,"-")</f>
        <v>1.653886633588934E-3</v>
      </c>
      <c r="DF10" s="35">
        <f t="shared" si="27"/>
        <v>-0.59698967271884107</v>
      </c>
      <c r="DG10" s="242">
        <f>IFERROR('Turistas lugar residencia isla '!DG10/'Turistas lugar residencia isla '!$C10,"-")</f>
        <v>0.11484256378684153</v>
      </c>
      <c r="DH10" s="35">
        <f t="shared" si="28"/>
        <v>0.11470578908238727</v>
      </c>
      <c r="DI10" s="243">
        <f>IFERROR('Turistas lugar residencia isla '!DI10/'Turistas lugar residencia isla '!$E10,"-")</f>
        <v>7.5413186617080338E-2</v>
      </c>
      <c r="DJ10" s="35">
        <f t="shared" si="29"/>
        <v>0.1672406946423326</v>
      </c>
      <c r="DK10" s="243">
        <f>IFERROR('Turistas lugar residencia isla '!DK10/'Turistas lugar residencia isla '!$G10,"-")</f>
        <v>0.25896867106353627</v>
      </c>
      <c r="DL10" s="35">
        <f t="shared" si="30"/>
        <v>6.5269747248483556E-2</v>
      </c>
      <c r="DM10" s="243">
        <f>IFERROR('Turistas lugar residencia isla '!DM10/'Turistas lugar residencia isla '!$I10,"-")</f>
        <v>3.9991464529087861E-2</v>
      </c>
      <c r="DN10" s="35">
        <f t="shared" si="31"/>
        <v>0.15231250950563813</v>
      </c>
      <c r="DO10" s="243">
        <f>IFERROR('Turistas lugar residencia isla '!DO10/'Turistas lugar residencia isla '!$K10,"-")</f>
        <v>3.437196280662054E-2</v>
      </c>
      <c r="DP10" s="35">
        <f t="shared" si="32"/>
        <v>-2.3416446059223994E-2</v>
      </c>
      <c r="DQ10" s="243">
        <f>IFERROR('Turistas lugar residencia isla '!DQ10/'Turistas lugar residencia isla '!$M10,"-")</f>
        <v>6.5303463138375178E-2</v>
      </c>
      <c r="DR10" s="35">
        <f t="shared" si="33"/>
        <v>6.0253326700725429</v>
      </c>
      <c r="DS10" s="242">
        <f>IFERROR('Turistas lugar residencia isla '!DS10/'Turistas lugar residencia isla '!$C10,"-")</f>
        <v>8.0661557310490545E-2</v>
      </c>
      <c r="DT10" s="35">
        <f t="shared" si="34"/>
        <v>-2.8081183915194763E-2</v>
      </c>
      <c r="DU10" s="243">
        <f>IFERROR('Turistas lugar residencia isla '!DU10/'Turistas lugar residencia isla '!$E10,"-")</f>
        <v>0.11611314166614757</v>
      </c>
      <c r="DV10" s="35">
        <f t="shared" si="35"/>
        <v>6.095874103623089E-2</v>
      </c>
      <c r="DW10" s="243">
        <f>IFERROR('Turistas lugar residencia isla '!DW10/'Turistas lugar residencia isla '!$G10,"-")</f>
        <v>9.2582391678700984E-2</v>
      </c>
      <c r="DX10" s="35">
        <f t="shared" si="36"/>
        <v>8.6727073845760394E-3</v>
      </c>
      <c r="DY10" s="243">
        <f>IFERROR('Turistas lugar residencia isla '!DY10/'Turistas lugar residencia isla '!$I10,"-")</f>
        <v>8.0228787731188328E-2</v>
      </c>
      <c r="DZ10" s="35">
        <f t="shared" si="37"/>
        <v>1.5517172442503835E-2</v>
      </c>
      <c r="EA10" s="243">
        <f>IFERROR('Turistas lugar residencia isla '!EA10/'Turistas lugar residencia isla '!$K10,"-")</f>
        <v>3.595311661371977E-2</v>
      </c>
      <c r="EB10" s="35">
        <f t="shared" si="38"/>
        <v>-0.20248770198801502</v>
      </c>
      <c r="EC10" s="243">
        <f>IFERROR('Turistas lugar residencia isla '!EC10/'Turistas lugar residencia isla '!$M10,"-")</f>
        <v>9.2066355936450656E-2</v>
      </c>
      <c r="ED10" s="35">
        <f t="shared" si="39"/>
        <v>0.25221388622374885</v>
      </c>
      <c r="EF10" s="35" t="str">
        <f t="shared" si="40"/>
        <v>-</v>
      </c>
    </row>
    <row r="11" spans="1:136" s="16" customFormat="1" x14ac:dyDescent="0.25">
      <c r="A11" s="218"/>
      <c r="B11" s="33" t="s">
        <v>39</v>
      </c>
      <c r="C11" s="242">
        <f>IFERROR('Turistas lugar residencia isla '!C11/'Turistas lugar residencia isla '!$C11,"-")</f>
        <v>1</v>
      </c>
      <c r="D11" s="35">
        <f t="shared" si="0"/>
        <v>0</v>
      </c>
      <c r="E11" s="243">
        <f>IFERROR('Turistas lugar residencia isla '!E11/'Turistas lugar residencia isla '!$E11,"-")</f>
        <v>1</v>
      </c>
      <c r="F11" s="35">
        <f t="shared" si="0"/>
        <v>0</v>
      </c>
      <c r="G11" s="243">
        <f>IFERROR('Turistas lugar residencia isla '!G11/'Turistas lugar residencia isla '!$G11,"-")</f>
        <v>1</v>
      </c>
      <c r="H11" s="35">
        <f t="shared" si="0"/>
        <v>0</v>
      </c>
      <c r="I11" s="243">
        <f>IFERROR('Turistas lugar residencia isla '!I11/'Turistas lugar residencia isla '!$I11,"-")</f>
        <v>1</v>
      </c>
      <c r="J11" s="35">
        <f t="shared" si="0"/>
        <v>0</v>
      </c>
      <c r="K11" s="243">
        <f>IFERROR('Turistas lugar residencia isla '!K11/'Turistas lugar residencia isla '!$K11,"-")</f>
        <v>1</v>
      </c>
      <c r="L11" s="35">
        <f t="shared" si="0"/>
        <v>0</v>
      </c>
      <c r="M11" s="243">
        <f>IFERROR('Turistas lugar residencia isla '!M11/'Turistas lugar residencia isla '!$M11,"-")</f>
        <v>1</v>
      </c>
      <c r="N11" s="35">
        <f t="shared" si="0"/>
        <v>0</v>
      </c>
      <c r="O11" s="242">
        <f>IFERROR('Turistas lugar residencia isla '!O11/'Turistas lugar residencia isla '!$C11,"-")</f>
        <v>0.87943751947532467</v>
      </c>
      <c r="P11" s="35">
        <f t="shared" si="1"/>
        <v>1.5395276961960302E-3</v>
      </c>
      <c r="Q11" s="243">
        <f>IFERROR('Turistas lugar residencia isla '!Q11/'Turistas lugar residencia isla '!$E11,"-")</f>
        <v>0.86213895787894457</v>
      </c>
      <c r="R11" s="35">
        <f t="shared" si="1"/>
        <v>-1.117221806803681E-2</v>
      </c>
      <c r="S11" s="243">
        <f>IFERROR('Turistas lugar residencia isla '!S11/'Turistas lugar residencia isla '!$G11,"-")</f>
        <v>0.86582084031050655</v>
      </c>
      <c r="T11" s="35">
        <f t="shared" si="1"/>
        <v>6.1351142052679108E-4</v>
      </c>
      <c r="U11" s="243">
        <f>IFERROR('Turistas lugar residencia isla '!U11/'Turistas lugar residencia isla '!$I11,"-")</f>
        <v>0.9317012006810852</v>
      </c>
      <c r="V11" s="35">
        <f t="shared" si="1"/>
        <v>9.2547425343059153E-4</v>
      </c>
      <c r="W11" s="243">
        <f>IFERROR('Turistas lugar residencia isla '!W11/'Turistas lugar residencia isla '!$K11,"-")</f>
        <v>0.90477260891881062</v>
      </c>
      <c r="X11" s="35">
        <f t="shared" si="1"/>
        <v>1.4097699362691118E-2</v>
      </c>
      <c r="Y11" s="243">
        <f>IFERROR('Turistas lugar residencia isla '!Y11/'Turistas lugar residencia isla '!$M11,"-")</f>
        <v>0.79523400073701023</v>
      </c>
      <c r="Z11" s="35">
        <f t="shared" si="1"/>
        <v>8.0956373542961257E-2</v>
      </c>
      <c r="AA11" s="242">
        <f>IFERROR('Turistas lugar residencia isla '!AA11/'Turistas lugar residencia isla '!$C11,"-")</f>
        <v>0.12056248052467537</v>
      </c>
      <c r="AB11" s="35">
        <f t="shared" si="1"/>
        <v>-1.108842055944681E-2</v>
      </c>
      <c r="AC11" s="243">
        <f>IFERROR('Turistas lugar residencia isla '!AC11/'Turistas lugar residencia isla '!$E11,"-")</f>
        <v>0.13786104212105549</v>
      </c>
      <c r="AD11" s="35">
        <f t="shared" si="1"/>
        <v>7.6028840857679914E-2</v>
      </c>
      <c r="AE11" s="243">
        <f>IFERROR('Turistas lugar residencia isla '!AE11/'Turistas lugar residencia isla '!$G11,"-")</f>
        <v>0.13417633587570701</v>
      </c>
      <c r="AF11" s="35">
        <f t="shared" si="2"/>
        <v>-3.9410162366804169E-3</v>
      </c>
      <c r="AG11" s="243">
        <f>IFERROR('Turistas lugar residencia isla '!AG11/'Turistas lugar residencia isla '!$I11,"-")</f>
        <v>6.8298799318914749E-2</v>
      </c>
      <c r="AH11" s="35">
        <f t="shared" si="2"/>
        <v>-1.2534709250246912E-2</v>
      </c>
      <c r="AI11" s="243">
        <f>IFERROR('Turistas lugar residencia isla '!AI11/'Turistas lugar residencia isla '!$K11,"-")</f>
        <v>9.5231137536106458E-2</v>
      </c>
      <c r="AJ11" s="35">
        <f t="shared" si="2"/>
        <v>-0.11663757065326741</v>
      </c>
      <c r="AK11" s="243">
        <f>IFERROR('Turistas lugar residencia isla '!AK11/'Turistas lugar residencia isla '!$M11,"-")</f>
        <v>0.2047659992629898</v>
      </c>
      <c r="AL11" s="35">
        <f t="shared" si="2"/>
        <v>-0.22532103519052116</v>
      </c>
      <c r="AM11" s="242">
        <f>IFERROR('Turistas lugar residencia isla '!AM11/'Turistas lugar residencia isla '!$C11,"-")</f>
        <v>0.17840686503811823</v>
      </c>
      <c r="AN11" s="35">
        <f t="shared" si="2"/>
        <v>3.6808020459492941E-2</v>
      </c>
      <c r="AO11" s="243">
        <f>IFERROR('Turistas lugar residencia isla '!AO11/'Turistas lugar residencia isla '!$E11,"-")</f>
        <v>0.13128362327167153</v>
      </c>
      <c r="AP11" s="35">
        <f t="shared" si="2"/>
        <v>9.3014582594147077E-2</v>
      </c>
      <c r="AQ11" s="243">
        <f>IFERROR('Turistas lugar residencia isla '!AQ11/'Turistas lugar residencia isla '!$G11,"-")</f>
        <v>0.22214943057794997</v>
      </c>
      <c r="AR11" s="35">
        <f t="shared" si="2"/>
        <v>5.0807965072558581E-2</v>
      </c>
      <c r="AS11" s="243">
        <f>IFERROR('Turistas lugar residencia isla '!AS11/'Turistas lugar residencia isla '!$I11,"-")</f>
        <v>0.36648338513028927</v>
      </c>
      <c r="AT11" s="35">
        <f t="shared" si="2"/>
        <v>3.5898617701789259E-2</v>
      </c>
      <c r="AU11" s="243">
        <f>IFERROR('Turistas lugar residencia isla '!AU11/'Turistas lugar residencia isla '!$K11,"-")</f>
        <v>0.117818514230909</v>
      </c>
      <c r="AV11" s="35">
        <f t="shared" si="3"/>
        <v>0.21352817207623631</v>
      </c>
      <c r="AW11" s="243">
        <f>IFERROR('Turistas lugar residencia isla '!AW11/'Turistas lugar residencia isla '!$M11,"-")</f>
        <v>0.26575359292470213</v>
      </c>
      <c r="AX11" s="35">
        <f t="shared" si="3"/>
        <v>-0.34473572500051597</v>
      </c>
      <c r="AY11" s="242">
        <f>IFERROR('Turistas lugar residencia isla '!AY11/'Turistas lugar residencia isla '!$C11,"-")</f>
        <v>3.1129579878113014E-2</v>
      </c>
      <c r="AZ11" s="35">
        <f t="shared" si="3"/>
        <v>0.33345827798838878</v>
      </c>
      <c r="BA11" s="243">
        <f>IFERROR('Turistas lugar residencia isla '!BA11/'Turistas lugar residencia isla '!$E11,"-")</f>
        <v>3.795523681049217E-2</v>
      </c>
      <c r="BB11" s="35">
        <f t="shared" si="3"/>
        <v>0.18438693321461819</v>
      </c>
      <c r="BC11" s="243">
        <f>IFERROR('Turistas lugar residencia isla '!BC11/'Turistas lugar residencia isla '!$G11,"-")</f>
        <v>3.5447334460976303E-2</v>
      </c>
      <c r="BD11" s="35">
        <f t="shared" si="3"/>
        <v>0.48948178203685044</v>
      </c>
      <c r="BE11" s="243">
        <f>IFERROR('Turistas lugar residencia isla '!BE11/'Turistas lugar residencia isla '!$I11,"-")</f>
        <v>7.7866193094498137E-3</v>
      </c>
      <c r="BF11" s="35">
        <f t="shared" si="3"/>
        <v>0.22366453014809706</v>
      </c>
      <c r="BG11" s="243">
        <f>IFERROR('Turistas lugar residencia isla '!BG11/'Turistas lugar residencia isla '!$K11,"-")</f>
        <v>2.6236423783994395E-2</v>
      </c>
      <c r="BH11" s="35">
        <f t="shared" si="3"/>
        <v>0.94387313701697084</v>
      </c>
      <c r="BI11" s="243">
        <f>IFERROR('Turistas lugar residencia isla '!BI11/'Turistas lugar residencia isla '!$M11,"-")</f>
        <v>2.204888834295541E-2</v>
      </c>
      <c r="BJ11" s="35">
        <f t="shared" si="3"/>
        <v>0.58424479425457854</v>
      </c>
      <c r="BK11" s="242">
        <f>IFERROR('Turistas lugar residencia isla '!BK11/'Turistas lugar residencia isla '!$C11,"-")</f>
        <v>5.8195032438616352E-2</v>
      </c>
      <c r="BL11" s="35">
        <f t="shared" si="4"/>
        <v>0.1661579842307519</v>
      </c>
      <c r="BM11" s="243">
        <f>IFERROR('Turistas lugar residencia isla '!BM11/'Turistas lugar residencia isla '!$E11,"-")</f>
        <v>5.6650091042859486E-2</v>
      </c>
      <c r="BN11" s="35">
        <f t="shared" si="5"/>
        <v>0.22360123295891743</v>
      </c>
      <c r="BO11" s="243">
        <f>IFERROR('Turistas lugar residencia isla '!BO11/'Turistas lugar residencia isla '!$G11,"-")</f>
        <v>3.8477286653808902E-2</v>
      </c>
      <c r="BP11" s="35">
        <f t="shared" si="6"/>
        <v>0.2981531367175343</v>
      </c>
      <c r="BQ11" s="243">
        <f>IFERROR('Turistas lugar residencia isla '!BQ11/'Turistas lugar residencia isla '!$I11,"-")</f>
        <v>6.3449238170046884E-2</v>
      </c>
      <c r="BR11" s="35">
        <f t="shared" si="7"/>
        <v>-5.7599063677412632E-2</v>
      </c>
      <c r="BS11" s="243">
        <f>IFERROR('Turistas lugar residencia isla '!BS11/'Turistas lugar residencia isla '!$K11,"-")</f>
        <v>7.9342422232962062E-2</v>
      </c>
      <c r="BT11" s="35">
        <f t="shared" si="8"/>
        <v>2.6480309166349025E-2</v>
      </c>
      <c r="BU11" s="243">
        <f>IFERROR('Turistas lugar residencia isla '!BU11/'Turistas lugar residencia isla '!$M11,"-")</f>
        <v>4.9011177987962166E-2</v>
      </c>
      <c r="BV11" s="35">
        <f t="shared" si="9"/>
        <v>0.91023710696103466</v>
      </c>
      <c r="BW11" s="242">
        <f>IFERROR('Turistas lugar residencia isla '!BW11/'Turistas lugar residencia isla '!$C11,"-")</f>
        <v>0.33587724965321952</v>
      </c>
      <c r="BX11" s="35">
        <f t="shared" si="10"/>
        <v>3.4794074702790834E-3</v>
      </c>
      <c r="BY11" s="243">
        <f>IFERROR('Turistas lugar residencia isla '!BY11/'Turistas lugar residencia isla '!$E11,"-")</f>
        <v>0.36157973319309189</v>
      </c>
      <c r="BZ11" s="35">
        <f t="shared" si="11"/>
        <v>-7.4400013100574647E-2</v>
      </c>
      <c r="CA11" s="243">
        <f>IFERROR('Turistas lugar residencia isla '!CA11/'Turistas lugar residencia isla '!$G11,"-")</f>
        <v>0.21768215716782771</v>
      </c>
      <c r="CB11" s="35">
        <f t="shared" si="12"/>
        <v>0.11601285456041488</v>
      </c>
      <c r="CC11" s="243">
        <f>IFERROR('Turistas lugar residencia isla '!CC11/'Turistas lugar residencia isla '!$I11,"-")</f>
        <v>0.28413354344845754</v>
      </c>
      <c r="CD11" s="35">
        <f t="shared" si="13"/>
        <v>1.7025991972179799E-2</v>
      </c>
      <c r="CE11" s="243">
        <f>IFERROR('Turistas lugar residencia isla '!CE11/'Turistas lugar residencia isla '!$K11,"-")</f>
        <v>0.47470206317272279</v>
      </c>
      <c r="CF11" s="35">
        <f t="shared" si="14"/>
        <v>2.1840107124002639E-3</v>
      </c>
      <c r="CG11" s="243">
        <f>IFERROR('Turistas lugar residencia isla '!CG11/'Turistas lugar residencia isla '!$M11,"-")</f>
        <v>0.2616386193342341</v>
      </c>
      <c r="CH11" s="35">
        <f t="shared" si="15"/>
        <v>0.54205111412657381</v>
      </c>
      <c r="CI11" s="242">
        <f>IFERROR('Turistas lugar residencia isla '!CI11/'Turistas lugar residencia isla '!$C11,"-")</f>
        <v>3.7578260417963485E-2</v>
      </c>
      <c r="CJ11" s="35">
        <f t="shared" si="16"/>
        <v>-0.15644681280504669</v>
      </c>
      <c r="CK11" s="243">
        <f>IFERROR('Turistas lugar residencia isla '!CK11/'Turistas lugar residencia isla '!$E11,"-")</f>
        <v>3.4668328431487323E-2</v>
      </c>
      <c r="CL11" s="35">
        <f t="shared" si="17"/>
        <v>-5.5487277930767465E-2</v>
      </c>
      <c r="CM11" s="243">
        <f>IFERROR('Turistas lugar residencia isla '!CM11/'Turistas lugar residencia isla '!$G11,"-")</f>
        <v>5.614306570167537E-2</v>
      </c>
      <c r="CN11" s="35">
        <f t="shared" si="18"/>
        <v>-0.12136866397057522</v>
      </c>
      <c r="CO11" s="243">
        <f>IFERROR('Turistas lugar residencia isla '!CO11/'Turistas lugar residencia isla '!$I11,"-")</f>
        <v>2.9853586187044742E-2</v>
      </c>
      <c r="CP11" s="35">
        <f t="shared" si="19"/>
        <v>-9.6143654730673767E-3</v>
      </c>
      <c r="CQ11" s="243">
        <f>IFERROR('Turistas lugar residencia isla '!CQ11/'Turistas lugar residencia isla '!$K11,"-")</f>
        <v>2.0849021613298418E-2</v>
      </c>
      <c r="CR11" s="35">
        <f t="shared" si="20"/>
        <v>-0.4424098870862051</v>
      </c>
      <c r="CS11" s="243">
        <f>IFERROR('Turistas lugar residencia isla '!CS11/'Turistas lugar residencia isla '!$M11,"-")</f>
        <v>2.6225279449699053E-2</v>
      </c>
      <c r="CT11" s="35">
        <f t="shared" si="21"/>
        <v>-0.17968779476507168</v>
      </c>
      <c r="CU11" s="242">
        <f>IFERROR('Turistas lugar residencia isla '!CU11/'Turistas lugar residencia isla '!$C11,"-")</f>
        <v>4.415585563618657E-2</v>
      </c>
      <c r="CV11" s="35">
        <f t="shared" si="22"/>
        <v>0.40421316904055371</v>
      </c>
      <c r="CW11" s="243">
        <f>IFERROR('Turistas lugar residencia isla '!CW11/'Turistas lugar residencia isla '!$E11,"-")</f>
        <v>3.2000979768853799E-2</v>
      </c>
      <c r="CX11" s="35">
        <f t="shared" si="23"/>
        <v>0.21805302261609905</v>
      </c>
      <c r="CY11" s="243">
        <f>IFERROR('Turistas lugar residencia isla '!CY11/'Turistas lugar residencia isla '!$G11,"-")</f>
        <v>2.2935015573333033E-2</v>
      </c>
      <c r="CZ11" s="35">
        <f t="shared" si="24"/>
        <v>0.41227866283545711</v>
      </c>
      <c r="DA11" s="243">
        <f>IFERROR('Turistas lugar residencia isla '!DA11/'Turistas lugar residencia isla '!$I11,"-")</f>
        <v>2.8180146072294566E-2</v>
      </c>
      <c r="DB11" s="35">
        <f t="shared" si="25"/>
        <v>1.2572073351954991</v>
      </c>
      <c r="DC11" s="243">
        <f>IFERROR('Turistas lugar residencia isla '!DC11/'Turistas lugar residencia isla '!$K11,"-")</f>
        <v>0.10809646372120381</v>
      </c>
      <c r="DD11" s="35">
        <f t="shared" si="26"/>
        <v>0.40066769396686275</v>
      </c>
      <c r="DE11" s="243">
        <f>IFERROR('Turistas lugar residencia isla '!DE11/'Turistas lugar residencia isla '!$M11,"-")</f>
        <v>1.4126028743397616E-3</v>
      </c>
      <c r="DF11" s="35">
        <f t="shared" si="27"/>
        <v>-0.67295225076824394</v>
      </c>
      <c r="DG11" s="242">
        <f>IFERROR('Turistas lugar residencia isla '!DG11/'Turistas lugar residencia isla '!$C11,"-")</f>
        <v>6.0650304570135843E-2</v>
      </c>
      <c r="DH11" s="35">
        <f t="shared" si="28"/>
        <v>-0.40890687741419185</v>
      </c>
      <c r="DI11" s="243">
        <f>IFERROR('Turistas lugar residencia isla '!DI11/'Turistas lugar residencia isla '!$E11,"-")</f>
        <v>3.8675655085342549E-2</v>
      </c>
      <c r="DJ11" s="35">
        <f t="shared" si="29"/>
        <v>-0.42634495656341187</v>
      </c>
      <c r="DK11" s="243">
        <f>IFERROR('Turistas lugar residencia isla '!DK11/'Turistas lugar residencia isla '!$G11,"-")</f>
        <v>0.14709528394859531</v>
      </c>
      <c r="DL11" s="35">
        <f t="shared" si="30"/>
        <v>-0.31889219258796897</v>
      </c>
      <c r="DM11" s="243">
        <f>IFERROR('Turistas lugar residencia isla '!DM11/'Turistas lugar residencia isla '!$I11,"-")</f>
        <v>1.8041928700717677E-2</v>
      </c>
      <c r="DN11" s="35">
        <f t="shared" si="31"/>
        <v>-0.66179063281231287</v>
      </c>
      <c r="DO11" s="243">
        <f>IFERROR('Turistas lugar residencia isla '!DO11/'Turistas lugar residencia isla '!$K11,"-")</f>
        <v>1.5027030672226405E-2</v>
      </c>
      <c r="DP11" s="35">
        <f t="shared" si="32"/>
        <v>-0.6214498666733449</v>
      </c>
      <c r="DQ11" s="243">
        <f>IFERROR('Turistas lugar residencia isla '!DQ11/'Turistas lugar residencia isla '!$M11,"-")</f>
        <v>6.0987593661712323E-2</v>
      </c>
      <c r="DR11" s="35">
        <f t="shared" si="33"/>
        <v>6.1827475526454929</v>
      </c>
      <c r="DS11" s="242">
        <f>IFERROR('Turistas lugar residencia isla '!DS11/'Turistas lugar residencia isla '!$C11,"-")</f>
        <v>8.054147111537717E-2</v>
      </c>
      <c r="DT11" s="35">
        <f t="shared" si="34"/>
        <v>0.13561541679777944</v>
      </c>
      <c r="DU11" s="243">
        <f>IFERROR('Turistas lugar residencia isla '!DU11/'Turistas lugar residencia isla '!$E11,"-")</f>
        <v>0.12776257895334031</v>
      </c>
      <c r="DV11" s="35">
        <f t="shared" si="35"/>
        <v>0.14612670608274048</v>
      </c>
      <c r="DW11" s="243">
        <f>IFERROR('Turistas lugar residencia isla '!DW11/'Turistas lugar residencia isla '!$G11,"-")</f>
        <v>9.9850055487940903E-2</v>
      </c>
      <c r="DX11" s="35">
        <f t="shared" si="36"/>
        <v>0.16474302141968367</v>
      </c>
      <c r="DY11" s="243">
        <f>IFERROR('Turistas lugar residencia isla '!DY11/'Turistas lugar residencia isla '!$I11,"-")</f>
        <v>8.5823571599330628E-2</v>
      </c>
      <c r="DZ11" s="35">
        <f t="shared" si="37"/>
        <v>8.8386676062296665E-2</v>
      </c>
      <c r="EA11" s="243">
        <f>IFERROR('Turistas lugar residencia isla '!EA11/'Turistas lugar residencia isla '!$K11,"-")</f>
        <v>3.2024696630813095E-2</v>
      </c>
      <c r="EB11" s="35">
        <f t="shared" si="38"/>
        <v>-0.33091656508901879</v>
      </c>
      <c r="EC11" s="243">
        <f>IFERROR('Turistas lugar residencia isla '!EC11/'Turistas lugar residencia isla '!$M11,"-")</f>
        <v>0.10809482864512959</v>
      </c>
      <c r="ED11" s="35">
        <f t="shared" si="39"/>
        <v>0.55335422723568728</v>
      </c>
      <c r="EF11" s="35" t="str">
        <f t="shared" si="40"/>
        <v>-</v>
      </c>
    </row>
    <row r="12" spans="1:136" s="16" customFormat="1" x14ac:dyDescent="0.25">
      <c r="A12" s="218"/>
      <c r="B12" s="33" t="s">
        <v>41</v>
      </c>
      <c r="C12" s="242">
        <f>IFERROR('Turistas lugar residencia isla '!C12/'Turistas lugar residencia isla '!$C12,"-")</f>
        <v>1</v>
      </c>
      <c r="D12" s="35">
        <f t="shared" si="0"/>
        <v>0</v>
      </c>
      <c r="E12" s="243">
        <f>IFERROR('Turistas lugar residencia isla '!E12/'Turistas lugar residencia isla '!$E12,"-")</f>
        <v>1</v>
      </c>
      <c r="F12" s="35">
        <f t="shared" si="0"/>
        <v>0</v>
      </c>
      <c r="G12" s="243">
        <f>IFERROR('Turistas lugar residencia isla '!G12/'Turistas lugar residencia isla '!$G12,"-")</f>
        <v>1</v>
      </c>
      <c r="H12" s="35">
        <f t="shared" si="0"/>
        <v>0</v>
      </c>
      <c r="I12" s="243">
        <f>IFERROR('Turistas lugar residencia isla '!I12/'Turistas lugar residencia isla '!$I12,"-")</f>
        <v>1</v>
      </c>
      <c r="J12" s="35">
        <f t="shared" si="0"/>
        <v>0</v>
      </c>
      <c r="K12" s="243">
        <f>IFERROR('Turistas lugar residencia isla '!K12/'Turistas lugar residencia isla '!$K12,"-")</f>
        <v>1</v>
      </c>
      <c r="L12" s="35">
        <f t="shared" si="0"/>
        <v>0</v>
      </c>
      <c r="M12" s="243">
        <f>IFERROR('Turistas lugar residencia isla '!M12/'Turistas lugar residencia isla '!$M12,"-")</f>
        <v>1</v>
      </c>
      <c r="N12" s="35">
        <f t="shared" si="0"/>
        <v>0</v>
      </c>
      <c r="O12" s="242">
        <f>IFERROR('Turistas lugar residencia isla '!O12/'Turistas lugar residencia isla '!$C12,"-")</f>
        <v>0.8688998403700664</v>
      </c>
      <c r="P12" s="35">
        <f t="shared" si="1"/>
        <v>1.9962163892064844E-2</v>
      </c>
      <c r="Q12" s="243">
        <f>IFERROR('Turistas lugar residencia isla '!Q12/'Turistas lugar residencia isla '!$E12,"-")</f>
        <v>0.85185264874657629</v>
      </c>
      <c r="R12" s="35">
        <f t="shared" si="1"/>
        <v>1.8057728712777665E-2</v>
      </c>
      <c r="S12" s="243">
        <f>IFERROR('Turistas lugar residencia isla '!S12/'Turistas lugar residencia isla '!$G12,"-")</f>
        <v>0.84524449418677428</v>
      </c>
      <c r="T12" s="35">
        <f t="shared" si="1"/>
        <v>2.5956701360911438E-2</v>
      </c>
      <c r="U12" s="243">
        <f>IFERROR('Turistas lugar residencia isla '!U12/'Turistas lugar residencia isla '!$I12,"-")</f>
        <v>0.916937731648652</v>
      </c>
      <c r="V12" s="35">
        <f t="shared" si="1"/>
        <v>9.129522527290268E-3</v>
      </c>
      <c r="W12" s="243">
        <f>IFERROR('Turistas lugar residencia isla '!W12/'Turistas lugar residencia isla '!$K12,"-")</f>
        <v>0.89684857027788967</v>
      </c>
      <c r="X12" s="35">
        <f t="shared" si="1"/>
        <v>7.229302448806596E-3</v>
      </c>
      <c r="Y12" s="243">
        <f>IFERROR('Turistas lugar residencia isla '!Y12/'Turistas lugar residencia isla '!$M12,"-")</f>
        <v>0.76865469638184603</v>
      </c>
      <c r="Z12" s="35">
        <f t="shared" si="1"/>
        <v>0.39296484163104406</v>
      </c>
      <c r="AA12" s="242">
        <f>IFERROR('Turistas lugar residencia isla '!AA12/'Turistas lugar residencia isla '!$C12,"-")</f>
        <v>0.13110015962993357</v>
      </c>
      <c r="AB12" s="35">
        <f t="shared" si="1"/>
        <v>-0.11482096008360632</v>
      </c>
      <c r="AC12" s="243">
        <f>IFERROR('Turistas lugar residencia isla '!AC12/'Turistas lugar residencia isla '!$E12,"-")</f>
        <v>0.14814735125342376</v>
      </c>
      <c r="AD12" s="35">
        <f t="shared" si="1"/>
        <v>-9.2551467364624163E-2</v>
      </c>
      <c r="AE12" s="243">
        <f>IFERROR('Turistas lugar residencia isla '!AE12/'Turistas lugar residencia isla '!$G12,"-")</f>
        <v>0.15475918740013694</v>
      </c>
      <c r="AF12" s="35">
        <f t="shared" si="2"/>
        <v>-0.12138627548641256</v>
      </c>
      <c r="AG12" s="243">
        <f>IFERROR('Turistas lugar residencia isla '!AG12/'Turistas lugar residencia isla '!$I12,"-")</f>
        <v>8.3062268351347959E-2</v>
      </c>
      <c r="AH12" s="35">
        <f t="shared" si="2"/>
        <v>-9.0802050783771349E-2</v>
      </c>
      <c r="AI12" s="243">
        <f>IFERROR('Turistas lugar residencia isla '!AI12/'Turistas lugar residencia isla '!$K12,"-")</f>
        <v>0.10315142972211035</v>
      </c>
      <c r="AJ12" s="35">
        <f t="shared" si="2"/>
        <v>-5.8738417818058886E-2</v>
      </c>
      <c r="AK12" s="243">
        <f>IFERROR('Turistas lugar residencia isla '!AK12/'Turistas lugar residencia isla '!$M12,"-")</f>
        <v>0.23134530361815392</v>
      </c>
      <c r="AL12" s="35">
        <f t="shared" si="2"/>
        <v>-0.48389420117808546</v>
      </c>
      <c r="AM12" s="242">
        <f>IFERROR('Turistas lugar residencia isla '!AM12/'Turistas lugar residencia isla '!$C12,"-")</f>
        <v>0.13741836705012522</v>
      </c>
      <c r="AN12" s="35">
        <f t="shared" si="2"/>
        <v>-7.9945258727343038E-5</v>
      </c>
      <c r="AO12" s="243">
        <f>IFERROR('Turistas lugar residencia isla '!AO12/'Turistas lugar residencia isla '!$E12,"-")</f>
        <v>9.1652376352021545E-2</v>
      </c>
      <c r="AP12" s="35">
        <f t="shared" si="2"/>
        <v>3.8430906510577012E-2</v>
      </c>
      <c r="AQ12" s="243">
        <f>IFERROR('Turistas lugar residencia isla '!AQ12/'Turistas lugar residencia isla '!$G12,"-")</f>
        <v>0.17160981069280101</v>
      </c>
      <c r="AR12" s="35">
        <f t="shared" si="2"/>
        <v>1.6031107965068792E-3</v>
      </c>
      <c r="AS12" s="243">
        <f>IFERROR('Turistas lugar residencia isla '!AS12/'Turistas lugar residencia isla '!$I12,"-")</f>
        <v>0.31387832813087513</v>
      </c>
      <c r="AT12" s="35">
        <f t="shared" si="2"/>
        <v>7.7426531214970229E-3</v>
      </c>
      <c r="AU12" s="243">
        <f>IFERROR('Turistas lugar residencia isla '!AU12/'Turistas lugar residencia isla '!$K12,"-")</f>
        <v>6.2923714592562754E-2</v>
      </c>
      <c r="AV12" s="35">
        <f t="shared" si="3"/>
        <v>-0.1158271007127224</v>
      </c>
      <c r="AW12" s="243">
        <f>IFERROR('Turistas lugar residencia isla '!AW12/'Turistas lugar residencia isla '!$M12,"-")</f>
        <v>0.2230443020842732</v>
      </c>
      <c r="AX12" s="35">
        <f t="shared" si="3"/>
        <v>0.30526223892104865</v>
      </c>
      <c r="AY12" s="242">
        <f>IFERROR('Turistas lugar residencia isla '!AY12/'Turistas lugar residencia isla '!$C12,"-")</f>
        <v>3.1829027614832625E-2</v>
      </c>
      <c r="AZ12" s="35">
        <f t="shared" si="3"/>
        <v>0.21483430032638506</v>
      </c>
      <c r="BA12" s="243">
        <f>IFERROR('Turistas lugar residencia isla '!BA12/'Turistas lugar residencia isla '!$E12,"-")</f>
        <v>4.1728435968990917E-2</v>
      </c>
      <c r="BB12" s="35">
        <f t="shared" si="3"/>
        <v>0.11615482318817305</v>
      </c>
      <c r="BC12" s="243">
        <f>IFERROR('Turistas lugar residencia isla '!BC12/'Turistas lugar residencia isla '!$G12,"-")</f>
        <v>3.4349205881703253E-2</v>
      </c>
      <c r="BD12" s="35">
        <f t="shared" si="3"/>
        <v>0.15789921292446318</v>
      </c>
      <c r="BE12" s="243">
        <f>IFERROR('Turistas lugar residencia isla '!BE12/'Turistas lugar residencia isla '!$I12,"-")</f>
        <v>1.2623172922548031E-2</v>
      </c>
      <c r="BF12" s="35">
        <f t="shared" si="3"/>
        <v>0.90778302044826686</v>
      </c>
      <c r="BG12" s="243">
        <f>IFERROR('Turistas lugar residencia isla '!BG12/'Turistas lugar residencia isla '!$K12,"-")</f>
        <v>2.1554906698885757E-2</v>
      </c>
      <c r="BH12" s="35">
        <f t="shared" si="3"/>
        <v>0.60360823189709745</v>
      </c>
      <c r="BI12" s="243">
        <f>IFERROR('Turistas lugar residencia isla '!BI12/'Turistas lugar residencia isla '!$M12,"-")</f>
        <v>3.2211495082558876E-2</v>
      </c>
      <c r="BJ12" s="35">
        <f t="shared" si="3"/>
        <v>0.98334385996571338</v>
      </c>
      <c r="BK12" s="242">
        <f>IFERROR('Turistas lugar residencia isla '!BK12/'Turistas lugar residencia isla '!$C12,"-")</f>
        <v>5.5238479716597372E-2</v>
      </c>
      <c r="BL12" s="35">
        <f t="shared" si="4"/>
        <v>-5.7324737181666974E-2</v>
      </c>
      <c r="BM12" s="243">
        <f>IFERROR('Turistas lugar residencia isla '!BM12/'Turistas lugar residencia isla '!$E12,"-")</f>
        <v>5.4403604386714204E-2</v>
      </c>
      <c r="BN12" s="35">
        <f t="shared" si="5"/>
        <v>-8.6555903356341446E-2</v>
      </c>
      <c r="BO12" s="243">
        <f>IFERROR('Turistas lugar residencia isla '!BO12/'Turistas lugar residencia isla '!$G12,"-")</f>
        <v>4.6546303318582442E-2</v>
      </c>
      <c r="BP12" s="35">
        <f t="shared" si="6"/>
        <v>3.318191910479662E-4</v>
      </c>
      <c r="BQ12" s="243">
        <f>IFERROR('Turistas lugar residencia isla '!BQ12/'Turistas lugar residencia isla '!$I12,"-")</f>
        <v>5.1167121260049298E-2</v>
      </c>
      <c r="BR12" s="35">
        <f t="shared" si="7"/>
        <v>-0.21616131471996725</v>
      </c>
      <c r="BS12" s="243">
        <f>IFERROR('Turistas lugar residencia isla '!BS12/'Turistas lugar residencia isla '!$K12,"-")</f>
        <v>6.9585682641965366E-2</v>
      </c>
      <c r="BT12" s="35">
        <f t="shared" si="8"/>
        <v>2.1034565484982171E-2</v>
      </c>
      <c r="BU12" s="243">
        <f>IFERROR('Turistas lugar residencia isla '!BU12/'Turistas lugar residencia isla '!$M12,"-")</f>
        <v>3.1309212307137055E-2</v>
      </c>
      <c r="BV12" s="35">
        <f t="shared" si="9"/>
        <v>1.4579297121717945</v>
      </c>
      <c r="BW12" s="242">
        <f>IFERROR('Turistas lugar residencia isla '!BW12/'Turistas lugar residencia isla '!$C12,"-")</f>
        <v>0.3956204456769023</v>
      </c>
      <c r="BX12" s="35">
        <f t="shared" si="10"/>
        <v>3.9033902674705967E-2</v>
      </c>
      <c r="BY12" s="243">
        <f>IFERROR('Turistas lugar residencia isla '!BY12/'Turistas lugar residencia isla '!$E12,"-")</f>
        <v>0.42983258277803715</v>
      </c>
      <c r="BZ12" s="35">
        <f t="shared" si="11"/>
        <v>2.3838370729136749E-2</v>
      </c>
      <c r="CA12" s="243">
        <f>IFERROR('Turistas lugar residencia isla '!CA12/'Turistas lugar residencia isla '!$G12,"-")</f>
        <v>0.27618896849297919</v>
      </c>
      <c r="CB12" s="35">
        <f t="shared" si="12"/>
        <v>5.6545048863449576E-2</v>
      </c>
      <c r="CC12" s="243">
        <f>IFERROR('Turistas lugar residencia isla '!CC12/'Turistas lugar residencia isla '!$I12,"-")</f>
        <v>0.32852478976299471</v>
      </c>
      <c r="CD12" s="35">
        <f t="shared" si="13"/>
        <v>0.10035706433338643</v>
      </c>
      <c r="CE12" s="243">
        <f>IFERROR('Turistas lugar residencia isla '!CE12/'Turistas lugar residencia isla '!$K12,"-")</f>
        <v>0.51983907235870586</v>
      </c>
      <c r="CF12" s="35">
        <f t="shared" si="14"/>
        <v>1.1396258867979236E-2</v>
      </c>
      <c r="CG12" s="243">
        <f>IFERROR('Turistas lugar residencia isla '!CG12/'Turistas lugar residencia isla '!$M12,"-")</f>
        <v>0.24632319769015609</v>
      </c>
      <c r="CH12" s="35">
        <f t="shared" si="15"/>
        <v>0.22003802111455539</v>
      </c>
      <c r="CI12" s="242">
        <f>IFERROR('Turistas lugar residencia isla '!CI12/'Turistas lugar residencia isla '!$C12,"-")</f>
        <v>4.1613963520461456E-2</v>
      </c>
      <c r="CJ12" s="35">
        <f t="shared" si="16"/>
        <v>-0.16229442787309645</v>
      </c>
      <c r="CK12" s="243">
        <f>IFERROR('Turistas lugar residencia isla '!CK12/'Turistas lugar residencia isla '!$E12,"-")</f>
        <v>3.5497356740043937E-2</v>
      </c>
      <c r="CL12" s="35">
        <f t="shared" si="17"/>
        <v>-4.1842289352707063E-2</v>
      </c>
      <c r="CM12" s="243">
        <f>IFERROR('Turistas lugar residencia isla '!CM12/'Turistas lugar residencia isla '!$G12,"-")</f>
        <v>7.5612431982681819E-2</v>
      </c>
      <c r="CN12" s="35">
        <f t="shared" si="18"/>
        <v>-0.22318020997516319</v>
      </c>
      <c r="CO12" s="243">
        <f>IFERROR('Turistas lugar residencia isla '!CO12/'Turistas lugar residencia isla '!$I12,"-")</f>
        <v>2.2691869244221095E-2</v>
      </c>
      <c r="CP12" s="35">
        <f t="shared" si="19"/>
        <v>-0.19605209019115888</v>
      </c>
      <c r="CQ12" s="243">
        <f>IFERROR('Turistas lugar residencia isla '!CQ12/'Turistas lugar residencia isla '!$K12,"-")</f>
        <v>2.6211572023090348E-2</v>
      </c>
      <c r="CR12" s="35">
        <f t="shared" si="20"/>
        <v>-0.16806177478570439</v>
      </c>
      <c r="CS12" s="243">
        <f>IFERROR('Turistas lugar residencia isla '!CS12/'Turistas lugar residencia isla '!$M12,"-")</f>
        <v>5.1971487864296673E-2</v>
      </c>
      <c r="CT12" s="35">
        <f t="shared" si="21"/>
        <v>0.28101150856722468</v>
      </c>
      <c r="CU12" s="242">
        <f>IFERROR('Turistas lugar residencia isla '!CU12/'Turistas lugar residencia isla '!$C12,"-")</f>
        <v>5.0446937370592658E-2</v>
      </c>
      <c r="CV12" s="35">
        <f t="shared" si="22"/>
        <v>0.13619652922252912</v>
      </c>
      <c r="CW12" s="243">
        <f>IFERROR('Turistas lugar residencia isla '!CW12/'Turistas lugar residencia isla '!$E12,"-")</f>
        <v>3.1678238773406892E-2</v>
      </c>
      <c r="CX12" s="35">
        <f t="shared" si="23"/>
        <v>-7.9203400816613367E-2</v>
      </c>
      <c r="CY12" s="243">
        <f>IFERROR('Turistas lugar residencia isla '!CY12/'Turistas lugar residencia isla '!$G12,"-")</f>
        <v>3.0616076753723926E-2</v>
      </c>
      <c r="CZ12" s="35">
        <f t="shared" si="24"/>
        <v>0.20250678618604234</v>
      </c>
      <c r="DA12" s="243">
        <f>IFERROR('Turistas lugar residencia isla '!DA12/'Turistas lugar residencia isla '!$I12,"-")</f>
        <v>3.0832771308691786E-2</v>
      </c>
      <c r="DB12" s="35">
        <f t="shared" si="25"/>
        <v>0.42984098174702323</v>
      </c>
      <c r="DC12" s="243">
        <f>IFERROR('Turistas lugar residencia isla '!DC12/'Turistas lugar residencia isla '!$K12,"-")</f>
        <v>0.12312055309437508</v>
      </c>
      <c r="DD12" s="35">
        <f t="shared" si="26"/>
        <v>0.17150638519313466</v>
      </c>
      <c r="DE12" s="243">
        <f>IFERROR('Turistas lugar residencia isla '!DE12/'Turistas lugar residencia isla '!$M12,"-")</f>
        <v>0</v>
      </c>
      <c r="DF12" s="35">
        <f t="shared" si="27"/>
        <v>-1</v>
      </c>
      <c r="DG12" s="242">
        <f>IFERROR('Turistas lugar residencia isla '!DG12/'Turistas lugar residencia isla '!$C12,"-")</f>
        <v>2.1559296217978155E-2</v>
      </c>
      <c r="DH12" s="35">
        <f t="shared" si="28"/>
        <v>0.21595937035636892</v>
      </c>
      <c r="DI12" s="243">
        <f>IFERROR('Turistas lugar residencia isla '!DI12/'Turistas lugar residencia isla '!$E12,"-")</f>
        <v>5.9406111019069769E-3</v>
      </c>
      <c r="DJ12" s="35">
        <f t="shared" si="29"/>
        <v>0.14123477024626419</v>
      </c>
      <c r="DK12" s="243">
        <f>IFERROR('Turistas lugar residencia isla '!DK12/'Turistas lugar residencia isla '!$G12,"-")</f>
        <v>6.1972152476603516E-2</v>
      </c>
      <c r="DL12" s="35">
        <f t="shared" si="30"/>
        <v>0.29940561861788617</v>
      </c>
      <c r="DM12" s="243">
        <f>IFERROR('Turistas lugar residencia isla '!DM12/'Turistas lugar residencia isla '!$I12,"-")</f>
        <v>1.8609481405439603E-2</v>
      </c>
      <c r="DN12" s="35">
        <f t="shared" si="31"/>
        <v>0.56981089503472981</v>
      </c>
      <c r="DO12" s="243">
        <f>IFERROR('Turistas lugar residencia isla '!DO12/'Turistas lugar residencia isla '!$K12,"-")</f>
        <v>7.1528057457376833E-3</v>
      </c>
      <c r="DP12" s="35">
        <f t="shared" si="32"/>
        <v>-0.37545618181799878</v>
      </c>
      <c r="DQ12" s="243">
        <f>IFERROR('Turistas lugar residencia isla '!DQ12/'Turistas lugar residencia isla '!$M12,"-")</f>
        <v>3.6091311016872686E-3</v>
      </c>
      <c r="DR12" s="35">
        <f t="shared" si="33"/>
        <v>0.11111700838415306</v>
      </c>
      <c r="DS12" s="242">
        <f>IFERROR('Turistas lugar residencia isla '!DS12/'Turistas lugar residencia isla '!$C12,"-")</f>
        <v>7.7455334909947035E-2</v>
      </c>
      <c r="DT12" s="35">
        <f t="shared" si="34"/>
        <v>2.0253713147364349E-2</v>
      </c>
      <c r="DU12" s="243">
        <f>IFERROR('Turistas lugar residencia isla '!DU12/'Turistas lugar residencia isla '!$E12,"-")</f>
        <v>0.10843282763191019</v>
      </c>
      <c r="DV12" s="35">
        <f t="shared" si="35"/>
        <v>9.1240319000400749E-2</v>
      </c>
      <c r="DW12" s="243">
        <f>IFERROR('Turistas lugar residencia isla '!DW12/'Turistas lugar residencia isla '!$G12,"-")</f>
        <v>0.11198282907864605</v>
      </c>
      <c r="DX12" s="35">
        <f t="shared" si="36"/>
        <v>0.10808392693128255</v>
      </c>
      <c r="DY12" s="243">
        <f>IFERROR('Turistas lugar residencia isla '!DY12/'Turistas lugar residencia isla '!$I12,"-")</f>
        <v>8.0913643173041921E-2</v>
      </c>
      <c r="DZ12" s="35">
        <f t="shared" si="37"/>
        <v>-4.863796595253933E-2</v>
      </c>
      <c r="EA12" s="243">
        <f>IFERROR('Turistas lugar residencia isla '!EA12/'Turistas lugar residencia isla '!$K12,"-")</f>
        <v>3.4010437642636594E-2</v>
      </c>
      <c r="EB12" s="35">
        <f t="shared" si="38"/>
        <v>-0.18596069011017313</v>
      </c>
      <c r="EC12" s="243">
        <f>IFERROR('Turistas lugar residencia isla '!EC12/'Turistas lugar residencia isla '!$M12,"-")</f>
        <v>0.16421546512677074</v>
      </c>
      <c r="ED12" s="35">
        <f t="shared" si="39"/>
        <v>0.78185695781301146</v>
      </c>
      <c r="EF12" s="35" t="str">
        <f t="shared" si="40"/>
        <v>-</v>
      </c>
    </row>
    <row r="13" spans="1:136" s="16" customFormat="1" x14ac:dyDescent="0.25">
      <c r="A13" s="218"/>
      <c r="B13" s="33" t="s">
        <v>43</v>
      </c>
      <c r="C13" s="242">
        <f>IFERROR('Turistas lugar residencia isla '!C13/'Turistas lugar residencia isla '!$C13,"-")</f>
        <v>1</v>
      </c>
      <c r="D13" s="35">
        <f t="shared" si="0"/>
        <v>0</v>
      </c>
      <c r="E13" s="243">
        <f>IFERROR('Turistas lugar residencia isla '!E13/'Turistas lugar residencia isla '!$E13,"-")</f>
        <v>1</v>
      </c>
      <c r="F13" s="35">
        <f t="shared" si="0"/>
        <v>0</v>
      </c>
      <c r="G13" s="243">
        <f>IFERROR('Turistas lugar residencia isla '!G13/'Turistas lugar residencia isla '!$G13,"-")</f>
        <v>1</v>
      </c>
      <c r="H13" s="35">
        <f t="shared" si="0"/>
        <v>0</v>
      </c>
      <c r="I13" s="243">
        <f>IFERROR('Turistas lugar residencia isla '!I13/'Turistas lugar residencia isla '!$I13,"-")</f>
        <v>1</v>
      </c>
      <c r="J13" s="35">
        <f t="shared" si="0"/>
        <v>0</v>
      </c>
      <c r="K13" s="243">
        <f>IFERROR('Turistas lugar residencia isla '!K13/'Turistas lugar residencia isla '!$K13,"-")</f>
        <v>1</v>
      </c>
      <c r="L13" s="35">
        <f t="shared" si="0"/>
        <v>0</v>
      </c>
      <c r="M13" s="243">
        <f>IFERROR('Turistas lugar residencia isla '!M13/'Turistas lugar residencia isla '!$M13,"-")</f>
        <v>1</v>
      </c>
      <c r="N13" s="35">
        <f t="shared" si="0"/>
        <v>0</v>
      </c>
      <c r="O13" s="242">
        <f>IFERROR('Turistas lugar residencia isla '!O13/'Turistas lugar residencia isla '!$C13,"-")</f>
        <v>0.84735878724487501</v>
      </c>
      <c r="P13" s="35">
        <f t="shared" si="1"/>
        <v>1.690113550171235E-2</v>
      </c>
      <c r="Q13" s="243">
        <f>IFERROR('Turistas lugar residencia isla '!Q13/'Turistas lugar residencia isla '!$E13,"-")</f>
        <v>0.82500724482867305</v>
      </c>
      <c r="R13" s="35">
        <f t="shared" si="1"/>
        <v>1.1395319124309689E-2</v>
      </c>
      <c r="S13" s="243">
        <f>IFERROR('Turistas lugar residencia isla '!S13/'Turistas lugar residencia isla '!$G13,"-")</f>
        <v>0.83087960513414416</v>
      </c>
      <c r="T13" s="35">
        <f t="shared" si="1"/>
        <v>3.1386571938343932E-2</v>
      </c>
      <c r="U13" s="243">
        <f>IFERROR('Turistas lugar residencia isla '!U13/'Turistas lugar residencia isla '!$I13,"-")</f>
        <v>0.91058931860036829</v>
      </c>
      <c r="V13" s="35">
        <f t="shared" si="1"/>
        <v>9.4518316627314469E-3</v>
      </c>
      <c r="W13" s="243">
        <f>IFERROR('Turistas lugar residencia isla '!W13/'Turistas lugar residencia isla '!$K13,"-")</f>
        <v>0.8782518986240414</v>
      </c>
      <c r="X13" s="35">
        <f t="shared" si="1"/>
        <v>3.2509020272756484E-2</v>
      </c>
      <c r="Y13" s="243">
        <f>IFERROR('Turistas lugar residencia isla '!Y13/'Turistas lugar residencia isla '!$M13,"-")</f>
        <v>0.49444124976039872</v>
      </c>
      <c r="Z13" s="35">
        <f t="shared" si="1"/>
        <v>-0.19106397657333152</v>
      </c>
      <c r="AA13" s="242">
        <f>IFERROR('Turistas lugar residencia isla '!AA13/'Turistas lugar residencia isla '!$C13,"-")</f>
        <v>0.15264121275512502</v>
      </c>
      <c r="AB13" s="35">
        <f t="shared" si="1"/>
        <v>-8.4465516240014749E-2</v>
      </c>
      <c r="AC13" s="243">
        <f>IFERROR('Turistas lugar residencia isla '!AC13/'Turistas lugar residencia isla '!$E13,"-")</f>
        <v>0.1749906398928823</v>
      </c>
      <c r="AD13" s="35">
        <f t="shared" si="1"/>
        <v>-5.0438690297665456E-2</v>
      </c>
      <c r="AE13" s="243">
        <f>IFERROR('Turistas lugar residencia isla '!AE13/'Turistas lugar residencia isla '!$G13,"-")</f>
        <v>0.16912039486585587</v>
      </c>
      <c r="AF13" s="35">
        <f t="shared" si="2"/>
        <v>-0.13007946141120752</v>
      </c>
      <c r="AG13" s="243">
        <f>IFERROR('Turistas lugar residencia isla '!AG13/'Turistas lugar residencia isla '!$I13,"-")</f>
        <v>8.9410681399631681E-2</v>
      </c>
      <c r="AH13" s="35">
        <f t="shared" si="2"/>
        <v>-8.7057638802514159E-2</v>
      </c>
      <c r="AI13" s="243">
        <f>IFERROR('Turistas lugar residencia isla '!AI13/'Turistas lugar residencia isla '!$K13,"-")</f>
        <v>0.12174810137595864</v>
      </c>
      <c r="AJ13" s="35">
        <f t="shared" si="2"/>
        <v>-0.18508778377165869</v>
      </c>
      <c r="AK13" s="243">
        <f>IFERROR('Turistas lugar residencia isla '!AK13/'Turistas lugar residencia isla '!$M13,"-")</f>
        <v>0.50555875023960128</v>
      </c>
      <c r="AL13" s="35">
        <f t="shared" si="2"/>
        <v>0.30038626798090307</v>
      </c>
      <c r="AM13" s="242">
        <f>IFERROR('Turistas lugar residencia isla '!AM13/'Turistas lugar residencia isla '!$C13,"-")</f>
        <v>0.13339059539848511</v>
      </c>
      <c r="AN13" s="35">
        <f t="shared" si="2"/>
        <v>-3.4622189579787799E-2</v>
      </c>
      <c r="AO13" s="243">
        <f>IFERROR('Turistas lugar residencia isla '!AO13/'Turistas lugar residencia isla '!$E13,"-")</f>
        <v>8.9914140847930521E-2</v>
      </c>
      <c r="AP13" s="35">
        <f t="shared" si="2"/>
        <v>0.10949511217992502</v>
      </c>
      <c r="AQ13" s="243">
        <f>IFERROR('Turistas lugar residencia isla '!AQ13/'Turistas lugar residencia isla '!$G13,"-")</f>
        <v>0.16495047526723375</v>
      </c>
      <c r="AR13" s="35">
        <f t="shared" si="2"/>
        <v>-6.6668893430231857E-2</v>
      </c>
      <c r="AS13" s="243">
        <f>IFERROR('Turistas lugar residencia isla '!AS13/'Turistas lugar residencia isla '!$I13,"-")</f>
        <v>0.30478245856353592</v>
      </c>
      <c r="AT13" s="35">
        <f t="shared" si="2"/>
        <v>-7.6434541006513368E-2</v>
      </c>
      <c r="AU13" s="243">
        <f>IFERROR('Turistas lugar residencia isla '!AU13/'Turistas lugar residencia isla '!$K13,"-")</f>
        <v>6.5359070927539481E-2</v>
      </c>
      <c r="AV13" s="35">
        <f t="shared" si="3"/>
        <v>-5.6352837839189873E-2</v>
      </c>
      <c r="AW13" s="243">
        <f>IFERROR('Turistas lugar residencia isla '!AW13/'Turistas lugar residencia isla '!$M13,"-")</f>
        <v>0.15171554533256662</v>
      </c>
      <c r="AX13" s="35">
        <f t="shared" si="3"/>
        <v>-0.32321305615612039</v>
      </c>
      <c r="AY13" s="242">
        <f>IFERROR('Turistas lugar residencia isla '!AY13/'Turistas lugar residencia isla '!$C13,"-")</f>
        <v>2.4212848637659275E-2</v>
      </c>
      <c r="AZ13" s="35">
        <f t="shared" si="3"/>
        <v>-4.4554446872694609E-2</v>
      </c>
      <c r="BA13" s="243">
        <f>IFERROR('Turistas lugar residencia isla '!BA13/'Turistas lugar residencia isla '!$E13,"-")</f>
        <v>3.2302417128678734E-2</v>
      </c>
      <c r="BB13" s="35">
        <f t="shared" si="3"/>
        <v>-8.1648940028582362E-2</v>
      </c>
      <c r="BC13" s="243">
        <f>IFERROR('Turistas lugar residencia isla '!BC13/'Turistas lugar residencia isla '!$G13,"-")</f>
        <v>2.5193418409066522E-2</v>
      </c>
      <c r="BD13" s="35">
        <f t="shared" si="3"/>
        <v>-9.4396441458784786E-2</v>
      </c>
      <c r="BE13" s="243">
        <f>IFERROR('Turistas lugar residencia isla '!BE13/'Turistas lugar residencia isla '!$I13,"-")</f>
        <v>8.6671270718232038E-3</v>
      </c>
      <c r="BF13" s="35">
        <f t="shared" si="3"/>
        <v>0.22678384789017025</v>
      </c>
      <c r="BG13" s="243">
        <f>IFERROR('Turistas lugar residencia isla '!BG13/'Turistas lugar residencia isla '!$K13,"-")</f>
        <v>1.6771696932784772E-2</v>
      </c>
      <c r="BH13" s="35">
        <f t="shared" si="3"/>
        <v>-9.3271372709953226E-3</v>
      </c>
      <c r="BI13" s="243">
        <f>IFERROR('Turistas lugar residencia isla '!BI13/'Turistas lugar residencia isla '!$M13,"-")</f>
        <v>3.0668966839179607E-2</v>
      </c>
      <c r="BJ13" s="35">
        <f t="shared" si="3"/>
        <v>0.10063685488022101</v>
      </c>
      <c r="BK13" s="242">
        <f>IFERROR('Turistas lugar residencia isla '!BK13/'Turistas lugar residencia isla '!$C13,"-")</f>
        <v>4.5402121698051127E-2</v>
      </c>
      <c r="BL13" s="35">
        <f t="shared" si="4"/>
        <v>-8.8483386989656188E-3</v>
      </c>
      <c r="BM13" s="243">
        <f>IFERROR('Turistas lugar residencia isla '!BM13/'Turistas lugar residencia isla '!$E13,"-")</f>
        <v>4.283227322628614E-2</v>
      </c>
      <c r="BN13" s="35">
        <f t="shared" si="5"/>
        <v>-8.8178433980214632E-2</v>
      </c>
      <c r="BO13" s="243">
        <f>IFERROR('Turistas lugar residencia isla '!BO13/'Turistas lugar residencia isla '!$G13,"-")</f>
        <v>3.7433075935456896E-2</v>
      </c>
      <c r="BP13" s="35">
        <f t="shared" si="6"/>
        <v>0.15085599624122747</v>
      </c>
      <c r="BQ13" s="243">
        <f>IFERROR('Turistas lugar residencia isla '!BQ13/'Turistas lugar residencia isla '!$I13,"-")</f>
        <v>4.4204650092081028E-2</v>
      </c>
      <c r="BR13" s="35">
        <f t="shared" si="7"/>
        <v>-0.14850407943988997</v>
      </c>
      <c r="BS13" s="243">
        <f>IFERROR('Turistas lugar residencia isla '!BS13/'Turistas lugar residencia isla '!$K13,"-")</f>
        <v>6.0490804154806739E-2</v>
      </c>
      <c r="BT13" s="35">
        <f t="shared" si="8"/>
        <v>8.3188415880318667E-2</v>
      </c>
      <c r="BU13" s="243">
        <f>IFERROR('Turistas lugar residencia isla '!BU13/'Turistas lugar residencia isla '!$M13,"-")</f>
        <v>8.8173279662641362E-3</v>
      </c>
      <c r="BV13" s="35">
        <f t="shared" si="9"/>
        <v>-0.69636069515635957</v>
      </c>
      <c r="BW13" s="242">
        <f>IFERROR('Turistas lugar residencia isla '!BW13/'Turistas lugar residencia isla '!$C13,"-")</f>
        <v>0.40041162881713427</v>
      </c>
      <c r="BX13" s="35">
        <f t="shared" si="10"/>
        <v>3.8162727863450652E-2</v>
      </c>
      <c r="BY13" s="243">
        <f>IFERROR('Turistas lugar residencia isla '!BY13/'Turistas lugar residencia isla '!$E13,"-")</f>
        <v>0.42898692969449032</v>
      </c>
      <c r="BZ13" s="35">
        <f t="shared" si="11"/>
        <v>2.0487236443815782E-3</v>
      </c>
      <c r="CA13" s="243">
        <f>IFERROR('Turistas lugar residencia isla '!CA13/'Turistas lugar residencia isla '!$G13,"-")</f>
        <v>0.29887260470124211</v>
      </c>
      <c r="CB13" s="35">
        <f t="shared" si="12"/>
        <v>7.7432355046585855E-2</v>
      </c>
      <c r="CC13" s="243">
        <f>IFERROR('Turistas lugar residencia isla '!CC13/'Turistas lugar residencia isla '!$I13,"-")</f>
        <v>0.30936348987108658</v>
      </c>
      <c r="CD13" s="35">
        <f t="shared" si="13"/>
        <v>2.7664692062365326E-2</v>
      </c>
      <c r="CE13" s="243">
        <f>IFERROR('Turistas lugar residencia isla '!CE13/'Turistas lugar residencia isla '!$K13,"-")</f>
        <v>0.52124843076081684</v>
      </c>
      <c r="CF13" s="35">
        <f t="shared" si="14"/>
        <v>7.3740291125238056E-2</v>
      </c>
      <c r="CG13" s="243">
        <f>IFERROR('Turistas lugar residencia isla '!CG13/'Turistas lugar residencia isla '!$M13,"-")</f>
        <v>0.10561625455242477</v>
      </c>
      <c r="CH13" s="35">
        <f t="shared" si="15"/>
        <v>-0.27764814338234545</v>
      </c>
      <c r="CI13" s="242">
        <f>IFERROR('Turistas lugar residencia isla '!CI13/'Turistas lugar residencia isla '!$C13,"-")</f>
        <v>3.68509096702467E-2</v>
      </c>
      <c r="CJ13" s="35">
        <f t="shared" si="16"/>
        <v>-0.14267540762163744</v>
      </c>
      <c r="CK13" s="243">
        <f>IFERROR('Turistas lugar residencia isla '!CK13/'Turistas lugar residencia isla '!$E13,"-")</f>
        <v>3.5297651406342875E-2</v>
      </c>
      <c r="CL13" s="35">
        <f t="shared" si="17"/>
        <v>3.0497897662746798E-3</v>
      </c>
      <c r="CM13" s="243">
        <f>IFERROR('Turistas lugar residencia isla '!CM13/'Turistas lugar residencia isla '!$G13,"-")</f>
        <v>6.3965900639733009E-2</v>
      </c>
      <c r="CN13" s="35">
        <f t="shared" si="18"/>
        <v>-0.21761726177950136</v>
      </c>
      <c r="CO13" s="243">
        <f>IFERROR('Turistas lugar residencia isla '!CO13/'Turistas lugar residencia isla '!$I13,"-")</f>
        <v>2.2473526703499079E-2</v>
      </c>
      <c r="CP13" s="35">
        <f t="shared" si="19"/>
        <v>-7.4730136910427514E-2</v>
      </c>
      <c r="CQ13" s="243">
        <f>IFERROR('Turistas lugar residencia isla '!CQ13/'Turistas lugar residencia isla '!$K13,"-")</f>
        <v>1.8851586226326759E-2</v>
      </c>
      <c r="CR13" s="35">
        <f t="shared" si="20"/>
        <v>-0.21074555429132114</v>
      </c>
      <c r="CS13" s="243">
        <f>IFERROR('Turistas lugar residencia isla '!CS13/'Turistas lugar residencia isla '!$M13,"-")</f>
        <v>4.8974506421314935E-2</v>
      </c>
      <c r="CT13" s="35">
        <f t="shared" si="21"/>
        <v>-0.25952864610802406</v>
      </c>
      <c r="CU13" s="242">
        <f>IFERROR('Turistas lugar residencia isla '!CU13/'Turistas lugar residencia isla '!$C13,"-")</f>
        <v>5.2934219048179791E-2</v>
      </c>
      <c r="CV13" s="35">
        <f t="shared" si="22"/>
        <v>0.12732396438101312</v>
      </c>
      <c r="CW13" s="243">
        <f>IFERROR('Turistas lugar residencia isla '!CW13/'Turistas lugar residencia isla '!$E13,"-")</f>
        <v>3.4032714896425391E-2</v>
      </c>
      <c r="CX13" s="35">
        <f t="shared" si="23"/>
        <v>4.3363815417443163E-2</v>
      </c>
      <c r="CY13" s="243">
        <f>IFERROR('Turistas lugar residencia isla '!CY13/'Turistas lugar residencia isla '!$G13,"-")</f>
        <v>3.1860849745993805E-2</v>
      </c>
      <c r="CZ13" s="35">
        <f t="shared" si="24"/>
        <v>0.19657142146940276</v>
      </c>
      <c r="DA13" s="243">
        <f>IFERROR('Turistas lugar residencia isla '!DA13/'Turistas lugar residencia isla '!$I13,"-")</f>
        <v>3.3408149171270718E-2</v>
      </c>
      <c r="DB13" s="35">
        <f t="shared" si="25"/>
        <v>0.73382231200429615</v>
      </c>
      <c r="DC13" s="243">
        <f>IFERROR('Turistas lugar residencia isla '!DC13/'Turistas lugar residencia isla '!$K13,"-")</f>
        <v>0.12969891323712809</v>
      </c>
      <c r="DD13" s="35">
        <f t="shared" si="26"/>
        <v>9.6123608821674589E-2</v>
      </c>
      <c r="DE13" s="243">
        <f>IFERROR('Turistas lugar residencia isla '!DE13/'Turistas lugar residencia isla '!$M13,"-")</f>
        <v>3.1627372052903968E-3</v>
      </c>
      <c r="DF13" s="35" t="str">
        <f t="shared" si="27"/>
        <v>-</v>
      </c>
      <c r="DG13" s="242">
        <f>IFERROR('Turistas lugar residencia isla '!DG13/'Turistas lugar residencia isla '!$C13,"-")</f>
        <v>2.1455957275110744E-2</v>
      </c>
      <c r="DH13" s="35">
        <f t="shared" si="28"/>
        <v>-4.9693312736026729E-2</v>
      </c>
      <c r="DI13" s="243">
        <f>IFERROR('Turistas lugar residencia isla '!DI13/'Turistas lugar residencia isla '!$E13,"-")</f>
        <v>7.0438772207779572E-3</v>
      </c>
      <c r="DJ13" s="35">
        <f t="shared" si="29"/>
        <v>1.9521025145194493E-2</v>
      </c>
      <c r="DK13" s="243">
        <f>IFERROR('Turistas lugar residencia isla '!DK13/'Turistas lugar residencia isla '!$G13,"-")</f>
        <v>6.2352693057657373E-2</v>
      </c>
      <c r="DL13" s="35">
        <f t="shared" si="30"/>
        <v>-1.7931228187883619E-2</v>
      </c>
      <c r="DM13" s="243">
        <f>IFERROR('Turistas lugar residencia isla '!DM13/'Turistas lugar residencia isla '!$I13,"-")</f>
        <v>1.3196362799263351E-2</v>
      </c>
      <c r="DN13" s="35">
        <f t="shared" si="31"/>
        <v>-9.4549195667136265E-2</v>
      </c>
      <c r="DO13" s="243">
        <f>IFERROR('Turistas lugar residencia isla '!DO13/'Turistas lugar residencia isla '!$K13,"-")</f>
        <v>8.6261544007060018E-3</v>
      </c>
      <c r="DP13" s="35">
        <f t="shared" si="32"/>
        <v>-0.27268429356065615</v>
      </c>
      <c r="DQ13" s="243">
        <f>IFERROR('Turistas lugar residencia isla '!DQ13/'Turistas lugar residencia isla '!$M13,"-")</f>
        <v>9.296530573126318E-3</v>
      </c>
      <c r="DR13" s="35">
        <f t="shared" si="33"/>
        <v>-0.34015291887632304</v>
      </c>
      <c r="DS13" s="242">
        <f>IFERROR('Turistas lugar residencia isla '!DS13/'Turistas lugar residencia isla '!$C13,"-")</f>
        <v>8.3657452784771991E-2</v>
      </c>
      <c r="DT13" s="35">
        <f t="shared" si="34"/>
        <v>0.17037386310052605</v>
      </c>
      <c r="DU13" s="243">
        <f>IFERROR('Turistas lugar residencia isla '!DU13/'Turistas lugar residencia isla '!$E13,"-")</f>
        <v>0.10856455089465702</v>
      </c>
      <c r="DV13" s="35">
        <f t="shared" si="35"/>
        <v>0.12414063161115818</v>
      </c>
      <c r="DW13" s="243">
        <f>IFERROR('Turistas lugar residencia isla '!DW13/'Turistas lugar residencia isla '!$G13,"-")</f>
        <v>0.11353133359726791</v>
      </c>
      <c r="DX13" s="35">
        <f t="shared" si="36"/>
        <v>0.27449423467434753</v>
      </c>
      <c r="DY13" s="243">
        <f>IFERROR('Turistas lugar residencia isla '!DY13/'Turistas lugar residencia isla '!$I13,"-")</f>
        <v>0.11900897790055248</v>
      </c>
      <c r="DZ13" s="35">
        <f t="shared" si="37"/>
        <v>0.52647968377368959</v>
      </c>
      <c r="EA13" s="243">
        <f>IFERROR('Turistas lugar residencia isla '!EA13/'Turistas lugar residencia isla '!$K13,"-")</f>
        <v>2.7075849667922057E-2</v>
      </c>
      <c r="EB13" s="35">
        <f t="shared" si="38"/>
        <v>-0.2270679518293931</v>
      </c>
      <c r="EC13" s="243">
        <f>IFERROR('Turistas lugar residencia isla '!EC13/'Turistas lugar residencia isla '!$M13,"-")</f>
        <v>0.11903392754456585</v>
      </c>
      <c r="ED13" s="35">
        <f t="shared" si="39"/>
        <v>0.20984682443068681</v>
      </c>
      <c r="EF13" s="35" t="str">
        <f t="shared" si="40"/>
        <v>-</v>
      </c>
    </row>
    <row r="14" spans="1:136" s="16" customFormat="1" x14ac:dyDescent="0.25">
      <c r="A14" s="218"/>
      <c r="B14" s="33" t="s">
        <v>45</v>
      </c>
      <c r="C14" s="242">
        <f>IFERROR('Turistas lugar residencia isla '!C14/'Turistas lugar residencia isla '!$C14,"-")</f>
        <v>1</v>
      </c>
      <c r="D14" s="35">
        <f t="shared" si="0"/>
        <v>0</v>
      </c>
      <c r="E14" s="243">
        <f>IFERROR('Turistas lugar residencia isla '!E14/'Turistas lugar residencia isla '!$E14,"-")</f>
        <v>1</v>
      </c>
      <c r="F14" s="35">
        <f t="shared" si="0"/>
        <v>0</v>
      </c>
      <c r="G14" s="243">
        <f>IFERROR('Turistas lugar residencia isla '!G14/'Turistas lugar residencia isla '!$G14,"-")</f>
        <v>1</v>
      </c>
      <c r="H14" s="35">
        <f t="shared" si="0"/>
        <v>0</v>
      </c>
      <c r="I14" s="243">
        <f>IFERROR('Turistas lugar residencia isla '!I14/'Turistas lugar residencia isla '!$I14,"-")</f>
        <v>1</v>
      </c>
      <c r="J14" s="35">
        <f t="shared" si="0"/>
        <v>0</v>
      </c>
      <c r="K14" s="243">
        <f>IFERROR('Turistas lugar residencia isla '!K14/'Turistas lugar residencia isla '!$K14,"-")</f>
        <v>1</v>
      </c>
      <c r="L14" s="35">
        <f t="shared" si="0"/>
        <v>0</v>
      </c>
      <c r="M14" s="243">
        <f>IFERROR('Turistas lugar residencia isla '!M14/'Turistas lugar residencia isla '!$M14,"-")</f>
        <v>1</v>
      </c>
      <c r="N14" s="35">
        <f t="shared" si="0"/>
        <v>0</v>
      </c>
      <c r="O14" s="242">
        <f>IFERROR('Turistas lugar residencia isla '!O14/'Turistas lugar residencia isla '!$C14,"-")</f>
        <v>0.84070514297716792</v>
      </c>
      <c r="P14" s="35">
        <f t="shared" si="1"/>
        <v>1.1042898323155192E-2</v>
      </c>
      <c r="Q14" s="243">
        <f>IFERROR('Turistas lugar residencia isla '!Q14/'Turistas lugar residencia isla '!$E14,"-")</f>
        <v>0.82454697270836963</v>
      </c>
      <c r="R14" s="35">
        <f t="shared" si="1"/>
        <v>9.8593215375886167E-3</v>
      </c>
      <c r="S14" s="243">
        <f>IFERROR('Turistas lugar residencia isla '!S14/'Turistas lugar residencia isla '!$G14,"-")</f>
        <v>0.83752469252833139</v>
      </c>
      <c r="T14" s="35">
        <f t="shared" si="1"/>
        <v>3.3342232587183718E-2</v>
      </c>
      <c r="U14" s="243">
        <f>IFERROR('Turistas lugar residencia isla '!U14/'Turistas lugar residencia isla '!$I14,"-")</f>
        <v>0.89254818637122479</v>
      </c>
      <c r="V14" s="35">
        <f t="shared" si="1"/>
        <v>-6.3559608334827766E-3</v>
      </c>
      <c r="W14" s="243">
        <f>IFERROR('Turistas lugar residencia isla '!W14/'Turistas lugar residencia isla '!$K14,"-")</f>
        <v>0.85441608886630127</v>
      </c>
      <c r="X14" s="35">
        <f t="shared" si="1"/>
        <v>2.2100846685197295E-2</v>
      </c>
      <c r="Y14" s="243">
        <f>IFERROR('Turistas lugar residencia isla '!Y14/'Turistas lugar residencia isla '!$M14,"-")</f>
        <v>0.47138167285184129</v>
      </c>
      <c r="Z14" s="35">
        <f t="shared" si="1"/>
        <v>-0.16043454570760041</v>
      </c>
      <c r="AA14" s="242">
        <f>IFERROR('Turistas lugar residencia isla '!AA14/'Turistas lugar residencia isla '!$C14,"-")</f>
        <v>0.15929485702283208</v>
      </c>
      <c r="AB14" s="35">
        <f t="shared" si="1"/>
        <v>-5.4502428981721307E-2</v>
      </c>
      <c r="AC14" s="243">
        <f>IFERROR('Turistas lugar residencia isla '!AC14/'Turistas lugar residencia isla '!$E14,"-")</f>
        <v>0.17545111437157707</v>
      </c>
      <c r="AD14" s="35">
        <f t="shared" si="1"/>
        <v>-4.3879458429498031E-2</v>
      </c>
      <c r="AE14" s="243">
        <f>IFERROR('Turistas lugar residencia isla '!AE14/'Turistas lugar residencia isla '!$G14,"-")</f>
        <v>0.16247530747166858</v>
      </c>
      <c r="AF14" s="35">
        <f t="shared" si="2"/>
        <v>-0.14262127983936945</v>
      </c>
      <c r="AG14" s="243">
        <f>IFERROR('Turistas lugar residencia isla '!AG14/'Turistas lugar residencia isla '!$I14,"-")</f>
        <v>0.10745181362877523</v>
      </c>
      <c r="AH14" s="35">
        <f t="shared" si="2"/>
        <v>5.611507453286757E-2</v>
      </c>
      <c r="AI14" s="243">
        <f>IFERROR('Turistas lugar residencia isla '!AI14/'Turistas lugar residencia isla '!$K14,"-")</f>
        <v>0.14558754129306276</v>
      </c>
      <c r="AJ14" s="35">
        <f t="shared" si="2"/>
        <v>-0.11256955569473914</v>
      </c>
      <c r="AK14" s="243">
        <f>IFERROR('Turistas lugar residencia isla '!AK14/'Turistas lugar residencia isla '!$M14,"-")</f>
        <v>0.52861832714815871</v>
      </c>
      <c r="AL14" s="35">
        <f t="shared" si="2"/>
        <v>0.20540259607030897</v>
      </c>
      <c r="AM14" s="242">
        <f>IFERROR('Turistas lugar residencia isla '!AM14/'Turistas lugar residencia isla '!$C14,"-")</f>
        <v>0.12005896339569924</v>
      </c>
      <c r="AN14" s="35">
        <f t="shared" si="2"/>
        <v>-9.5734663170901402E-2</v>
      </c>
      <c r="AO14" s="243">
        <f>IFERROR('Turistas lugar residencia isla '!AO14/'Turistas lugar residencia isla '!$E14,"-")</f>
        <v>7.9250364889500172E-2</v>
      </c>
      <c r="AP14" s="35">
        <f t="shared" si="2"/>
        <v>2.3981038157684376E-2</v>
      </c>
      <c r="AQ14" s="243">
        <f>IFERROR('Turistas lugar residencia isla '!AQ14/'Turistas lugar residencia isla '!$G14,"-")</f>
        <v>0.14515842970809303</v>
      </c>
      <c r="AR14" s="35">
        <f t="shared" si="2"/>
        <v>-9.5518279818240126E-2</v>
      </c>
      <c r="AS14" s="243">
        <f>IFERROR('Turistas lugar residencia isla '!AS14/'Turistas lugar residencia isla '!$I14,"-")</f>
        <v>0.27895988263267063</v>
      </c>
      <c r="AT14" s="35">
        <f t="shared" si="2"/>
        <v>-0.1003090445914262</v>
      </c>
      <c r="AU14" s="243">
        <f>IFERROR('Turistas lugar residencia isla '!AU14/'Turistas lugar residencia isla '!$K14,"-")</f>
        <v>5.449232221294515E-2</v>
      </c>
      <c r="AV14" s="35">
        <f t="shared" si="3"/>
        <v>-0.16310238491409712</v>
      </c>
      <c r="AW14" s="243">
        <f>IFERROR('Turistas lugar residencia isla '!AW14/'Turistas lugar residencia isla '!$M14,"-")</f>
        <v>0.17021124750214103</v>
      </c>
      <c r="AX14" s="35">
        <f t="shared" si="3"/>
        <v>7.3701341686112087E-3</v>
      </c>
      <c r="AY14" s="242">
        <f>IFERROR('Turistas lugar residencia isla '!AY14/'Turistas lugar residencia isla '!$C14,"-")</f>
        <v>3.1905513500607843E-2</v>
      </c>
      <c r="AZ14" s="35">
        <f t="shared" si="3"/>
        <v>-0.18791759416534193</v>
      </c>
      <c r="BA14" s="243">
        <f>IFERROR('Turistas lugar residencia isla '!BA14/'Turistas lugar residencia isla '!$E14,"-")</f>
        <v>4.0768152176616085E-2</v>
      </c>
      <c r="BB14" s="35">
        <f t="shared" si="3"/>
        <v>-0.21555260893667783</v>
      </c>
      <c r="BC14" s="243">
        <f>IFERROR('Turistas lugar residencia isla '!BC14/'Turistas lugar residencia isla '!$G14,"-")</f>
        <v>3.809529634091896E-2</v>
      </c>
      <c r="BD14" s="35">
        <f t="shared" si="3"/>
        <v>-0.22508323035970457</v>
      </c>
      <c r="BE14" s="243">
        <f>IFERROR('Turistas lugar residencia isla '!BE14/'Turistas lugar residencia isla '!$I14,"-")</f>
        <v>1.151413972782921E-2</v>
      </c>
      <c r="BF14" s="35">
        <f t="shared" si="3"/>
        <v>0.3915993389696335</v>
      </c>
      <c r="BG14" s="243">
        <f>IFERROR('Turistas lugar residencia isla '!BG14/'Turistas lugar residencia isla '!$K14,"-")</f>
        <v>2.2931716702363235E-2</v>
      </c>
      <c r="BH14" s="35">
        <f t="shared" si="3"/>
        <v>-0.11028551542269183</v>
      </c>
      <c r="BI14" s="243">
        <f>IFERROR('Turistas lugar residencia isla '!BI14/'Turistas lugar residencia isla '!$M14,"-")</f>
        <v>2.105338281473023E-2</v>
      </c>
      <c r="BJ14" s="35">
        <f t="shared" si="3"/>
        <v>-0.45090593799896461</v>
      </c>
      <c r="BK14" s="242">
        <f>IFERROR('Turistas lugar residencia isla '!BK14/'Turistas lugar residencia isla '!$C14,"-")</f>
        <v>5.5990292648539927E-2</v>
      </c>
      <c r="BL14" s="35">
        <f t="shared" si="4"/>
        <v>6.1062087899944606E-2</v>
      </c>
      <c r="BM14" s="243">
        <f>IFERROR('Turistas lugar residencia isla '!BM14/'Turistas lugar residencia isla '!$E14,"-")</f>
        <v>5.1323645030903225E-2</v>
      </c>
      <c r="BN14" s="35">
        <f t="shared" si="5"/>
        <v>0.100081783598162</v>
      </c>
      <c r="BO14" s="243">
        <f>IFERROR('Turistas lugar residencia isla '!BO14/'Turistas lugar residencia isla '!$G14,"-")</f>
        <v>4.3042975701940545E-2</v>
      </c>
      <c r="BP14" s="35">
        <f t="shared" si="6"/>
        <v>-6.8081808703865709E-2</v>
      </c>
      <c r="BQ14" s="243">
        <f>IFERROR('Turistas lugar residencia isla '!BQ14/'Turistas lugar residencia isla '!$I14,"-")</f>
        <v>7.3116810846360097E-2</v>
      </c>
      <c r="BR14" s="35">
        <f t="shared" si="7"/>
        <v>7.6091944022829594E-2</v>
      </c>
      <c r="BS14" s="243">
        <f>IFERROR('Turistas lugar residencia isla '!BS14/'Turistas lugar residencia isla '!$K14,"-")</f>
        <v>7.2178458634334045E-2</v>
      </c>
      <c r="BT14" s="35">
        <f t="shared" si="8"/>
        <v>0.17271038075067935</v>
      </c>
      <c r="BU14" s="243">
        <f>IFERROR('Turistas lugar residencia isla '!BU14/'Turistas lugar residencia isla '!$M14,"-")</f>
        <v>1.9483300028546958E-2</v>
      </c>
      <c r="BV14" s="35">
        <f t="shared" si="9"/>
        <v>-0.58637827960504263</v>
      </c>
      <c r="BW14" s="242">
        <f>IFERROR('Turistas lugar residencia isla '!BW14/'Turistas lugar residencia isla '!$C14,"-")</f>
        <v>0.37154797046994675</v>
      </c>
      <c r="BX14" s="35">
        <f t="shared" si="10"/>
        <v>3.6090191852790721E-2</v>
      </c>
      <c r="BY14" s="243">
        <f>IFERROR('Turistas lugar residencia isla '!BY14/'Turistas lugar residencia isla '!$E14,"-")</f>
        <v>0.41206593452839824</v>
      </c>
      <c r="BZ14" s="35">
        <f t="shared" si="11"/>
        <v>-7.0980517896199746E-3</v>
      </c>
      <c r="CA14" s="243">
        <f>IFERROR('Turistas lugar residencia isla '!CA14/'Turistas lugar residencia isla '!$G14,"-")</f>
        <v>0.2593892765624331</v>
      </c>
      <c r="CB14" s="35">
        <f t="shared" si="12"/>
        <v>9.3881931735209978E-2</v>
      </c>
      <c r="CC14" s="243">
        <f>IFERROR('Turistas lugar residencia isla '!CC14/'Turistas lugar residencia isla '!$I14,"-")</f>
        <v>0.30041483280214498</v>
      </c>
      <c r="CD14" s="35">
        <f t="shared" si="13"/>
        <v>5.1910678162346624E-2</v>
      </c>
      <c r="CE14" s="243">
        <f>IFERROR('Turistas lugar residencia isla '!CE14/'Turistas lugar residencia isla '!$K14,"-")</f>
        <v>0.47907939158529061</v>
      </c>
      <c r="CF14" s="35">
        <f t="shared" si="14"/>
        <v>5.2851364605378981E-2</v>
      </c>
      <c r="CG14" s="243">
        <f>IFERROR('Turistas lugar residencia isla '!CG14/'Turistas lugar residencia isla '!$M14,"-")</f>
        <v>6.537253782472166E-2</v>
      </c>
      <c r="CH14" s="35">
        <f t="shared" si="15"/>
        <v>-0.27599801880562913</v>
      </c>
      <c r="CI14" s="242">
        <f>IFERROR('Turistas lugar residencia isla '!CI14/'Turistas lugar residencia isla '!$C14,"-")</f>
        <v>4.0272513038964647E-2</v>
      </c>
      <c r="CJ14" s="35">
        <f t="shared" si="16"/>
        <v>2.9990508731442933E-2</v>
      </c>
      <c r="CK14" s="243">
        <f>IFERROR('Turistas lugar residencia isla '!CK14/'Turistas lugar residencia isla '!$E14,"-")</f>
        <v>3.7674960450377895E-2</v>
      </c>
      <c r="CL14" s="35">
        <f t="shared" si="17"/>
        <v>0.20837048151847593</v>
      </c>
      <c r="CM14" s="243">
        <f>IFERROR('Turistas lugar residencia isla '!CM14/'Turistas lugar residencia isla '!$G14,"-")</f>
        <v>7.4395606411801041E-2</v>
      </c>
      <c r="CN14" s="35">
        <f t="shared" si="18"/>
        <v>6.3997985687487491E-2</v>
      </c>
      <c r="CO14" s="243">
        <f>IFERROR('Turistas lugar residencia isla '!CO14/'Turistas lugar residencia isla '!$I14,"-")</f>
        <v>2.0175039206758741E-2</v>
      </c>
      <c r="CP14" s="35">
        <f t="shared" si="19"/>
        <v>-0.24114927599771807</v>
      </c>
      <c r="CQ14" s="243">
        <f>IFERROR('Turistas lugar residencia isla '!CQ14/'Turistas lugar residencia isla '!$K14,"-")</f>
        <v>1.9773478055686643E-2</v>
      </c>
      <c r="CR14" s="35">
        <f t="shared" si="20"/>
        <v>-0.19893623061700305</v>
      </c>
      <c r="CS14" s="243">
        <f>IFERROR('Turistas lugar residencia isla '!CS14/'Turistas lugar residencia isla '!$M14,"-")</f>
        <v>3.1258920924921496E-2</v>
      </c>
      <c r="CT14" s="35">
        <f t="shared" si="21"/>
        <v>-0.5979068301168371</v>
      </c>
      <c r="CU14" s="242">
        <f>IFERROR('Turistas lugar residencia isla '!CU14/'Turistas lugar residencia isla '!$C14,"-")</f>
        <v>5.2730834818625602E-2</v>
      </c>
      <c r="CV14" s="35">
        <f t="shared" si="22"/>
        <v>0.14054832881531643</v>
      </c>
      <c r="CW14" s="243">
        <f>IFERROR('Turistas lugar residencia isla '!CW14/'Turistas lugar residencia isla '!$E14,"-")</f>
        <v>3.5477015309099184E-2</v>
      </c>
      <c r="CX14" s="35">
        <f t="shared" si="23"/>
        <v>4.7805132335010825E-2</v>
      </c>
      <c r="CY14" s="243">
        <f>IFERROR('Turistas lugar residencia isla '!CY14/'Turistas lugar residencia isla '!$G14,"-")</f>
        <v>2.949648647491606E-2</v>
      </c>
      <c r="CZ14" s="35">
        <f t="shared" si="24"/>
        <v>0.21542841196306761</v>
      </c>
      <c r="DA14" s="243">
        <f>IFERROR('Turistas lugar residencia isla '!DA14/'Turistas lugar residencia isla '!$I14,"-")</f>
        <v>3.0070319218900188E-2</v>
      </c>
      <c r="DB14" s="35">
        <f t="shared" si="25"/>
        <v>0.66857792102163005</v>
      </c>
      <c r="DC14" s="243">
        <f>IFERROR('Turistas lugar residencia isla '!DC14/'Turistas lugar residencia isla '!$K14,"-")</f>
        <v>0.13193088176570952</v>
      </c>
      <c r="DD14" s="35">
        <f t="shared" si="26"/>
        <v>0.11060091811267014</v>
      </c>
      <c r="DE14" s="243">
        <f>IFERROR('Turistas lugar residencia isla '!DE14/'Turistas lugar residencia isla '!$M14,"-")</f>
        <v>1.2846131886954039E-3</v>
      </c>
      <c r="DF14" s="35">
        <f t="shared" si="27"/>
        <v>-0.90972927758739541</v>
      </c>
      <c r="DG14" s="242">
        <f>IFERROR('Turistas lugar residencia isla '!DG14/'Turistas lugar residencia isla '!$C14,"-")</f>
        <v>3.3591908928602462E-2</v>
      </c>
      <c r="DH14" s="35">
        <f t="shared" si="28"/>
        <v>0.16354073903726363</v>
      </c>
      <c r="DI14" s="243">
        <f>IFERROR('Turistas lugar residencia isla '!DI14/'Turistas lugar residencia isla '!$E14,"-")</f>
        <v>1.2900732839672432E-2</v>
      </c>
      <c r="DJ14" s="35">
        <f t="shared" si="29"/>
        <v>0.4146916448702247</v>
      </c>
      <c r="DK14" s="243">
        <f>IFERROR('Turistas lugar residencia isla '!DK14/'Turistas lugar residencia isla '!$G14,"-")</f>
        <v>9.9115655827436686E-2</v>
      </c>
      <c r="DL14" s="35">
        <f t="shared" si="30"/>
        <v>0.2106967584601882</v>
      </c>
      <c r="DM14" s="243">
        <f>IFERROR('Turistas lugar residencia isla '!DM14/'Turistas lugar residencia isla '!$I14,"-")</f>
        <v>1.7938989224465018E-2</v>
      </c>
      <c r="DN14" s="35">
        <f t="shared" si="31"/>
        <v>0.63606806713947828</v>
      </c>
      <c r="DO14" s="243">
        <f>IFERROR('Turistas lugar residencia isla '!DO14/'Turistas lugar residencia isla '!$K14,"-")</f>
        <v>6.8682615166805825E-3</v>
      </c>
      <c r="DP14" s="35">
        <f t="shared" si="32"/>
        <v>-0.59687305826123827</v>
      </c>
      <c r="DQ14" s="243">
        <f>IFERROR('Turistas lugar residencia isla '!DQ14/'Turistas lugar residencia isla '!$M14,"-")</f>
        <v>3.7824721667142451E-3</v>
      </c>
      <c r="DR14" s="35">
        <f t="shared" si="33"/>
        <v>1.2543534113616901</v>
      </c>
      <c r="DS14" s="242">
        <f>IFERROR('Turistas lugar residencia isla '!DS14/'Turistas lugar residencia isla '!$C14,"-")</f>
        <v>8.7080563914915615E-2</v>
      </c>
      <c r="DT14" s="35">
        <f t="shared" si="34"/>
        <v>6.6649347987439267E-2</v>
      </c>
      <c r="DU14" s="243">
        <f>IFERROR('Turistas lugar residencia isla '!DU14/'Turistas lugar residencia isla '!$E14,"-")</f>
        <v>0.11414393958233303</v>
      </c>
      <c r="DV14" s="35">
        <f t="shared" si="35"/>
        <v>8.1806955415524962E-2</v>
      </c>
      <c r="DW14" s="243">
        <f>IFERROR('Turistas lugar residencia isla '!DW14/'Turistas lugar residencia isla '!$G14,"-")</f>
        <v>0.12114475478713971</v>
      </c>
      <c r="DX14" s="35">
        <f t="shared" si="36"/>
        <v>8.3745617918613569E-2</v>
      </c>
      <c r="DY14" s="243">
        <f>IFERROR('Turistas lugar residencia isla '!DY14/'Turistas lugar residencia isla '!$I14,"-")</f>
        <v>0.11027470025800577</v>
      </c>
      <c r="DZ14" s="35">
        <f t="shared" si="37"/>
        <v>3.7575150700401627E-2</v>
      </c>
      <c r="EA14" s="243">
        <f>IFERROR('Turistas lugar residencia isla '!EA14/'Turistas lugar residencia isla '!$K14,"-")</f>
        <v>3.7368860492975643E-2</v>
      </c>
      <c r="EB14" s="35">
        <f t="shared" si="38"/>
        <v>1.5445053514404616E-2</v>
      </c>
      <c r="EC14" s="243">
        <f>IFERROR('Turistas lugar residencia isla '!EC14/'Turistas lugar residencia isla '!$M14,"-")</f>
        <v>0.14787325149871539</v>
      </c>
      <c r="ED14" s="35">
        <f t="shared" si="39"/>
        <v>0.29677186000944289</v>
      </c>
      <c r="EF14" s="35" t="str">
        <f t="shared" si="40"/>
        <v>-</v>
      </c>
    </row>
    <row r="15" spans="1:136" s="16" customFormat="1" x14ac:dyDescent="0.25">
      <c r="A15" s="218"/>
      <c r="B15" s="33" t="s">
        <v>47</v>
      </c>
      <c r="C15" s="242">
        <f>IFERROR('Turistas lugar residencia isla '!C15/'Turistas lugar residencia isla '!$C15,"-")</f>
        <v>1</v>
      </c>
      <c r="D15" s="35">
        <f t="shared" si="0"/>
        <v>0</v>
      </c>
      <c r="E15" s="243">
        <f>IFERROR('Turistas lugar residencia isla '!E15/'Turistas lugar residencia isla '!$E15,"-")</f>
        <v>1</v>
      </c>
      <c r="F15" s="35">
        <f t="shared" si="0"/>
        <v>0</v>
      </c>
      <c r="G15" s="243">
        <f>IFERROR('Turistas lugar residencia isla '!G15/'Turistas lugar residencia isla '!$G15,"-")</f>
        <v>1</v>
      </c>
      <c r="H15" s="35">
        <f t="shared" si="0"/>
        <v>0</v>
      </c>
      <c r="I15" s="243">
        <f>IFERROR('Turistas lugar residencia isla '!I15/'Turistas lugar residencia isla '!$I15,"-")</f>
        <v>1</v>
      </c>
      <c r="J15" s="35">
        <f t="shared" si="0"/>
        <v>0</v>
      </c>
      <c r="K15" s="243">
        <f>IFERROR('Turistas lugar residencia isla '!K15/'Turistas lugar residencia isla '!$K15,"-")</f>
        <v>1</v>
      </c>
      <c r="L15" s="35">
        <f t="shared" si="0"/>
        <v>0</v>
      </c>
      <c r="M15" s="243">
        <f>IFERROR('Turistas lugar residencia isla '!M15/'Turistas lugar residencia isla '!$M15,"-")</f>
        <v>1</v>
      </c>
      <c r="N15" s="35">
        <f t="shared" si="0"/>
        <v>0</v>
      </c>
      <c r="O15" s="242">
        <f>IFERROR('Turistas lugar residencia isla '!O15/'Turistas lugar residencia isla '!$C15,"-")</f>
        <v>0.82391309899545873</v>
      </c>
      <c r="P15" s="35">
        <f t="shared" si="1"/>
        <v>1.7617520023035294E-2</v>
      </c>
      <c r="Q15" s="243">
        <f>IFERROR('Turistas lugar residencia isla '!Q15/'Turistas lugar residencia isla '!$E15,"-")</f>
        <v>0.79868127848427273</v>
      </c>
      <c r="R15" s="35">
        <f t="shared" si="1"/>
        <v>-1.306409421084842E-3</v>
      </c>
      <c r="S15" s="243">
        <f>IFERROR('Turistas lugar residencia isla '!S15/'Turistas lugar residencia isla '!$G15,"-")</f>
        <v>0.8158909083103606</v>
      </c>
      <c r="T15" s="35">
        <f t="shared" si="1"/>
        <v>3.7219644404320684E-2</v>
      </c>
      <c r="U15" s="243">
        <f>IFERROR('Turistas lugar residencia isla '!U15/'Turistas lugar residencia isla '!$I15,"-")</f>
        <v>0.88176200573906971</v>
      </c>
      <c r="V15" s="35">
        <f t="shared" si="1"/>
        <v>4.8835056987739378E-3</v>
      </c>
      <c r="W15" s="243">
        <f>IFERROR('Turistas lugar residencia isla '!W15/'Turistas lugar residencia isla '!$K15,"-")</f>
        <v>0.84477496984581402</v>
      </c>
      <c r="X15" s="35">
        <f t="shared" si="1"/>
        <v>4.4327018681509012E-2</v>
      </c>
      <c r="Y15" s="243">
        <f>IFERROR('Turistas lugar residencia isla '!Y15/'Turistas lugar residencia isla '!$M15,"-")</f>
        <v>0.58351438541049439</v>
      </c>
      <c r="Z15" s="35">
        <f t="shared" si="1"/>
        <v>0.27338043053747807</v>
      </c>
      <c r="AA15" s="242">
        <f>IFERROR('Turistas lugar residencia isla '!AA15/'Turistas lugar residencia isla '!$C15,"-")</f>
        <v>0.17608690100454125</v>
      </c>
      <c r="AB15" s="35">
        <f t="shared" si="1"/>
        <v>-7.4935334164247247E-2</v>
      </c>
      <c r="AC15" s="243">
        <f>IFERROR('Turistas lugar residencia isla '!AC15/'Turistas lugar residencia isla '!$E15,"-")</f>
        <v>0.20131872151572724</v>
      </c>
      <c r="AD15" s="35">
        <f t="shared" si="1"/>
        <v>5.2069645720518309E-3</v>
      </c>
      <c r="AE15" s="243">
        <f>IFERROR('Turistas lugar residencia isla '!AE15/'Turistas lugar residencia isla '!$G15,"-")</f>
        <v>0.1841090916896394</v>
      </c>
      <c r="AF15" s="35">
        <f t="shared" si="2"/>
        <v>-0.13720391674372634</v>
      </c>
      <c r="AG15" s="243">
        <f>IFERROR('Turistas lugar residencia isla '!AG15/'Turistas lugar residencia isla '!$I15,"-")</f>
        <v>0.11823293335290218</v>
      </c>
      <c r="AH15" s="35">
        <f t="shared" si="2"/>
        <v>-3.5053633399488193E-2</v>
      </c>
      <c r="AI15" s="243">
        <f>IFERROR('Turistas lugar residencia isla '!AI15/'Turistas lugar residencia isla '!$K15,"-")</f>
        <v>0.15522503015418598</v>
      </c>
      <c r="AJ15" s="35">
        <f t="shared" si="2"/>
        <v>-0.18765207417568919</v>
      </c>
      <c r="AK15" s="243">
        <f>IFERROR('Turistas lugar residencia isla '!AK15/'Turistas lugar residencia isla '!$M15,"-")</f>
        <v>0.41648561458950556</v>
      </c>
      <c r="AL15" s="35">
        <f t="shared" si="2"/>
        <v>-0.23116342528953848</v>
      </c>
      <c r="AM15" s="242">
        <f>IFERROR('Turistas lugar residencia isla '!AM15/'Turistas lugar residencia isla '!$C15,"-")</f>
        <v>0.119895234475579</v>
      </c>
      <c r="AN15" s="35">
        <f t="shared" si="2"/>
        <v>-6.439835066283206E-2</v>
      </c>
      <c r="AO15" s="243">
        <f>IFERROR('Turistas lugar residencia isla '!AO15/'Turistas lugar residencia isla '!$E15,"-")</f>
        <v>8.1056768852342753E-2</v>
      </c>
      <c r="AP15" s="35">
        <f t="shared" si="2"/>
        <v>3.827721917355853E-2</v>
      </c>
      <c r="AQ15" s="243">
        <f>IFERROR('Turistas lugar residencia isla '!AQ15/'Turistas lugar residencia isla '!$G15,"-")</f>
        <v>0.15411623649616235</v>
      </c>
      <c r="AR15" s="35">
        <f t="shared" si="2"/>
        <v>2.7438483241983613E-2</v>
      </c>
      <c r="AS15" s="243">
        <f>IFERROR('Turistas lugar residencia isla '!AS15/'Turistas lugar residencia isla '!$I15,"-")</f>
        <v>0.26367330826496888</v>
      </c>
      <c r="AT15" s="35">
        <f t="shared" si="2"/>
        <v>-0.10358344519839602</v>
      </c>
      <c r="AU15" s="243">
        <f>IFERROR('Turistas lugar residencia isla '!AU15/'Turistas lugar residencia isla '!$K15,"-")</f>
        <v>5.0462848589656023E-2</v>
      </c>
      <c r="AV15" s="35">
        <f t="shared" si="3"/>
        <v>-0.17983498991398572</v>
      </c>
      <c r="AW15" s="243">
        <f>IFERROR('Turistas lugar residencia isla '!AW15/'Turistas lugar residencia isla '!$M15,"-")</f>
        <v>0.18447560734742247</v>
      </c>
      <c r="AX15" s="35">
        <f t="shared" si="3"/>
        <v>0.25519747730322084</v>
      </c>
      <c r="AY15" s="242">
        <f>IFERROR('Turistas lugar residencia isla '!AY15/'Turistas lugar residencia isla '!$C15,"-")</f>
        <v>2.3494127031578379E-2</v>
      </c>
      <c r="AZ15" s="35">
        <f t="shared" si="3"/>
        <v>-0.2048687018803943</v>
      </c>
      <c r="BA15" s="243">
        <f>IFERROR('Turistas lugar residencia isla '!BA15/'Turistas lugar residencia isla '!$E15,"-")</f>
        <v>3.1824001254147832E-2</v>
      </c>
      <c r="BB15" s="35">
        <f t="shared" si="3"/>
        <v>-0.21683083926606084</v>
      </c>
      <c r="BC15" s="243">
        <f>IFERROR('Turistas lugar residencia isla '!BC15/'Turistas lugar residencia isla '!$G15,"-")</f>
        <v>2.5062018760483393E-2</v>
      </c>
      <c r="BD15" s="35">
        <f t="shared" si="3"/>
        <v>-0.27515901697246659</v>
      </c>
      <c r="BE15" s="243">
        <f>IFERROR('Turistas lugar residencia isla '!BE15/'Turistas lugar residencia isla '!$I15,"-")</f>
        <v>4.8432889829093132E-3</v>
      </c>
      <c r="BF15" s="35">
        <f t="shared" si="3"/>
        <v>1.7717661196141976</v>
      </c>
      <c r="BG15" s="243">
        <f>IFERROR('Turistas lugar residencia isla '!BG15/'Turistas lugar residencia isla '!$K15,"-")</f>
        <v>1.7224216354467907E-2</v>
      </c>
      <c r="BH15" s="35">
        <f t="shared" si="3"/>
        <v>-0.19398200339563132</v>
      </c>
      <c r="BI15" s="243">
        <f>IFERROR('Turistas lugar residencia isla '!BI15/'Turistas lugar residencia isla '!$M15,"-")</f>
        <v>1.724932516953058E-2</v>
      </c>
      <c r="BJ15" s="35">
        <f t="shared" si="3"/>
        <v>-0.5081449649636165</v>
      </c>
      <c r="BK15" s="242">
        <f>IFERROR('Turistas lugar residencia isla '!BK15/'Turistas lugar residencia isla '!$C15,"-")</f>
        <v>5.5686917228625898E-2</v>
      </c>
      <c r="BL15" s="35">
        <f t="shared" si="4"/>
        <v>-5.1621831662202911E-2</v>
      </c>
      <c r="BM15" s="243">
        <f>IFERROR('Turistas lugar residencia isla '!BM15/'Turistas lugar residencia isla '!$E15,"-")</f>
        <v>5.2261758569077041E-2</v>
      </c>
      <c r="BN15" s="35">
        <f t="shared" si="5"/>
        <v>-0.10773118222150058</v>
      </c>
      <c r="BO15" s="243">
        <f>IFERROR('Turistas lugar residencia isla '!BO15/'Turistas lugar residencia isla '!$G15,"-")</f>
        <v>4.9544480253655966E-2</v>
      </c>
      <c r="BP15" s="35">
        <f t="shared" si="6"/>
        <v>-6.6981112038950075E-2</v>
      </c>
      <c r="BQ15" s="243">
        <f>IFERROR('Turistas lugar residencia isla '!BQ15/'Turistas lugar residencia isla '!$I15,"-")</f>
        <v>6.7107640452850045E-2</v>
      </c>
      <c r="BR15" s="35">
        <f t="shared" si="7"/>
        <v>-8.4329660477080237E-2</v>
      </c>
      <c r="BS15" s="243">
        <f>IFERROR('Turistas lugar residencia isla '!BS15/'Turistas lugar residencia isla '!$K15,"-")</f>
        <v>7.2893203319140273E-2</v>
      </c>
      <c r="BT15" s="35">
        <f t="shared" si="8"/>
        <v>0.12423157575035049</v>
      </c>
      <c r="BU15" s="243">
        <f>IFERROR('Turistas lugar residencia isla '!BU15/'Turistas lugar residencia isla '!$M15,"-")</f>
        <v>4.8719468036078739E-2</v>
      </c>
      <c r="BV15" s="35">
        <f t="shared" si="9"/>
        <v>0.34829248707981164</v>
      </c>
      <c r="BW15" s="242">
        <f>IFERROR('Turistas lugar residencia isla '!BW15/'Turistas lugar residencia isla '!$C15,"-")</f>
        <v>0.36880649323921361</v>
      </c>
      <c r="BX15" s="35">
        <f t="shared" si="10"/>
        <v>3.3457979801590598E-2</v>
      </c>
      <c r="BY15" s="243">
        <f>IFERROR('Turistas lugar residencia isla '!BY15/'Turistas lugar residencia isla '!$E15,"-")</f>
        <v>0.39448361582764424</v>
      </c>
      <c r="BZ15" s="35">
        <f t="shared" si="11"/>
        <v>-3.3592765949900349E-2</v>
      </c>
      <c r="CA15" s="243">
        <f>IFERROR('Turistas lugar residencia isla '!CA15/'Turistas lugar residencia isla '!$G15,"-")</f>
        <v>0.25905289916623481</v>
      </c>
      <c r="CB15" s="35">
        <f t="shared" si="12"/>
        <v>4.6861794332328399E-2</v>
      </c>
      <c r="CC15" s="243">
        <f>IFERROR('Turistas lugar residencia isla '!CC15/'Turistas lugar residencia isla '!$I15,"-")</f>
        <v>0.30321418268865802</v>
      </c>
      <c r="CD15" s="35">
        <f t="shared" si="13"/>
        <v>7.4026347964959438E-2</v>
      </c>
      <c r="CE15" s="243">
        <f>IFERROR('Turistas lugar residencia isla '!CE15/'Turistas lugar residencia isla '!$K15,"-")</f>
        <v>0.48837065670730823</v>
      </c>
      <c r="CF15" s="35">
        <f t="shared" si="14"/>
        <v>9.4650343594939956E-2</v>
      </c>
      <c r="CG15" s="243">
        <f>IFERROR('Turistas lugar residencia isla '!CG15/'Turistas lugar residencia isla '!$M15,"-")</f>
        <v>0.10369346237408651</v>
      </c>
      <c r="CH15" s="35">
        <f t="shared" si="15"/>
        <v>0.22081109759276552</v>
      </c>
      <c r="CI15" s="242">
        <f>IFERROR('Turistas lugar residencia isla '!CI15/'Turistas lugar residencia isla '!$C15,"-")</f>
        <v>5.0743078099438614E-2</v>
      </c>
      <c r="CJ15" s="35">
        <f t="shared" si="16"/>
        <v>3.8223994113358639E-2</v>
      </c>
      <c r="CK15" s="243">
        <f>IFERROR('Turistas lugar residencia isla '!CK15/'Turistas lugar residencia isla '!$E15,"-")</f>
        <v>4.9848643766026775E-2</v>
      </c>
      <c r="CL15" s="35">
        <f t="shared" si="17"/>
        <v>0.25148261671903316</v>
      </c>
      <c r="CM15" s="243">
        <f>IFERROR('Turistas lugar residencia isla '!CM15/'Turistas lugar residencia isla '!$G15,"-")</f>
        <v>8.0898835059228305E-2</v>
      </c>
      <c r="CN15" s="35">
        <f t="shared" si="18"/>
        <v>-6.2402883043581991E-2</v>
      </c>
      <c r="CO15" s="243">
        <f>IFERROR('Turistas lugar residencia isla '!CO15/'Turistas lugar residencia isla '!$I15,"-")</f>
        <v>3.0243986376035589E-2</v>
      </c>
      <c r="CP15" s="35">
        <f t="shared" si="19"/>
        <v>-0.11863603691983171</v>
      </c>
      <c r="CQ15" s="243">
        <f>IFERROR('Turistas lugar residencia isla '!CQ15/'Turistas lugar residencia isla '!$K15,"-")</f>
        <v>2.9162367575894091E-2</v>
      </c>
      <c r="CR15" s="35">
        <f t="shared" si="20"/>
        <v>-2.7571537862431161E-2</v>
      </c>
      <c r="CS15" s="243">
        <f>IFERROR('Turistas lugar residencia isla '!CS15/'Turistas lugar residencia isla '!$M15,"-")</f>
        <v>5.5764039765619854E-2</v>
      </c>
      <c r="CT15" s="35">
        <f t="shared" si="21"/>
        <v>-3.7326305638485602E-2</v>
      </c>
      <c r="CU15" s="242">
        <f>IFERROR('Turistas lugar residencia isla '!CU15/'Turistas lugar residencia isla '!$C15,"-")</f>
        <v>4.5340307686760999E-2</v>
      </c>
      <c r="CV15" s="35">
        <f t="shared" si="22"/>
        <v>0.1149643593435139</v>
      </c>
      <c r="CW15" s="243">
        <f>IFERROR('Turistas lugar residencia isla '!CW15/'Turistas lugar residencia isla '!$E15,"-")</f>
        <v>2.7094818801766257E-2</v>
      </c>
      <c r="CX15" s="35">
        <f t="shared" si="23"/>
        <v>-5.2501227221143809E-2</v>
      </c>
      <c r="CY15" s="243">
        <f>IFERROR('Turistas lugar residencia isla '!CY15/'Turistas lugar residencia isla '!$G15,"-")</f>
        <v>3.1446348022605798E-2</v>
      </c>
      <c r="CZ15" s="35">
        <f t="shared" si="24"/>
        <v>0.46961567270019233</v>
      </c>
      <c r="DA15" s="243">
        <f>IFERROR('Turistas lugar residencia isla '!DA15/'Turistas lugar residencia isla '!$I15,"-")</f>
        <v>2.8715592151543831E-2</v>
      </c>
      <c r="DB15" s="35">
        <f t="shared" si="25"/>
        <v>0.70555633900320625</v>
      </c>
      <c r="DC15" s="243">
        <f>IFERROR('Turistas lugar residencia isla '!DC15/'Turistas lugar residencia isla '!$K15,"-")</f>
        <v>0.11111999186200282</v>
      </c>
      <c r="DD15" s="35">
        <f t="shared" si="26"/>
        <v>6.2431925490916029E-2</v>
      </c>
      <c r="DE15" s="243">
        <f>IFERROR('Turistas lugar residencia isla '!DE15/'Turistas lugar residencia isla '!$M15,"-")</f>
        <v>1.1850681414181316E-3</v>
      </c>
      <c r="DF15" s="35" t="str">
        <f t="shared" si="27"/>
        <v>-</v>
      </c>
      <c r="DG15" s="242">
        <f>IFERROR('Turistas lugar residencia isla '!DG15/'Turistas lugar residencia isla '!$C15,"-")</f>
        <v>2.4907725518532261E-2</v>
      </c>
      <c r="DH15" s="35">
        <f t="shared" si="28"/>
        <v>4.5779673942012211E-2</v>
      </c>
      <c r="DI15" s="243">
        <f>IFERROR('Turistas lugar residencia isla '!DI15/'Turistas lugar residencia isla '!$E15,"-")</f>
        <v>9.8708153080687248E-3</v>
      </c>
      <c r="DJ15" s="35">
        <f t="shared" si="29"/>
        <v>0.26243318989316977</v>
      </c>
      <c r="DK15" s="243">
        <f>IFERROR('Turistas lugar residencia isla '!DK15/'Turistas lugar residencia isla '!$G15,"-")</f>
        <v>7.0813312031792849E-2</v>
      </c>
      <c r="DL15" s="35">
        <f t="shared" si="30"/>
        <v>6.1796878015784706E-2</v>
      </c>
      <c r="DM15" s="243">
        <f>IFERROR('Turistas lugar residencia isla '!DM15/'Turistas lugar residencia isla '!$I15,"-")</f>
        <v>1.3208969953389037E-2</v>
      </c>
      <c r="DN15" s="35">
        <f t="shared" si="31"/>
        <v>0.44941159760257077</v>
      </c>
      <c r="DO15" s="243">
        <f>IFERROR('Turistas lugar residencia isla '!DO15/'Turistas lugar residencia isla '!$K15,"-")</f>
        <v>7.4804179442837836E-3</v>
      </c>
      <c r="DP15" s="35">
        <f t="shared" si="32"/>
        <v>-0.45465087209126076</v>
      </c>
      <c r="DQ15" s="243">
        <f>IFERROR('Turistas lugar residencia isla '!DQ15/'Turistas lugar residencia isla '!$M15,"-")</f>
        <v>0</v>
      </c>
      <c r="DR15" s="35" t="str">
        <f t="shared" si="33"/>
        <v>-</v>
      </c>
      <c r="DS15" s="242">
        <f>IFERROR('Turistas lugar residencia isla '!DS15/'Turistas lugar residencia isla '!$C15,"-")</f>
        <v>8.0622434003277871E-2</v>
      </c>
      <c r="DT15" s="35">
        <f t="shared" si="34"/>
        <v>0.1414618959504601</v>
      </c>
      <c r="DU15" s="243">
        <f>IFERROR('Turistas lugar residencia isla '!DU15/'Turistas lugar residencia isla '!$E15,"-")</f>
        <v>0.10002202223872854</v>
      </c>
      <c r="DV15" s="35">
        <f t="shared" si="35"/>
        <v>5.2193050050274081E-2</v>
      </c>
      <c r="DW15" s="243">
        <f>IFERROR('Turistas lugar residencia isla '!DW15/'Turistas lugar residencia isla '!$G15,"-")</f>
        <v>0.11167976547862538</v>
      </c>
      <c r="DX15" s="35">
        <f t="shared" si="36"/>
        <v>0.24128118416173594</v>
      </c>
      <c r="DY15" s="243">
        <f>IFERROR('Turistas lugar residencia isla '!DY15/'Turistas lugar residencia isla '!$I15,"-")</f>
        <v>0.11085919035593367</v>
      </c>
      <c r="DZ15" s="35">
        <f t="shared" si="37"/>
        <v>0.14051683998849973</v>
      </c>
      <c r="EA15" s="243">
        <f>IFERROR('Turistas lugar residencia isla '!EA15/'Turistas lugar residencia isla '!$K15,"-")</f>
        <v>3.2475694999491378E-2</v>
      </c>
      <c r="EB15" s="35">
        <f t="shared" si="38"/>
        <v>-1.7966690024857623E-3</v>
      </c>
      <c r="EC15" s="243">
        <f>IFERROR('Turistas lugar residencia isla '!EC15/'Turistas lugar residencia isla '!$M15,"-")</f>
        <v>0.1520179076963592</v>
      </c>
      <c r="ED15" s="35">
        <f t="shared" si="39"/>
        <v>0.937737309214832</v>
      </c>
      <c r="EF15" s="35" t="str">
        <f t="shared" si="40"/>
        <v>-</v>
      </c>
    </row>
    <row r="16" spans="1:136" s="16" customFormat="1" x14ac:dyDescent="0.25">
      <c r="A16" s="218"/>
      <c r="B16" s="33" t="s">
        <v>49</v>
      </c>
      <c r="C16" s="242" t="str">
        <f>IFERROR('Turistas lugar residencia isla '!C16/'Turistas lugar residencia isla '!$C16,"-")</f>
        <v>-</v>
      </c>
      <c r="D16" s="35" t="str">
        <f t="shared" si="0"/>
        <v>-</v>
      </c>
      <c r="E16" s="243" t="str">
        <f>IFERROR('Turistas lugar residencia isla '!E16/'Turistas lugar residencia isla '!$E16,"-")</f>
        <v>-</v>
      </c>
      <c r="F16" s="35" t="str">
        <f t="shared" si="0"/>
        <v>-</v>
      </c>
      <c r="G16" s="243" t="str">
        <f>IFERROR('Turistas lugar residencia isla '!G16/'Turistas lugar residencia isla '!$G16,"-")</f>
        <v>-</v>
      </c>
      <c r="H16" s="35" t="str">
        <f t="shared" si="0"/>
        <v>-</v>
      </c>
      <c r="I16" s="243" t="str">
        <f>IFERROR('Turistas lugar residencia isla '!I16/'Turistas lugar residencia isla '!$I16,"-")</f>
        <v>-</v>
      </c>
      <c r="J16" s="35" t="str">
        <f t="shared" si="0"/>
        <v>-</v>
      </c>
      <c r="K16" s="243" t="str">
        <f>IFERROR('Turistas lugar residencia isla '!K16/'Turistas lugar residencia isla '!$K16,"-")</f>
        <v>-</v>
      </c>
      <c r="L16" s="35" t="str">
        <f t="shared" si="0"/>
        <v>-</v>
      </c>
      <c r="M16" s="243" t="str">
        <f>IFERROR('Turistas lugar residencia isla '!M16/'Turistas lugar residencia isla '!$M16,"-")</f>
        <v>-</v>
      </c>
      <c r="N16" s="35" t="str">
        <f t="shared" si="0"/>
        <v>-</v>
      </c>
      <c r="O16" s="242" t="str">
        <f>IFERROR('Turistas lugar residencia isla '!O16/'Turistas lugar residencia isla '!$C16,"-")</f>
        <v>-</v>
      </c>
      <c r="P16" s="35" t="str">
        <f t="shared" si="1"/>
        <v>-</v>
      </c>
      <c r="Q16" s="243" t="str">
        <f>IFERROR('Turistas lugar residencia isla '!Q16/'Turistas lugar residencia isla '!$E16,"-")</f>
        <v>-</v>
      </c>
      <c r="R16" s="35" t="str">
        <f t="shared" si="1"/>
        <v>-</v>
      </c>
      <c r="S16" s="243" t="str">
        <f>IFERROR('Turistas lugar residencia isla '!S16/'Turistas lugar residencia isla '!$G16,"-")</f>
        <v>-</v>
      </c>
      <c r="T16" s="35" t="str">
        <f t="shared" si="1"/>
        <v>-</v>
      </c>
      <c r="U16" s="243" t="str">
        <f>IFERROR('Turistas lugar residencia isla '!U16/'Turistas lugar residencia isla '!$I16,"-")</f>
        <v>-</v>
      </c>
      <c r="V16" s="35" t="str">
        <f t="shared" si="1"/>
        <v>-</v>
      </c>
      <c r="W16" s="243" t="str">
        <f>IFERROR('Turistas lugar residencia isla '!W16/'Turistas lugar residencia isla '!$K16,"-")</f>
        <v>-</v>
      </c>
      <c r="X16" s="35" t="str">
        <f t="shared" si="1"/>
        <v>-</v>
      </c>
      <c r="Y16" s="243" t="str">
        <f>IFERROR('Turistas lugar residencia isla '!Y16/'Turistas lugar residencia isla '!$M16,"-")</f>
        <v>-</v>
      </c>
      <c r="Z16" s="35" t="str">
        <f t="shared" si="1"/>
        <v>-</v>
      </c>
      <c r="AA16" s="242" t="str">
        <f>IFERROR('Turistas lugar residencia isla '!AA16/'Turistas lugar residencia isla '!$C16,"-")</f>
        <v>-</v>
      </c>
      <c r="AB16" s="35" t="str">
        <f t="shared" si="1"/>
        <v>-</v>
      </c>
      <c r="AC16" s="243" t="str">
        <f>IFERROR('Turistas lugar residencia isla '!AC16/'Turistas lugar residencia isla '!$E16,"-")</f>
        <v>-</v>
      </c>
      <c r="AD16" s="35" t="str">
        <f t="shared" si="1"/>
        <v>-</v>
      </c>
      <c r="AE16" s="243" t="str">
        <f>IFERROR('Turistas lugar residencia isla '!AE16/'Turistas lugar residencia isla '!$G16,"-")</f>
        <v>-</v>
      </c>
      <c r="AF16" s="35" t="str">
        <f t="shared" si="2"/>
        <v>-</v>
      </c>
      <c r="AG16" s="243" t="str">
        <f>IFERROR('Turistas lugar residencia isla '!AG16/'Turistas lugar residencia isla '!$I16,"-")</f>
        <v>-</v>
      </c>
      <c r="AH16" s="35" t="str">
        <f t="shared" si="2"/>
        <v>-</v>
      </c>
      <c r="AI16" s="243" t="str">
        <f>IFERROR('Turistas lugar residencia isla '!AI16/'Turistas lugar residencia isla '!$K16,"-")</f>
        <v>-</v>
      </c>
      <c r="AJ16" s="35" t="str">
        <f t="shared" si="2"/>
        <v>-</v>
      </c>
      <c r="AK16" s="243" t="str">
        <f>IFERROR('Turistas lugar residencia isla '!AK16/'Turistas lugar residencia isla '!$M16,"-")</f>
        <v>-</v>
      </c>
      <c r="AL16" s="35" t="str">
        <f t="shared" si="2"/>
        <v>-</v>
      </c>
      <c r="AM16" s="242" t="str">
        <f>IFERROR('Turistas lugar residencia isla '!AM16/'Turistas lugar residencia isla '!$C16,"-")</f>
        <v>-</v>
      </c>
      <c r="AN16" s="35" t="str">
        <f t="shared" si="2"/>
        <v>-</v>
      </c>
      <c r="AO16" s="243" t="str">
        <f>IFERROR('Turistas lugar residencia isla '!AO16/'Turistas lugar residencia isla '!$E16,"-")</f>
        <v>-</v>
      </c>
      <c r="AP16" s="35" t="str">
        <f t="shared" si="2"/>
        <v>-</v>
      </c>
      <c r="AQ16" s="243" t="str">
        <f>IFERROR('Turistas lugar residencia isla '!AQ16/'Turistas lugar residencia isla '!$G16,"-")</f>
        <v>-</v>
      </c>
      <c r="AR16" s="35" t="str">
        <f t="shared" si="2"/>
        <v>-</v>
      </c>
      <c r="AS16" s="243" t="str">
        <f>IFERROR('Turistas lugar residencia isla '!AS16/'Turistas lugar residencia isla '!$I16,"-")</f>
        <v>-</v>
      </c>
      <c r="AT16" s="35" t="str">
        <f t="shared" si="2"/>
        <v>-</v>
      </c>
      <c r="AU16" s="243" t="str">
        <f>IFERROR('Turistas lugar residencia isla '!AU16/'Turistas lugar residencia isla '!$K16,"-")</f>
        <v>-</v>
      </c>
      <c r="AV16" s="35" t="str">
        <f t="shared" si="3"/>
        <v>-</v>
      </c>
      <c r="AW16" s="243" t="str">
        <f>IFERROR('Turistas lugar residencia isla '!AW16/'Turistas lugar residencia isla '!$M16,"-")</f>
        <v>-</v>
      </c>
      <c r="AX16" s="35" t="str">
        <f t="shared" si="3"/>
        <v>-</v>
      </c>
      <c r="AY16" s="242" t="str">
        <f>IFERROR('Turistas lugar residencia isla '!AY16/'Turistas lugar residencia isla '!$C16,"-")</f>
        <v>-</v>
      </c>
      <c r="AZ16" s="35" t="str">
        <f t="shared" si="3"/>
        <v>-</v>
      </c>
      <c r="BA16" s="243" t="str">
        <f>IFERROR('Turistas lugar residencia isla '!BA16/'Turistas lugar residencia isla '!$E16,"-")</f>
        <v>-</v>
      </c>
      <c r="BB16" s="35" t="str">
        <f t="shared" si="3"/>
        <v>-</v>
      </c>
      <c r="BC16" s="243" t="str">
        <f>IFERROR('Turistas lugar residencia isla '!BC16/'Turistas lugar residencia isla '!$G16,"-")</f>
        <v>-</v>
      </c>
      <c r="BD16" s="35" t="str">
        <f t="shared" si="3"/>
        <v>-</v>
      </c>
      <c r="BE16" s="243" t="str">
        <f>IFERROR('Turistas lugar residencia isla '!BE16/'Turistas lugar residencia isla '!$I16,"-")</f>
        <v>-</v>
      </c>
      <c r="BF16" s="35" t="str">
        <f t="shared" si="3"/>
        <v>-</v>
      </c>
      <c r="BG16" s="243" t="str">
        <f>IFERROR('Turistas lugar residencia isla '!BG16/'Turistas lugar residencia isla '!$K16,"-")</f>
        <v>-</v>
      </c>
      <c r="BH16" s="35" t="str">
        <f t="shared" si="3"/>
        <v>-</v>
      </c>
      <c r="BI16" s="243" t="str">
        <f>IFERROR('Turistas lugar residencia isla '!BI16/'Turistas lugar residencia isla '!$M16,"-")</f>
        <v>-</v>
      </c>
      <c r="BJ16" s="35" t="str">
        <f t="shared" si="3"/>
        <v>-</v>
      </c>
      <c r="BK16" s="242" t="str">
        <f>IFERROR('Turistas lugar residencia isla '!BK16/'Turistas lugar residencia isla '!$C16,"-")</f>
        <v>-</v>
      </c>
      <c r="BL16" s="35" t="str">
        <f t="shared" si="4"/>
        <v>-</v>
      </c>
      <c r="BM16" s="243" t="str">
        <f>IFERROR('Turistas lugar residencia isla '!BM16/'Turistas lugar residencia isla '!$E16,"-")</f>
        <v>-</v>
      </c>
      <c r="BN16" s="35" t="str">
        <f t="shared" si="5"/>
        <v>-</v>
      </c>
      <c r="BO16" s="243" t="str">
        <f>IFERROR('Turistas lugar residencia isla '!BO16/'Turistas lugar residencia isla '!$G16,"-")</f>
        <v>-</v>
      </c>
      <c r="BP16" s="35" t="str">
        <f t="shared" si="6"/>
        <v>-</v>
      </c>
      <c r="BQ16" s="243" t="str">
        <f>IFERROR('Turistas lugar residencia isla '!BQ16/'Turistas lugar residencia isla '!$I16,"-")</f>
        <v>-</v>
      </c>
      <c r="BR16" s="35" t="str">
        <f t="shared" si="7"/>
        <v>-</v>
      </c>
      <c r="BS16" s="243" t="str">
        <f>IFERROR('Turistas lugar residencia isla '!BS16/'Turistas lugar residencia isla '!$K16,"-")</f>
        <v>-</v>
      </c>
      <c r="BT16" s="35" t="str">
        <f t="shared" si="8"/>
        <v>-</v>
      </c>
      <c r="BU16" s="243" t="str">
        <f>IFERROR('Turistas lugar residencia isla '!BU16/'Turistas lugar residencia isla '!$M16,"-")</f>
        <v>-</v>
      </c>
      <c r="BV16" s="35" t="str">
        <f t="shared" si="9"/>
        <v>-</v>
      </c>
      <c r="BW16" s="242" t="str">
        <f>IFERROR('Turistas lugar residencia isla '!BW16/'Turistas lugar residencia isla '!$C16,"-")</f>
        <v>-</v>
      </c>
      <c r="BX16" s="35" t="str">
        <f t="shared" si="10"/>
        <v>-</v>
      </c>
      <c r="BY16" s="243" t="str">
        <f>IFERROR('Turistas lugar residencia isla '!BY16/'Turistas lugar residencia isla '!$E16,"-")</f>
        <v>-</v>
      </c>
      <c r="BZ16" s="35" t="str">
        <f t="shared" si="11"/>
        <v>-</v>
      </c>
      <c r="CA16" s="243" t="str">
        <f>IFERROR('Turistas lugar residencia isla '!CA16/'Turistas lugar residencia isla '!$G16,"-")</f>
        <v>-</v>
      </c>
      <c r="CB16" s="35" t="str">
        <f t="shared" si="12"/>
        <v>-</v>
      </c>
      <c r="CC16" s="243" t="str">
        <f>IFERROR('Turistas lugar residencia isla '!CC16/'Turistas lugar residencia isla '!$I16,"-")</f>
        <v>-</v>
      </c>
      <c r="CD16" s="35" t="str">
        <f t="shared" si="13"/>
        <v>-</v>
      </c>
      <c r="CE16" s="243" t="str">
        <f>IFERROR('Turistas lugar residencia isla '!CE16/'Turistas lugar residencia isla '!$K16,"-")</f>
        <v>-</v>
      </c>
      <c r="CF16" s="35" t="str">
        <f t="shared" si="14"/>
        <v>-</v>
      </c>
      <c r="CG16" s="243" t="str">
        <f>IFERROR('Turistas lugar residencia isla '!CG16/'Turistas lugar residencia isla '!$M16,"-")</f>
        <v>-</v>
      </c>
      <c r="CH16" s="35" t="str">
        <f t="shared" si="15"/>
        <v>-</v>
      </c>
      <c r="CI16" s="242" t="str">
        <f>IFERROR('Turistas lugar residencia isla '!CI16/'Turistas lugar residencia isla '!$C16,"-")</f>
        <v>-</v>
      </c>
      <c r="CJ16" s="35" t="str">
        <f t="shared" si="16"/>
        <v>-</v>
      </c>
      <c r="CK16" s="243" t="str">
        <f>IFERROR('Turistas lugar residencia isla '!CK16/'Turistas lugar residencia isla '!$E16,"-")</f>
        <v>-</v>
      </c>
      <c r="CL16" s="35" t="str">
        <f t="shared" si="17"/>
        <v>-</v>
      </c>
      <c r="CM16" s="243" t="str">
        <f>IFERROR('Turistas lugar residencia isla '!CM16/'Turistas lugar residencia isla '!$G16,"-")</f>
        <v>-</v>
      </c>
      <c r="CN16" s="35" t="str">
        <f t="shared" si="18"/>
        <v>-</v>
      </c>
      <c r="CO16" s="243" t="str">
        <f>IFERROR('Turistas lugar residencia isla '!CO16/'Turistas lugar residencia isla '!$I16,"-")</f>
        <v>-</v>
      </c>
      <c r="CP16" s="35" t="str">
        <f t="shared" si="19"/>
        <v>-</v>
      </c>
      <c r="CQ16" s="243" t="str">
        <f>IFERROR('Turistas lugar residencia isla '!CQ16/'Turistas lugar residencia isla '!$K16,"-")</f>
        <v>-</v>
      </c>
      <c r="CR16" s="35" t="str">
        <f t="shared" si="20"/>
        <v>-</v>
      </c>
      <c r="CS16" s="243" t="str">
        <f>IFERROR('Turistas lugar residencia isla '!CS16/'Turistas lugar residencia isla '!$M16,"-")</f>
        <v>-</v>
      </c>
      <c r="CT16" s="35" t="str">
        <f t="shared" si="21"/>
        <v>-</v>
      </c>
      <c r="CU16" s="242" t="str">
        <f>IFERROR('Turistas lugar residencia isla '!CU16/'Turistas lugar residencia isla '!$C16,"-")</f>
        <v>-</v>
      </c>
      <c r="CV16" s="35" t="str">
        <f t="shared" si="22"/>
        <v>-</v>
      </c>
      <c r="CW16" s="243" t="str">
        <f>IFERROR('Turistas lugar residencia isla '!CW16/'Turistas lugar residencia isla '!$E16,"-")</f>
        <v>-</v>
      </c>
      <c r="CX16" s="35" t="str">
        <f t="shared" si="23"/>
        <v>-</v>
      </c>
      <c r="CY16" s="243" t="str">
        <f>IFERROR('Turistas lugar residencia isla '!CY16/'Turistas lugar residencia isla '!$G16,"-")</f>
        <v>-</v>
      </c>
      <c r="CZ16" s="35" t="str">
        <f t="shared" si="24"/>
        <v>-</v>
      </c>
      <c r="DA16" s="243" t="str">
        <f>IFERROR('Turistas lugar residencia isla '!DA16/'Turistas lugar residencia isla '!$I16,"-")</f>
        <v>-</v>
      </c>
      <c r="DB16" s="35" t="str">
        <f t="shared" si="25"/>
        <v>-</v>
      </c>
      <c r="DC16" s="243" t="str">
        <f>IFERROR('Turistas lugar residencia isla '!DC16/'Turistas lugar residencia isla '!$K16,"-")</f>
        <v>-</v>
      </c>
      <c r="DD16" s="35" t="str">
        <f t="shared" si="26"/>
        <v>-</v>
      </c>
      <c r="DE16" s="243" t="str">
        <f>IFERROR('Turistas lugar residencia isla '!DE16/'Turistas lugar residencia isla '!$M16,"-")</f>
        <v>-</v>
      </c>
      <c r="DF16" s="35" t="str">
        <f t="shared" si="27"/>
        <v>-</v>
      </c>
      <c r="DG16" s="242" t="str">
        <f>IFERROR('Turistas lugar residencia isla '!DG16/'Turistas lugar residencia isla '!$C16,"-")</f>
        <v>-</v>
      </c>
      <c r="DH16" s="35" t="str">
        <f t="shared" si="28"/>
        <v>-</v>
      </c>
      <c r="DI16" s="243" t="str">
        <f>IFERROR('Turistas lugar residencia isla '!DI16/'Turistas lugar residencia isla '!$E16,"-")</f>
        <v>-</v>
      </c>
      <c r="DJ16" s="35" t="str">
        <f t="shared" si="29"/>
        <v>-</v>
      </c>
      <c r="DK16" s="243" t="str">
        <f>IFERROR('Turistas lugar residencia isla '!DK16/'Turistas lugar residencia isla '!$G16,"-")</f>
        <v>-</v>
      </c>
      <c r="DL16" s="35" t="str">
        <f t="shared" si="30"/>
        <v>-</v>
      </c>
      <c r="DM16" s="243" t="str">
        <f>IFERROR('Turistas lugar residencia isla '!DM16/'Turistas lugar residencia isla '!$I16,"-")</f>
        <v>-</v>
      </c>
      <c r="DN16" s="35" t="str">
        <f t="shared" si="31"/>
        <v>-</v>
      </c>
      <c r="DO16" s="243" t="str">
        <f>IFERROR('Turistas lugar residencia isla '!DO16/'Turistas lugar residencia isla '!$K16,"-")</f>
        <v>-</v>
      </c>
      <c r="DP16" s="35" t="str">
        <f t="shared" si="32"/>
        <v>-</v>
      </c>
      <c r="DQ16" s="243" t="str">
        <f>IFERROR('Turistas lugar residencia isla '!DQ16/'Turistas lugar residencia isla '!$M16,"-")</f>
        <v>-</v>
      </c>
      <c r="DR16" s="35" t="str">
        <f t="shared" si="33"/>
        <v>-</v>
      </c>
      <c r="DS16" s="242" t="str">
        <f>IFERROR('Turistas lugar residencia isla '!DS16/'Turistas lugar residencia isla '!$C16,"-")</f>
        <v>-</v>
      </c>
      <c r="DT16" s="35" t="str">
        <f t="shared" si="34"/>
        <v>-</v>
      </c>
      <c r="DU16" s="243" t="str">
        <f>IFERROR('Turistas lugar residencia isla '!DU16/'Turistas lugar residencia isla '!$E16,"-")</f>
        <v>-</v>
      </c>
      <c r="DV16" s="35" t="str">
        <f t="shared" si="35"/>
        <v>-</v>
      </c>
      <c r="DW16" s="243" t="str">
        <f>IFERROR('Turistas lugar residencia isla '!DW16/'Turistas lugar residencia isla '!$G16,"-")</f>
        <v>-</v>
      </c>
      <c r="DX16" s="35" t="str">
        <f t="shared" si="36"/>
        <v>-</v>
      </c>
      <c r="DY16" s="243" t="str">
        <f>IFERROR('Turistas lugar residencia isla '!DY16/'Turistas lugar residencia isla '!$I16,"-")</f>
        <v>-</v>
      </c>
      <c r="DZ16" s="35" t="str">
        <f t="shared" si="37"/>
        <v>-</v>
      </c>
      <c r="EA16" s="243" t="str">
        <f>IFERROR('Turistas lugar residencia isla '!EA16/'Turistas lugar residencia isla '!$K16,"-")</f>
        <v>-</v>
      </c>
      <c r="EB16" s="35" t="str">
        <f t="shared" si="38"/>
        <v>-</v>
      </c>
      <c r="EC16" s="243" t="str">
        <f>IFERROR('Turistas lugar residencia isla '!EC16/'Turistas lugar residencia isla '!$M16,"-")</f>
        <v>-</v>
      </c>
      <c r="ED16" s="35" t="str">
        <f t="shared" si="39"/>
        <v>-</v>
      </c>
      <c r="EF16" s="35" t="str">
        <f t="shared" si="40"/>
        <v>-</v>
      </c>
    </row>
    <row r="17" spans="1:136" s="16" customFormat="1" x14ac:dyDescent="0.25">
      <c r="A17" s="218"/>
      <c r="B17" s="33" t="s">
        <v>51</v>
      </c>
      <c r="C17" s="242" t="str">
        <f>IFERROR('Turistas lugar residencia isla '!C17/'Turistas lugar residencia isla '!$C17,"-")</f>
        <v>-</v>
      </c>
      <c r="D17" s="35" t="str">
        <f t="shared" si="0"/>
        <v>-</v>
      </c>
      <c r="E17" s="243" t="str">
        <f>IFERROR('Turistas lugar residencia isla '!E17/'Turistas lugar residencia isla '!$E17,"-")</f>
        <v>-</v>
      </c>
      <c r="F17" s="35" t="str">
        <f t="shared" si="0"/>
        <v>-</v>
      </c>
      <c r="G17" s="243" t="str">
        <f>IFERROR('Turistas lugar residencia isla '!G17/'Turistas lugar residencia isla '!$G17,"-")</f>
        <v>-</v>
      </c>
      <c r="H17" s="35" t="str">
        <f t="shared" si="0"/>
        <v>-</v>
      </c>
      <c r="I17" s="243" t="str">
        <f>IFERROR('Turistas lugar residencia isla '!I17/'Turistas lugar residencia isla '!$I17,"-")</f>
        <v>-</v>
      </c>
      <c r="J17" s="35" t="str">
        <f t="shared" si="0"/>
        <v>-</v>
      </c>
      <c r="K17" s="243" t="str">
        <f>IFERROR('Turistas lugar residencia isla '!K17/'Turistas lugar residencia isla '!$K17,"-")</f>
        <v>-</v>
      </c>
      <c r="L17" s="35" t="str">
        <f t="shared" si="0"/>
        <v>-</v>
      </c>
      <c r="M17" s="243" t="str">
        <f>IFERROR('Turistas lugar residencia isla '!M17/'Turistas lugar residencia isla '!$M17,"-")</f>
        <v>-</v>
      </c>
      <c r="N17" s="35" t="str">
        <f t="shared" si="0"/>
        <v>-</v>
      </c>
      <c r="O17" s="242" t="str">
        <f>IFERROR('Turistas lugar residencia isla '!O17/'Turistas lugar residencia isla '!$C17,"-")</f>
        <v>-</v>
      </c>
      <c r="P17" s="35" t="str">
        <f t="shared" si="1"/>
        <v>-</v>
      </c>
      <c r="Q17" s="243" t="str">
        <f>IFERROR('Turistas lugar residencia isla '!Q17/'Turistas lugar residencia isla '!$E17,"-")</f>
        <v>-</v>
      </c>
      <c r="R17" s="35" t="str">
        <f t="shared" si="1"/>
        <v>-</v>
      </c>
      <c r="S17" s="243" t="str">
        <f>IFERROR('Turistas lugar residencia isla '!S17/'Turistas lugar residencia isla '!$G17,"-")</f>
        <v>-</v>
      </c>
      <c r="T17" s="35" t="str">
        <f t="shared" si="1"/>
        <v>-</v>
      </c>
      <c r="U17" s="243" t="str">
        <f>IFERROR('Turistas lugar residencia isla '!U17/'Turistas lugar residencia isla '!$I17,"-")</f>
        <v>-</v>
      </c>
      <c r="V17" s="35" t="str">
        <f t="shared" si="1"/>
        <v>-</v>
      </c>
      <c r="W17" s="243" t="str">
        <f>IFERROR('Turistas lugar residencia isla '!W17/'Turistas lugar residencia isla '!$K17,"-")</f>
        <v>-</v>
      </c>
      <c r="X17" s="35" t="str">
        <f t="shared" si="1"/>
        <v>-</v>
      </c>
      <c r="Y17" s="243" t="str">
        <f>IFERROR('Turistas lugar residencia isla '!Y17/'Turistas lugar residencia isla '!$M17,"-")</f>
        <v>-</v>
      </c>
      <c r="Z17" s="35" t="str">
        <f t="shared" si="1"/>
        <v>-</v>
      </c>
      <c r="AA17" s="242" t="str">
        <f>IFERROR('Turistas lugar residencia isla '!AA17/'Turistas lugar residencia isla '!$C17,"-")</f>
        <v>-</v>
      </c>
      <c r="AB17" s="35" t="str">
        <f t="shared" si="1"/>
        <v>-</v>
      </c>
      <c r="AC17" s="243" t="str">
        <f>IFERROR('Turistas lugar residencia isla '!AC17/'Turistas lugar residencia isla '!$E17,"-")</f>
        <v>-</v>
      </c>
      <c r="AD17" s="35" t="str">
        <f t="shared" si="1"/>
        <v>-</v>
      </c>
      <c r="AE17" s="243" t="str">
        <f>IFERROR('Turistas lugar residencia isla '!AE17/'Turistas lugar residencia isla '!$G17,"-")</f>
        <v>-</v>
      </c>
      <c r="AF17" s="35" t="str">
        <f t="shared" si="2"/>
        <v>-</v>
      </c>
      <c r="AG17" s="243" t="str">
        <f>IFERROR('Turistas lugar residencia isla '!AG17/'Turistas lugar residencia isla '!$I17,"-")</f>
        <v>-</v>
      </c>
      <c r="AH17" s="35" t="str">
        <f t="shared" si="2"/>
        <v>-</v>
      </c>
      <c r="AI17" s="243" t="str">
        <f>IFERROR('Turistas lugar residencia isla '!AI17/'Turistas lugar residencia isla '!$K17,"-")</f>
        <v>-</v>
      </c>
      <c r="AJ17" s="35" t="str">
        <f t="shared" si="2"/>
        <v>-</v>
      </c>
      <c r="AK17" s="243" t="str">
        <f>IFERROR('Turistas lugar residencia isla '!AK17/'Turistas lugar residencia isla '!$M17,"-")</f>
        <v>-</v>
      </c>
      <c r="AL17" s="35" t="str">
        <f t="shared" si="2"/>
        <v>-</v>
      </c>
      <c r="AM17" s="242" t="str">
        <f>IFERROR('Turistas lugar residencia isla '!AM17/'Turistas lugar residencia isla '!$C17,"-")</f>
        <v>-</v>
      </c>
      <c r="AN17" s="35" t="str">
        <f t="shared" si="2"/>
        <v>-</v>
      </c>
      <c r="AO17" s="243" t="str">
        <f>IFERROR('Turistas lugar residencia isla '!AO17/'Turistas lugar residencia isla '!$E17,"-")</f>
        <v>-</v>
      </c>
      <c r="AP17" s="35" t="str">
        <f t="shared" si="2"/>
        <v>-</v>
      </c>
      <c r="AQ17" s="243" t="str">
        <f>IFERROR('Turistas lugar residencia isla '!AQ17/'Turistas lugar residencia isla '!$G17,"-")</f>
        <v>-</v>
      </c>
      <c r="AR17" s="35" t="str">
        <f t="shared" si="2"/>
        <v>-</v>
      </c>
      <c r="AS17" s="243" t="str">
        <f>IFERROR('Turistas lugar residencia isla '!AS17/'Turistas lugar residencia isla '!$I17,"-")</f>
        <v>-</v>
      </c>
      <c r="AT17" s="35" t="str">
        <f t="shared" si="2"/>
        <v>-</v>
      </c>
      <c r="AU17" s="243" t="str">
        <f>IFERROR('Turistas lugar residencia isla '!AU17/'Turistas lugar residencia isla '!$K17,"-")</f>
        <v>-</v>
      </c>
      <c r="AV17" s="35" t="str">
        <f t="shared" si="3"/>
        <v>-</v>
      </c>
      <c r="AW17" s="243" t="str">
        <f>IFERROR('Turistas lugar residencia isla '!AW17/'Turistas lugar residencia isla '!$M17,"-")</f>
        <v>-</v>
      </c>
      <c r="AX17" s="35" t="str">
        <f t="shared" si="3"/>
        <v>-</v>
      </c>
      <c r="AY17" s="242" t="str">
        <f>IFERROR('Turistas lugar residencia isla '!AY17/'Turistas lugar residencia isla '!$C17,"-")</f>
        <v>-</v>
      </c>
      <c r="AZ17" s="35" t="str">
        <f t="shared" si="3"/>
        <v>-</v>
      </c>
      <c r="BA17" s="243" t="str">
        <f>IFERROR('Turistas lugar residencia isla '!BA17/'Turistas lugar residencia isla '!$E17,"-")</f>
        <v>-</v>
      </c>
      <c r="BB17" s="35" t="str">
        <f t="shared" si="3"/>
        <v>-</v>
      </c>
      <c r="BC17" s="243" t="str">
        <f>IFERROR('Turistas lugar residencia isla '!BC17/'Turistas lugar residencia isla '!$G17,"-")</f>
        <v>-</v>
      </c>
      <c r="BD17" s="35" t="str">
        <f t="shared" si="3"/>
        <v>-</v>
      </c>
      <c r="BE17" s="243" t="str">
        <f>IFERROR('Turistas lugar residencia isla '!BE17/'Turistas lugar residencia isla '!$I17,"-")</f>
        <v>-</v>
      </c>
      <c r="BF17" s="35" t="str">
        <f t="shared" si="3"/>
        <v>-</v>
      </c>
      <c r="BG17" s="243" t="str">
        <f>IFERROR('Turistas lugar residencia isla '!BG17/'Turistas lugar residencia isla '!$K17,"-")</f>
        <v>-</v>
      </c>
      <c r="BH17" s="35" t="str">
        <f t="shared" si="3"/>
        <v>-</v>
      </c>
      <c r="BI17" s="243" t="str">
        <f>IFERROR('Turistas lugar residencia isla '!BI17/'Turistas lugar residencia isla '!$M17,"-")</f>
        <v>-</v>
      </c>
      <c r="BJ17" s="35" t="str">
        <f t="shared" si="3"/>
        <v>-</v>
      </c>
      <c r="BK17" s="242" t="str">
        <f>IFERROR('Turistas lugar residencia isla '!BK17/'Turistas lugar residencia isla '!$C17,"-")</f>
        <v>-</v>
      </c>
      <c r="BL17" s="35" t="str">
        <f t="shared" si="4"/>
        <v>-</v>
      </c>
      <c r="BM17" s="243" t="str">
        <f>IFERROR('Turistas lugar residencia isla '!BM17/'Turistas lugar residencia isla '!$E17,"-")</f>
        <v>-</v>
      </c>
      <c r="BN17" s="35" t="str">
        <f t="shared" si="5"/>
        <v>-</v>
      </c>
      <c r="BO17" s="243" t="str">
        <f>IFERROR('Turistas lugar residencia isla '!BO17/'Turistas lugar residencia isla '!$G17,"-")</f>
        <v>-</v>
      </c>
      <c r="BP17" s="35" t="str">
        <f t="shared" si="6"/>
        <v>-</v>
      </c>
      <c r="BQ17" s="243" t="str">
        <f>IFERROR('Turistas lugar residencia isla '!BQ17/'Turistas lugar residencia isla '!$I17,"-")</f>
        <v>-</v>
      </c>
      <c r="BR17" s="35" t="str">
        <f t="shared" si="7"/>
        <v>-</v>
      </c>
      <c r="BS17" s="243" t="str">
        <f>IFERROR('Turistas lugar residencia isla '!BS17/'Turistas lugar residencia isla '!$K17,"-")</f>
        <v>-</v>
      </c>
      <c r="BT17" s="35" t="str">
        <f t="shared" si="8"/>
        <v>-</v>
      </c>
      <c r="BU17" s="243" t="str">
        <f>IFERROR('Turistas lugar residencia isla '!BU17/'Turistas lugar residencia isla '!$M17,"-")</f>
        <v>-</v>
      </c>
      <c r="BV17" s="35" t="str">
        <f t="shared" si="9"/>
        <v>-</v>
      </c>
      <c r="BW17" s="242" t="str">
        <f>IFERROR('Turistas lugar residencia isla '!BW17/'Turistas lugar residencia isla '!$C17,"-")</f>
        <v>-</v>
      </c>
      <c r="BX17" s="35" t="str">
        <f t="shared" si="10"/>
        <v>-</v>
      </c>
      <c r="BY17" s="243" t="str">
        <f>IFERROR('Turistas lugar residencia isla '!BY17/'Turistas lugar residencia isla '!$E17,"-")</f>
        <v>-</v>
      </c>
      <c r="BZ17" s="35" t="str">
        <f t="shared" si="11"/>
        <v>-</v>
      </c>
      <c r="CA17" s="243" t="str">
        <f>IFERROR('Turistas lugar residencia isla '!CA17/'Turistas lugar residencia isla '!$G17,"-")</f>
        <v>-</v>
      </c>
      <c r="CB17" s="35" t="str">
        <f t="shared" si="12"/>
        <v>-</v>
      </c>
      <c r="CC17" s="243" t="str">
        <f>IFERROR('Turistas lugar residencia isla '!CC17/'Turistas lugar residencia isla '!$I17,"-")</f>
        <v>-</v>
      </c>
      <c r="CD17" s="35" t="str">
        <f t="shared" si="13"/>
        <v>-</v>
      </c>
      <c r="CE17" s="243" t="str">
        <f>IFERROR('Turistas lugar residencia isla '!CE17/'Turistas lugar residencia isla '!$K17,"-")</f>
        <v>-</v>
      </c>
      <c r="CF17" s="35" t="str">
        <f t="shared" si="14"/>
        <v>-</v>
      </c>
      <c r="CG17" s="243" t="str">
        <f>IFERROR('Turistas lugar residencia isla '!CG17/'Turistas lugar residencia isla '!$M17,"-")</f>
        <v>-</v>
      </c>
      <c r="CH17" s="35" t="str">
        <f t="shared" si="15"/>
        <v>-</v>
      </c>
      <c r="CI17" s="242" t="str">
        <f>IFERROR('Turistas lugar residencia isla '!CI17/'Turistas lugar residencia isla '!$C17,"-")</f>
        <v>-</v>
      </c>
      <c r="CJ17" s="35" t="str">
        <f t="shared" si="16"/>
        <v>-</v>
      </c>
      <c r="CK17" s="243" t="str">
        <f>IFERROR('Turistas lugar residencia isla '!CK17/'Turistas lugar residencia isla '!$E17,"-")</f>
        <v>-</v>
      </c>
      <c r="CL17" s="35" t="str">
        <f t="shared" si="17"/>
        <v>-</v>
      </c>
      <c r="CM17" s="243" t="str">
        <f>IFERROR('Turistas lugar residencia isla '!CM17/'Turistas lugar residencia isla '!$G17,"-")</f>
        <v>-</v>
      </c>
      <c r="CN17" s="35" t="str">
        <f t="shared" si="18"/>
        <v>-</v>
      </c>
      <c r="CO17" s="243" t="str">
        <f>IFERROR('Turistas lugar residencia isla '!CO17/'Turistas lugar residencia isla '!$I17,"-")</f>
        <v>-</v>
      </c>
      <c r="CP17" s="35" t="str">
        <f t="shared" si="19"/>
        <v>-</v>
      </c>
      <c r="CQ17" s="243" t="str">
        <f>IFERROR('Turistas lugar residencia isla '!CQ17/'Turistas lugar residencia isla '!$K17,"-")</f>
        <v>-</v>
      </c>
      <c r="CR17" s="35" t="str">
        <f t="shared" si="20"/>
        <v>-</v>
      </c>
      <c r="CS17" s="243" t="str">
        <f>IFERROR('Turistas lugar residencia isla '!CS17/'Turistas lugar residencia isla '!$M17,"-")</f>
        <v>-</v>
      </c>
      <c r="CT17" s="35" t="str">
        <f t="shared" si="21"/>
        <v>-</v>
      </c>
      <c r="CU17" s="242" t="str">
        <f>IFERROR('Turistas lugar residencia isla '!CU17/'Turistas lugar residencia isla '!$C17,"-")</f>
        <v>-</v>
      </c>
      <c r="CV17" s="35" t="str">
        <f t="shared" si="22"/>
        <v>-</v>
      </c>
      <c r="CW17" s="243" t="str">
        <f>IFERROR('Turistas lugar residencia isla '!CW17/'Turistas lugar residencia isla '!$E17,"-")</f>
        <v>-</v>
      </c>
      <c r="CX17" s="35" t="str">
        <f t="shared" si="23"/>
        <v>-</v>
      </c>
      <c r="CY17" s="243" t="str">
        <f>IFERROR('Turistas lugar residencia isla '!CY17/'Turistas lugar residencia isla '!$G17,"-")</f>
        <v>-</v>
      </c>
      <c r="CZ17" s="35" t="str">
        <f t="shared" si="24"/>
        <v>-</v>
      </c>
      <c r="DA17" s="243" t="str">
        <f>IFERROR('Turistas lugar residencia isla '!DA17/'Turistas lugar residencia isla '!$I17,"-")</f>
        <v>-</v>
      </c>
      <c r="DB17" s="35" t="str">
        <f t="shared" si="25"/>
        <v>-</v>
      </c>
      <c r="DC17" s="243" t="str">
        <f>IFERROR('Turistas lugar residencia isla '!DC17/'Turistas lugar residencia isla '!$K17,"-")</f>
        <v>-</v>
      </c>
      <c r="DD17" s="35" t="str">
        <f t="shared" si="26"/>
        <v>-</v>
      </c>
      <c r="DE17" s="243" t="str">
        <f>IFERROR('Turistas lugar residencia isla '!DE17/'Turistas lugar residencia isla '!$M17,"-")</f>
        <v>-</v>
      </c>
      <c r="DF17" s="35" t="str">
        <f t="shared" si="27"/>
        <v>-</v>
      </c>
      <c r="DG17" s="242" t="str">
        <f>IFERROR('Turistas lugar residencia isla '!DG17/'Turistas lugar residencia isla '!$C17,"-")</f>
        <v>-</v>
      </c>
      <c r="DH17" s="35" t="str">
        <f t="shared" si="28"/>
        <v>-</v>
      </c>
      <c r="DI17" s="243" t="str">
        <f>IFERROR('Turistas lugar residencia isla '!DI17/'Turistas lugar residencia isla '!$E17,"-")</f>
        <v>-</v>
      </c>
      <c r="DJ17" s="35" t="str">
        <f t="shared" si="29"/>
        <v>-</v>
      </c>
      <c r="DK17" s="243" t="str">
        <f>IFERROR('Turistas lugar residencia isla '!DK17/'Turistas lugar residencia isla '!$G17,"-")</f>
        <v>-</v>
      </c>
      <c r="DL17" s="35" t="str">
        <f t="shared" si="30"/>
        <v>-</v>
      </c>
      <c r="DM17" s="243" t="str">
        <f>IFERROR('Turistas lugar residencia isla '!DM17/'Turistas lugar residencia isla '!$I17,"-")</f>
        <v>-</v>
      </c>
      <c r="DN17" s="35" t="str">
        <f t="shared" si="31"/>
        <v>-</v>
      </c>
      <c r="DO17" s="243" t="str">
        <f>IFERROR('Turistas lugar residencia isla '!DO17/'Turistas lugar residencia isla '!$K17,"-")</f>
        <v>-</v>
      </c>
      <c r="DP17" s="35" t="str">
        <f t="shared" si="32"/>
        <v>-</v>
      </c>
      <c r="DQ17" s="243" t="str">
        <f>IFERROR('Turistas lugar residencia isla '!DQ17/'Turistas lugar residencia isla '!$M17,"-")</f>
        <v>-</v>
      </c>
      <c r="DR17" s="35" t="str">
        <f t="shared" si="33"/>
        <v>-</v>
      </c>
      <c r="DS17" s="242" t="str">
        <f>IFERROR('Turistas lugar residencia isla '!DS17/'Turistas lugar residencia isla '!$C17,"-")</f>
        <v>-</v>
      </c>
      <c r="DT17" s="35" t="str">
        <f t="shared" si="34"/>
        <v>-</v>
      </c>
      <c r="DU17" s="243" t="str">
        <f>IFERROR('Turistas lugar residencia isla '!DU17/'Turistas lugar residencia isla '!$E17,"-")</f>
        <v>-</v>
      </c>
      <c r="DV17" s="35" t="str">
        <f t="shared" si="35"/>
        <v>-</v>
      </c>
      <c r="DW17" s="243" t="str">
        <f>IFERROR('Turistas lugar residencia isla '!DW17/'Turistas lugar residencia isla '!$G17,"-")</f>
        <v>-</v>
      </c>
      <c r="DX17" s="35" t="str">
        <f t="shared" si="36"/>
        <v>-</v>
      </c>
      <c r="DY17" s="243" t="str">
        <f>IFERROR('Turistas lugar residencia isla '!DY17/'Turistas lugar residencia isla '!$I17,"-")</f>
        <v>-</v>
      </c>
      <c r="DZ17" s="35" t="str">
        <f t="shared" si="37"/>
        <v>-</v>
      </c>
      <c r="EA17" s="243" t="str">
        <f>IFERROR('Turistas lugar residencia isla '!EA17/'Turistas lugar residencia isla '!$K17,"-")</f>
        <v>-</v>
      </c>
      <c r="EB17" s="35" t="str">
        <f t="shared" si="38"/>
        <v>-</v>
      </c>
      <c r="EC17" s="243" t="str">
        <f>IFERROR('Turistas lugar residencia isla '!EC17/'Turistas lugar residencia isla '!$M17,"-")</f>
        <v>-</v>
      </c>
      <c r="ED17" s="35" t="str">
        <f t="shared" si="39"/>
        <v>-</v>
      </c>
      <c r="EF17" s="35" t="str">
        <f t="shared" si="40"/>
        <v>-</v>
      </c>
    </row>
    <row r="18" spans="1:136" s="16" customFormat="1" x14ac:dyDescent="0.25">
      <c r="A18" s="218"/>
      <c r="B18" s="33" t="s">
        <v>53</v>
      </c>
      <c r="C18" s="242" t="str">
        <f>IFERROR('Turistas lugar residencia isla '!C18/'Turistas lugar residencia isla '!$C18,"-")</f>
        <v>-</v>
      </c>
      <c r="D18" s="35" t="str">
        <f t="shared" si="0"/>
        <v>-</v>
      </c>
      <c r="E18" s="243" t="str">
        <f>IFERROR('Turistas lugar residencia isla '!E18/'Turistas lugar residencia isla '!$E18,"-")</f>
        <v>-</v>
      </c>
      <c r="F18" s="35" t="str">
        <f t="shared" si="0"/>
        <v>-</v>
      </c>
      <c r="G18" s="243" t="str">
        <f>IFERROR('Turistas lugar residencia isla '!G18/'Turistas lugar residencia isla '!$G18,"-")</f>
        <v>-</v>
      </c>
      <c r="H18" s="35" t="str">
        <f t="shared" si="0"/>
        <v>-</v>
      </c>
      <c r="I18" s="243" t="str">
        <f>IFERROR('Turistas lugar residencia isla '!I18/'Turistas lugar residencia isla '!$I18,"-")</f>
        <v>-</v>
      </c>
      <c r="J18" s="35" t="str">
        <f t="shared" si="0"/>
        <v>-</v>
      </c>
      <c r="K18" s="243" t="str">
        <f>IFERROR('Turistas lugar residencia isla '!K18/'Turistas lugar residencia isla '!$K18,"-")</f>
        <v>-</v>
      </c>
      <c r="L18" s="35" t="str">
        <f t="shared" si="0"/>
        <v>-</v>
      </c>
      <c r="M18" s="243" t="str">
        <f>IFERROR('Turistas lugar residencia isla '!M18/'Turistas lugar residencia isla '!$M18,"-")</f>
        <v>-</v>
      </c>
      <c r="N18" s="35" t="str">
        <f t="shared" si="0"/>
        <v>-</v>
      </c>
      <c r="O18" s="242" t="str">
        <f>IFERROR('Turistas lugar residencia isla '!O18/'Turistas lugar residencia isla '!$C18,"-")</f>
        <v>-</v>
      </c>
      <c r="P18" s="35" t="str">
        <f t="shared" si="1"/>
        <v>-</v>
      </c>
      <c r="Q18" s="243" t="str">
        <f>IFERROR('Turistas lugar residencia isla '!Q18/'Turistas lugar residencia isla '!$E18,"-")</f>
        <v>-</v>
      </c>
      <c r="R18" s="35" t="str">
        <f t="shared" si="1"/>
        <v>-</v>
      </c>
      <c r="S18" s="243" t="str">
        <f>IFERROR('Turistas lugar residencia isla '!S18/'Turistas lugar residencia isla '!$G18,"-")</f>
        <v>-</v>
      </c>
      <c r="T18" s="35" t="str">
        <f t="shared" si="1"/>
        <v>-</v>
      </c>
      <c r="U18" s="243" t="str">
        <f>IFERROR('Turistas lugar residencia isla '!U18/'Turistas lugar residencia isla '!$I18,"-")</f>
        <v>-</v>
      </c>
      <c r="V18" s="35" t="str">
        <f t="shared" si="1"/>
        <v>-</v>
      </c>
      <c r="W18" s="243" t="str">
        <f>IFERROR('Turistas lugar residencia isla '!W18/'Turistas lugar residencia isla '!$K18,"-")</f>
        <v>-</v>
      </c>
      <c r="X18" s="35" t="str">
        <f t="shared" si="1"/>
        <v>-</v>
      </c>
      <c r="Y18" s="243" t="str">
        <f>IFERROR('Turistas lugar residencia isla '!Y18/'Turistas lugar residencia isla '!$M18,"-")</f>
        <v>-</v>
      </c>
      <c r="Z18" s="35" t="str">
        <f t="shared" si="1"/>
        <v>-</v>
      </c>
      <c r="AA18" s="242" t="str">
        <f>IFERROR('Turistas lugar residencia isla '!AA18/'Turistas lugar residencia isla '!$C18,"-")</f>
        <v>-</v>
      </c>
      <c r="AB18" s="35" t="str">
        <f t="shared" si="1"/>
        <v>-</v>
      </c>
      <c r="AC18" s="243" t="str">
        <f>IFERROR('Turistas lugar residencia isla '!AC18/'Turistas lugar residencia isla '!$E18,"-")</f>
        <v>-</v>
      </c>
      <c r="AD18" s="35" t="str">
        <f t="shared" si="1"/>
        <v>-</v>
      </c>
      <c r="AE18" s="243" t="str">
        <f>IFERROR('Turistas lugar residencia isla '!AE18/'Turistas lugar residencia isla '!$G18,"-")</f>
        <v>-</v>
      </c>
      <c r="AF18" s="35" t="str">
        <f t="shared" si="2"/>
        <v>-</v>
      </c>
      <c r="AG18" s="243" t="str">
        <f>IFERROR('Turistas lugar residencia isla '!AG18/'Turistas lugar residencia isla '!$I18,"-")</f>
        <v>-</v>
      </c>
      <c r="AH18" s="35" t="str">
        <f t="shared" si="2"/>
        <v>-</v>
      </c>
      <c r="AI18" s="243" t="str">
        <f>IFERROR('Turistas lugar residencia isla '!AI18/'Turistas lugar residencia isla '!$K18,"-")</f>
        <v>-</v>
      </c>
      <c r="AJ18" s="35" t="str">
        <f t="shared" si="2"/>
        <v>-</v>
      </c>
      <c r="AK18" s="243" t="str">
        <f>IFERROR('Turistas lugar residencia isla '!AK18/'Turistas lugar residencia isla '!$M18,"-")</f>
        <v>-</v>
      </c>
      <c r="AL18" s="35" t="str">
        <f t="shared" si="2"/>
        <v>-</v>
      </c>
      <c r="AM18" s="242" t="str">
        <f>IFERROR('Turistas lugar residencia isla '!AM18/'Turistas lugar residencia isla '!$C18,"-")</f>
        <v>-</v>
      </c>
      <c r="AN18" s="35" t="str">
        <f t="shared" si="2"/>
        <v>-</v>
      </c>
      <c r="AO18" s="243" t="str">
        <f>IFERROR('Turistas lugar residencia isla '!AO18/'Turistas lugar residencia isla '!$E18,"-")</f>
        <v>-</v>
      </c>
      <c r="AP18" s="35" t="str">
        <f t="shared" si="2"/>
        <v>-</v>
      </c>
      <c r="AQ18" s="243" t="str">
        <f>IFERROR('Turistas lugar residencia isla '!AQ18/'Turistas lugar residencia isla '!$G18,"-")</f>
        <v>-</v>
      </c>
      <c r="AR18" s="35" t="str">
        <f t="shared" si="2"/>
        <v>-</v>
      </c>
      <c r="AS18" s="243" t="str">
        <f>IFERROR('Turistas lugar residencia isla '!AS18/'Turistas lugar residencia isla '!$I18,"-")</f>
        <v>-</v>
      </c>
      <c r="AT18" s="35" t="str">
        <f t="shared" si="2"/>
        <v>-</v>
      </c>
      <c r="AU18" s="243" t="str">
        <f>IFERROR('Turistas lugar residencia isla '!AU18/'Turistas lugar residencia isla '!$K18,"-")</f>
        <v>-</v>
      </c>
      <c r="AV18" s="35" t="str">
        <f t="shared" si="3"/>
        <v>-</v>
      </c>
      <c r="AW18" s="243" t="str">
        <f>IFERROR('Turistas lugar residencia isla '!AW18/'Turistas lugar residencia isla '!$M18,"-")</f>
        <v>-</v>
      </c>
      <c r="AX18" s="35" t="str">
        <f t="shared" si="3"/>
        <v>-</v>
      </c>
      <c r="AY18" s="242" t="str">
        <f>IFERROR('Turistas lugar residencia isla '!AY18/'Turistas lugar residencia isla '!$C18,"-")</f>
        <v>-</v>
      </c>
      <c r="AZ18" s="35" t="str">
        <f t="shared" si="3"/>
        <v>-</v>
      </c>
      <c r="BA18" s="243" t="str">
        <f>IFERROR('Turistas lugar residencia isla '!BA18/'Turistas lugar residencia isla '!$E18,"-")</f>
        <v>-</v>
      </c>
      <c r="BB18" s="35" t="str">
        <f t="shared" si="3"/>
        <v>-</v>
      </c>
      <c r="BC18" s="243" t="str">
        <f>IFERROR('Turistas lugar residencia isla '!BC18/'Turistas lugar residencia isla '!$G18,"-")</f>
        <v>-</v>
      </c>
      <c r="BD18" s="35" t="str">
        <f t="shared" si="3"/>
        <v>-</v>
      </c>
      <c r="BE18" s="243" t="str">
        <f>IFERROR('Turistas lugar residencia isla '!BE18/'Turistas lugar residencia isla '!$I18,"-")</f>
        <v>-</v>
      </c>
      <c r="BF18" s="35" t="str">
        <f t="shared" si="3"/>
        <v>-</v>
      </c>
      <c r="BG18" s="243" t="str">
        <f>IFERROR('Turistas lugar residencia isla '!BG18/'Turistas lugar residencia isla '!$K18,"-")</f>
        <v>-</v>
      </c>
      <c r="BH18" s="35" t="str">
        <f t="shared" si="3"/>
        <v>-</v>
      </c>
      <c r="BI18" s="243" t="str">
        <f>IFERROR('Turistas lugar residencia isla '!BI18/'Turistas lugar residencia isla '!$M18,"-")</f>
        <v>-</v>
      </c>
      <c r="BJ18" s="35" t="str">
        <f t="shared" si="3"/>
        <v>-</v>
      </c>
      <c r="BK18" s="242" t="str">
        <f>IFERROR('Turistas lugar residencia isla '!BK18/'Turistas lugar residencia isla '!$C18,"-")</f>
        <v>-</v>
      </c>
      <c r="BL18" s="35" t="str">
        <f t="shared" si="4"/>
        <v>-</v>
      </c>
      <c r="BM18" s="243" t="str">
        <f>IFERROR('Turistas lugar residencia isla '!BM18/'Turistas lugar residencia isla '!$E18,"-")</f>
        <v>-</v>
      </c>
      <c r="BN18" s="35" t="str">
        <f t="shared" si="5"/>
        <v>-</v>
      </c>
      <c r="BO18" s="243" t="str">
        <f>IFERROR('Turistas lugar residencia isla '!BO18/'Turistas lugar residencia isla '!$G18,"-")</f>
        <v>-</v>
      </c>
      <c r="BP18" s="35" t="str">
        <f t="shared" si="6"/>
        <v>-</v>
      </c>
      <c r="BQ18" s="243" t="str">
        <f>IFERROR('Turistas lugar residencia isla '!BQ18/'Turistas lugar residencia isla '!$I18,"-")</f>
        <v>-</v>
      </c>
      <c r="BR18" s="35" t="str">
        <f t="shared" si="7"/>
        <v>-</v>
      </c>
      <c r="BS18" s="243" t="str">
        <f>IFERROR('Turistas lugar residencia isla '!BS18/'Turistas lugar residencia isla '!$K18,"-")</f>
        <v>-</v>
      </c>
      <c r="BT18" s="35" t="str">
        <f t="shared" si="8"/>
        <v>-</v>
      </c>
      <c r="BU18" s="243" t="str">
        <f>IFERROR('Turistas lugar residencia isla '!BU18/'Turistas lugar residencia isla '!$M18,"-")</f>
        <v>-</v>
      </c>
      <c r="BV18" s="35" t="str">
        <f t="shared" si="9"/>
        <v>-</v>
      </c>
      <c r="BW18" s="242" t="str">
        <f>IFERROR('Turistas lugar residencia isla '!BW18/'Turistas lugar residencia isla '!$C18,"-")</f>
        <v>-</v>
      </c>
      <c r="BX18" s="35" t="str">
        <f t="shared" si="10"/>
        <v>-</v>
      </c>
      <c r="BY18" s="243" t="str">
        <f>IFERROR('Turistas lugar residencia isla '!BY18/'Turistas lugar residencia isla '!$E18,"-")</f>
        <v>-</v>
      </c>
      <c r="BZ18" s="35" t="str">
        <f t="shared" si="11"/>
        <v>-</v>
      </c>
      <c r="CA18" s="243" t="str">
        <f>IFERROR('Turistas lugar residencia isla '!CA18/'Turistas lugar residencia isla '!$G18,"-")</f>
        <v>-</v>
      </c>
      <c r="CB18" s="35" t="str">
        <f t="shared" si="12"/>
        <v>-</v>
      </c>
      <c r="CC18" s="243" t="str">
        <f>IFERROR('Turistas lugar residencia isla '!CC18/'Turistas lugar residencia isla '!$I18,"-")</f>
        <v>-</v>
      </c>
      <c r="CD18" s="35" t="str">
        <f t="shared" si="13"/>
        <v>-</v>
      </c>
      <c r="CE18" s="243" t="str">
        <f>IFERROR('Turistas lugar residencia isla '!CE18/'Turistas lugar residencia isla '!$K18,"-")</f>
        <v>-</v>
      </c>
      <c r="CF18" s="35" t="str">
        <f t="shared" si="14"/>
        <v>-</v>
      </c>
      <c r="CG18" s="243" t="str">
        <f>IFERROR('Turistas lugar residencia isla '!CG18/'Turistas lugar residencia isla '!$M18,"-")</f>
        <v>-</v>
      </c>
      <c r="CH18" s="35" t="str">
        <f t="shared" si="15"/>
        <v>-</v>
      </c>
      <c r="CI18" s="242" t="str">
        <f>IFERROR('Turistas lugar residencia isla '!CI18/'Turistas lugar residencia isla '!$C18,"-")</f>
        <v>-</v>
      </c>
      <c r="CJ18" s="35" t="str">
        <f t="shared" si="16"/>
        <v>-</v>
      </c>
      <c r="CK18" s="243" t="str">
        <f>IFERROR('Turistas lugar residencia isla '!CK18/'Turistas lugar residencia isla '!$E18,"-")</f>
        <v>-</v>
      </c>
      <c r="CL18" s="35" t="str">
        <f t="shared" si="17"/>
        <v>-</v>
      </c>
      <c r="CM18" s="243" t="str">
        <f>IFERROR('Turistas lugar residencia isla '!CM18/'Turistas lugar residencia isla '!$G18,"-")</f>
        <v>-</v>
      </c>
      <c r="CN18" s="35" t="str">
        <f t="shared" si="18"/>
        <v>-</v>
      </c>
      <c r="CO18" s="243" t="str">
        <f>IFERROR('Turistas lugar residencia isla '!CO18/'Turistas lugar residencia isla '!$I18,"-")</f>
        <v>-</v>
      </c>
      <c r="CP18" s="35" t="str">
        <f t="shared" si="19"/>
        <v>-</v>
      </c>
      <c r="CQ18" s="243" t="str">
        <f>IFERROR('Turistas lugar residencia isla '!CQ18/'Turistas lugar residencia isla '!$K18,"-")</f>
        <v>-</v>
      </c>
      <c r="CR18" s="35" t="str">
        <f t="shared" si="20"/>
        <v>-</v>
      </c>
      <c r="CS18" s="243" t="str">
        <f>IFERROR('Turistas lugar residencia isla '!CS18/'Turistas lugar residencia isla '!$M18,"-")</f>
        <v>-</v>
      </c>
      <c r="CT18" s="35" t="str">
        <f t="shared" si="21"/>
        <v>-</v>
      </c>
      <c r="CU18" s="242" t="str">
        <f>IFERROR('Turistas lugar residencia isla '!CU18/'Turistas lugar residencia isla '!$C18,"-")</f>
        <v>-</v>
      </c>
      <c r="CV18" s="35" t="str">
        <f t="shared" si="22"/>
        <v>-</v>
      </c>
      <c r="CW18" s="243" t="str">
        <f>IFERROR('Turistas lugar residencia isla '!CW18/'Turistas lugar residencia isla '!$E18,"-")</f>
        <v>-</v>
      </c>
      <c r="CX18" s="35" t="str">
        <f t="shared" si="23"/>
        <v>-</v>
      </c>
      <c r="CY18" s="243" t="str">
        <f>IFERROR('Turistas lugar residencia isla '!CY18/'Turistas lugar residencia isla '!$G18,"-")</f>
        <v>-</v>
      </c>
      <c r="CZ18" s="35" t="str">
        <f t="shared" si="24"/>
        <v>-</v>
      </c>
      <c r="DA18" s="243" t="str">
        <f>IFERROR('Turistas lugar residencia isla '!DA18/'Turistas lugar residencia isla '!$I18,"-")</f>
        <v>-</v>
      </c>
      <c r="DB18" s="35" t="str">
        <f t="shared" si="25"/>
        <v>-</v>
      </c>
      <c r="DC18" s="243" t="str">
        <f>IFERROR('Turistas lugar residencia isla '!DC18/'Turistas lugar residencia isla '!$K18,"-")</f>
        <v>-</v>
      </c>
      <c r="DD18" s="35" t="str">
        <f t="shared" si="26"/>
        <v>-</v>
      </c>
      <c r="DE18" s="243" t="str">
        <f>IFERROR('Turistas lugar residencia isla '!DE18/'Turistas lugar residencia isla '!$M18,"-")</f>
        <v>-</v>
      </c>
      <c r="DF18" s="35" t="str">
        <f t="shared" si="27"/>
        <v>-</v>
      </c>
      <c r="DG18" s="242" t="str">
        <f>IFERROR('Turistas lugar residencia isla '!DG18/'Turistas lugar residencia isla '!$C18,"-")</f>
        <v>-</v>
      </c>
      <c r="DH18" s="35" t="str">
        <f t="shared" si="28"/>
        <v>-</v>
      </c>
      <c r="DI18" s="243" t="str">
        <f>IFERROR('Turistas lugar residencia isla '!DI18/'Turistas lugar residencia isla '!$E18,"-")</f>
        <v>-</v>
      </c>
      <c r="DJ18" s="35" t="str">
        <f t="shared" si="29"/>
        <v>-</v>
      </c>
      <c r="DK18" s="243" t="str">
        <f>IFERROR('Turistas lugar residencia isla '!DK18/'Turistas lugar residencia isla '!$G18,"-")</f>
        <v>-</v>
      </c>
      <c r="DL18" s="35" t="str">
        <f t="shared" si="30"/>
        <v>-</v>
      </c>
      <c r="DM18" s="243" t="str">
        <f>IFERROR('Turistas lugar residencia isla '!DM18/'Turistas lugar residencia isla '!$I18,"-")</f>
        <v>-</v>
      </c>
      <c r="DN18" s="35" t="str">
        <f t="shared" si="31"/>
        <v>-</v>
      </c>
      <c r="DO18" s="243" t="str">
        <f>IFERROR('Turistas lugar residencia isla '!DO18/'Turistas lugar residencia isla '!$K18,"-")</f>
        <v>-</v>
      </c>
      <c r="DP18" s="35" t="str">
        <f t="shared" si="32"/>
        <v>-</v>
      </c>
      <c r="DQ18" s="243" t="str">
        <f>IFERROR('Turistas lugar residencia isla '!DQ18/'Turistas lugar residencia isla '!$M18,"-")</f>
        <v>-</v>
      </c>
      <c r="DR18" s="35" t="str">
        <f t="shared" si="33"/>
        <v>-</v>
      </c>
      <c r="DS18" s="242" t="str">
        <f>IFERROR('Turistas lugar residencia isla '!DS18/'Turistas lugar residencia isla '!$C18,"-")</f>
        <v>-</v>
      </c>
      <c r="DT18" s="35" t="str">
        <f t="shared" si="34"/>
        <v>-</v>
      </c>
      <c r="DU18" s="243" t="str">
        <f>IFERROR('Turistas lugar residencia isla '!DU18/'Turistas lugar residencia isla '!$E18,"-")</f>
        <v>-</v>
      </c>
      <c r="DV18" s="35" t="str">
        <f t="shared" si="35"/>
        <v>-</v>
      </c>
      <c r="DW18" s="243" t="str">
        <f>IFERROR('Turistas lugar residencia isla '!DW18/'Turistas lugar residencia isla '!$G18,"-")</f>
        <v>-</v>
      </c>
      <c r="DX18" s="35" t="str">
        <f t="shared" si="36"/>
        <v>-</v>
      </c>
      <c r="DY18" s="243" t="str">
        <f>IFERROR('Turistas lugar residencia isla '!DY18/'Turistas lugar residencia isla '!$I18,"-")</f>
        <v>-</v>
      </c>
      <c r="DZ18" s="35" t="str">
        <f t="shared" si="37"/>
        <v>-</v>
      </c>
      <c r="EA18" s="243" t="str">
        <f>IFERROR('Turistas lugar residencia isla '!EA18/'Turistas lugar residencia isla '!$K18,"-")</f>
        <v>-</v>
      </c>
      <c r="EB18" s="35" t="str">
        <f t="shared" si="38"/>
        <v>-</v>
      </c>
      <c r="EC18" s="243" t="str">
        <f>IFERROR('Turistas lugar residencia isla '!EC18/'Turistas lugar residencia isla '!$M18,"-")</f>
        <v>-</v>
      </c>
      <c r="ED18" s="35" t="str">
        <f t="shared" si="39"/>
        <v>-</v>
      </c>
      <c r="EF18" s="35" t="str">
        <f t="shared" si="40"/>
        <v>-</v>
      </c>
    </row>
    <row r="19" spans="1:136" s="16" customFormat="1" x14ac:dyDescent="0.25">
      <c r="A19" s="218"/>
      <c r="B19" s="33" t="s">
        <v>55</v>
      </c>
      <c r="C19" s="242" t="str">
        <f>IFERROR('Turistas lugar residencia isla '!C19/'Turistas lugar residencia isla '!$C19,"-")</f>
        <v>-</v>
      </c>
      <c r="D19" s="35" t="str">
        <f t="shared" si="0"/>
        <v>-</v>
      </c>
      <c r="E19" s="243" t="str">
        <f>IFERROR('Turistas lugar residencia isla '!E19/'Turistas lugar residencia isla '!$E19,"-")</f>
        <v>-</v>
      </c>
      <c r="F19" s="35" t="str">
        <f t="shared" si="0"/>
        <v>-</v>
      </c>
      <c r="G19" s="243" t="str">
        <f>IFERROR('Turistas lugar residencia isla '!G19/'Turistas lugar residencia isla '!$G19,"-")</f>
        <v>-</v>
      </c>
      <c r="H19" s="35" t="str">
        <f t="shared" si="0"/>
        <v>-</v>
      </c>
      <c r="I19" s="243" t="str">
        <f>IFERROR('Turistas lugar residencia isla '!I19/'Turistas lugar residencia isla '!$I19,"-")</f>
        <v>-</v>
      </c>
      <c r="J19" s="35" t="str">
        <f t="shared" si="0"/>
        <v>-</v>
      </c>
      <c r="K19" s="243" t="str">
        <f>IFERROR('Turistas lugar residencia isla '!K19/'Turistas lugar residencia isla '!$K19,"-")</f>
        <v>-</v>
      </c>
      <c r="L19" s="35" t="str">
        <f t="shared" si="0"/>
        <v>-</v>
      </c>
      <c r="M19" s="243" t="str">
        <f>IFERROR('Turistas lugar residencia isla '!M19/'Turistas lugar residencia isla '!$M19,"-")</f>
        <v>-</v>
      </c>
      <c r="N19" s="35" t="str">
        <f t="shared" si="0"/>
        <v>-</v>
      </c>
      <c r="O19" s="242" t="str">
        <f>IFERROR('Turistas lugar residencia isla '!O19/'Turistas lugar residencia isla '!$C19,"-")</f>
        <v>-</v>
      </c>
      <c r="P19" s="35" t="str">
        <f t="shared" si="1"/>
        <v>-</v>
      </c>
      <c r="Q19" s="243" t="str">
        <f>IFERROR('Turistas lugar residencia isla '!Q19/'Turistas lugar residencia isla '!$E19,"-")</f>
        <v>-</v>
      </c>
      <c r="R19" s="35" t="str">
        <f t="shared" si="1"/>
        <v>-</v>
      </c>
      <c r="S19" s="243" t="str">
        <f>IFERROR('Turistas lugar residencia isla '!S19/'Turistas lugar residencia isla '!$G19,"-")</f>
        <v>-</v>
      </c>
      <c r="T19" s="35" t="str">
        <f t="shared" si="1"/>
        <v>-</v>
      </c>
      <c r="U19" s="243" t="str">
        <f>IFERROR('Turistas lugar residencia isla '!U19/'Turistas lugar residencia isla '!$I19,"-")</f>
        <v>-</v>
      </c>
      <c r="V19" s="35" t="str">
        <f t="shared" si="1"/>
        <v>-</v>
      </c>
      <c r="W19" s="243" t="str">
        <f>IFERROR('Turistas lugar residencia isla '!W19/'Turistas lugar residencia isla '!$K19,"-")</f>
        <v>-</v>
      </c>
      <c r="X19" s="35" t="str">
        <f t="shared" si="1"/>
        <v>-</v>
      </c>
      <c r="Y19" s="243" t="str">
        <f>IFERROR('Turistas lugar residencia isla '!Y19/'Turistas lugar residencia isla '!$M19,"-")</f>
        <v>-</v>
      </c>
      <c r="Z19" s="35" t="str">
        <f t="shared" si="1"/>
        <v>-</v>
      </c>
      <c r="AA19" s="242" t="str">
        <f>IFERROR('Turistas lugar residencia isla '!AA19/'Turistas lugar residencia isla '!$C19,"-")</f>
        <v>-</v>
      </c>
      <c r="AB19" s="35" t="str">
        <f t="shared" si="1"/>
        <v>-</v>
      </c>
      <c r="AC19" s="243" t="str">
        <f>IFERROR('Turistas lugar residencia isla '!AC19/'Turistas lugar residencia isla '!$E19,"-")</f>
        <v>-</v>
      </c>
      <c r="AD19" s="35" t="str">
        <f t="shared" si="1"/>
        <v>-</v>
      </c>
      <c r="AE19" s="243" t="str">
        <f>IFERROR('Turistas lugar residencia isla '!AE19/'Turistas lugar residencia isla '!$G19,"-")</f>
        <v>-</v>
      </c>
      <c r="AF19" s="35" t="str">
        <f t="shared" si="2"/>
        <v>-</v>
      </c>
      <c r="AG19" s="243" t="str">
        <f>IFERROR('Turistas lugar residencia isla '!AG19/'Turistas lugar residencia isla '!$I19,"-")</f>
        <v>-</v>
      </c>
      <c r="AH19" s="35" t="str">
        <f t="shared" si="2"/>
        <v>-</v>
      </c>
      <c r="AI19" s="243" t="str">
        <f>IFERROR('Turistas lugar residencia isla '!AI19/'Turistas lugar residencia isla '!$K19,"-")</f>
        <v>-</v>
      </c>
      <c r="AJ19" s="35" t="str">
        <f t="shared" si="2"/>
        <v>-</v>
      </c>
      <c r="AK19" s="243" t="str">
        <f>IFERROR('Turistas lugar residencia isla '!AK19/'Turistas lugar residencia isla '!$M19,"-")</f>
        <v>-</v>
      </c>
      <c r="AL19" s="35" t="str">
        <f t="shared" si="2"/>
        <v>-</v>
      </c>
      <c r="AM19" s="242" t="str">
        <f>IFERROR('Turistas lugar residencia isla '!AM19/'Turistas lugar residencia isla '!$C19,"-")</f>
        <v>-</v>
      </c>
      <c r="AN19" s="35" t="str">
        <f t="shared" si="2"/>
        <v>-</v>
      </c>
      <c r="AO19" s="243" t="str">
        <f>IFERROR('Turistas lugar residencia isla '!AO19/'Turistas lugar residencia isla '!$E19,"-")</f>
        <v>-</v>
      </c>
      <c r="AP19" s="35" t="str">
        <f t="shared" si="2"/>
        <v>-</v>
      </c>
      <c r="AQ19" s="243" t="str">
        <f>IFERROR('Turistas lugar residencia isla '!AQ19/'Turistas lugar residencia isla '!$G19,"-")</f>
        <v>-</v>
      </c>
      <c r="AR19" s="35" t="str">
        <f t="shared" si="2"/>
        <v>-</v>
      </c>
      <c r="AS19" s="243" t="str">
        <f>IFERROR('Turistas lugar residencia isla '!AS19/'Turistas lugar residencia isla '!$I19,"-")</f>
        <v>-</v>
      </c>
      <c r="AT19" s="35" t="str">
        <f t="shared" si="2"/>
        <v>-</v>
      </c>
      <c r="AU19" s="243" t="str">
        <f>IFERROR('Turistas lugar residencia isla '!AU19/'Turistas lugar residencia isla '!$K19,"-")</f>
        <v>-</v>
      </c>
      <c r="AV19" s="35" t="str">
        <f t="shared" si="3"/>
        <v>-</v>
      </c>
      <c r="AW19" s="243" t="str">
        <f>IFERROR('Turistas lugar residencia isla '!AW19/'Turistas lugar residencia isla '!$M19,"-")</f>
        <v>-</v>
      </c>
      <c r="AX19" s="35" t="str">
        <f t="shared" si="3"/>
        <v>-</v>
      </c>
      <c r="AY19" s="242" t="str">
        <f>IFERROR('Turistas lugar residencia isla '!AY19/'Turistas lugar residencia isla '!$C19,"-")</f>
        <v>-</v>
      </c>
      <c r="AZ19" s="35" t="str">
        <f t="shared" si="3"/>
        <v>-</v>
      </c>
      <c r="BA19" s="243" t="str">
        <f>IFERROR('Turistas lugar residencia isla '!BA19/'Turistas lugar residencia isla '!$E19,"-")</f>
        <v>-</v>
      </c>
      <c r="BB19" s="35" t="str">
        <f t="shared" si="3"/>
        <v>-</v>
      </c>
      <c r="BC19" s="243" t="str">
        <f>IFERROR('Turistas lugar residencia isla '!BC19/'Turistas lugar residencia isla '!$G19,"-")</f>
        <v>-</v>
      </c>
      <c r="BD19" s="35" t="str">
        <f t="shared" si="3"/>
        <v>-</v>
      </c>
      <c r="BE19" s="243" t="str">
        <f>IFERROR('Turistas lugar residencia isla '!BE19/'Turistas lugar residencia isla '!$I19,"-")</f>
        <v>-</v>
      </c>
      <c r="BF19" s="35" t="str">
        <f t="shared" si="3"/>
        <v>-</v>
      </c>
      <c r="BG19" s="243" t="str">
        <f>IFERROR('Turistas lugar residencia isla '!BG19/'Turistas lugar residencia isla '!$K19,"-")</f>
        <v>-</v>
      </c>
      <c r="BH19" s="35" t="str">
        <f t="shared" si="3"/>
        <v>-</v>
      </c>
      <c r="BI19" s="243" t="str">
        <f>IFERROR('Turistas lugar residencia isla '!BI19/'Turistas lugar residencia isla '!$M19,"-")</f>
        <v>-</v>
      </c>
      <c r="BJ19" s="35" t="str">
        <f t="shared" si="3"/>
        <v>-</v>
      </c>
      <c r="BK19" s="242" t="str">
        <f>IFERROR('Turistas lugar residencia isla '!BK19/'Turistas lugar residencia isla '!$C19,"-")</f>
        <v>-</v>
      </c>
      <c r="BL19" s="35" t="str">
        <f t="shared" si="4"/>
        <v>-</v>
      </c>
      <c r="BM19" s="243" t="str">
        <f>IFERROR('Turistas lugar residencia isla '!BM19/'Turistas lugar residencia isla '!$E19,"-")</f>
        <v>-</v>
      </c>
      <c r="BN19" s="35" t="str">
        <f t="shared" si="5"/>
        <v>-</v>
      </c>
      <c r="BO19" s="243" t="str">
        <f>IFERROR('Turistas lugar residencia isla '!BO19/'Turistas lugar residencia isla '!$G19,"-")</f>
        <v>-</v>
      </c>
      <c r="BP19" s="35" t="str">
        <f t="shared" si="6"/>
        <v>-</v>
      </c>
      <c r="BQ19" s="243" t="str">
        <f>IFERROR('Turistas lugar residencia isla '!BQ19/'Turistas lugar residencia isla '!$I19,"-")</f>
        <v>-</v>
      </c>
      <c r="BR19" s="35" t="str">
        <f t="shared" si="7"/>
        <v>-</v>
      </c>
      <c r="BS19" s="243" t="str">
        <f>IFERROR('Turistas lugar residencia isla '!BS19/'Turistas lugar residencia isla '!$K19,"-")</f>
        <v>-</v>
      </c>
      <c r="BT19" s="35" t="str">
        <f t="shared" si="8"/>
        <v>-</v>
      </c>
      <c r="BU19" s="243" t="str">
        <f>IFERROR('Turistas lugar residencia isla '!BU19/'Turistas lugar residencia isla '!$M19,"-")</f>
        <v>-</v>
      </c>
      <c r="BV19" s="35" t="str">
        <f t="shared" si="9"/>
        <v>-</v>
      </c>
      <c r="BW19" s="242" t="str">
        <f>IFERROR('Turistas lugar residencia isla '!BW19/'Turistas lugar residencia isla '!$C19,"-")</f>
        <v>-</v>
      </c>
      <c r="BX19" s="35" t="str">
        <f t="shared" si="10"/>
        <v>-</v>
      </c>
      <c r="BY19" s="243" t="str">
        <f>IFERROR('Turistas lugar residencia isla '!BY19/'Turistas lugar residencia isla '!$E19,"-")</f>
        <v>-</v>
      </c>
      <c r="BZ19" s="35" t="str">
        <f t="shared" si="11"/>
        <v>-</v>
      </c>
      <c r="CA19" s="243" t="str">
        <f>IFERROR('Turistas lugar residencia isla '!CA19/'Turistas lugar residencia isla '!$G19,"-")</f>
        <v>-</v>
      </c>
      <c r="CB19" s="35" t="str">
        <f t="shared" si="12"/>
        <v>-</v>
      </c>
      <c r="CC19" s="243" t="str">
        <f>IFERROR('Turistas lugar residencia isla '!CC19/'Turistas lugar residencia isla '!$I19,"-")</f>
        <v>-</v>
      </c>
      <c r="CD19" s="35" t="str">
        <f t="shared" si="13"/>
        <v>-</v>
      </c>
      <c r="CE19" s="243" t="str">
        <f>IFERROR('Turistas lugar residencia isla '!CE19/'Turistas lugar residencia isla '!$K19,"-")</f>
        <v>-</v>
      </c>
      <c r="CF19" s="35" t="str">
        <f t="shared" si="14"/>
        <v>-</v>
      </c>
      <c r="CG19" s="243" t="str">
        <f>IFERROR('Turistas lugar residencia isla '!CG19/'Turistas lugar residencia isla '!$M19,"-")</f>
        <v>-</v>
      </c>
      <c r="CH19" s="35" t="str">
        <f t="shared" si="15"/>
        <v>-</v>
      </c>
      <c r="CI19" s="242" t="str">
        <f>IFERROR('Turistas lugar residencia isla '!CI19/'Turistas lugar residencia isla '!$C19,"-")</f>
        <v>-</v>
      </c>
      <c r="CJ19" s="35" t="str">
        <f t="shared" si="16"/>
        <v>-</v>
      </c>
      <c r="CK19" s="243" t="str">
        <f>IFERROR('Turistas lugar residencia isla '!CK19/'Turistas lugar residencia isla '!$E19,"-")</f>
        <v>-</v>
      </c>
      <c r="CL19" s="35" t="str">
        <f t="shared" si="17"/>
        <v>-</v>
      </c>
      <c r="CM19" s="243" t="str">
        <f>IFERROR('Turistas lugar residencia isla '!CM19/'Turistas lugar residencia isla '!$G19,"-")</f>
        <v>-</v>
      </c>
      <c r="CN19" s="35" t="str">
        <f t="shared" si="18"/>
        <v>-</v>
      </c>
      <c r="CO19" s="243" t="str">
        <f>IFERROR('Turistas lugar residencia isla '!CO19/'Turistas lugar residencia isla '!$I19,"-")</f>
        <v>-</v>
      </c>
      <c r="CP19" s="35" t="str">
        <f t="shared" si="19"/>
        <v>-</v>
      </c>
      <c r="CQ19" s="243" t="str">
        <f>IFERROR('Turistas lugar residencia isla '!CQ19/'Turistas lugar residencia isla '!$K19,"-")</f>
        <v>-</v>
      </c>
      <c r="CR19" s="35" t="str">
        <f t="shared" si="20"/>
        <v>-</v>
      </c>
      <c r="CS19" s="243" t="str">
        <f>IFERROR('Turistas lugar residencia isla '!CS19/'Turistas lugar residencia isla '!$M19,"-")</f>
        <v>-</v>
      </c>
      <c r="CT19" s="35" t="str">
        <f t="shared" si="21"/>
        <v>-</v>
      </c>
      <c r="CU19" s="242" t="str">
        <f>IFERROR('Turistas lugar residencia isla '!CU19/'Turistas lugar residencia isla '!$C19,"-")</f>
        <v>-</v>
      </c>
      <c r="CV19" s="35" t="str">
        <f t="shared" si="22"/>
        <v>-</v>
      </c>
      <c r="CW19" s="243" t="str">
        <f>IFERROR('Turistas lugar residencia isla '!CW19/'Turistas lugar residencia isla '!$E19,"-")</f>
        <v>-</v>
      </c>
      <c r="CX19" s="35" t="str">
        <f t="shared" si="23"/>
        <v>-</v>
      </c>
      <c r="CY19" s="243" t="str">
        <f>IFERROR('Turistas lugar residencia isla '!CY19/'Turistas lugar residencia isla '!$G19,"-")</f>
        <v>-</v>
      </c>
      <c r="CZ19" s="35" t="str">
        <f t="shared" si="24"/>
        <v>-</v>
      </c>
      <c r="DA19" s="243" t="str">
        <f>IFERROR('Turistas lugar residencia isla '!DA19/'Turistas lugar residencia isla '!$I19,"-")</f>
        <v>-</v>
      </c>
      <c r="DB19" s="35" t="str">
        <f t="shared" si="25"/>
        <v>-</v>
      </c>
      <c r="DC19" s="243" t="str">
        <f>IFERROR('Turistas lugar residencia isla '!DC19/'Turistas lugar residencia isla '!$K19,"-")</f>
        <v>-</v>
      </c>
      <c r="DD19" s="35" t="str">
        <f t="shared" si="26"/>
        <v>-</v>
      </c>
      <c r="DE19" s="243" t="str">
        <f>IFERROR('Turistas lugar residencia isla '!DE19/'Turistas lugar residencia isla '!$M19,"-")</f>
        <v>-</v>
      </c>
      <c r="DF19" s="35" t="str">
        <f t="shared" si="27"/>
        <v>-</v>
      </c>
      <c r="DG19" s="242" t="str">
        <f>IFERROR('Turistas lugar residencia isla '!DG19/'Turistas lugar residencia isla '!$C19,"-")</f>
        <v>-</v>
      </c>
      <c r="DH19" s="35" t="str">
        <f t="shared" si="28"/>
        <v>-</v>
      </c>
      <c r="DI19" s="243" t="str">
        <f>IFERROR('Turistas lugar residencia isla '!DI19/'Turistas lugar residencia isla '!$E19,"-")</f>
        <v>-</v>
      </c>
      <c r="DJ19" s="35" t="str">
        <f t="shared" si="29"/>
        <v>-</v>
      </c>
      <c r="DK19" s="243" t="str">
        <f>IFERROR('Turistas lugar residencia isla '!DK19/'Turistas lugar residencia isla '!$G19,"-")</f>
        <v>-</v>
      </c>
      <c r="DL19" s="35" t="str">
        <f t="shared" si="30"/>
        <v>-</v>
      </c>
      <c r="DM19" s="243" t="str">
        <f>IFERROR('Turistas lugar residencia isla '!DM19/'Turistas lugar residencia isla '!$I19,"-")</f>
        <v>-</v>
      </c>
      <c r="DN19" s="35" t="str">
        <f t="shared" si="31"/>
        <v>-</v>
      </c>
      <c r="DO19" s="243" t="str">
        <f>IFERROR('Turistas lugar residencia isla '!DO19/'Turistas lugar residencia isla '!$K19,"-")</f>
        <v>-</v>
      </c>
      <c r="DP19" s="35" t="str">
        <f t="shared" si="32"/>
        <v>-</v>
      </c>
      <c r="DQ19" s="243" t="str">
        <f>IFERROR('Turistas lugar residencia isla '!DQ19/'Turistas lugar residencia isla '!$M19,"-")</f>
        <v>-</v>
      </c>
      <c r="DR19" s="35" t="str">
        <f t="shared" si="33"/>
        <v>-</v>
      </c>
      <c r="DS19" s="242" t="str">
        <f>IFERROR('Turistas lugar residencia isla '!DS19/'Turistas lugar residencia isla '!$C19,"-")</f>
        <v>-</v>
      </c>
      <c r="DT19" s="35" t="str">
        <f t="shared" si="34"/>
        <v>-</v>
      </c>
      <c r="DU19" s="243" t="str">
        <f>IFERROR('Turistas lugar residencia isla '!DU19/'Turistas lugar residencia isla '!$E19,"-")</f>
        <v>-</v>
      </c>
      <c r="DV19" s="35" t="str">
        <f t="shared" si="35"/>
        <v>-</v>
      </c>
      <c r="DW19" s="243" t="str">
        <f>IFERROR('Turistas lugar residencia isla '!DW19/'Turistas lugar residencia isla '!$G19,"-")</f>
        <v>-</v>
      </c>
      <c r="DX19" s="35" t="str">
        <f t="shared" si="36"/>
        <v>-</v>
      </c>
      <c r="DY19" s="243" t="str">
        <f>IFERROR('Turistas lugar residencia isla '!DY19/'Turistas lugar residencia isla '!$I19,"-")</f>
        <v>-</v>
      </c>
      <c r="DZ19" s="35" t="str">
        <f t="shared" si="37"/>
        <v>-</v>
      </c>
      <c r="EA19" s="243" t="str">
        <f>IFERROR('Turistas lugar residencia isla '!EA19/'Turistas lugar residencia isla '!$K19,"-")</f>
        <v>-</v>
      </c>
      <c r="EB19" s="35" t="str">
        <f t="shared" si="38"/>
        <v>-</v>
      </c>
      <c r="EC19" s="243" t="str">
        <f>IFERROR('Turistas lugar residencia isla '!EC19/'Turistas lugar residencia isla '!$M19,"-")</f>
        <v>-</v>
      </c>
      <c r="ED19" s="35" t="str">
        <f t="shared" si="39"/>
        <v>-</v>
      </c>
      <c r="EF19" s="35" t="str">
        <f t="shared" si="40"/>
        <v>-</v>
      </c>
    </row>
    <row r="20" spans="1:136" s="223" customFormat="1" ht="34.5" customHeight="1" x14ac:dyDescent="0.25">
      <c r="A20" s="218"/>
      <c r="B20" s="36" t="s">
        <v>185</v>
      </c>
      <c r="C20" s="244">
        <f>IFERROR('Turistas lugar residencia isla '!C20/'Turistas lugar residencia isla '!$C20,"-")</f>
        <v>1</v>
      </c>
      <c r="D20" s="38">
        <v>0</v>
      </c>
      <c r="E20" s="245">
        <f>IFERROR('Turistas lugar residencia isla '!E20/'Turistas lugar residencia isla '!$E20,"-")</f>
        <v>1</v>
      </c>
      <c r="F20" s="38">
        <v>0</v>
      </c>
      <c r="G20" s="245">
        <f>IFERROR('Turistas lugar residencia isla '!G20/'Turistas lugar residencia isla '!$G20,"-")</f>
        <v>1</v>
      </c>
      <c r="H20" s="38">
        <v>0</v>
      </c>
      <c r="I20" s="245">
        <f>IFERROR('Turistas lugar residencia isla '!I20/'Turistas lugar residencia isla '!$I20,"-")</f>
        <v>1</v>
      </c>
      <c r="J20" s="38">
        <v>0</v>
      </c>
      <c r="K20" s="245">
        <f>IFERROR('Turistas lugar residencia isla '!K20/'Turistas lugar residencia isla '!$K20,"-")</f>
        <v>1</v>
      </c>
      <c r="L20" s="38">
        <v>0</v>
      </c>
      <c r="M20" s="245">
        <f>IFERROR('Turistas lugar residencia isla '!M20/'Turistas lugar residencia isla '!$M20,"-")</f>
        <v>1</v>
      </c>
      <c r="N20" s="38">
        <v>0</v>
      </c>
      <c r="O20" s="244">
        <f>IFERROR('Turistas lugar residencia isla '!O20/'Turistas lugar residencia isla '!$C20,"-")</f>
        <v>0.87230816011625323</v>
      </c>
      <c r="P20" s="38">
        <v>1.3602531683149843E-2</v>
      </c>
      <c r="Q20" s="245">
        <f>IFERROR('Turistas lugar residencia isla '!Q20/'Turistas lugar residencia isla '!$E20,"-")</f>
        <v>0.85458777923701423</v>
      </c>
      <c r="R20" s="38">
        <v>9.2454929480001447E-4</v>
      </c>
      <c r="S20" s="245">
        <f>IFERROR('Turistas lugar residencia isla '!S20/'Turistas lugar residencia isla '!$G20,"-")</f>
        <v>0.86821455888696764</v>
      </c>
      <c r="T20" s="38">
        <v>2.5989914105932765E-2</v>
      </c>
      <c r="U20" s="245">
        <f>IFERROR('Turistas lugar residencia isla '!U20/'Turistas lugar residencia isla '!$I20,"-")</f>
        <v>0.92056571436738821</v>
      </c>
      <c r="V20" s="38">
        <v>2.0606559083575782E-3</v>
      </c>
      <c r="W20" s="245">
        <f>IFERROR('Turistas lugar residencia isla '!W20/'Turistas lugar residencia isla '!$K20,"-")</f>
        <v>0.89179403136649027</v>
      </c>
      <c r="X20" s="38">
        <v>2.58504445754284E-2</v>
      </c>
      <c r="Y20" s="245">
        <f>IFERROR('Turistas lugar residencia isla '!Y20/'Turistas lugar residencia isla '!$M20,"-")</f>
        <v>0.74777744553921099</v>
      </c>
      <c r="Z20" s="38">
        <v>0.2325811335886796</v>
      </c>
      <c r="AA20" s="38">
        <v>1.3602531683149843E-2</v>
      </c>
      <c r="AB20" s="38">
        <v>-8.3977838372133351E-2</v>
      </c>
      <c r="AC20" s="245">
        <f>IFERROR('Turistas lugar residencia isla '!AC20/'Turistas lugar residencia isla '!$E20,"-")</f>
        <v>0.14541222076298579</v>
      </c>
      <c r="AD20" s="38">
        <v>-5.4322198916664233E-3</v>
      </c>
      <c r="AE20" s="245">
        <f>IFERROR('Turistas lugar residencia isla '!AE20/'Turistas lugar residencia isla '!$G20,"-")</f>
        <v>0.13178544111303239</v>
      </c>
      <c r="AF20" s="38">
        <v>-0.14257233340146125</v>
      </c>
      <c r="AG20" s="245">
        <f>IFERROR('Turistas lugar residencia isla '!AG20/'Turistas lugar residencia isla '!$I20,"-")</f>
        <v>7.9433635953748069E-2</v>
      </c>
      <c r="AH20" s="38">
        <v>-2.3090902864758345E-2</v>
      </c>
      <c r="AI20" s="245">
        <f>IFERROR('Turistas lugar residencia isla '!AI20/'Turistas lugar residencia isla '!$K20,"-")</f>
        <v>0.10820693123870442</v>
      </c>
      <c r="AJ20" s="38">
        <v>-0.16972068083451242</v>
      </c>
      <c r="AK20" s="245">
        <f>IFERROR('Turistas lugar residencia isla '!AK20/'Turistas lugar residencia isla '!$M20,"-")</f>
        <v>0.25222984750249788</v>
      </c>
      <c r="AL20" s="38">
        <v>-0.26440231410600279</v>
      </c>
      <c r="AM20" s="244">
        <f>IFERROR('Turistas lugar residencia isla '!AM20/'Turistas lugar residencia isla '!$C20,"-")</f>
        <v>0.15101064664324948</v>
      </c>
      <c r="AN20" s="38">
        <v>6.8080080684402855E-3</v>
      </c>
      <c r="AO20" s="245">
        <f>IFERROR('Turistas lugar residencia isla '!AO20/'Turistas lugar residencia isla '!$E20,"-")</f>
        <v>0.11327972532118095</v>
      </c>
      <c r="AP20" s="38">
        <v>7.9400971401736298E-2</v>
      </c>
      <c r="AQ20" s="245">
        <f>IFERROR('Turistas lugar residencia isla '!AQ20/'Turistas lugar residencia isla '!$G20,"-")</f>
        <v>0.18674721506276756</v>
      </c>
      <c r="AR20" s="38">
        <v>1.9699638191527091E-2</v>
      </c>
      <c r="AS20" s="245">
        <f>IFERROR('Turistas lugar residencia isla '!AS20/'Turistas lugar residencia isla '!$I20,"-")</f>
        <v>0.31437375505287735</v>
      </c>
      <c r="AT20" s="38">
        <v>-5.8303974327652996E-2</v>
      </c>
      <c r="AU20" s="245">
        <f>IFERROR('Turistas lugar residencia isla '!AU20/'Turistas lugar residencia isla '!$K20,"-")</f>
        <v>9.2079443806718508E-2</v>
      </c>
      <c r="AV20" s="38">
        <v>-2.0143205095091266E-2</v>
      </c>
      <c r="AW20" s="245">
        <f>IFERROR('Turistas lugar residencia isla '!AW20/'Turistas lugar residencia isla '!$M20,"-")</f>
        <v>0.34784162430624943</v>
      </c>
      <c r="AX20" s="38">
        <v>0.24716069668767759</v>
      </c>
      <c r="AY20" s="244">
        <f>IFERROR('Turistas lugar residencia isla '!AY20/'Turistas lugar residencia isla '!$C20,"-")</f>
        <v>2.6784544659694317E-2</v>
      </c>
      <c r="AZ20" s="38">
        <v>-6.965018723273575E-2</v>
      </c>
      <c r="BA20" s="245">
        <f>IFERROR('Turistas lugar residencia isla '!BA20/'Turistas lugar residencia isla '!$E20,"-")</f>
        <v>3.5647696879260685E-2</v>
      </c>
      <c r="BB20" s="38">
        <v>-0.10725293099255695</v>
      </c>
      <c r="BC20" s="245">
        <f>IFERROR('Turistas lugar residencia isla '!BC20/'Turistas lugar residencia isla '!$G20,"-")</f>
        <v>2.609050275684317E-2</v>
      </c>
      <c r="BD20" s="38">
        <v>-0.12431070903708152</v>
      </c>
      <c r="BE20" s="245">
        <f>IFERROR('Turistas lugar residencia isla '!BE20/'Turistas lugar residencia isla '!$I20,"-")</f>
        <v>1.00934108270282E-2</v>
      </c>
      <c r="BF20" s="38">
        <v>0.43272171990109731</v>
      </c>
      <c r="BG20" s="245">
        <f>IFERROR('Turistas lugar residencia isla '!BG20/'Turistas lugar residencia isla '!$K20,"-")</f>
        <v>1.9456657497852189E-2</v>
      </c>
      <c r="BH20" s="38">
        <v>6.1234853836558578E-2</v>
      </c>
      <c r="BI20" s="245">
        <f>IFERROR('Turistas lugar residencia isla '!BI20/'Turistas lugar residencia isla '!$M20,"-")</f>
        <v>2.1660333875449432E-2</v>
      </c>
      <c r="BJ20" s="38">
        <v>3.1810432080964457E-2</v>
      </c>
      <c r="BK20" s="244">
        <f>IFERROR('Turistas lugar residencia isla '!BK20/'Turistas lugar residencia isla '!$C20,"-")</f>
        <v>5.3658103299629244E-2</v>
      </c>
      <c r="BL20" s="38">
        <v>-1.0672567938270427E-2</v>
      </c>
      <c r="BM20" s="245">
        <f>IFERROR('Turistas lugar residencia isla '!BM20/'Turistas lugar residencia isla '!$E20,"-")</f>
        <v>5.2041745973135739E-2</v>
      </c>
      <c r="BN20" s="38">
        <v>-3.7238275804848397E-2</v>
      </c>
      <c r="BO20" s="245">
        <f>IFERROR('Turistas lugar residencia isla '!BO20/'Turistas lugar residencia isla '!$G20,"-")</f>
        <v>3.8853907249718156E-2</v>
      </c>
      <c r="BP20" s="38">
        <v>6.9800988664453278E-2</v>
      </c>
      <c r="BQ20" s="245">
        <f>IFERROR('Turistas lugar residencia isla '!BQ20/'Turistas lugar residencia isla '!$I20,"-")</f>
        <v>6.1144526260669352E-2</v>
      </c>
      <c r="BR20" s="38">
        <v>-0.1343691035945056</v>
      </c>
      <c r="BS20" s="245">
        <f>IFERROR('Turistas lugar residencia isla '!BS20/'Turistas lugar residencia isla '!$K20,"-")</f>
        <v>7.0985876175280779E-2</v>
      </c>
      <c r="BT20" s="38">
        <v>8.0636284031965877E-2</v>
      </c>
      <c r="BU20" s="245">
        <f>IFERROR('Turistas lugar residencia isla '!BU20/'Turistas lugar residencia isla '!$M20,"-")</f>
        <v>3.1753903600574694E-2</v>
      </c>
      <c r="BV20" s="38">
        <v>-1.7009185540305949E-2</v>
      </c>
      <c r="BW20" s="244">
        <f>IFERROR('Turistas lugar residencia isla '!BW20/'Turistas lugar residencia isla '!$C20,"-")</f>
        <v>0.34805494456951885</v>
      </c>
      <c r="BX20" s="38">
        <v>2.2944949489999811E-2</v>
      </c>
      <c r="BY20" s="245">
        <f>IFERROR('Turistas lugar residencia isla '!BY20/'Turistas lugar residencia isla '!$E20,"-")</f>
        <v>0.37870635061307051</v>
      </c>
      <c r="BZ20" s="38">
        <v>-1.7349359722066415E-2</v>
      </c>
      <c r="CA20" s="245">
        <f>IFERROR('Turistas lugar residencia isla '!CA20/'Turistas lugar residencia isla '!$G20,"-")</f>
        <v>0.21955020499603059</v>
      </c>
      <c r="CB20" s="38">
        <v>3.7669900305095094E-2</v>
      </c>
      <c r="CC20" s="245">
        <f>IFERROR('Turistas lugar residencia isla '!CC20/'Turistas lugar residencia isla '!$I20,"-")</f>
        <v>0.30302646401883548</v>
      </c>
      <c r="CD20" s="38">
        <v>9.3518863091996529E-2</v>
      </c>
      <c r="CE20" s="245">
        <f>IFERROR('Turistas lugar residencia isla '!CE20/'Turistas lugar residencia isla '!$K20,"-")</f>
        <v>0.48056524177032722</v>
      </c>
      <c r="CF20" s="38">
        <v>5.3227090250583808E-2</v>
      </c>
      <c r="CG20" s="245">
        <f>IFERROR('Turistas lugar residencia isla '!CG20/'Turistas lugar residencia isla '!$M20,"-")</f>
        <v>0.14410321112626442</v>
      </c>
      <c r="CH20" s="38">
        <v>2.443912836138562E-2</v>
      </c>
      <c r="CI20" s="244">
        <f>IFERROR('Turistas lugar residencia isla '!CI20/'Turistas lugar residencia isla '!$C20,"-")</f>
        <v>3.9800578219583306E-2</v>
      </c>
      <c r="CJ20" s="38" t="s">
        <v>95</v>
      </c>
      <c r="CK20" s="245">
        <f>IFERROR('Turistas lugar residencia isla '!CK20/'Turistas lugar residencia isla '!$E20,"-")</f>
        <v>3.4779959816234551E-2</v>
      </c>
      <c r="CL20" s="38">
        <v>-6.7721992044762591E-2</v>
      </c>
      <c r="CM20" s="245">
        <f>IFERROR('Turistas lugar residencia isla '!CM20/'Turistas lugar residencia isla '!$G20,"-")</f>
        <v>6.2409781808822624E-2</v>
      </c>
      <c r="CN20" s="38">
        <v>-0.1603113749486117</v>
      </c>
      <c r="CO20" s="245">
        <f>IFERROR('Turistas lugar residencia isla '!CO20/'Turistas lugar residencia isla '!$I20,"-")</f>
        <v>2.6119039358844923E-2</v>
      </c>
      <c r="CP20" s="38">
        <v>-0.1764745895787323</v>
      </c>
      <c r="CQ20" s="245">
        <f>IFERROR('Turistas lugar residencia isla '!CQ20/'Turistas lugar residencia isla '!$K20,"-")</f>
        <v>2.6718551086660939E-2</v>
      </c>
      <c r="CR20" s="38">
        <v>-0.23437087631976949</v>
      </c>
      <c r="CS20" s="245">
        <f>IFERROR('Turistas lugar residencia isla '!CS20/'Turistas lugar residencia isla '!$M20,"-")</f>
        <v>3.8149901179284844E-2</v>
      </c>
      <c r="CT20" s="38">
        <v>-6.7400616485267295E-2</v>
      </c>
      <c r="CU20" s="244">
        <f>IFERROR('Turistas lugar residencia isla '!CU20/'Turistas lugar residencia isla '!$C20,"-")</f>
        <v>4.5169406456683797E-2</v>
      </c>
      <c r="CV20" s="38">
        <v>0.13614024690334015</v>
      </c>
      <c r="CW20" s="245">
        <f>IFERROR('Turistas lugar residencia isla '!CW20/'Turistas lugar residencia isla '!$E20,"-")</f>
        <v>2.9945357852563841E-2</v>
      </c>
      <c r="CX20" s="38">
        <v>-3.6270039306909752E-2</v>
      </c>
      <c r="CY20" s="245">
        <f>IFERROR('Turistas lugar residencia isla '!CY20/'Turistas lugar residencia isla '!$G20,"-")</f>
        <v>2.7046063387455185E-2</v>
      </c>
      <c r="CZ20" s="38">
        <v>0.23786871630279083</v>
      </c>
      <c r="DA20" s="245">
        <f>IFERROR('Turistas lugar residencia isla '!DA20/'Turistas lugar residencia isla '!$I20,"-")</f>
        <v>2.7095506691042617E-2</v>
      </c>
      <c r="DB20" s="38">
        <v>0.54776860870949529</v>
      </c>
      <c r="DC20" s="245">
        <f>IFERROR('Turistas lugar residencia isla '!DC20/'Turistas lugar residencia isla '!$K20,"-")</f>
        <v>0.11309600302258031</v>
      </c>
      <c r="DD20" s="38">
        <v>0.15980977960212117</v>
      </c>
      <c r="DE20" s="245">
        <f>IFERROR('Turistas lugar residencia isla '!DE20/'Turistas lugar residencia isla '!$M20,"-")</f>
        <v>3.3037478941342065E-3</v>
      </c>
      <c r="DF20" s="38">
        <v>-1.4772454428669368E-2</v>
      </c>
      <c r="DG20" s="244">
        <f>IFERROR('Turistas lugar residencia isla '!DG20/'Turistas lugar residencia isla '!$C20,"-")</f>
        <v>7.2431199333432852E-2</v>
      </c>
      <c r="DH20" s="38">
        <v>5.058986740171445E-2</v>
      </c>
      <c r="DI20" s="245">
        <f>IFERROR('Turistas lugar residencia isla '!DI20/'Turistas lugar residencia isla '!$E20,"-")</f>
        <v>4.6161691773520155E-2</v>
      </c>
      <c r="DJ20" s="38">
        <v>0.11631499286791458</v>
      </c>
      <c r="DK20" s="245">
        <f>IFERROR('Turistas lugar residencia isla '!DK20/'Turistas lugar residencia isla '!$G20,"-")</f>
        <v>0.17373730782754959</v>
      </c>
      <c r="DL20" s="38">
        <v>5.8801563076355867E-2</v>
      </c>
      <c r="DM20" s="245">
        <f>IFERROR('Turistas lugar residencia isla '!DM20/'Turistas lugar residencia isla '!$I20,"-")</f>
        <v>2.7087060865814028E-2</v>
      </c>
      <c r="DN20" s="38">
        <v>-4.5532320038182861E-2</v>
      </c>
      <c r="DO20" s="245">
        <f>IFERROR('Turistas lugar residencia isla '!DO20/'Turistas lugar residencia isla '!$K20,"-")</f>
        <v>1.9684313626398484E-2</v>
      </c>
      <c r="DP20" s="38">
        <v>-0.28110515103133082</v>
      </c>
      <c r="DQ20" s="245">
        <f>IFERROR('Turistas lugar residencia isla '!DQ20/'Turistas lugar residencia isla '!$M20,"-")</f>
        <v>3.1965401810132951E-2</v>
      </c>
      <c r="DR20" s="38">
        <v>4.8424325302975344</v>
      </c>
      <c r="DS20" s="244">
        <f>IFERROR('Turistas lugar residencia isla '!DS20/'Turistas lugar residencia isla '!$C20,"-")</f>
        <v>8.4468840727618358E-2</v>
      </c>
      <c r="DT20" s="38">
        <v>4.1692927810278446E-2</v>
      </c>
      <c r="DU20" s="245">
        <f>IFERROR('Turistas lugar residencia isla '!DU20/'Turistas lugar residencia isla '!$E20,"-")</f>
        <v>0.11769825368501426</v>
      </c>
      <c r="DV20" s="38">
        <v>5.2937999448989359E-2</v>
      </c>
      <c r="DW20" s="245">
        <f>IFERROR('Turistas lugar residencia isla '!DW20/'Turistas lugar residencia isla '!$G20,"-")</f>
        <v>0.10402415726874961</v>
      </c>
      <c r="DX20" s="38">
        <v>9.830408155782222E-2</v>
      </c>
      <c r="DY20" s="245">
        <f>IFERROR('Turistas lugar residencia isla '!DY20/'Turistas lugar residencia isla '!$I20,"-")</f>
        <v>0.10065149796455612</v>
      </c>
      <c r="DZ20" s="38">
        <v>8.1662596825993639E-2</v>
      </c>
      <c r="EA20" s="245">
        <f>IFERROR('Turistas lugar residencia isla '!EA20/'Turistas lugar residencia isla '!$K20,"-")</f>
        <v>3.7677811228308294E-2</v>
      </c>
      <c r="EB20" s="38">
        <v>-0.17728508423190104</v>
      </c>
      <c r="EC20" s="245">
        <f>IFERROR('Turistas lugar residencia isla '!EC20/'Turistas lugar residencia isla '!$M20,"-")</f>
        <v>0.11684911426008446</v>
      </c>
      <c r="ED20" s="38">
        <v>0.41446604303961609</v>
      </c>
    </row>
    <row r="21" spans="1:136" s="16" customFormat="1" outlineLevel="1" x14ac:dyDescent="0.25">
      <c r="A21" s="218"/>
      <c r="B21" s="33" t="s">
        <v>33</v>
      </c>
      <c r="C21" s="242">
        <f>IFERROR('Turistas lugar residencia isla '!C21/'Turistas lugar residencia isla '!$C21,"-")</f>
        <v>1</v>
      </c>
      <c r="D21" s="35">
        <f>IFERROR(C21/C34-1,"-")</f>
        <v>0</v>
      </c>
      <c r="E21" s="243">
        <f>IFERROR('Turistas lugar residencia isla '!E21/'Turistas lugar residencia isla '!$E21,"-")</f>
        <v>1</v>
      </c>
      <c r="F21" s="35">
        <f>IFERROR(E21/E34-1,"-")</f>
        <v>0</v>
      </c>
      <c r="G21" s="243">
        <f>IFERROR('Turistas lugar residencia isla '!G21/'Turistas lugar residencia isla '!$G21,"-")</f>
        <v>1</v>
      </c>
      <c r="H21" s="35">
        <f>IFERROR(G21/G34-1,"-")</f>
        <v>0</v>
      </c>
      <c r="I21" s="243">
        <f>IFERROR('Turistas lugar residencia isla '!I21/'Turistas lugar residencia isla '!$I21,"-")</f>
        <v>1</v>
      </c>
      <c r="J21" s="35">
        <f>IFERROR(I21/I34-1,"-")</f>
        <v>0</v>
      </c>
      <c r="K21" s="243">
        <f>IFERROR('Turistas lugar residencia isla '!K21/'Turistas lugar residencia isla '!$K21,"-")</f>
        <v>1</v>
      </c>
      <c r="L21" s="35">
        <f>IFERROR(K21/K34-1,"-")</f>
        <v>0</v>
      </c>
      <c r="M21" s="243">
        <f>IFERROR('Turistas lugar residencia isla '!M21/'Turistas lugar residencia isla '!$M21,"-")</f>
        <v>1</v>
      </c>
      <c r="N21" s="35">
        <f>IFERROR(M21/M34-1,"-")</f>
        <v>0</v>
      </c>
      <c r="O21" s="242">
        <f>IFERROR('Turistas lugar residencia isla '!O21/'Turistas lugar residencia isla '!$C21,"-")</f>
        <v>0.88270327784769609</v>
      </c>
      <c r="P21" s="35">
        <f>IFERROR(O21/O34-1,"-")</f>
        <v>0.20859066390513248</v>
      </c>
      <c r="Q21" s="243">
        <f>IFERROR('Turistas lugar residencia isla '!Q21/'Turistas lugar residencia isla '!$E21,"-")</f>
        <v>0.88630134109072578</v>
      </c>
      <c r="R21" s="35">
        <f>IFERROR(Q21/Q34-1,"-")</f>
        <v>0.1746869026297726</v>
      </c>
      <c r="S21" s="243">
        <f>IFERROR('Turistas lugar residencia isla '!S21/'Turistas lugar residencia isla '!$G21,"-")</f>
        <v>0.87650353681717619</v>
      </c>
      <c r="T21" s="35">
        <f>IFERROR(S21/S34-1,"-")</f>
        <v>0.19556415947997907</v>
      </c>
      <c r="U21" s="243">
        <f>IFERROR('Turistas lugar residencia isla '!U21/'Turistas lugar residencia isla '!$I21,"-")</f>
        <v>0.92210646182737166</v>
      </c>
      <c r="V21" s="35">
        <f>IFERROR(U21/U34-1,"-")</f>
        <v>0.11293817105863724</v>
      </c>
      <c r="W21" s="243">
        <f>IFERROR('Turistas lugar residencia isla '!W21/'Turistas lugar residencia isla '!$K21,"-")</f>
        <v>0.8734683947449905</v>
      </c>
      <c r="X21" s="35">
        <f>IFERROR(W21/W34-1,"-")</f>
        <v>0.18978504997592438</v>
      </c>
      <c r="Y21" s="243">
        <f>IFERROR('Turistas lugar residencia isla '!Y21/'Turistas lugar residencia isla '!$M21,"-")</f>
        <v>0.69664439072941842</v>
      </c>
      <c r="Z21" s="35">
        <f>IFERROR(Y21/Y34-1,"-")</f>
        <v>-0.1535136241006807</v>
      </c>
      <c r="AA21" s="242">
        <f>IFERROR('Turistas lugar residencia isla '!AA21/'Turistas lugar residencia isla '!$C21,"-")</f>
        <v>0.11729672215230397</v>
      </c>
      <c r="AB21" s="35">
        <f>IFERROR(AA21/AA34-1,"-")</f>
        <v>-0.56499168312404824</v>
      </c>
      <c r="AC21" s="243">
        <f>IFERROR('Turistas lugar residencia isla '!AC21/'Turistas lugar residencia isla '!$E21,"-")</f>
        <v>0.1137012843805463</v>
      </c>
      <c r="AD21" s="35">
        <f>IFERROR(AC21/AC34-1,"-")</f>
        <v>-0.5368581947680946</v>
      </c>
      <c r="AE21" s="243">
        <f>IFERROR('Turistas lugar residencia isla '!AE21/'Turistas lugar residencia isla '!$G21,"-")</f>
        <v>0.12349646318282384</v>
      </c>
      <c r="AF21" s="35">
        <f>IFERROR(AE21/AE34-1,"-")</f>
        <v>-0.53724171923288766</v>
      </c>
      <c r="AG21" s="243">
        <f>IFERROR('Turistas lugar residencia isla '!AG21/'Turistas lugar residencia isla '!$I21,"-")</f>
        <v>7.7893538172628382E-2</v>
      </c>
      <c r="AH21" s="35">
        <f>IFERROR(AG21/AG34-1,"-")</f>
        <v>-0.54572176573615305</v>
      </c>
      <c r="AI21" s="243">
        <f>IFERROR('Turistas lugar residencia isla '!AI21/'Turistas lugar residencia isla '!$K21,"-")</f>
        <v>0.12652423290721163</v>
      </c>
      <c r="AJ21" s="35">
        <f>IFERROR(AI21/AI34-1,"-")</f>
        <v>-0.52419722068277075</v>
      </c>
      <c r="AK21" s="243">
        <f>IFERROR('Turistas lugar residencia isla '!AK21/'Turistas lugar residencia isla '!$M21,"-")</f>
        <v>0.30342670268733113</v>
      </c>
      <c r="AL21" s="35">
        <f>IFERROR(AK21/AK34-1,"-")</f>
        <v>0.71411617122964088</v>
      </c>
      <c r="AM21" s="242">
        <f>IFERROR('Turistas lugar residencia isla '!AM21/'Turistas lugar residencia isla '!$C21,"-")</f>
        <v>0.16717590571802707</v>
      </c>
      <c r="AN21" s="35">
        <f>IFERROR(AM21/AM34-1,"-")</f>
        <v>-0.26618925847682962</v>
      </c>
      <c r="AO21" s="243">
        <f>IFERROR('Turistas lugar residencia isla '!AO21/'Turistas lugar residencia isla '!$E21,"-")</f>
        <v>0.13638010522888858</v>
      </c>
      <c r="AP21" s="35">
        <f>IFERROR(AO21/AO34-1,"-")</f>
        <v>-0.35584866286477868</v>
      </c>
      <c r="AQ21" s="243">
        <f>IFERROR('Turistas lugar residencia isla '!AQ21/'Turistas lugar residencia isla '!$G21,"-")</f>
        <v>0.18695662335234178</v>
      </c>
      <c r="AR21" s="35">
        <f>IFERROR(AQ21/AQ34-1,"-")</f>
        <v>-0.34928870759777808</v>
      </c>
      <c r="AS21" s="243">
        <f>IFERROR('Turistas lugar residencia isla '!AS21/'Turistas lugar residencia isla '!$I21,"-")</f>
        <v>0.34547652106162158</v>
      </c>
      <c r="AT21" s="35">
        <f>IFERROR(AS21/AS34-1,"-")</f>
        <v>-0.28975051052548129</v>
      </c>
      <c r="AU21" s="243">
        <f>IFERROR('Turistas lugar residencia isla '!AU21/'Turistas lugar residencia isla '!$K21,"-")</f>
        <v>0.12305185709441029</v>
      </c>
      <c r="AV21" s="35">
        <f>IFERROR(AU21/AU34-1,"-")</f>
        <v>-0.65698903448619217</v>
      </c>
      <c r="AW21" s="243">
        <f>IFERROR('Turistas lugar residencia isla '!AW21/'Turistas lugar residencia isla '!$M21,"-")</f>
        <v>0.47326887530214701</v>
      </c>
      <c r="AX21" s="35">
        <f>IFERROR(AW21/AW34-1,"-")</f>
        <v>-0.31526709711018108</v>
      </c>
      <c r="AY21" s="242">
        <f>IFERROR('Turistas lugar residencia isla '!AY21/'Turistas lugar residencia isla '!$C21,"-")</f>
        <v>3.3735977594253605E-2</v>
      </c>
      <c r="AZ21" s="35">
        <f>IFERROR(AY21/AY34-1,"-")</f>
        <v>-0.30721100369867982</v>
      </c>
      <c r="BA21" s="243">
        <f>IFERROR('Turistas lugar residencia isla '!BA21/'Turistas lugar residencia isla '!$E21,"-")</f>
        <v>4.6641497148738199E-2</v>
      </c>
      <c r="BB21" s="35">
        <f>IFERROR(BA21/BA34-1,"-")</f>
        <v>-0.21529341254423329</v>
      </c>
      <c r="BC21" s="243">
        <f>IFERROR('Turistas lugar residencia isla '!BC21/'Turistas lugar residencia isla '!$G21,"-")</f>
        <v>2.572372316225733E-2</v>
      </c>
      <c r="BD21" s="35">
        <f>IFERROR(BC21/BC34-1,"-")</f>
        <v>-0.33984314440905139</v>
      </c>
      <c r="BE21" s="243">
        <f>IFERROR('Turistas lugar residencia isla '!BE21/'Turistas lugar residencia isla '!$I21,"-")</f>
        <v>1.1227537433448872E-2</v>
      </c>
      <c r="BF21" s="35">
        <f>IFERROR(BE21/BE34-1,"-")</f>
        <v>-0.34602401334518695</v>
      </c>
      <c r="BG21" s="243">
        <f>IFERROR('Turistas lugar residencia isla '!BG21/'Turistas lugar residencia isla '!$K21,"-")</f>
        <v>2.5427227554887129E-2</v>
      </c>
      <c r="BH21" s="35">
        <f>IFERROR(BG21/BG34-1,"-")</f>
        <v>-0.14290683734218923</v>
      </c>
      <c r="BI21" s="243">
        <f>IFERROR('Turistas lugar residencia isla '!BI21/'Turistas lugar residencia isla '!$M21,"-")</f>
        <v>1.8910848855395991E-2</v>
      </c>
      <c r="BJ21" s="35">
        <f>IFERROR(BI21/BI34-1,"-")</f>
        <v>-0.34582470996519055</v>
      </c>
      <c r="BK21" s="242">
        <f>IFERROR('Turistas lugar residencia isla '!BK21/'Turistas lugar residencia isla '!$C21,"-")</f>
        <v>4.5985502027886774E-2</v>
      </c>
      <c r="BL21" s="35">
        <f>IFERROR(BK21/BK34-1,"-")</f>
        <v>-0.52471272634568367</v>
      </c>
      <c r="BM21" s="243">
        <f>IFERROR('Turistas lugar residencia isla '!BM21/'Turistas lugar residencia isla '!$E21,"-")</f>
        <v>5.2393904705894709E-2</v>
      </c>
      <c r="BN21" s="35">
        <f>IFERROR(BM21/BM34-1,"-")</f>
        <v>-0.55573726455723427</v>
      </c>
      <c r="BO21" s="243">
        <f>IFERROR('Turistas lugar residencia isla '!BO21/'Turistas lugar residencia isla '!$G21,"-")</f>
        <v>2.0274375993269141E-2</v>
      </c>
      <c r="BP21" s="35">
        <f>IFERROR(BO21/BO34-1,"-")</f>
        <v>-0.59704311308992164</v>
      </c>
      <c r="BQ21" s="243">
        <f>IFERROR('Turistas lugar residencia isla '!BQ21/'Turistas lugar residencia isla '!$I21,"-")</f>
        <v>6.8194304322202359E-2</v>
      </c>
      <c r="BR21" s="35">
        <f>IFERROR(BQ21/BQ34-1,"-")</f>
        <v>-4.1701389382995835E-2</v>
      </c>
      <c r="BS21" s="243">
        <f>IFERROR('Turistas lugar residencia isla '!BS21/'Turistas lugar residencia isla '!$K21,"-")</f>
        <v>5.9774995945208714E-2</v>
      </c>
      <c r="BT21" s="35">
        <f>IFERROR(BS21/BS34-1,"-")</f>
        <v>-0.48080469329652209</v>
      </c>
      <c r="BU21" s="243">
        <f>IFERROR('Turistas lugar residencia isla '!BU21/'Turistas lugar residencia isla '!$M21,"-")</f>
        <v>1.9479596189392861E-2</v>
      </c>
      <c r="BV21" s="35">
        <f>IFERROR(BU21/BU34-1,"-")</f>
        <v>1.7052705391530365E-2</v>
      </c>
      <c r="BW21" s="242">
        <f>IFERROR('Turistas lugar residencia isla '!BW21/'Turistas lugar residencia isla '!$C21,"-")</f>
        <v>0.22958943252746591</v>
      </c>
      <c r="BX21" s="35">
        <f>IFERROR(BW21/BW34-1,"-")</f>
        <v>8.7383396953333836</v>
      </c>
      <c r="BY21" s="243">
        <f>IFERROR('Turistas lugar residencia isla '!BY21/'Turistas lugar residencia isla '!$E21,"-")</f>
        <v>0.27267882084834227</v>
      </c>
      <c r="BZ21" s="35">
        <f>IFERROR(BY21/BY34-1,"-")</f>
        <v>9.3476372224424527</v>
      </c>
      <c r="CA21" s="243">
        <f>IFERROR('Turistas lugar residencia isla '!CA21/'Turistas lugar residencia isla '!$G21,"-")</f>
        <v>0.11986616185223271</v>
      </c>
      <c r="CB21" s="35">
        <f>IFERROR(CA21/CA34-1,"-")</f>
        <v>6.2061230042972735</v>
      </c>
      <c r="CC21" s="243">
        <f>IFERROR('Turistas lugar residencia isla '!CC21/'Turistas lugar residencia isla '!$I21,"-")</f>
        <v>0.19185703868705736</v>
      </c>
      <c r="CD21" s="35">
        <f>IFERROR(CC21/CC34-1,"-")</f>
        <v>11.699082796504971</v>
      </c>
      <c r="CE21" s="243">
        <f>IFERROR('Turistas lugar residencia isla '!CE21/'Turistas lugar residencia isla '!$K21,"-")</f>
        <v>0.34706801728078324</v>
      </c>
      <c r="CF21" s="35">
        <f>IFERROR(CE21/CE34-1,"-")</f>
        <v>11.647418309558356</v>
      </c>
      <c r="CG21" s="243">
        <f>IFERROR('Turistas lugar residencia isla '!CG21/'Turistas lugar residencia isla '!$M21,"-")</f>
        <v>4.8770083890231762E-2</v>
      </c>
      <c r="CH21" s="35">
        <f>IFERROR(CG21/CG34-1,"-")</f>
        <v>7.9122027213323527</v>
      </c>
      <c r="CI21" s="242">
        <f>IFERROR('Turistas lugar residencia isla '!CI21/'Turistas lugar residencia isla '!$C21,"-")</f>
        <v>5.964059571127709E-2</v>
      </c>
      <c r="CJ21" s="35">
        <f>IFERROR(CI21/CI34-1,"-")</f>
        <v>3.039817481459484</v>
      </c>
      <c r="CK21" s="243">
        <f>IFERROR('Turistas lugar residencia isla '!CK21/'Turistas lugar residencia isla '!$E21,"-")</f>
        <v>5.2950504615578493E-2</v>
      </c>
      <c r="CL21" s="35">
        <f>IFERROR(CK21/CK34-1,"-")</f>
        <v>2.687989539914494</v>
      </c>
      <c r="CM21" s="243">
        <f>IFERROR('Turistas lugar residencia isla '!CM21/'Turistas lugar residencia isla '!$G21,"-")</f>
        <v>7.2329469321616657E-2</v>
      </c>
      <c r="CN21" s="35">
        <f>IFERROR(CM21/CM34-1,"-")</f>
        <v>2.9094883935685356</v>
      </c>
      <c r="CO21" s="243">
        <f>IFERROR('Turistas lugar residencia isla '!CO21/'Turistas lugar residencia isla '!$I21,"-")</f>
        <v>4.6698165036809139E-2</v>
      </c>
      <c r="CP21" s="35">
        <f>IFERROR(CO21/CO34-1,"-")</f>
        <v>8.379487475798415</v>
      </c>
      <c r="CQ21" s="243">
        <f>IFERROR('Turistas lugar residencia isla '!CQ21/'Turistas lugar residencia isla '!$K21,"-")</f>
        <v>5.5786555786555787E-2</v>
      </c>
      <c r="CR21" s="35">
        <f>IFERROR(CQ21/CQ34-1,"-")</f>
        <v>7.5774276300592085</v>
      </c>
      <c r="CS21" s="243">
        <f>IFERROR('Turistas lugar residencia isla '!CS21/'Turistas lugar residencia isla '!$M21,"-")</f>
        <v>1.5213991184416324E-2</v>
      </c>
      <c r="CT21" s="35">
        <f>IFERROR(CS21/CS34-1,"-")</f>
        <v>3.2629603298734544</v>
      </c>
      <c r="CU21" s="242">
        <f>IFERROR('Turistas lugar residencia isla '!CU21/'Turistas lugar residencia isla '!$C21,"-")</f>
        <v>4.0705933840990055E-2</v>
      </c>
      <c r="CV21" s="35">
        <f>IFERROR(CU21/CU34-1,"-")</f>
        <v>0.15080094469867333</v>
      </c>
      <c r="CW21" s="243">
        <f>IFERROR('Turistas lugar residencia isla '!CW21/'Turistas lugar residencia isla '!$E21,"-")</f>
        <v>3.811659192825112E-2</v>
      </c>
      <c r="CX21" s="35">
        <f>IFERROR(CW21/CW34-1,"-")</f>
        <v>8.5570568798678304E-2</v>
      </c>
      <c r="CY21" s="243">
        <f>IFERROR('Turistas lugar residencia isla '!CY21/'Turistas lugar residencia isla '!$G21,"-")</f>
        <v>1.8163192172260135E-2</v>
      </c>
      <c r="CZ21" s="35">
        <f>IFERROR(CY21/CY34-1,"-")</f>
        <v>0.24017915294069581</v>
      </c>
      <c r="DA21" s="243">
        <f>IFERROR('Turistas lugar residencia isla '!DA21/'Turistas lugar residencia isla '!$I21,"-")</f>
        <v>2.2634875288429841E-2</v>
      </c>
      <c r="DB21" s="35">
        <f>IFERROR(DA21/DA34-1,"-")</f>
        <v>8.3555628013898264E-3</v>
      </c>
      <c r="DC21" s="243">
        <f>IFERROR('Turistas lugar residencia isla '!DC21/'Turistas lugar residencia isla '!$K21,"-")</f>
        <v>0.10352988012562481</v>
      </c>
      <c r="DD21" s="35">
        <f>IFERROR(DC21/DC34-1,"-")</f>
        <v>0.40454468950615463</v>
      </c>
      <c r="DE21" s="243">
        <f>IFERROR('Turistas lugar residencia isla '!DE21/'Turistas lugar residencia isla '!$M21,"-")</f>
        <v>1.7417887103654203E-2</v>
      </c>
      <c r="DF21" s="35">
        <f>IFERROR(DE21/DE34-1,"-")</f>
        <v>19.916394141902462</v>
      </c>
      <c r="DG21" s="242">
        <f>IFERROR('Turistas lugar residencia isla '!DG21/'Turistas lugar residencia isla '!$C21,"-")</f>
        <v>0.14918021968097978</v>
      </c>
      <c r="DH21" s="35">
        <f>IFERROR(DG21/DG34-1,"-")</f>
        <v>1.7384245549809534</v>
      </c>
      <c r="DI21" s="243">
        <f>IFERROR('Turistas lugar residencia isla '!DI21/'Turistas lugar residencia isla '!$E21,"-")</f>
        <v>9.4291175265960245E-2</v>
      </c>
      <c r="DJ21" s="35">
        <f>IFERROR(DI21/DI34-1,"-")</f>
        <v>3.4666872646821929</v>
      </c>
      <c r="DK21" s="243">
        <f>IFERROR('Turistas lugar residencia isla '!DK21/'Turistas lugar residencia isla '!$G21,"-")</f>
        <v>0.30361316256894455</v>
      </c>
      <c r="DL21" s="35">
        <f>IFERROR(DK21/DK34-1,"-")</f>
        <v>1.7422931312978189</v>
      </c>
      <c r="DM21" s="243">
        <f>IFERROR('Turistas lugar residencia isla '!DM21/'Turistas lugar residencia isla '!$I21,"-")</f>
        <v>5.8525037208698345E-2</v>
      </c>
      <c r="DN21" s="35">
        <f>IFERROR(DM21/DM34-1,"-")</f>
        <v>0.52354730941392491</v>
      </c>
      <c r="DO21" s="243">
        <f>IFERROR('Turistas lugar residencia isla '!DO21/'Turistas lugar residencia isla '!$K21,"-")</f>
        <v>6.3343212279382485E-2</v>
      </c>
      <c r="DP21" s="35">
        <f>IFERROR(DO21/DO34-1,"-")</f>
        <v>8.1006543019099695</v>
      </c>
      <c r="DQ21" s="243">
        <f>IFERROR('Turistas lugar residencia isla '!DQ21/'Turistas lugar residencia isla '!$M21,"-")</f>
        <v>9.5976112611972138E-3</v>
      </c>
      <c r="DR21" s="35">
        <f>IFERROR(DQ21/DQ34-1,"-")</f>
        <v>1.6892506753874592</v>
      </c>
      <c r="DS21" s="242">
        <f>IFERROR('Turistas lugar residencia isla '!DS21/'Turistas lugar residencia isla '!$C21,"-")</f>
        <v>0.10739521620179066</v>
      </c>
      <c r="DT21" s="35">
        <f>IFERROR(DS21/DS34-1,"-")</f>
        <v>-0.34237909247315812</v>
      </c>
      <c r="DU21" s="243">
        <f>IFERROR('Turistas lugar residencia isla '!DU21/'Turistas lugar residencia isla '!$E21,"-")</f>
        <v>0.14298841642074753</v>
      </c>
      <c r="DV21" s="35">
        <f>IFERROR(DU21/DU34-1,"-")</f>
        <v>-0.335566087778845</v>
      </c>
      <c r="DW21" s="243">
        <f>IFERROR('Turistas lugar residencia isla '!DW21/'Turistas lugar residencia isla '!$G21,"-")</f>
        <v>0.1005305225764233</v>
      </c>
      <c r="DX21" s="35">
        <f>IFERROR(DW21/DW34-1,"-")</f>
        <v>-0.37058155737448417</v>
      </c>
      <c r="DY21" s="243">
        <f>IFERROR('Turistas lugar residencia isla '!DY21/'Turistas lugar residencia isla '!$I21,"-")</f>
        <v>0.12617994026630441</v>
      </c>
      <c r="DZ21" s="35">
        <f>IFERROR(DY21/DY34-1,"-")</f>
        <v>-0.11874507546024382</v>
      </c>
      <c r="EA21" s="243">
        <f>IFERROR('Turistas lugar residencia isla '!EA21/'Turistas lugar residencia isla '!$K21,"-")</f>
        <v>6.2790286194541509E-2</v>
      </c>
      <c r="EB21" s="35">
        <f>IFERROR(EA21/EA34-1,"-")</f>
        <v>-0.34449783417634094</v>
      </c>
      <c r="EC21" s="243">
        <f>IFERROR('Turistas lugar residencia isla '!EC21/'Turistas lugar residencia isla '!$M21,"-")</f>
        <v>8.0762121427555802E-2</v>
      </c>
      <c r="ED21" s="35">
        <f>IFERROR(EC21/EC34-1,"-")</f>
        <v>0.34167271288544288</v>
      </c>
    </row>
    <row r="22" spans="1:136" s="16" customFormat="1" outlineLevel="1" x14ac:dyDescent="0.25">
      <c r="A22" s="218"/>
      <c r="B22" s="33" t="s">
        <v>35</v>
      </c>
      <c r="C22" s="242">
        <f>IFERROR('Turistas lugar residencia isla '!C22/'Turistas lugar residencia isla '!$C22,"-")</f>
        <v>1</v>
      </c>
      <c r="D22" s="35">
        <f t="shared" ref="D22:D33" si="41">IFERROR(C22/C35-1,"-")</f>
        <v>0</v>
      </c>
      <c r="E22" s="243">
        <f>IFERROR('Turistas lugar residencia isla '!E22/'Turistas lugar residencia isla '!$E22,"-")</f>
        <v>1</v>
      </c>
      <c r="F22" s="35">
        <f t="shared" ref="F22:N33" si="42">IFERROR(E22/E35-1,"-")</f>
        <v>0</v>
      </c>
      <c r="G22" s="243">
        <f>IFERROR('Turistas lugar residencia isla '!G22/'Turistas lugar residencia isla '!$G22,"-")</f>
        <v>1</v>
      </c>
      <c r="H22" s="35">
        <f t="shared" ref="H22:H32" si="43">IFERROR(G22/G35-1,"-")</f>
        <v>0</v>
      </c>
      <c r="I22" s="243">
        <f>IFERROR('Turistas lugar residencia isla '!I22/'Turistas lugar residencia isla '!$I22,"-")</f>
        <v>1</v>
      </c>
      <c r="J22" s="35">
        <f t="shared" ref="J22:J32" si="44">IFERROR(I22/I35-1,"-")</f>
        <v>0</v>
      </c>
      <c r="K22" s="243">
        <f>IFERROR('Turistas lugar residencia isla '!K22/'Turistas lugar residencia isla '!$K22,"-")</f>
        <v>1</v>
      </c>
      <c r="L22" s="35">
        <f t="shared" ref="L22:L32" si="45">IFERROR(K22/K35-1,"-")</f>
        <v>0</v>
      </c>
      <c r="M22" s="243">
        <f>IFERROR('Turistas lugar residencia isla '!M22/'Turistas lugar residencia isla '!$M22,"-")</f>
        <v>1</v>
      </c>
      <c r="N22" s="35">
        <f t="shared" ref="N22:N32" si="46">IFERROR(M22/M35-1,"-")</f>
        <v>0</v>
      </c>
      <c r="O22" s="242">
        <f>IFERROR('Turistas lugar residencia isla '!O22/'Turistas lugar residencia isla '!$C22,"-")</f>
        <v>0.90282747253654383</v>
      </c>
      <c r="P22" s="35">
        <f t="shared" ref="P22:P33" si="47">IFERROR(O22/O35-1,"-")</f>
        <v>0.22755860163196218</v>
      </c>
      <c r="Q22" s="243">
        <f>IFERROR('Turistas lugar residencia isla '!Q22/'Turistas lugar residencia isla '!$E22,"-")</f>
        <v>0.90040369162022516</v>
      </c>
      <c r="R22" s="35">
        <f t="shared" ref="R22:R33" si="48">IFERROR(Q22/Q35-1,"-")</f>
        <v>0.14674845799639558</v>
      </c>
      <c r="S22" s="243">
        <f>IFERROR('Turistas lugar residencia isla '!S22/'Turistas lugar residencia isla '!$G22,"-")</f>
        <v>0.89274566876449835</v>
      </c>
      <c r="T22" s="35">
        <f t="shared" ref="T22:T33" si="49">IFERROR(S22/S35-1,"-")</f>
        <v>0.33102544683820079</v>
      </c>
      <c r="U22" s="243">
        <f>IFERROR('Turistas lugar residencia isla '!U22/'Turistas lugar residencia isla '!$I22,"-")</f>
        <v>0.94711365620666632</v>
      </c>
      <c r="V22" s="35">
        <f t="shared" ref="V22:V33" si="50">IFERROR(U22/U35-1,"-")</f>
        <v>0.12982007666480322</v>
      </c>
      <c r="W22" s="243">
        <f>IFERROR('Turistas lugar residencia isla '!W22/'Turistas lugar residencia isla '!$K22,"-")</f>
        <v>0.90842620263910767</v>
      </c>
      <c r="X22" s="35">
        <f t="shared" ref="X22:X33" si="51">IFERROR(W22/W35-1,"-")</f>
        <v>0.23351552475625126</v>
      </c>
      <c r="Y22" s="243">
        <f>IFERROR('Turistas lugar residencia isla '!Y22/'Turistas lugar residencia isla '!$M22,"-")</f>
        <v>0.81640969162995591</v>
      </c>
      <c r="Z22" s="35">
        <f t="shared" ref="Z22:Z33" si="52">IFERROR(Y22/Y35-1,"-")</f>
        <v>5.7141584274846391E-2</v>
      </c>
      <c r="AA22" s="242">
        <f>IFERROR('Turistas lugar residencia isla '!AA22/'Turistas lugar residencia isla '!$C22,"-")</f>
        <v>9.7172527463456199E-2</v>
      </c>
      <c r="AB22" s="35">
        <f t="shared" ref="AB22:AB33" si="53">IFERROR(AA22/AA35-1,"-")</f>
        <v>-0.63266542304592777</v>
      </c>
      <c r="AC22" s="243">
        <f>IFERROR('Turistas lugar residencia isla '!AC22/'Turistas lugar residencia isla '!$E22,"-")</f>
        <v>9.9596308379774789E-2</v>
      </c>
      <c r="AD22" s="35">
        <f t="shared" ref="AD22:AD33" si="54">IFERROR(AC22/AC35-1,"-")</f>
        <v>-0.5363736979813174</v>
      </c>
      <c r="AE22" s="243">
        <f>IFERROR('Turistas lugar residencia isla '!AE22/'Turistas lugar residencia isla '!$G22,"-")</f>
        <v>0.1072543312355017</v>
      </c>
      <c r="AF22" s="35">
        <f t="shared" ref="AF22:AF33" si="55">IFERROR(AE22/AE35-1,"-")</f>
        <v>-0.67427599606464295</v>
      </c>
      <c r="AG22" s="243">
        <f>IFERROR('Turistas lugar residencia isla '!AG22/'Turistas lugar residencia isla '!$I22,"-")</f>
        <v>5.2886343793333679E-2</v>
      </c>
      <c r="AH22" s="35">
        <f t="shared" ref="AH22:AH33" si="56">IFERROR(AG22/AG35-1,"-")</f>
        <v>-0.67296139429979018</v>
      </c>
      <c r="AI22" s="243">
        <f>IFERROR('Turistas lugar residencia isla '!AI22/'Turistas lugar residencia isla '!$K22,"-")</f>
        <v>9.1573797360892328E-2</v>
      </c>
      <c r="AJ22" s="35">
        <f t="shared" ref="AJ22:AJ33" si="57">IFERROR(AI22/AI35-1,"-")</f>
        <v>-0.65242254145832224</v>
      </c>
      <c r="AK22" s="243">
        <f>IFERROR('Turistas lugar residencia isla '!AK22/'Turistas lugar residencia isla '!$M22,"-")</f>
        <v>0.1836453744493392</v>
      </c>
      <c r="AL22" s="35">
        <f t="shared" ref="AL22:AL33" si="58">IFERROR(AK22/AK35-1,"-")</f>
        <v>-0.1935461481354227</v>
      </c>
      <c r="AM22" s="242">
        <f>IFERROR('Turistas lugar residencia isla '!AM22/'Turistas lugar residencia isla '!$C22,"-")</f>
        <v>0.1498972270095307</v>
      </c>
      <c r="AN22" s="35">
        <f t="shared" ref="AN22:AN33" si="59">IFERROR(AM22/AM35-1,"-")</f>
        <v>-0.23929305810342705</v>
      </c>
      <c r="AO22" s="243">
        <f>IFERROR('Turistas lugar residencia isla '!AO22/'Turistas lugar residencia isla '!$E22,"-")</f>
        <v>0.12742733339257528</v>
      </c>
      <c r="AP22" s="35">
        <f t="shared" ref="AP22:AP33" si="60">IFERROR(AO22/AO35-1,"-")</f>
        <v>-0.26194643368570103</v>
      </c>
      <c r="AQ22" s="243">
        <f>IFERROR('Turistas lugar residencia isla '!AQ22/'Turistas lugar residencia isla '!$G22,"-")</f>
        <v>0.1945854886204238</v>
      </c>
      <c r="AR22" s="35">
        <f t="shared" ref="AR22:AR33" si="61">IFERROR(AQ22/AQ35-1,"-")</f>
        <v>-0.19494428108991591</v>
      </c>
      <c r="AS22" s="243">
        <f>IFERROR('Turistas lugar residencia isla '!AS22/'Turistas lugar residencia isla '!$I22,"-")</f>
        <v>0.33413794874428637</v>
      </c>
      <c r="AT22" s="35">
        <f t="shared" ref="AT22:AT33" si="62">IFERROR(AS22/AS35-1,"-")</f>
        <v>-0.26619960917448926</v>
      </c>
      <c r="AU22" s="243">
        <f>IFERROR('Turistas lugar residencia isla '!AU22/'Turistas lugar residencia isla '!$K22,"-")</f>
        <v>0.13528739185694447</v>
      </c>
      <c r="AV22" s="35">
        <f t="shared" ref="AV22:AV33" si="63">IFERROR(AU22/AU35-1,"-")</f>
        <v>-0.49677317960212186</v>
      </c>
      <c r="AW22" s="243">
        <f>IFERROR('Turistas lugar residencia isla '!AW22/'Turistas lugar residencia isla '!$M22,"-")</f>
        <v>0.61431718061674012</v>
      </c>
      <c r="AX22" s="35">
        <f t="shared" ref="AX22:AX33" si="64">IFERROR(AW22/AW35-1,"-")</f>
        <v>4.1171956892596118E-3</v>
      </c>
      <c r="AY22" s="242">
        <f>IFERROR('Turistas lugar residencia isla '!AY22/'Turistas lugar residencia isla '!$C22,"-")</f>
        <v>2.7799612388525012E-2</v>
      </c>
      <c r="AZ22" s="35">
        <f t="shared" ref="AZ22:AZ33" si="65">IFERROR(AY22/AY35-1,"-")</f>
        <v>1.6718543398880179</v>
      </c>
      <c r="BA22" s="243">
        <f>IFERROR('Turistas lugar residencia isla '!BA22/'Turistas lugar residencia isla '!$E22,"-")</f>
        <v>3.9042565345994186E-2</v>
      </c>
      <c r="BB22" s="35">
        <f t="shared" ref="BB22:BB33" si="66">IFERROR(BA22/BA35-1,"-")</f>
        <v>1.6455942098013181</v>
      </c>
      <c r="BC22" s="243">
        <f>IFERROR('Turistas lugar residencia isla '!BC22/'Turistas lugar residencia isla '!$G22,"-")</f>
        <v>2.2439892538489492E-2</v>
      </c>
      <c r="BD22" s="35">
        <f t="shared" ref="BD22:BD33" si="67">IFERROR(BC22/BC35-1,"-")</f>
        <v>3.4081922231166022</v>
      </c>
      <c r="BE22" s="243">
        <f>IFERROR('Turistas lugar residencia isla '!BE22/'Turistas lugar residencia isla '!$I22,"-")</f>
        <v>1.1337373529864928E-2</v>
      </c>
      <c r="BF22" s="35">
        <f t="shared" ref="BF22:BF33" si="68">IFERROR(BE22/BE35-1,"-")</f>
        <v>1.9038305105525009</v>
      </c>
      <c r="BG22" s="243">
        <f>IFERROR('Turistas lugar residencia isla '!BG22/'Turistas lugar residencia isla '!$K22,"-")</f>
        <v>1.7145857562775726E-2</v>
      </c>
      <c r="BH22" s="35">
        <f t="shared" ref="BH22:BH33" si="69">IFERROR(BG22/BG35-1,"-")</f>
        <v>1.9577846749234702</v>
      </c>
      <c r="BI22" s="243">
        <f>IFERROR('Turistas lugar residencia isla '!BI22/'Turistas lugar residencia isla '!$M22,"-")</f>
        <v>1.6244493392070486E-2</v>
      </c>
      <c r="BJ22" s="35">
        <f t="shared" ref="BJ22:BJ33" si="70">IFERROR(BI22/BI35-1,"-")</f>
        <v>1.4389946507237257</v>
      </c>
      <c r="BK22" s="242">
        <f>IFERROR('Turistas lugar residencia isla '!BK22/'Turistas lugar residencia isla '!$C22,"-")</f>
        <v>6.7551342927925001E-2</v>
      </c>
      <c r="BL22" s="35">
        <f t="shared" ref="BL22:BL33" si="71">IFERROR(BK22/BK35-1,"-")</f>
        <v>-0.64079415491370961</v>
      </c>
      <c r="BM22" s="243">
        <f>IFERROR('Turistas lugar residencia isla '!BM22/'Turistas lugar residencia isla '!$E22,"-")</f>
        <v>7.0396371006986314E-2</v>
      </c>
      <c r="BN22" s="35">
        <f t="shared" ref="BN22:BN33" si="72">IFERROR(BM22/BM35-1,"-")</f>
        <v>-0.68921970875818628</v>
      </c>
      <c r="BO22" s="243">
        <f>IFERROR('Turistas lugar residencia isla '!BO22/'Turistas lugar residencia isla '!$G22,"-")</f>
        <v>3.0876504172454668E-2</v>
      </c>
      <c r="BP22" s="35">
        <f t="shared" ref="BP22:BP33" si="73">IFERROR(BO22/BO35-1,"-")</f>
        <v>-0.53672141971513554</v>
      </c>
      <c r="BQ22" s="243">
        <f>IFERROR('Turistas lugar residencia isla '!BQ22/'Turistas lugar residencia isla '!$I22,"-")</f>
        <v>0.10064968414565251</v>
      </c>
      <c r="BR22" s="35">
        <f t="shared" ref="BR22:BR33" si="74">IFERROR(BQ22/BQ35-1,"-")</f>
        <v>-0.15566984456790178</v>
      </c>
      <c r="BS22" s="243">
        <f>IFERROR('Turistas lugar residencia isla '!BS22/'Turistas lugar residencia isla '!$K22,"-")</f>
        <v>7.7745226493147052E-2</v>
      </c>
      <c r="BT22" s="35">
        <f t="shared" ref="BT22:BT33" si="75">IFERROR(BS22/BS35-1,"-")</f>
        <v>-0.7462568053337183</v>
      </c>
      <c r="BU22" s="243">
        <f>IFERROR('Turistas lugar residencia isla '!BU22/'Turistas lugar residencia isla '!$M22,"-")</f>
        <v>3.6068281938325994E-2</v>
      </c>
      <c r="BV22" s="35">
        <f t="shared" ref="BV22:BV33" si="76">IFERROR(BU22/BU35-1,"-")</f>
        <v>-0.12520543883429347</v>
      </c>
      <c r="BW22" s="242">
        <f>IFERROR('Turistas lugar residencia isla '!BW22/'Turistas lugar residencia isla '!$C22,"-")</f>
        <v>0.31056245855373044</v>
      </c>
      <c r="BX22" s="35">
        <f t="shared" ref="BX22:BX33" si="77">IFERROR(BW22/BW35-1,"-")</f>
        <v>16.137770180190497</v>
      </c>
      <c r="BY22" s="243">
        <f>IFERROR('Turistas lugar residencia isla '!BY22/'Turistas lugar residencia isla '!$E22,"-")</f>
        <v>0.34717056182532935</v>
      </c>
      <c r="BZ22" s="35">
        <f t="shared" ref="BZ22:BZ33" si="78">IFERROR(BY22/BY35-1,"-")</f>
        <v>15.036265935375461</v>
      </c>
      <c r="CA22" s="243">
        <f>IFERROR('Turistas lugar residencia isla '!CA22/'Turistas lugar residencia isla '!$G22,"-")</f>
        <v>0.16417768509430053</v>
      </c>
      <c r="CB22" s="35">
        <f t="shared" ref="CB22:CB33" si="79">IFERROR(CA22/CA35-1,"-")</f>
        <v>8.1824088759947635</v>
      </c>
      <c r="CC22" s="243">
        <f>IFERROR('Turistas lugar residencia isla '!CC22/'Turistas lugar residencia isla '!$I22,"-")</f>
        <v>0.2517076678136716</v>
      </c>
      <c r="CD22" s="35">
        <f t="shared" ref="CD22:CD33" si="80">IFERROR(CC22/CC35-1,"-")</f>
        <v>25.826293724034265</v>
      </c>
      <c r="CE22" s="243">
        <f>IFERROR('Turistas lugar residencia isla '!CE22/'Turistas lugar residencia isla '!$K22,"-")</f>
        <v>0.43453020644711726</v>
      </c>
      <c r="CF22" s="35">
        <f t="shared" ref="CF22:CF33" si="81">IFERROR(CE22/CE35-1,"-")</f>
        <v>19.363043493464712</v>
      </c>
      <c r="CG22" s="243">
        <f>IFERROR('Turistas lugar residencia isla '!CG22/'Turistas lugar residencia isla '!$M22,"-")</f>
        <v>2.9019823788546256E-2</v>
      </c>
      <c r="CH22" s="35">
        <f t="shared" ref="CH22:CH33" si="82">IFERROR(CG22/CG35-1,"-")</f>
        <v>181.99900881057269</v>
      </c>
      <c r="CI22" s="242">
        <f>IFERROR('Turistas lugar residencia isla '!CI22/'Turistas lugar residencia isla '!$C22,"-")</f>
        <v>4.4711066188374039E-2</v>
      </c>
      <c r="CJ22" s="35">
        <f t="shared" ref="CJ22:CJ33" si="83">IFERROR(CI22/CI35-1,"-")</f>
        <v>2.2499615322978452</v>
      </c>
      <c r="CK22" s="243">
        <f>IFERROR('Turistas lugar residencia isla '!CK22/'Turistas lugar residencia isla '!$E22,"-")</f>
        <v>3.6287814352633514E-2</v>
      </c>
      <c r="CL22" s="35">
        <f t="shared" ref="CL22:CL33" si="84">IFERROR(CK22/CK35-1,"-")</f>
        <v>1.2421186971301363</v>
      </c>
      <c r="CM22" s="243">
        <f>IFERROR('Turistas lugar residencia isla '!CM22/'Turistas lugar residencia isla '!$G22,"-")</f>
        <v>6.062880607001301E-2</v>
      </c>
      <c r="CN22" s="35">
        <f t="shared" ref="CN22:CN33" si="85">IFERROR(CM22/CM35-1,"-")</f>
        <v>3.4457399179080506</v>
      </c>
      <c r="CO22" s="243">
        <f>IFERROR('Turistas lugar residencia isla '!CO22/'Turistas lugar residencia isla '!$I22,"-")</f>
        <v>3.7125725437830617E-2</v>
      </c>
      <c r="CP22" s="35">
        <f t="shared" ref="CP22:CP33" si="86">IFERROR(CO22/CO35-1,"-")</f>
        <v>2.3308277963432218</v>
      </c>
      <c r="CQ22" s="243">
        <f>IFERROR('Turistas lugar residencia isla '!CQ22/'Turistas lugar residencia isla '!$K22,"-")</f>
        <v>4.2643818609193203E-2</v>
      </c>
      <c r="CR22" s="35">
        <f t="shared" ref="CR22:CR33" si="87">IFERROR(CQ22/CQ35-1,"-")</f>
        <v>7.1869253694391411</v>
      </c>
      <c r="CS22" s="243">
        <f>IFERROR('Turistas lugar residencia isla '!CS22/'Turistas lugar residencia isla '!$M22,"-")</f>
        <v>1.9438325991189428E-2</v>
      </c>
      <c r="CT22" s="35">
        <f t="shared" ref="CT22:CT33" si="88">IFERROR(CS22/CS35-1,"-")</f>
        <v>2.4049467694566817</v>
      </c>
      <c r="CU22" s="242">
        <f>IFERROR('Turistas lugar residencia isla '!CU22/'Turistas lugar residencia isla '!$C22,"-")</f>
        <v>3.4169611663931863E-2</v>
      </c>
      <c r="CV22" s="35">
        <f t="shared" ref="CV22:CV33" si="89">IFERROR(CU22/CU35-1,"-")</f>
        <v>2.3337088058857751</v>
      </c>
      <c r="CW22" s="243">
        <f>IFERROR('Turistas lugar residencia isla '!CW22/'Turistas lugar residencia isla '!$E22,"-")</f>
        <v>3.0031440552812087E-2</v>
      </c>
      <c r="CX22" s="35">
        <f t="shared" ref="CX22:CX33" si="90">IFERROR(CW22/CW35-1,"-")</f>
        <v>1.9100617825391031</v>
      </c>
      <c r="CY22" s="243">
        <f>IFERROR('Turistas lugar residencia isla '!CY22/'Turistas lugar residencia isla '!$G22,"-")</f>
        <v>1.9196348210616408E-2</v>
      </c>
      <c r="CZ22" s="35">
        <f t="shared" ref="CZ22:CZ33" si="91">IFERROR(CY22/CY35-1,"-")</f>
        <v>2.1817947159096693</v>
      </c>
      <c r="DA22" s="243">
        <f>IFERROR('Turistas lugar residencia isla '!DA22/'Turistas lugar residencia isla '!$I22,"-")</f>
        <v>1.8681629089415029E-2</v>
      </c>
      <c r="DB22" s="35">
        <f t="shared" ref="DB22:DB33" si="92">IFERROR(DA22/DA35-1,"-")</f>
        <v>0.65734229016709866</v>
      </c>
      <c r="DC22" s="243">
        <f>IFERROR('Turistas lugar residencia isla '!DC22/'Turistas lugar residencia isla '!$K22,"-")</f>
        <v>7.2656430187308926E-2</v>
      </c>
      <c r="DD22" s="35">
        <f t="shared" ref="DD22:DD33" si="93">IFERROR(DC22/DC35-1,"-")</f>
        <v>4.6896676876285408</v>
      </c>
      <c r="DE22" s="243">
        <f>IFERROR('Turistas lugar residencia isla '!DE22/'Turistas lugar residencia isla '!$M22,"-")</f>
        <v>5.2863436123348016E-3</v>
      </c>
      <c r="DF22" s="35">
        <f t="shared" ref="DF22:DF33" si="94">IFERROR(DE22/DE35-1,"-")</f>
        <v>32.335682819383258</v>
      </c>
      <c r="DG22" s="242">
        <f>IFERROR('Turistas lugar residencia isla '!DG22/'Turistas lugar residencia isla '!$C22,"-")</f>
        <v>0.12601867249031659</v>
      </c>
      <c r="DH22" s="35">
        <f t="shared" ref="DH22:DH33" si="95">IFERROR(DG22/DG35-1,"-")</f>
        <v>1.7988028073380535</v>
      </c>
      <c r="DI22" s="243">
        <f>IFERROR('Turistas lugar residencia isla '!DI22/'Turistas lugar residencia isla '!$E22,"-")</f>
        <v>7.4363466331526448E-2</v>
      </c>
      <c r="DJ22" s="35">
        <f t="shared" ref="DJ22:DJ33" si="96">IFERROR(DI22/DI35-1,"-")</f>
        <v>2.7384720055487075</v>
      </c>
      <c r="DK22" s="243">
        <f>IFERROR('Turistas lugar residencia isla '!DK22/'Turistas lugar residencia isla '!$G22,"-")</f>
        <v>0.27998410493460268</v>
      </c>
      <c r="DL22" s="35">
        <f t="shared" ref="DL22:DL33" si="97">IFERROR(DK22/DK35-1,"-")</f>
        <v>1.9950299682147214</v>
      </c>
      <c r="DM22" s="243">
        <f>IFERROR('Turistas lugar residencia isla '!DM22/'Turistas lugar residencia isla '!$I22,"-")</f>
        <v>5.3136716141954699E-2</v>
      </c>
      <c r="DN22" s="35">
        <f t="shared" ref="DN22:DN33" si="98">IFERROR(DM22/DM35-1,"-")</f>
        <v>7.3550957168245112E-2</v>
      </c>
      <c r="DO22" s="243">
        <f>IFERROR('Turistas lugar residencia isla '!DO22/'Turistas lugar residencia isla '!$K22,"-")</f>
        <v>4.8885813692149907E-2</v>
      </c>
      <c r="DP22" s="35">
        <f t="shared" ref="DP22:DP33" si="99">IFERROR(DO22/DO35-1,"-")</f>
        <v>17.183995011801883</v>
      </c>
      <c r="DQ22" s="243">
        <f>IFERROR('Turistas lugar residencia isla '!DQ22/'Turistas lugar residencia isla '!$M22,"-")</f>
        <v>1.7180616740088105E-2</v>
      </c>
      <c r="DR22" s="35">
        <f t="shared" ref="DR22:DR33" si="100">IFERROR(DQ22/DQ35-1,"-")</f>
        <v>0.28977344241661407</v>
      </c>
      <c r="DS22" s="242">
        <f>IFERROR('Turistas lugar residencia isla '!DS22/'Turistas lugar residencia isla '!$C22,"-")</f>
        <v>9.6982665713994831E-2</v>
      </c>
      <c r="DT22" s="35">
        <f t="shared" ref="DT22:DT33" si="101">IFERROR(DS22/DS35-1,"-")</f>
        <v>-0.5001070533435541</v>
      </c>
      <c r="DU22" s="243">
        <f>IFERROR('Turistas lugar residencia isla '!DU22/'Turistas lugar residencia isla '!$E22,"-")</f>
        <v>0.13268082549435298</v>
      </c>
      <c r="DV22" s="35">
        <f t="shared" ref="DV22:DV33" si="102">IFERROR(DU22/DU35-1,"-")</f>
        <v>-0.46043130965629786</v>
      </c>
      <c r="DW22" s="243">
        <f>IFERROR('Turistas lugar residencia isla '!DW22/'Turistas lugar residencia isla '!$G22,"-")</f>
        <v>9.5132645679293276E-2</v>
      </c>
      <c r="DX22" s="35">
        <f t="shared" ref="DX22:DX33" si="103">IFERROR(DW22/DW35-1,"-")</f>
        <v>-0.50724262433303569</v>
      </c>
      <c r="DY22" s="243">
        <f>IFERROR('Turistas lugar residencia isla '!DY22/'Turistas lugar residencia isla '!$I22,"-")</f>
        <v>0.10236377176313492</v>
      </c>
      <c r="DZ22" s="35">
        <f t="shared" ref="DZ22:DZ33" si="104">IFERROR(DY22/DY35-1,"-")</f>
        <v>-0.27850124474097537</v>
      </c>
      <c r="EA22" s="243">
        <f>IFERROR('Turistas lugar residencia isla '!EA22/'Turistas lugar residencia isla '!$K22,"-")</f>
        <v>5.5569459370598831E-2</v>
      </c>
      <c r="EB22" s="35">
        <f t="shared" ref="EB22:EB33" si="105">IFERROR(EA22/EA35-1,"-")</f>
        <v>-0.34184748767339512</v>
      </c>
      <c r="EC22" s="243">
        <f>IFERROR('Turistas lugar residencia isla '!EC22/'Turistas lugar residencia isla '!$M22,"-")</f>
        <v>7.2962555066079293E-2</v>
      </c>
      <c r="ED22" s="35">
        <f t="shared" ref="ED22:ED33" si="106">IFERROR(EC22/EC35-1,"-")</f>
        <v>-0.11177244740020065</v>
      </c>
    </row>
    <row r="23" spans="1:136" s="16" customFormat="1" outlineLevel="1" x14ac:dyDescent="0.25">
      <c r="A23" s="218"/>
      <c r="B23" s="33" t="s">
        <v>37</v>
      </c>
      <c r="C23" s="242">
        <f>IFERROR('Turistas lugar residencia isla '!C23/'Turistas lugar residencia isla '!$C23,"-")</f>
        <v>1</v>
      </c>
      <c r="D23" s="35">
        <f t="shared" si="41"/>
        <v>0</v>
      </c>
      <c r="E23" s="243">
        <f>IFERROR('Turistas lugar residencia isla '!E23/'Turistas lugar residencia isla '!$E23,"-")</f>
        <v>1</v>
      </c>
      <c r="F23" s="35">
        <f t="shared" si="42"/>
        <v>0</v>
      </c>
      <c r="G23" s="243">
        <f>IFERROR('Turistas lugar residencia isla '!G23/'Turistas lugar residencia isla '!$G23,"-")</f>
        <v>1</v>
      </c>
      <c r="H23" s="35">
        <f t="shared" si="43"/>
        <v>0</v>
      </c>
      <c r="I23" s="243">
        <f>IFERROR('Turistas lugar residencia isla '!I23/'Turistas lugar residencia isla '!$I23,"-")</f>
        <v>1</v>
      </c>
      <c r="J23" s="35">
        <f t="shared" si="44"/>
        <v>0</v>
      </c>
      <c r="K23" s="243">
        <f>IFERROR('Turistas lugar residencia isla '!K23/'Turistas lugar residencia isla '!$K23,"-")</f>
        <v>1</v>
      </c>
      <c r="L23" s="35">
        <f t="shared" si="45"/>
        <v>0</v>
      </c>
      <c r="M23" s="243">
        <f>IFERROR('Turistas lugar residencia isla '!M23/'Turistas lugar residencia isla '!$M23,"-")</f>
        <v>1</v>
      </c>
      <c r="N23" s="35">
        <f t="shared" si="46"/>
        <v>0</v>
      </c>
      <c r="O23" s="242">
        <f>IFERROR('Turistas lugar residencia isla '!O23/'Turistas lugar residencia isla '!$C23,"-")</f>
        <v>0.90627876517724537</v>
      </c>
      <c r="P23" s="35">
        <f t="shared" si="47"/>
        <v>0.2777713017921084</v>
      </c>
      <c r="Q23" s="243">
        <f>IFERROR('Turistas lugar residencia isla '!Q23/'Turistas lugar residencia isla '!$E23,"-")</f>
        <v>0.90117500668547701</v>
      </c>
      <c r="R23" s="35">
        <f t="shared" si="48"/>
        <v>0.22313217514641304</v>
      </c>
      <c r="S23" s="243">
        <f>IFERROR('Turistas lugar residencia isla '!S23/'Turistas lugar residencia isla '!$G23,"-")</f>
        <v>0.90000553355795476</v>
      </c>
      <c r="T23" s="35">
        <f t="shared" si="49"/>
        <v>0.29460466134459384</v>
      </c>
      <c r="U23" s="243">
        <f>IFERROR('Turistas lugar residencia isla '!U23/'Turistas lugar residencia isla '!$I23,"-")</f>
        <v>0.94776802791269166</v>
      </c>
      <c r="V23" s="35">
        <f t="shared" si="50"/>
        <v>0.13737583296308609</v>
      </c>
      <c r="W23" s="243">
        <f>IFERROR('Turistas lugar residencia isla '!W23/'Turistas lugar residencia isla '!$K23,"-")</f>
        <v>0.91046373770715527</v>
      </c>
      <c r="X23" s="35">
        <f t="shared" si="51"/>
        <v>0.41107345514102911</v>
      </c>
      <c r="Y23" s="243">
        <f>IFERROR('Turistas lugar residencia isla '!Y23/'Turistas lugar residencia isla '!$M23,"-")</f>
        <v>0.82017305315203959</v>
      </c>
      <c r="Z23" s="35">
        <f t="shared" si="52"/>
        <v>5.1079766578709052E-2</v>
      </c>
      <c r="AA23" s="242">
        <f>IFERROR('Turistas lugar residencia isla '!AA23/'Turistas lugar residencia isla '!$C23,"-")</f>
        <v>9.3721234822754657E-2</v>
      </c>
      <c r="AB23" s="35">
        <f t="shared" si="53"/>
        <v>-0.67764008042727442</v>
      </c>
      <c r="AC23" s="243">
        <f>IFERROR('Turistas lugar residencia isla '!AC23/'Turistas lugar residencia isla '!$E23,"-")</f>
        <v>9.8823174137118677E-2</v>
      </c>
      <c r="AD23" s="35">
        <f t="shared" si="54"/>
        <v>-0.62458449768503199</v>
      </c>
      <c r="AE23" s="243">
        <f>IFERROR('Turistas lugar residencia isla '!AE23/'Turistas lugar residencia isla '!$G23,"-")</f>
        <v>9.9994466442045196E-2</v>
      </c>
      <c r="AF23" s="35">
        <f t="shared" si="55"/>
        <v>-0.67193718067584518</v>
      </c>
      <c r="AG23" s="243">
        <f>IFERROR('Turistas lugar residencia isla '!AG23/'Turistas lugar residencia isla '!$I23,"-")</f>
        <v>5.2226176262620411E-2</v>
      </c>
      <c r="AH23" s="35">
        <f t="shared" si="56"/>
        <v>-0.6867175867924471</v>
      </c>
      <c r="AI23" s="243">
        <f>IFERROR('Turistas lugar residencia isla '!AI23/'Turistas lugar residencia isla '!$K23,"-")</f>
        <v>8.9536262292844782E-2</v>
      </c>
      <c r="AJ23" s="35">
        <f t="shared" si="57"/>
        <v>-0.74762327099520076</v>
      </c>
      <c r="AK23" s="243">
        <f>IFERROR('Turistas lugar residencia isla '!AK23/'Turistas lugar residencia isla '!$M23,"-")</f>
        <v>0.17982694684796044</v>
      </c>
      <c r="AL23" s="35">
        <f t="shared" si="58"/>
        <v>-0.18191403053674338</v>
      </c>
      <c r="AM23" s="242">
        <f>IFERROR('Turistas lugar residencia isla '!AM23/'Turistas lugar residencia isla '!$C23,"-")</f>
        <v>0.17758035106079192</v>
      </c>
      <c r="AN23" s="35">
        <f t="shared" si="59"/>
        <v>-0.34145076514233186</v>
      </c>
      <c r="AO23" s="243">
        <f>IFERROR('Turistas lugar residencia isla '!AO23/'Turistas lugar residencia isla '!$E23,"-")</f>
        <v>0.14345851093052744</v>
      </c>
      <c r="AP23" s="35">
        <f t="shared" si="60"/>
        <v>-0.36969735495393052</v>
      </c>
      <c r="AQ23" s="243">
        <f>IFERROR('Turistas lugar residencia isla '!AQ23/'Turistas lugar residencia isla '!$G23,"-")</f>
        <v>0.21912582081109663</v>
      </c>
      <c r="AR23" s="35">
        <f t="shared" si="61"/>
        <v>-0.27733370851437322</v>
      </c>
      <c r="AS23" s="243">
        <f>IFERROR('Turistas lugar residencia isla '!AS23/'Turistas lugar residencia isla '!$I23,"-")</f>
        <v>0.38611784070755428</v>
      </c>
      <c r="AT23" s="35">
        <f t="shared" si="62"/>
        <v>-0.28500481912658049</v>
      </c>
      <c r="AU23" s="243">
        <f>IFERROR('Turistas lugar residencia isla '!AU23/'Turistas lugar residencia isla '!$K23,"-")</f>
        <v>0.1391852818505156</v>
      </c>
      <c r="AV23" s="35">
        <f t="shared" si="63"/>
        <v>-0.59228930847810757</v>
      </c>
      <c r="AW23" s="243">
        <f>IFERROR('Turistas lugar residencia isla '!AW23/'Turistas lugar residencia isla '!$M23,"-")</f>
        <v>0.51762669962917185</v>
      </c>
      <c r="AX23" s="35">
        <f t="shared" si="64"/>
        <v>-0.20431446053433666</v>
      </c>
      <c r="AY23" s="242">
        <f>IFERROR('Turistas lugar residencia isla '!AY23/'Turistas lugar residencia isla '!$C23,"-")</f>
        <v>2.5472885555075195E-2</v>
      </c>
      <c r="AZ23" s="35">
        <f t="shared" si="65"/>
        <v>1.0777401359039307</v>
      </c>
      <c r="BA23" s="243">
        <f>IFERROR('Turistas lugar residencia isla '!BA23/'Turistas lugar residencia isla '!$E23,"-")</f>
        <v>3.6603668553153633E-2</v>
      </c>
      <c r="BB23" s="35">
        <f t="shared" si="66"/>
        <v>0.87437141612164515</v>
      </c>
      <c r="BC23" s="243">
        <f>IFERROR('Turistas lugar residencia isla '!BC23/'Turistas lugar residencia isla '!$G23,"-")</f>
        <v>2.2045080052138413E-2</v>
      </c>
      <c r="BD23" s="35">
        <f t="shared" si="67"/>
        <v>2.7106897553023996</v>
      </c>
      <c r="BE23" s="243">
        <f>IFERROR('Turistas lugar residencia isla '!BE23/'Turistas lugar residencia isla '!$I23,"-")</f>
        <v>7.4302472498811853E-3</v>
      </c>
      <c r="BF23" s="35">
        <f t="shared" si="68"/>
        <v>2.5303487971039247</v>
      </c>
      <c r="BG23" s="243">
        <f>IFERROR('Turistas lugar residencia isla '!BG23/'Turistas lugar residencia isla '!$K23,"-")</f>
        <v>1.4559504618612626E-2</v>
      </c>
      <c r="BH23" s="35">
        <f t="shared" si="69"/>
        <v>2.7417926869834446</v>
      </c>
      <c r="BI23" s="243">
        <f>IFERROR('Turistas lugar residencia isla '!BI23/'Turistas lugar residencia isla '!$M23,"-")</f>
        <v>1.3300370828182941E-2</v>
      </c>
      <c r="BJ23" s="35">
        <f t="shared" si="70"/>
        <v>13.72921066572488</v>
      </c>
      <c r="BK23" s="242">
        <f>IFERROR('Turistas lugar residencia isla '!BK23/'Turistas lugar residencia isla '!$C23,"-")</f>
        <v>5.3243794698193965E-2</v>
      </c>
      <c r="BL23" s="35">
        <f t="shared" si="71"/>
        <v>-0.55093398773200963</v>
      </c>
      <c r="BM23" s="243">
        <f>IFERROR('Turistas lugar residencia isla '!BM23/'Turistas lugar residencia isla '!$E23,"-")</f>
        <v>5.4655365936630777E-2</v>
      </c>
      <c r="BN23" s="35">
        <f t="shared" si="72"/>
        <v>-0.62824783268314222</v>
      </c>
      <c r="BO23" s="243">
        <f>IFERROR('Turistas lugar residencia isla '!BO23/'Turistas lugar residencia isla '!$G23,"-")</f>
        <v>2.860542042743661E-2</v>
      </c>
      <c r="BP23" s="35">
        <f t="shared" si="73"/>
        <v>-0.53686829944482306</v>
      </c>
      <c r="BQ23" s="243">
        <f>IFERROR('Turistas lugar residencia isla '!BQ23/'Turistas lugar residencia isla '!$I23,"-")</f>
        <v>7.5786203618912931E-2</v>
      </c>
      <c r="BR23" s="35">
        <f t="shared" si="74"/>
        <v>7.1559898670109812E-2</v>
      </c>
      <c r="BS23" s="243">
        <f>IFERROR('Turistas lugar residencia isla '!BS23/'Turistas lugar residencia isla '!$K23,"-")</f>
        <v>6.6413346639031756E-2</v>
      </c>
      <c r="BT23" s="35">
        <f t="shared" si="75"/>
        <v>-0.56432445725836378</v>
      </c>
      <c r="BU23" s="243">
        <f>IFERROR('Turistas lugar residencia isla '!BU23/'Turistas lugar residencia isla '!$M23,"-")</f>
        <v>3.8022249690976513E-2</v>
      </c>
      <c r="BV23" s="35">
        <f t="shared" si="76"/>
        <v>-0.21609446913710129</v>
      </c>
      <c r="BW23" s="242">
        <f>IFERROR('Turistas lugar residencia isla '!BW23/'Turistas lugar residencia isla '!$C23,"-")</f>
        <v>0.33699905718018708</v>
      </c>
      <c r="BX23" s="35">
        <f t="shared" si="77"/>
        <v>21.646828823262183</v>
      </c>
      <c r="BY23" s="243">
        <f>IFERROR('Turistas lugar residencia isla '!BY23/'Turistas lugar residencia isla '!$E23,"-")</f>
        <v>0.3792802970352866</v>
      </c>
      <c r="BZ23" s="35">
        <f t="shared" si="78"/>
        <v>24.322418910211514</v>
      </c>
      <c r="CA23" s="243">
        <f>IFERROR('Turistas lugar residencia isla '!CA23/'Turistas lugar residencia isla '!$G23,"-")</f>
        <v>0.18343437200265611</v>
      </c>
      <c r="CB23" s="35">
        <f t="shared" si="79"/>
        <v>6.345336973047929</v>
      </c>
      <c r="CC23" s="243">
        <f>IFERROR('Turistas lugar residencia isla '!CC23/'Turistas lugar residencia isla '!$I23,"-")</f>
        <v>0.26694409347506054</v>
      </c>
      <c r="CD23" s="35">
        <f t="shared" si="80"/>
        <v>48.06705227656186</v>
      </c>
      <c r="CE23" s="243">
        <f>IFERROR('Turistas lugar residencia isla '!CE23/'Turistas lugar residencia isla '!$K23,"-")</f>
        <v>0.46360123845346846</v>
      </c>
      <c r="CF23" s="35">
        <f t="shared" si="81"/>
        <v>40.126371792958452</v>
      </c>
      <c r="CG23" s="243">
        <f>IFERROR('Turistas lugar residencia isla '!CG23/'Turistas lugar residencia isla '!$M23,"-")</f>
        <v>0.1238566131025958</v>
      </c>
      <c r="CH23" s="35">
        <f t="shared" si="82"/>
        <v>35.928325568127796</v>
      </c>
      <c r="CI23" s="242">
        <f>IFERROR('Turistas lugar residencia isla '!CI23/'Turistas lugar residencia isla '!$C23,"-")</f>
        <v>4.5243386302471274E-2</v>
      </c>
      <c r="CJ23" s="35">
        <f t="shared" si="83"/>
        <v>5.8652779535306676</v>
      </c>
      <c r="CK23" s="243">
        <f>IFERROR('Turistas lugar residencia isla '!CK23/'Turistas lugar residencia isla '!$E23,"-")</f>
        <v>3.3216360226232901E-2</v>
      </c>
      <c r="CL23" s="35">
        <f t="shared" si="84"/>
        <v>5.0186288095498979</v>
      </c>
      <c r="CM23" s="243">
        <f>IFERROR('Turistas lugar residencia isla '!CM23/'Turistas lugar residencia isla '!$G23,"-")</f>
        <v>6.4801037849536405E-2</v>
      </c>
      <c r="CN23" s="35">
        <f t="shared" si="85"/>
        <v>5.9544415832616568</v>
      </c>
      <c r="CO23" s="243">
        <f>IFERROR('Turistas lugar residencia isla '!CO23/'Turistas lugar residencia isla '!$I23,"-")</f>
        <v>3.6363004091852232E-2</v>
      </c>
      <c r="CP23" s="35">
        <f t="shared" si="86"/>
        <v>7.8047420100098357</v>
      </c>
      <c r="CQ23" s="243">
        <f>IFERROR('Turistas lugar residencia isla '!CQ23/'Turistas lugar residencia isla '!$K23,"-")</f>
        <v>4.4186006840493675E-2</v>
      </c>
      <c r="CR23" s="35">
        <f t="shared" si="87"/>
        <v>9.295928740592899</v>
      </c>
      <c r="CS23" s="243">
        <f>IFERROR('Turistas lugar residencia isla '!CS23/'Turistas lugar residencia isla '!$M23,"-")</f>
        <v>2.3436341161928307E-2</v>
      </c>
      <c r="CT23" s="35">
        <f t="shared" si="88"/>
        <v>4.5054095965838865</v>
      </c>
      <c r="CU23" s="242">
        <f>IFERROR('Turistas lugar residencia isla '!CU23/'Turistas lugar residencia isla '!$C23,"-")</f>
        <v>3.4590001005036349E-2</v>
      </c>
      <c r="CV23" s="35">
        <f t="shared" si="89"/>
        <v>4.8948068706240866</v>
      </c>
      <c r="CW23" s="243">
        <f>IFERROR('Turistas lugar residencia isla '!CW23/'Turistas lugar residencia isla '!$E23,"-")</f>
        <v>2.870661944082125E-2</v>
      </c>
      <c r="CX23" s="35">
        <f t="shared" si="90"/>
        <v>3.470700110724759</v>
      </c>
      <c r="CY23" s="243">
        <f>IFERROR('Turistas lugar residencia isla '!CY23/'Turistas lugar residencia isla '!$G23,"-")</f>
        <v>2.1759179557807234E-2</v>
      </c>
      <c r="CZ23" s="35">
        <f t="shared" si="91"/>
        <v>6.1495298749803329</v>
      </c>
      <c r="DA23" s="243">
        <f>IFERROR('Turistas lugar residencia isla '!DA23/'Turistas lugar residencia isla '!$I23,"-")</f>
        <v>1.4628661512246578E-2</v>
      </c>
      <c r="DB23" s="35">
        <f t="shared" si="92"/>
        <v>3.0930994911265923</v>
      </c>
      <c r="DC23" s="243">
        <f>IFERROR('Turistas lugar residencia isla '!DC23/'Turistas lugar residencia isla '!$K23,"-")</f>
        <v>7.7121875079962127E-2</v>
      </c>
      <c r="DD23" s="35">
        <f t="shared" si="93"/>
        <v>5.5745457994996004</v>
      </c>
      <c r="DE23" s="243">
        <f>IFERROR('Turistas lugar residencia isla '!DE23/'Turistas lugar residencia isla '!$M23,"-")</f>
        <v>4.1038318912237333E-3</v>
      </c>
      <c r="DF23" s="35" t="str">
        <f t="shared" si="94"/>
        <v>-</v>
      </c>
      <c r="DG23" s="242">
        <f>IFERROR('Turistas lugar residencia isla '!DG23/'Turistas lugar residencia isla '!$C23,"-")</f>
        <v>0.10302499988035281</v>
      </c>
      <c r="DH23" s="35">
        <f t="shared" si="95"/>
        <v>1.7235123532074681</v>
      </c>
      <c r="DI23" s="243">
        <f>IFERROR('Turistas lugar residencia isla '!DI23/'Turistas lugar residencia isla '!$E23,"-")</f>
        <v>6.4608085515891422E-2</v>
      </c>
      <c r="DJ23" s="35">
        <f t="shared" si="96"/>
        <v>2.0900784656924798</v>
      </c>
      <c r="DK23" s="243">
        <f>IFERROR('Turistas lugar residencia isla '!DK23/'Turistas lugar residencia isla '!$G23,"-")</f>
        <v>0.24310149774968642</v>
      </c>
      <c r="DL23" s="35">
        <f t="shared" si="97"/>
        <v>2.5414713179617241</v>
      </c>
      <c r="DM23" s="243">
        <f>IFERROR('Turistas lugar residencia isla '!DM23/'Turistas lugar residencia isla '!$I23,"-")</f>
        <v>3.4705398231114307E-2</v>
      </c>
      <c r="DN23" s="35">
        <f t="shared" si="98"/>
        <v>-0.11183807087812958</v>
      </c>
      <c r="DO23" s="243">
        <f>IFERROR('Turistas lugar residencia isla '!DO23/'Turistas lugar residencia isla '!$K23,"-")</f>
        <v>3.5196131112305212E-2</v>
      </c>
      <c r="DP23" s="35">
        <f t="shared" si="99"/>
        <v>3.9603837686987573</v>
      </c>
      <c r="DQ23" s="243">
        <f>IFERROR('Turistas lugar residencia isla '!DQ23/'Turistas lugar residencia isla '!$M23,"-")</f>
        <v>9.2954264524103825E-3</v>
      </c>
      <c r="DR23" s="35">
        <f t="shared" si="100"/>
        <v>-0.15225710754017308</v>
      </c>
      <c r="DS23" s="242">
        <f>IFERROR('Turistas lugar residencia isla '!DS23/'Turistas lugar residencia isla '!$C23,"-")</f>
        <v>8.2992072975210704E-2</v>
      </c>
      <c r="DT23" s="35">
        <f t="shared" si="101"/>
        <v>-0.54759068759863272</v>
      </c>
      <c r="DU23" s="243">
        <f>IFERROR('Turistas lugar residencia isla '!DU23/'Turistas lugar residencia isla '!$E23,"-")</f>
        <v>0.10944171264637556</v>
      </c>
      <c r="DV23" s="35">
        <f t="shared" si="102"/>
        <v>-0.53704540242741738</v>
      </c>
      <c r="DW23" s="243">
        <f>IFERROR('Turistas lugar residencia isla '!DW23/'Turistas lugar residencia isla '!$G23,"-")</f>
        <v>9.1786355475763012E-2</v>
      </c>
      <c r="DX23" s="35">
        <f t="shared" si="103"/>
        <v>-0.49556936133769014</v>
      </c>
      <c r="DY23" s="243">
        <f>IFERROR('Turistas lugar residencia isla '!DY23/'Turistas lugar residencia isla '!$I23,"-")</f>
        <v>7.9002886320694576E-2</v>
      </c>
      <c r="DZ23" s="35">
        <f t="shared" si="104"/>
        <v>-0.26858430760009899</v>
      </c>
      <c r="EA23" s="243">
        <f>IFERROR('Turistas lugar residencia isla '!EA23/'Turistas lugar residencia isla '!$K23,"-")</f>
        <v>4.5081582695768618E-2</v>
      </c>
      <c r="EB23" s="35">
        <f t="shared" si="105"/>
        <v>-0.42451005172297118</v>
      </c>
      <c r="EC23" s="243">
        <f>IFERROR('Turistas lugar residencia isla '!EC23/'Turistas lugar residencia isla '!$M23,"-")</f>
        <v>7.3522867737948083E-2</v>
      </c>
      <c r="ED23" s="35">
        <f t="shared" si="106"/>
        <v>0.46140838642198356</v>
      </c>
    </row>
    <row r="24" spans="1:136" s="16" customFormat="1" outlineLevel="1" x14ac:dyDescent="0.25">
      <c r="A24" s="218"/>
      <c r="B24" s="33" t="s">
        <v>39</v>
      </c>
      <c r="C24" s="242">
        <f>IFERROR('Turistas lugar residencia isla '!C24/'Turistas lugar residencia isla '!$C24,"-")</f>
        <v>1</v>
      </c>
      <c r="D24" s="35">
        <f t="shared" si="41"/>
        <v>0</v>
      </c>
      <c r="E24" s="243">
        <f>IFERROR('Turistas lugar residencia isla '!E24/'Turistas lugar residencia isla '!$E24,"-")</f>
        <v>1</v>
      </c>
      <c r="F24" s="35">
        <f t="shared" si="42"/>
        <v>0</v>
      </c>
      <c r="G24" s="243">
        <f>IFERROR('Turistas lugar residencia isla '!G24/'Turistas lugar residencia isla '!$G24,"-")</f>
        <v>1</v>
      </c>
      <c r="H24" s="35">
        <f t="shared" si="43"/>
        <v>0</v>
      </c>
      <c r="I24" s="243">
        <f>IFERROR('Turistas lugar residencia isla '!I24/'Turistas lugar residencia isla '!$I24,"-")</f>
        <v>1</v>
      </c>
      <c r="J24" s="35">
        <f t="shared" si="44"/>
        <v>0</v>
      </c>
      <c r="K24" s="243">
        <f>IFERROR('Turistas lugar residencia isla '!K24/'Turistas lugar residencia isla '!$K24,"-")</f>
        <v>1</v>
      </c>
      <c r="L24" s="35">
        <f t="shared" si="45"/>
        <v>0</v>
      </c>
      <c r="M24" s="243">
        <f>IFERROR('Turistas lugar residencia isla '!M24/'Turistas lugar residencia isla '!$M24,"-")</f>
        <v>1</v>
      </c>
      <c r="N24" s="35">
        <f t="shared" si="46"/>
        <v>0</v>
      </c>
      <c r="O24" s="242">
        <f>IFERROR('Turistas lugar residencia isla '!O24/'Turistas lugar residencia isla '!$C24,"-")</f>
        <v>0.87808568224787098</v>
      </c>
      <c r="P24" s="35">
        <f t="shared" si="47"/>
        <v>0.26795938767137817</v>
      </c>
      <c r="Q24" s="243">
        <f>IFERROR('Turistas lugar residencia isla '!Q24/'Turistas lugar residencia isla '!$E24,"-")</f>
        <v>0.87187978901088814</v>
      </c>
      <c r="R24" s="35">
        <f t="shared" si="48"/>
        <v>0.23553109772021563</v>
      </c>
      <c r="S24" s="243">
        <f>IFERROR('Turistas lugar residencia isla '!S24/'Turistas lugar residencia isla '!$G24,"-")</f>
        <v>0.86528997502875904</v>
      </c>
      <c r="T24" s="35">
        <f t="shared" si="49"/>
        <v>0.24308728023372894</v>
      </c>
      <c r="U24" s="243">
        <f>IFERROR('Turistas lugar residencia isla '!U24/'Turistas lugar residencia isla '!$I24,"-")</f>
        <v>0.93083973247460983</v>
      </c>
      <c r="V24" s="35">
        <f t="shared" si="50"/>
        <v>9.6325050958394831E-2</v>
      </c>
      <c r="W24" s="243">
        <f>IFERROR('Turistas lugar residencia isla '!W24/'Turistas lugar residencia isla '!$K24,"-")</f>
        <v>0.8921947160391096</v>
      </c>
      <c r="X24" s="35">
        <f t="shared" si="51"/>
        <v>0.33977151707341635</v>
      </c>
      <c r="Y24" s="243">
        <f>IFERROR('Turistas lugar residencia isla '!Y24/'Turistas lugar residencia isla '!$M24,"-")</f>
        <v>0.73567631423508562</v>
      </c>
      <c r="Z24" s="35">
        <f t="shared" si="52"/>
        <v>-6.846258729646848E-2</v>
      </c>
      <c r="AA24" s="242">
        <f>IFERROR('Turistas lugar residencia isla '!AA24/'Turistas lugar residencia isla '!$C24,"-")</f>
        <v>0.12191431775212901</v>
      </c>
      <c r="AB24" s="35">
        <f t="shared" si="53"/>
        <v>-0.6034990154273725</v>
      </c>
      <c r="AC24" s="243">
        <f>IFERROR('Turistas lugar residencia isla '!AC24/'Turistas lugar residencia isla '!$E24,"-")</f>
        <v>0.12812021098911192</v>
      </c>
      <c r="AD24" s="35">
        <f t="shared" si="54"/>
        <v>-0.56471966645856098</v>
      </c>
      <c r="AE24" s="243">
        <f>IFERROR('Turistas lugar residencia isla '!AE24/'Turistas lugar residencia isla '!$G24,"-")</f>
        <v>0.13470721921382678</v>
      </c>
      <c r="AF24" s="35">
        <f t="shared" si="55"/>
        <v>-0.55679332042861551</v>
      </c>
      <c r="AG24" s="243">
        <f>IFERROR('Turistas lugar residencia isla '!AG24/'Turistas lugar residencia isla '!$I24,"-")</f>
        <v>6.9165772163047368E-2</v>
      </c>
      <c r="AH24" s="35">
        <f t="shared" si="56"/>
        <v>-0.54178310567979682</v>
      </c>
      <c r="AI24" s="243">
        <f>IFERROR('Turistas lugar residencia isla '!AI24/'Turistas lugar residencia isla '!$K24,"-")</f>
        <v>0.10780528396089037</v>
      </c>
      <c r="AJ24" s="35">
        <f t="shared" si="57"/>
        <v>-0.6773403702630143</v>
      </c>
      <c r="AK24" s="243">
        <f>IFERROR('Turistas lugar residencia isla '!AK24/'Turistas lugar residencia isla '!$M24,"-")</f>
        <v>0.26432368576491433</v>
      </c>
      <c r="AL24" s="35">
        <f t="shared" si="58"/>
        <v>0.25792207886042706</v>
      </c>
      <c r="AM24" s="242">
        <f>IFERROR('Turistas lugar residencia isla '!AM24/'Turistas lugar residencia isla '!$C24,"-")</f>
        <v>0.17207319148539363</v>
      </c>
      <c r="AN24" s="35">
        <f t="shared" si="59"/>
        <v>-0.17741316083618786</v>
      </c>
      <c r="AO24" s="243">
        <f>IFERROR('Turistas lugar residencia isla '!AO24/'Turistas lugar residencia isla '!$E24,"-")</f>
        <v>0.12011150204426792</v>
      </c>
      <c r="AP24" s="35">
        <f t="shared" si="60"/>
        <v>-0.32590627249660764</v>
      </c>
      <c r="AQ24" s="243">
        <f>IFERROR('Turistas lugar residencia isla '!AQ24/'Turistas lugar residencia isla '!$G24,"-")</f>
        <v>0.211408209646194</v>
      </c>
      <c r="AR24" s="35">
        <f t="shared" si="61"/>
        <v>-0.31724410375402068</v>
      </c>
      <c r="AS24" s="243">
        <f>IFERROR('Turistas lugar residencia isla '!AS24/'Turistas lugar residencia isla '!$I24,"-")</f>
        <v>0.35378306222992872</v>
      </c>
      <c r="AT24" s="35">
        <f t="shared" si="62"/>
        <v>-0.20663987138168372</v>
      </c>
      <c r="AU24" s="243">
        <f>IFERROR('Turistas lugar residencia isla '!AU24/'Turistas lugar residencia isla '!$K24,"-")</f>
        <v>9.7087580611608076E-2</v>
      </c>
      <c r="AV24" s="35">
        <f t="shared" si="63"/>
        <v>-0.64617573077697954</v>
      </c>
      <c r="AW24" s="243">
        <f>IFERROR('Turistas lugar residencia isla '!AW24/'Turistas lugar residencia isla '!$M24,"-")</f>
        <v>0.40556704075605432</v>
      </c>
      <c r="AX24" s="35">
        <f t="shared" si="64"/>
        <v>-0.40209982112109532</v>
      </c>
      <c r="AY24" s="242">
        <f>IFERROR('Turistas lugar residencia isla '!AY24/'Turistas lugar residencia isla '!$C24,"-")</f>
        <v>2.3344997284110061E-2</v>
      </c>
      <c r="AZ24" s="35">
        <f t="shared" si="65"/>
        <v>-6.8030666540716878E-2</v>
      </c>
      <c r="BA24" s="243">
        <f>IFERROR('Turistas lugar residencia isla '!BA24/'Turistas lugar residencia isla '!$E24,"-")</f>
        <v>3.2046315056411083E-2</v>
      </c>
      <c r="BB24" s="35">
        <f t="shared" si="66"/>
        <v>-0.1449122146344618</v>
      </c>
      <c r="BC24" s="243">
        <f>IFERROR('Turistas lugar residencia isla '!BC24/'Turistas lugar residencia isla '!$G24,"-")</f>
        <v>2.3798434387362868E-2</v>
      </c>
      <c r="BD24" s="35">
        <f t="shared" si="67"/>
        <v>0.89893339667348537</v>
      </c>
      <c r="BE24" s="243">
        <f>IFERROR('Turistas lugar residencia isla '!BE24/'Turistas lugar residencia isla '!$I24,"-")</f>
        <v>6.3633611317535027E-3</v>
      </c>
      <c r="BF24" s="35">
        <f t="shared" si="68"/>
        <v>0.55220149552574616</v>
      </c>
      <c r="BG24" s="243">
        <f>IFERROR('Turistas lugar residencia isla '!BG24/'Turistas lugar residencia isla '!$K24,"-")</f>
        <v>1.349698356563345E-2</v>
      </c>
      <c r="BH24" s="35">
        <f t="shared" si="69"/>
        <v>-5.830951455751765E-2</v>
      </c>
      <c r="BI24" s="243">
        <f>IFERROR('Turistas lugar residencia isla '!BI24/'Turistas lugar residencia isla '!$M24,"-")</f>
        <v>1.3917601890135854E-2</v>
      </c>
      <c r="BJ24" s="35">
        <f t="shared" si="70"/>
        <v>14.470408615306726</v>
      </c>
      <c r="BK24" s="242">
        <f>IFERROR('Turistas lugar residencia isla '!BK24/'Turistas lugar residencia isla '!$C24,"-")</f>
        <v>4.990321485214913E-2</v>
      </c>
      <c r="BL24" s="35">
        <f t="shared" si="71"/>
        <v>-0.51424132649682197</v>
      </c>
      <c r="BM24" s="243">
        <f>IFERROR('Turistas lugar residencia isla '!BM24/'Turistas lugar residencia isla '!$E24,"-")</f>
        <v>4.6297837495527863E-2</v>
      </c>
      <c r="BN24" s="35">
        <f t="shared" si="72"/>
        <v>-0.56304355561647657</v>
      </c>
      <c r="BO24" s="243">
        <f>IFERROR('Turistas lugar residencia isla '!BO24/'Turistas lugar residencia isla '!$G24,"-")</f>
        <v>2.9640021323756347E-2</v>
      </c>
      <c r="BP24" s="35">
        <f t="shared" si="73"/>
        <v>-0.48688106178708124</v>
      </c>
      <c r="BQ24" s="243">
        <f>IFERROR('Turistas lugar residencia isla '!BQ24/'Turistas lugar residencia isla '!$I24,"-")</f>
        <v>6.7327223185533816E-2</v>
      </c>
      <c r="BR24" s="35">
        <f t="shared" si="74"/>
        <v>-0.23789636497846411</v>
      </c>
      <c r="BS24" s="243">
        <f>IFERROR('Turistas lugar residencia isla '!BS24/'Turistas lugar residencia isla '!$K24,"-")</f>
        <v>7.729561056792178E-2</v>
      </c>
      <c r="BT24" s="35">
        <f t="shared" si="75"/>
        <v>-0.55845578999215228</v>
      </c>
      <c r="BU24" s="243">
        <f>IFERROR('Turistas lugar residencia isla '!BU24/'Turistas lugar residencia isla '!$M24,"-")</f>
        <v>2.5657117542823391E-2</v>
      </c>
      <c r="BV24" s="35">
        <f t="shared" si="76"/>
        <v>-0.18181134589873438</v>
      </c>
      <c r="BW24" s="242">
        <f>IFERROR('Turistas lugar residencia isla '!BW24/'Turistas lugar residencia isla '!$C24,"-")</f>
        <v>0.33471264796549149</v>
      </c>
      <c r="BX24" s="35">
        <f t="shared" si="77"/>
        <v>23.877097193141509</v>
      </c>
      <c r="BY24" s="243">
        <f>IFERROR('Turistas lugar residencia isla '!BY24/'Turistas lugar residencia isla '!$E24,"-")</f>
        <v>0.39064362393123148</v>
      </c>
      <c r="BZ24" s="35">
        <f t="shared" si="78"/>
        <v>22.769395476194191</v>
      </c>
      <c r="CA24" s="243">
        <f>IFERROR('Turistas lugar residencia isla '!CA24/'Turistas lugar residencia isla '!$G24,"-")</f>
        <v>0.19505344967874078</v>
      </c>
      <c r="CB24" s="35">
        <f t="shared" si="79"/>
        <v>17.739473334576669</v>
      </c>
      <c r="CC24" s="243">
        <f>IFERROR('Turistas lugar residencia isla '!CC24/'Turistas lugar residencia isla '!$I24,"-")</f>
        <v>0.27937687501720199</v>
      </c>
      <c r="CD24" s="35">
        <f t="shared" si="80"/>
        <v>45.407412686906511</v>
      </c>
      <c r="CE24" s="243">
        <f>IFERROR('Turistas lugar residencia isla '!CE24/'Turistas lugar residencia isla '!$K24,"-")</f>
        <v>0.4736675681298107</v>
      </c>
      <c r="CF24" s="35">
        <f t="shared" si="81"/>
        <v>37.495466425260474</v>
      </c>
      <c r="CG24" s="243">
        <f>IFERROR('Turistas lugar residencia isla '!CG24/'Turistas lugar residencia isla '!$M24,"-")</f>
        <v>0.16966922622563496</v>
      </c>
      <c r="CH24" s="35">
        <f t="shared" si="82"/>
        <v>36.719892836047585</v>
      </c>
      <c r="CI24" s="242">
        <f>IFERROR('Turistas lugar residencia isla '!CI24/'Turistas lugar residencia isla '!$C24,"-")</f>
        <v>4.4547588686045456E-2</v>
      </c>
      <c r="CJ24" s="35">
        <f t="shared" si="83"/>
        <v>2.9083566150808253</v>
      </c>
      <c r="CK24" s="243">
        <f>IFERROR('Turistas lugar residencia isla '!CK24/'Turistas lugar residencia isla '!$E24,"-")</f>
        <v>3.6704988319835617E-2</v>
      </c>
      <c r="CL24" s="35">
        <f t="shared" si="84"/>
        <v>3.7843647332053205</v>
      </c>
      <c r="CM24" s="243">
        <f>IFERROR('Turistas lugar residencia isla '!CM24/'Turistas lugar residencia isla '!$G24,"-")</f>
        <v>6.389831935130888E-2</v>
      </c>
      <c r="CN24" s="35">
        <f t="shared" si="85"/>
        <v>2.2999819788308371</v>
      </c>
      <c r="CO24" s="243">
        <f>IFERROR('Turistas lugar residencia isla '!CO24/'Turistas lugar residencia isla '!$I24,"-")</f>
        <v>3.0143395810970742E-2</v>
      </c>
      <c r="CP24" s="35">
        <f t="shared" si="86"/>
        <v>3.2731025391510151</v>
      </c>
      <c r="CQ24" s="243">
        <f>IFERROR('Turistas lugar residencia isla '!CQ24/'Turistas lugar residencia isla '!$K24,"-")</f>
        <v>3.7391304347826088E-2</v>
      </c>
      <c r="CR24" s="35">
        <f t="shared" si="87"/>
        <v>5.1451916264090176</v>
      </c>
      <c r="CS24" s="243">
        <f>IFERROR('Turistas lugar residencia isla '!CS24/'Turistas lugar residencia isla '!$M24,"-")</f>
        <v>3.1969875959834616E-2</v>
      </c>
      <c r="CT24" s="35">
        <f t="shared" si="88"/>
        <v>4.1824501009056911</v>
      </c>
      <c r="CU24" s="242">
        <f>IFERROR('Turistas lugar residencia isla '!CU24/'Turistas lugar residencia isla '!$C24,"-")</f>
        <v>3.1445265298541969E-2</v>
      </c>
      <c r="CV24" s="35">
        <f t="shared" si="89"/>
        <v>6.4666329536044103</v>
      </c>
      <c r="CW24" s="243">
        <f>IFERROR('Turistas lugar residencia isla '!CW24/'Turistas lugar residencia isla '!$E24,"-")</f>
        <v>2.627223870773952E-2</v>
      </c>
      <c r="CX24" s="35">
        <f t="shared" si="90"/>
        <v>5.1510592794025252</v>
      </c>
      <c r="CY24" s="243">
        <f>IFERROR('Turistas lugar residencia isla '!CY24/'Turistas lugar residencia isla '!$G24,"-")</f>
        <v>1.6239723913470443E-2</v>
      </c>
      <c r="CZ24" s="35">
        <f t="shared" si="91"/>
        <v>5.2408303721589649</v>
      </c>
      <c r="DA24" s="243">
        <f>IFERROR('Turistas lugar residencia isla '!DA24/'Turistas lugar residencia isla '!$I24,"-")</f>
        <v>1.2484518206589051E-2</v>
      </c>
      <c r="DB24" s="35">
        <f t="shared" si="92"/>
        <v>2.5582191048590017</v>
      </c>
      <c r="DC24" s="243">
        <f>IFERROR('Turistas lugar residencia isla '!DC24/'Turistas lugar residencia isla '!$K24,"-")</f>
        <v>7.7174953193259829E-2</v>
      </c>
      <c r="DD24" s="35">
        <f t="shared" si="93"/>
        <v>9.4407358932857068</v>
      </c>
      <c r="DE24" s="243">
        <f>IFERROR('Turistas lugar residencia isla '!DE24/'Turistas lugar residencia isla '!$M24,"-")</f>
        <v>4.3192557590076789E-3</v>
      </c>
      <c r="DF24" s="35">
        <f t="shared" si="94"/>
        <v>32.608129060838749</v>
      </c>
      <c r="DG24" s="242">
        <f>IFERROR('Turistas lugar residencia isla '!DG24/'Turistas lugar residencia isla '!$C24,"-")</f>
        <v>0.10260702121657882</v>
      </c>
      <c r="DH24" s="35">
        <f t="shared" si="95"/>
        <v>5.3614883139648262</v>
      </c>
      <c r="DI24" s="243">
        <f>IFERROR('Turistas lugar residencia isla '!DI24/'Turistas lugar residencia isla '!$E24,"-")</f>
        <v>6.741970724017135E-2</v>
      </c>
      <c r="DJ24" s="35">
        <f t="shared" si="96"/>
        <v>8.0059140404743001</v>
      </c>
      <c r="DK24" s="243">
        <f>IFERROR('Turistas lugar residencia isla '!DK24/'Turistas lugar residencia isla '!$G24,"-")</f>
        <v>0.21596475968687748</v>
      </c>
      <c r="DL24" s="35">
        <f t="shared" si="97"/>
        <v>6.484868833073584</v>
      </c>
      <c r="DM24" s="243">
        <f>IFERROR('Turistas lugar residencia isla '!DM24/'Turistas lugar residencia isla '!$I24,"-")</f>
        <v>5.3345443536179232E-2</v>
      </c>
      <c r="DN24" s="35">
        <f t="shared" si="98"/>
        <v>1.3874069903894033</v>
      </c>
      <c r="DO24" s="243">
        <f>IFERROR('Turistas lugar residencia isla '!DO24/'Turistas lugar residencia isla '!$K24,"-")</f>
        <v>3.9696276263781985E-2</v>
      </c>
      <c r="DP24" s="35">
        <f t="shared" si="99"/>
        <v>7.4686661679281823</v>
      </c>
      <c r="DQ24" s="243">
        <f>IFERROR('Turistas lugar residencia isla '!DQ24/'Turistas lugar residencia isla '!$M24,"-")</f>
        <v>8.4908446544595395E-3</v>
      </c>
      <c r="DR24" s="35">
        <f t="shared" si="100"/>
        <v>1.6426904902539867</v>
      </c>
      <c r="DS24" s="242">
        <f>IFERROR('Turistas lugar residencia isla '!DS24/'Turistas lugar residencia isla '!$C24,"-")</f>
        <v>7.0923192767573445E-2</v>
      </c>
      <c r="DT24" s="35">
        <f t="shared" si="101"/>
        <v>-0.63852413897279492</v>
      </c>
      <c r="DU24" s="243">
        <f>IFERROR('Turistas lugar residencia isla '!DU24/'Turistas lugar residencia isla '!$E24,"-")</f>
        <v>0.11147334607533084</v>
      </c>
      <c r="DV24" s="35">
        <f t="shared" si="102"/>
        <v>-0.58900971267472157</v>
      </c>
      <c r="DW24" s="243">
        <f>IFERROR('Turistas lugar residencia isla '!DW24/'Turistas lugar residencia isla '!$G24,"-")</f>
        <v>8.5727112033893549E-2</v>
      </c>
      <c r="DX24" s="35">
        <f t="shared" si="103"/>
        <v>-0.58344721240801301</v>
      </c>
      <c r="DY24" s="243">
        <f>IFERROR('Turistas lugar residencia isla '!DY24/'Turistas lugar residencia isla '!$I24,"-")</f>
        <v>7.8853934439765502E-2</v>
      </c>
      <c r="DZ24" s="35">
        <f t="shared" si="104"/>
        <v>-0.53555598675416771</v>
      </c>
      <c r="EA24" s="243">
        <f>IFERROR('Turistas lugar residencia isla '!EA24/'Turistas lugar residencia isla '!$K24,"-")</f>
        <v>4.7863532348658207E-2</v>
      </c>
      <c r="EB24" s="35">
        <f t="shared" si="105"/>
        <v>-0.59296734679199714</v>
      </c>
      <c r="EC24" s="243">
        <f>IFERROR('Turistas lugar residencia isla '!EC24/'Turistas lugar residencia isla '!$M24,"-")</f>
        <v>6.9588009450679264E-2</v>
      </c>
      <c r="ED24" s="35">
        <f t="shared" si="106"/>
        <v>0.24189059985260397</v>
      </c>
    </row>
    <row r="25" spans="1:136" s="16" customFormat="1" outlineLevel="1" x14ac:dyDescent="0.25">
      <c r="A25" s="218"/>
      <c r="B25" s="33" t="s">
        <v>41</v>
      </c>
      <c r="C25" s="242">
        <f>IFERROR('Turistas lugar residencia isla '!C25/'Turistas lugar residencia isla '!$C25,"-")</f>
        <v>1</v>
      </c>
      <c r="D25" s="35">
        <f t="shared" si="41"/>
        <v>0</v>
      </c>
      <c r="E25" s="243">
        <f>IFERROR('Turistas lugar residencia isla '!E25/'Turistas lugar residencia isla '!$E25,"-")</f>
        <v>1</v>
      </c>
      <c r="F25" s="35">
        <f t="shared" si="42"/>
        <v>0</v>
      </c>
      <c r="G25" s="243">
        <f>IFERROR('Turistas lugar residencia isla '!G25/'Turistas lugar residencia isla '!$G25,"-")</f>
        <v>1</v>
      </c>
      <c r="H25" s="35">
        <f t="shared" si="43"/>
        <v>0</v>
      </c>
      <c r="I25" s="243">
        <f>IFERROR('Turistas lugar residencia isla '!I25/'Turistas lugar residencia isla '!$I25,"-")</f>
        <v>1</v>
      </c>
      <c r="J25" s="35">
        <f t="shared" si="44"/>
        <v>0</v>
      </c>
      <c r="K25" s="243">
        <f>IFERROR('Turistas lugar residencia isla '!K25/'Turistas lugar residencia isla '!$K25,"-")</f>
        <v>1</v>
      </c>
      <c r="L25" s="35">
        <f t="shared" si="45"/>
        <v>0</v>
      </c>
      <c r="M25" s="243">
        <f>IFERROR('Turistas lugar residencia isla '!M25/'Turistas lugar residencia isla '!$M25,"-")</f>
        <v>1</v>
      </c>
      <c r="N25" s="35">
        <f t="shared" si="46"/>
        <v>0</v>
      </c>
      <c r="O25" s="242">
        <f>IFERROR('Turistas lugar residencia isla '!O25/'Turistas lugar residencia isla '!$C25,"-")</f>
        <v>0.85189418895151858</v>
      </c>
      <c r="P25" s="35">
        <f t="shared" si="47"/>
        <v>0.25903594351823411</v>
      </c>
      <c r="Q25" s="243">
        <f>IFERROR('Turistas lugar residencia isla '!Q25/'Turistas lugar residencia isla '!$E25,"-")</f>
        <v>0.83674297117084961</v>
      </c>
      <c r="R25" s="35">
        <f t="shared" si="48"/>
        <v>0.20867221313072881</v>
      </c>
      <c r="S25" s="243">
        <f>IFERROR('Turistas lugar residencia isla '!S25/'Turistas lugar residencia isla '!$G25,"-")</f>
        <v>0.82385981110662276</v>
      </c>
      <c r="T25" s="35">
        <f t="shared" si="49"/>
        <v>0.19967163319984693</v>
      </c>
      <c r="U25" s="243">
        <f>IFERROR('Turistas lugar residencia isla '!U25/'Turistas lugar residencia isla '!$I25,"-")</f>
        <v>0.90864226165165518</v>
      </c>
      <c r="V25" s="35">
        <f t="shared" si="50"/>
        <v>0.14639935817700533</v>
      </c>
      <c r="W25" s="243">
        <f>IFERROR('Turistas lugar residencia isla '!W25/'Turistas lugar residencia isla '!$K25,"-")</f>
        <v>0.89041151612392944</v>
      </c>
      <c r="X25" s="35">
        <f t="shared" si="51"/>
        <v>0.40123708481056841</v>
      </c>
      <c r="Y25" s="243">
        <f>IFERROR('Turistas lugar residencia isla '!Y25/'Turistas lugar residencia isla '!$M25,"-")</f>
        <v>0.55181198649767527</v>
      </c>
      <c r="Z25" s="35">
        <f t="shared" si="52"/>
        <v>-0.1400000900669649</v>
      </c>
      <c r="AA25" s="242">
        <f>IFERROR('Turistas lugar residencia isla '!AA25/'Turistas lugar residencia isla '!$C25,"-")</f>
        <v>0.14810581104848139</v>
      </c>
      <c r="AB25" s="35">
        <f t="shared" si="53"/>
        <v>-0.54200670417475427</v>
      </c>
      <c r="AC25" s="243">
        <f>IFERROR('Turistas lugar residencia isla '!AC25/'Turistas lugar residencia isla '!$E25,"-")</f>
        <v>0.16325702882915039</v>
      </c>
      <c r="AD25" s="35">
        <f t="shared" si="54"/>
        <v>-0.46944250952901512</v>
      </c>
      <c r="AE25" s="243">
        <f>IFERROR('Turistas lugar residencia isla '!AE25/'Turistas lugar residencia isla '!$G25,"-")</f>
        <v>0.17614018889337718</v>
      </c>
      <c r="AF25" s="35">
        <f t="shared" si="55"/>
        <v>-0.4377228824125986</v>
      </c>
      <c r="AG25" s="243">
        <f>IFERROR('Turistas lugar residencia isla '!AG25/'Turistas lugar residencia isla '!$I25,"-")</f>
        <v>9.1357738348344861E-2</v>
      </c>
      <c r="AH25" s="35">
        <f t="shared" si="56"/>
        <v>-0.55949810063449124</v>
      </c>
      <c r="AI25" s="243">
        <f>IFERROR('Turistas lugar residencia isla '!AI25/'Turistas lugar residencia isla '!$K25,"-")</f>
        <v>0.10958848387607059</v>
      </c>
      <c r="AJ25" s="35">
        <f t="shared" si="57"/>
        <v>-0.69936742098035265</v>
      </c>
      <c r="AK25" s="243">
        <f>IFERROR('Turistas lugar residencia isla '!AK25/'Turistas lugar residencia isla '!$M25,"-")</f>
        <v>0.44825170371313927</v>
      </c>
      <c r="AL25" s="35">
        <f t="shared" si="58"/>
        <v>0.25084857486793877</v>
      </c>
      <c r="AM25" s="242">
        <f>IFERROR('Turistas lugar residencia isla '!AM25/'Turistas lugar residencia isla '!$C25,"-")</f>
        <v>0.13742935387537752</v>
      </c>
      <c r="AN25" s="35">
        <f t="shared" si="59"/>
        <v>-0.33280313445884968</v>
      </c>
      <c r="AO25" s="243">
        <f>IFERROR('Turistas lugar residencia isla '!AO25/'Turistas lugar residencia isla '!$E25,"-")</f>
        <v>8.8260447351282703E-2</v>
      </c>
      <c r="AP25" s="35">
        <f t="shared" si="60"/>
        <v>-0.4905668134044695</v>
      </c>
      <c r="AQ25" s="243">
        <f>IFERROR('Turistas lugar residencia isla '!AQ25/'Turistas lugar residencia isla '!$G25,"-")</f>
        <v>0.17133514147767712</v>
      </c>
      <c r="AR25" s="35">
        <f t="shared" si="61"/>
        <v>-0.41484098451260087</v>
      </c>
      <c r="AS25" s="243">
        <f>IFERROR('Turistas lugar residencia isla '!AS25/'Turistas lugar residencia isla '!$I25,"-")</f>
        <v>0.31146674913345446</v>
      </c>
      <c r="AT25" s="35">
        <f t="shared" si="62"/>
        <v>-0.20684100802276095</v>
      </c>
      <c r="AU25" s="243">
        <f>IFERROR('Turistas lugar residencia isla '!AU25/'Turistas lugar residencia isla '!$K25,"-")</f>
        <v>7.1166753293710874E-2</v>
      </c>
      <c r="AV25" s="35">
        <f t="shared" si="63"/>
        <v>-0.67500808141821511</v>
      </c>
      <c r="AW25" s="243">
        <f>IFERROR('Turistas lugar residencia isla '!AW25/'Turistas lugar residencia isla '!$M25,"-")</f>
        <v>0.17088083561556588</v>
      </c>
      <c r="AX25" s="35">
        <f t="shared" si="64"/>
        <v>-0.63285655103890892</v>
      </c>
      <c r="AY25" s="242">
        <f>IFERROR('Turistas lugar residencia isla '!AY25/'Turistas lugar residencia isla '!$C25,"-")</f>
        <v>2.6200303700909037E-2</v>
      </c>
      <c r="AZ25" s="35">
        <f t="shared" si="65"/>
        <v>-0.41025567999942492</v>
      </c>
      <c r="BA25" s="243">
        <f>IFERROR('Turistas lugar residencia isla '!BA25/'Turistas lugar residencia isla '!$E25,"-")</f>
        <v>3.7385885095938792E-2</v>
      </c>
      <c r="BB25" s="35">
        <f t="shared" si="66"/>
        <v>-0.39081368582622689</v>
      </c>
      <c r="BC25" s="243">
        <f>IFERROR('Turistas lugar residencia isla '!BC25/'Turistas lugar residencia isla '!$G25,"-")</f>
        <v>2.9665108584838517E-2</v>
      </c>
      <c r="BD25" s="35">
        <f t="shared" si="67"/>
        <v>-7.4416512847085281E-2</v>
      </c>
      <c r="BE25" s="243">
        <f>IFERROR('Turistas lugar residencia isla '!BE25/'Turistas lugar residencia isla '!$I25,"-")</f>
        <v>6.6166711765691241E-3</v>
      </c>
      <c r="BF25" s="35">
        <f t="shared" si="68"/>
        <v>-0.57105505646967236</v>
      </c>
      <c r="BG25" s="243">
        <f>IFERROR('Turistas lugar residencia isla '!BG25/'Turistas lugar residencia isla '!$K25,"-")</f>
        <v>1.3441504146798943E-2</v>
      </c>
      <c r="BH25" s="35">
        <f t="shared" si="69"/>
        <v>-0.44060110519926876</v>
      </c>
      <c r="BI25" s="243">
        <f>IFERROR('Turistas lugar residencia isla '!BI25/'Turistas lugar residencia isla '!$M25,"-")</f>
        <v>1.6241003757722437E-2</v>
      </c>
      <c r="BJ25" s="35">
        <f t="shared" si="70"/>
        <v>-1.4091198117275661E-2</v>
      </c>
      <c r="BK25" s="242">
        <f>IFERROR('Turistas lugar residencia isla '!BK25/'Turistas lugar residencia isla '!$C25,"-")</f>
        <v>5.8597570017324845E-2</v>
      </c>
      <c r="BL25" s="35">
        <f t="shared" si="71"/>
        <v>-0.5432365958546812</v>
      </c>
      <c r="BM25" s="243">
        <f>IFERROR('Turistas lugar residencia isla '!BM25/'Turistas lugar residencia isla '!$E25,"-")</f>
        <v>5.9558767292507295E-2</v>
      </c>
      <c r="BN25" s="35">
        <f t="shared" si="72"/>
        <v>-0.56582653949096451</v>
      </c>
      <c r="BO25" s="243">
        <f>IFERROR('Turistas lugar residencia isla '!BO25/'Turistas lugar residencia isla '!$G25,"-")</f>
        <v>4.6530863485102048E-2</v>
      </c>
      <c r="BP25" s="35">
        <f t="shared" si="73"/>
        <v>-0.34363598112046423</v>
      </c>
      <c r="BQ25" s="243">
        <f>IFERROR('Turistas lugar residencia isla '!BQ25/'Turistas lugar residencia isla '!$I25,"-")</f>
        <v>6.527761670983287E-2</v>
      </c>
      <c r="BR25" s="35">
        <f t="shared" si="74"/>
        <v>-0.35026939654726219</v>
      </c>
      <c r="BS25" s="243">
        <f>IFERROR('Turistas lugar residencia isla '!BS25/'Turistas lugar residencia isla '!$K25,"-")</f>
        <v>6.8152132155205533E-2</v>
      </c>
      <c r="BT25" s="35">
        <f t="shared" si="75"/>
        <v>-0.67633847176649886</v>
      </c>
      <c r="BU25" s="243">
        <f>IFERROR('Turistas lugar residencia isla '!BU25/'Turistas lugar residencia isla '!$M25,"-")</f>
        <v>1.273804216291956E-2</v>
      </c>
      <c r="BV25" s="35">
        <f t="shared" si="76"/>
        <v>-0.53755911637949882</v>
      </c>
      <c r="BW25" s="242">
        <f>IFERROR('Turistas lugar residencia isla '!BW25/'Turistas lugar residencia isla '!$C25,"-")</f>
        <v>0.38075797590289079</v>
      </c>
      <c r="BX25" s="35">
        <f t="shared" si="77"/>
        <v>26.499137434744501</v>
      </c>
      <c r="BY25" s="243">
        <f>IFERROR('Turistas lugar residencia isla '!BY25/'Turistas lugar residencia isla '!$E25,"-")</f>
        <v>0.41982464719692775</v>
      </c>
      <c r="BZ25" s="35">
        <f t="shared" si="78"/>
        <v>24.427535203040208</v>
      </c>
      <c r="CA25" s="243">
        <f>IFERROR('Turistas lugar residencia isla '!CA25/'Turistas lugar residencia isla '!$G25,"-")</f>
        <v>0.26140765960720952</v>
      </c>
      <c r="CB25" s="35">
        <f t="shared" si="79"/>
        <v>15.93862890960424</v>
      </c>
      <c r="CC25" s="243">
        <f>IFERROR('Turistas lugar residencia isla '!CC25/'Turistas lugar residencia isla '!$I25,"-")</f>
        <v>0.29856198538791606</v>
      </c>
      <c r="CD25" s="35">
        <f t="shared" si="80"/>
        <v>54.982380524709967</v>
      </c>
      <c r="CE25" s="243">
        <f>IFERROR('Turistas lugar residencia isla '!CE25/'Turistas lugar residencia isla '!$K25,"-")</f>
        <v>0.51398160493548173</v>
      </c>
      <c r="CF25" s="35">
        <f t="shared" si="81"/>
        <v>20.486980713204733</v>
      </c>
      <c r="CG25" s="243">
        <f>IFERROR('Turistas lugar residencia isla '!CG25/'Turistas lugar residencia isla '!$M25,"-")</f>
        <v>0.20189796828227502</v>
      </c>
      <c r="CH25" s="35">
        <f t="shared" si="82"/>
        <v>15.800633180882347</v>
      </c>
      <c r="CI25" s="242">
        <f>IFERROR('Turistas lugar residencia isla '!CI25/'Turistas lugar residencia isla '!$C25,"-")</f>
        <v>4.9676121187549389E-2</v>
      </c>
      <c r="CJ25" s="35">
        <f t="shared" si="83"/>
        <v>1.1703530011074981</v>
      </c>
      <c r="CK25" s="243">
        <f>IFERROR('Turistas lugar residencia isla '!CK25/'Turistas lugar residencia isla '!$E25,"-")</f>
        <v>3.7047509345891863E-2</v>
      </c>
      <c r="CL25" s="35">
        <f t="shared" si="84"/>
        <v>0.93164226420710827</v>
      </c>
      <c r="CM25" s="243">
        <f>IFERROR('Turistas lugar residencia isla '!CM25/'Turistas lugar residencia isla '!$G25,"-")</f>
        <v>9.7335872429645878E-2</v>
      </c>
      <c r="CN25" s="35">
        <f t="shared" si="85"/>
        <v>1.5769057825635859</v>
      </c>
      <c r="CO25" s="243">
        <f>IFERROR('Turistas lugar residencia isla '!CO25/'Turistas lugar residencia isla '!$I25,"-")</f>
        <v>2.8225546664604997E-2</v>
      </c>
      <c r="CP25" s="35">
        <f t="shared" si="86"/>
        <v>1.448595452767206</v>
      </c>
      <c r="CQ25" s="243">
        <f>IFERROR('Turistas lugar residencia isla '!CQ25/'Turistas lugar residencia isla '!$K25,"-")</f>
        <v>3.1506632618471898E-2</v>
      </c>
      <c r="CR25" s="35">
        <f t="shared" si="87"/>
        <v>2.4667579944378528</v>
      </c>
      <c r="CS25" s="243">
        <f>IFERROR('Turistas lugar residencia isla '!CS25/'Turistas lugar residencia isla '!$M25,"-")</f>
        <v>4.0570664288898793E-2</v>
      </c>
      <c r="CT25" s="35">
        <f t="shared" si="88"/>
        <v>3.2923762817654927</v>
      </c>
      <c r="CU25" s="242">
        <f>IFERROR('Turistas lugar residencia isla '!CU25/'Turistas lugar residencia isla '!$C25,"-")</f>
        <v>4.4399834071938447E-2</v>
      </c>
      <c r="CV25" s="35">
        <f t="shared" si="89"/>
        <v>10.115512024013887</v>
      </c>
      <c r="CW25" s="243">
        <f>IFERROR('Turistas lugar residencia isla '!CW25/'Turistas lugar residencia isla '!$E25,"-")</f>
        <v>3.4403079682853853E-2</v>
      </c>
      <c r="CX25" s="35">
        <f t="shared" si="90"/>
        <v>6.8169542285355211</v>
      </c>
      <c r="CY25" s="243">
        <f>IFERROR('Turistas lugar residencia isla '!CY25/'Turistas lugar residencia isla '!$G25,"-")</f>
        <v>2.5460211206647817E-2</v>
      </c>
      <c r="CZ25" s="35">
        <f t="shared" si="91"/>
        <v>12.873609892479179</v>
      </c>
      <c r="DA25" s="243">
        <f>IFERROR('Turistas lugar residencia isla '!DA25/'Turistas lugar residencia isla '!$I25,"-")</f>
        <v>2.1563776463463347E-2</v>
      </c>
      <c r="DB25" s="35" t="str">
        <f t="shared" si="92"/>
        <v>-</v>
      </c>
      <c r="DC25" s="243">
        <f>IFERROR('Turistas lugar residencia isla '!DC25/'Turistas lugar residencia isla '!$K25,"-")</f>
        <v>0.10509593003547943</v>
      </c>
      <c r="DD25" s="35">
        <f t="shared" si="93"/>
        <v>9.3370349645772226</v>
      </c>
      <c r="DE25" s="243">
        <f>IFERROR('Turistas lugar residencia isla '!DE25/'Turistas lugar residencia isla '!$M25,"-")</f>
        <v>2.229157378510923E-3</v>
      </c>
      <c r="DF25" s="35">
        <f t="shared" si="94"/>
        <v>0.83434883836132179</v>
      </c>
      <c r="DG25" s="242">
        <f>IFERROR('Turistas lugar residencia isla '!DG25/'Turistas lugar residencia isla '!$C25,"-")</f>
        <v>1.7730276803294535E-2</v>
      </c>
      <c r="DH25" s="35">
        <f t="shared" si="95"/>
        <v>-4.1393259243449609E-3</v>
      </c>
      <c r="DI25" s="243">
        <f>IFERROR('Turistas lugar residencia isla '!DI25/'Turistas lugar residencia isla '!$E25,"-")</f>
        <v>5.2054242096260944E-3</v>
      </c>
      <c r="DJ25" s="35">
        <f t="shared" si="96"/>
        <v>-5.2662527200372122E-2</v>
      </c>
      <c r="DK25" s="243">
        <f>IFERROR('Turistas lugar residencia isla '!DK25/'Turistas lugar residencia isla '!$G25,"-")</f>
        <v>4.7692692403870196E-2</v>
      </c>
      <c r="DL25" s="35">
        <f t="shared" si="97"/>
        <v>0.24783557093286701</v>
      </c>
      <c r="DM25" s="243">
        <f>IFERROR('Turistas lugar residencia isla '!DM25/'Turistas lugar residencia isla '!$I25,"-")</f>
        <v>1.1854600744778176E-2</v>
      </c>
      <c r="DN25" s="35">
        <f t="shared" si="98"/>
        <v>-0.3381998991426507</v>
      </c>
      <c r="DO25" s="243">
        <f>IFERROR('Turistas lugar residencia isla '!DO25/'Turistas lugar residencia isla '!$K25,"-")</f>
        <v>1.1452848523197216E-2</v>
      </c>
      <c r="DP25" s="35">
        <f t="shared" si="99"/>
        <v>5.9060040121386326E-2</v>
      </c>
      <c r="DQ25" s="243">
        <f>IFERROR('Turistas lugar residencia isla '!DQ25/'Turistas lugar residencia isla '!$M25,"-")</f>
        <v>3.2482007515444878E-3</v>
      </c>
      <c r="DR25" s="35">
        <f t="shared" si="100"/>
        <v>-0.62990500360094648</v>
      </c>
      <c r="DS25" s="242">
        <f>IFERROR('Turistas lugar residencia isla '!DS25/'Turistas lugar residencia isla '!$C25,"-")</f>
        <v>7.591771920241909E-2</v>
      </c>
      <c r="DT25" s="35">
        <f t="shared" si="101"/>
        <v>-0.4896804812402723</v>
      </c>
      <c r="DU25" s="243">
        <f>IFERROR('Turistas lugar residencia isla '!DU25/'Turistas lugar residencia isla '!$E25,"-")</f>
        <v>9.9366588407617626E-2</v>
      </c>
      <c r="DV25" s="35">
        <f t="shared" si="102"/>
        <v>-0.52702480575125488</v>
      </c>
      <c r="DW25" s="243">
        <f>IFERROR('Turistas lugar residencia isla '!DW25/'Turistas lugar residencia isla '!$G25,"-")</f>
        <v>0.10105988035470406</v>
      </c>
      <c r="DX25" s="35">
        <f t="shared" si="103"/>
        <v>-0.37527932469254666</v>
      </c>
      <c r="DY25" s="243">
        <f>IFERROR('Turistas lugar residencia isla '!DY25/'Turistas lugar residencia isla '!$I25,"-")</f>
        <v>8.5050317625987346E-2</v>
      </c>
      <c r="DZ25" s="35">
        <f t="shared" si="104"/>
        <v>-0.45346642366481715</v>
      </c>
      <c r="EA25" s="243">
        <f>IFERROR('Turistas lugar residencia isla '!EA25/'Turistas lugar residencia isla '!$K25,"-")</f>
        <v>4.1779846783123548E-2</v>
      </c>
      <c r="EB25" s="35">
        <f t="shared" si="105"/>
        <v>-0.47536793140365585</v>
      </c>
      <c r="EC25" s="243">
        <f>IFERROR('Turistas lugar residencia isla '!EC25/'Turistas lugar residencia isla '!$M25,"-")</f>
        <v>9.2159735048723004E-2</v>
      </c>
      <c r="ED25" s="35">
        <f t="shared" si="106"/>
        <v>0.10264135342624003</v>
      </c>
    </row>
    <row r="26" spans="1:136" s="16" customFormat="1" outlineLevel="1" x14ac:dyDescent="0.25">
      <c r="A26" s="218"/>
      <c r="B26" s="33" t="s">
        <v>43</v>
      </c>
      <c r="C26" s="242">
        <f>IFERROR('Turistas lugar residencia isla '!C26/'Turistas lugar residencia isla '!$C26,"-")</f>
        <v>1</v>
      </c>
      <c r="D26" s="35">
        <f t="shared" si="41"/>
        <v>0</v>
      </c>
      <c r="E26" s="243">
        <f>IFERROR('Turistas lugar residencia isla '!E26/'Turistas lugar residencia isla '!$E26,"-")</f>
        <v>1</v>
      </c>
      <c r="F26" s="35">
        <f t="shared" si="42"/>
        <v>0</v>
      </c>
      <c r="G26" s="243">
        <f>IFERROR('Turistas lugar residencia isla '!G26/'Turistas lugar residencia isla '!$G26,"-")</f>
        <v>1</v>
      </c>
      <c r="H26" s="35">
        <f t="shared" si="43"/>
        <v>0</v>
      </c>
      <c r="I26" s="243">
        <f>IFERROR('Turistas lugar residencia isla '!I26/'Turistas lugar residencia isla '!$I26,"-")</f>
        <v>1</v>
      </c>
      <c r="J26" s="35">
        <f t="shared" si="44"/>
        <v>0</v>
      </c>
      <c r="K26" s="243">
        <f>IFERROR('Turistas lugar residencia isla '!K26/'Turistas lugar residencia isla '!$K26,"-")</f>
        <v>1</v>
      </c>
      <c r="L26" s="35">
        <f t="shared" si="45"/>
        <v>0</v>
      </c>
      <c r="M26" s="243">
        <f>IFERROR('Turistas lugar residencia isla '!M26/'Turistas lugar residencia isla '!$M26,"-")</f>
        <v>1</v>
      </c>
      <c r="N26" s="35">
        <f t="shared" si="46"/>
        <v>0</v>
      </c>
      <c r="O26" s="242">
        <f>IFERROR('Turistas lugar residencia isla '!O26/'Turistas lugar residencia isla '!$C26,"-")</f>
        <v>0.83327548535660789</v>
      </c>
      <c r="P26" s="35">
        <f t="shared" si="47"/>
        <v>0.28371709806955048</v>
      </c>
      <c r="Q26" s="243">
        <f>IFERROR('Turistas lugar residencia isla '!Q26/'Turistas lugar residencia isla '!$E26,"-")</f>
        <v>0.81571194688045823</v>
      </c>
      <c r="R26" s="35">
        <f t="shared" si="48"/>
        <v>0.27007705065743282</v>
      </c>
      <c r="S26" s="243">
        <f>IFERROR('Turistas lugar residencia isla '!S26/'Turistas lugar residencia isla '!$G26,"-")</f>
        <v>0.80559474763436612</v>
      </c>
      <c r="T26" s="35">
        <f t="shared" si="49"/>
        <v>0.22075082113232791</v>
      </c>
      <c r="U26" s="243">
        <f>IFERROR('Turistas lugar residencia isla '!U26/'Turistas lugar residencia isla '!$I26,"-")</f>
        <v>0.90206316937429243</v>
      </c>
      <c r="V26" s="35">
        <f t="shared" si="50"/>
        <v>0.12511192270739935</v>
      </c>
      <c r="W26" s="243">
        <f>IFERROR('Turistas lugar residencia isla '!W26/'Turistas lugar residencia isla '!$K26,"-")</f>
        <v>0.85059973460767901</v>
      </c>
      <c r="X26" s="35">
        <f t="shared" si="51"/>
        <v>0.56077473574588321</v>
      </c>
      <c r="Y26" s="243">
        <f>IFERROR('Turistas lugar residencia isla '!Y26/'Turistas lugar residencia isla '!$M26,"-")</f>
        <v>0.61122417031934873</v>
      </c>
      <c r="Z26" s="35">
        <f t="shared" si="52"/>
        <v>0.46011606483127965</v>
      </c>
      <c r="AA26" s="242">
        <f>IFERROR('Turistas lugar residencia isla '!AA26/'Turistas lugar residencia isla '!$C26,"-")</f>
        <v>0.16672360840876982</v>
      </c>
      <c r="AB26" s="35">
        <f t="shared" si="53"/>
        <v>-0.52485307590223773</v>
      </c>
      <c r="AC26" s="243">
        <f>IFERROR('Turistas lugar residencia isla '!AC26/'Turistas lugar residencia isla '!$E26,"-")</f>
        <v>0.18428577291943141</v>
      </c>
      <c r="AD26" s="35">
        <f t="shared" si="54"/>
        <v>-0.48486992288359376</v>
      </c>
      <c r="AE26" s="243">
        <f>IFERROR('Turistas lugar residencia isla '!AE26/'Turistas lugar residencia isla '!$G26,"-")</f>
        <v>0.1944090148051997</v>
      </c>
      <c r="AF26" s="35">
        <f t="shared" si="55"/>
        <v>-0.42834760320532905</v>
      </c>
      <c r="AG26" s="243">
        <f>IFERROR('Turistas lugar residencia isla '!AG26/'Turistas lugar residencia isla '!$I26,"-")</f>
        <v>9.793683062570753E-2</v>
      </c>
      <c r="AH26" s="35">
        <f t="shared" si="56"/>
        <v>-0.50598291107864546</v>
      </c>
      <c r="AI26" s="243">
        <f>IFERROR('Turistas lugar residencia isla '!AI26/'Turistas lugar residencia isla '!$K26,"-")</f>
        <v>0.14940026539232096</v>
      </c>
      <c r="AJ26" s="35">
        <f t="shared" si="57"/>
        <v>-0.67165816965628955</v>
      </c>
      <c r="AK26" s="243">
        <f>IFERROR('Turistas lugar residencia isla '!AK26/'Turistas lugar residencia isla '!$M26,"-")</f>
        <v>0.38877582968065122</v>
      </c>
      <c r="AL26" s="35">
        <f t="shared" si="58"/>
        <v>-0.33118713208721551</v>
      </c>
      <c r="AM26" s="242">
        <f>IFERROR('Turistas lugar residencia isla '!AM26/'Turistas lugar residencia isla '!$C26,"-")</f>
        <v>0.13817449910146837</v>
      </c>
      <c r="AN26" s="35">
        <f t="shared" si="59"/>
        <v>-0.30801107555505125</v>
      </c>
      <c r="AO26" s="243">
        <f>IFERROR('Turistas lugar residencia isla '!AO26/'Turistas lugar residencia isla '!$E26,"-")</f>
        <v>8.1040592122364655E-2</v>
      </c>
      <c r="AP26" s="35">
        <f t="shared" si="60"/>
        <v>-0.44177123075595093</v>
      </c>
      <c r="AQ26" s="243">
        <f>IFERROR('Turistas lugar residencia isla '!AQ26/'Turistas lugar residencia isla '!$G26,"-")</f>
        <v>0.1767330737250033</v>
      </c>
      <c r="AR26" s="35">
        <f t="shared" si="61"/>
        <v>-0.23643772046550748</v>
      </c>
      <c r="AS26" s="243">
        <f>IFERROR('Turistas lugar residencia isla '!AS26/'Turistas lugar residencia isla '!$I26,"-")</f>
        <v>0.33000634183059607</v>
      </c>
      <c r="AT26" s="35">
        <f t="shared" si="62"/>
        <v>-0.19583176889154497</v>
      </c>
      <c r="AU26" s="243">
        <f>IFERROR('Turistas lugar residencia isla '!AU26/'Turistas lugar residencia isla '!$K26,"-")</f>
        <v>6.9262192001803974E-2</v>
      </c>
      <c r="AV26" s="35">
        <f t="shared" si="63"/>
        <v>-0.52626062266557017</v>
      </c>
      <c r="AW26" s="243">
        <f>IFERROR('Turistas lugar residencia isla '!AW26/'Turistas lugar residencia isla '!$M26,"-")</f>
        <v>0.22417031934877896</v>
      </c>
      <c r="AX26" s="35">
        <f t="shared" si="64"/>
        <v>5.4405011168204398E-2</v>
      </c>
      <c r="AY26" s="242">
        <f>IFERROR('Turistas lugar residencia isla '!AY26/'Turistas lugar residencia isla '!$C26,"-")</f>
        <v>2.5341944978871139E-2</v>
      </c>
      <c r="AZ26" s="35">
        <f t="shared" si="65"/>
        <v>-0.51183167414558461</v>
      </c>
      <c r="BA26" s="243">
        <f>IFERROR('Turistas lugar residencia isla '!BA26/'Turistas lugar residencia isla '!$E26,"-")</f>
        <v>3.5174366902439358E-2</v>
      </c>
      <c r="BB26" s="35">
        <f t="shared" si="66"/>
        <v>-0.51668883148740741</v>
      </c>
      <c r="BC26" s="243">
        <f>IFERROR('Turistas lugar residencia isla '!BC26/'Turistas lugar residencia isla '!$G26,"-")</f>
        <v>2.7819478149632221E-2</v>
      </c>
      <c r="BD26" s="35">
        <f t="shared" si="67"/>
        <v>-0.42211492986566601</v>
      </c>
      <c r="BE26" s="243">
        <f>IFERROR('Turistas lugar residencia isla '!BE26/'Turistas lugar residencia isla '!$I26,"-")</f>
        <v>7.0649178229147524E-3</v>
      </c>
      <c r="BF26" s="35">
        <f t="shared" si="68"/>
        <v>-0.58964972590615372</v>
      </c>
      <c r="BG26" s="243">
        <f>IFERROR('Turistas lugar residencia isla '!BG26/'Turistas lugar residencia isla '!$K26,"-")</f>
        <v>1.6929601651329996E-2</v>
      </c>
      <c r="BH26" s="35">
        <f t="shared" si="69"/>
        <v>-0.38816721324789027</v>
      </c>
      <c r="BI26" s="243">
        <f>IFERROR('Turistas lugar residencia isla '!BI26/'Turistas lugar residencia isla '!$M26,"-")</f>
        <v>2.7864746399499062E-2</v>
      </c>
      <c r="BJ26" s="35">
        <f t="shared" si="70"/>
        <v>0.4429860867174733</v>
      </c>
      <c r="BK26" s="242">
        <f>IFERROR('Turistas lugar residencia isla '!BK26/'Turistas lugar residencia isla '!$C26,"-")</f>
        <v>4.580744145497781E-2</v>
      </c>
      <c r="BL26" s="35">
        <f t="shared" si="71"/>
        <v>-0.39694142044528979</v>
      </c>
      <c r="BM26" s="243">
        <f>IFERROR('Turistas lugar residencia isla '!BM26/'Turistas lugar residencia isla '!$E26,"-")</f>
        <v>4.6974402473561078E-2</v>
      </c>
      <c r="BN26" s="35">
        <f t="shared" si="72"/>
        <v>-0.42217452998365879</v>
      </c>
      <c r="BO26" s="243">
        <f>IFERROR('Turistas lugar residencia isla '!BO26/'Turistas lugar residencia isla '!$G26,"-")</f>
        <v>3.2526290046466129E-2</v>
      </c>
      <c r="BP26" s="35">
        <f t="shared" si="73"/>
        <v>-0.14534491190525667</v>
      </c>
      <c r="BQ26" s="243">
        <f>IFERROR('Turistas lugar residencia isla '!BQ26/'Turistas lugar residencia isla '!$I26,"-")</f>
        <v>5.1914106720562347E-2</v>
      </c>
      <c r="BR26" s="35">
        <f t="shared" si="74"/>
        <v>-0.37816416612773884</v>
      </c>
      <c r="BS26" s="243">
        <f>IFERROR('Turistas lugar residencia isla '!BS26/'Turistas lugar residencia isla '!$K26,"-")</f>
        <v>5.5845135775058327E-2</v>
      </c>
      <c r="BT26" s="35">
        <f t="shared" si="75"/>
        <v>-0.56037588546621742</v>
      </c>
      <c r="BU26" s="243">
        <f>IFERROR('Turistas lugar residencia isla '!BU26/'Turistas lugar residencia isla '!$M26,"-")</f>
        <v>2.9038822792736382E-2</v>
      </c>
      <c r="BV26" s="35">
        <f t="shared" si="76"/>
        <v>-0.21358126844977177</v>
      </c>
      <c r="BW26" s="242">
        <f>IFERROR('Turistas lugar residencia isla '!BW26/'Turistas lugar residencia isla '!$C26,"-")</f>
        <v>0.38569254902955863</v>
      </c>
      <c r="BX26" s="35">
        <f t="shared" si="77"/>
        <v>8.6972154538798527</v>
      </c>
      <c r="BY26" s="243">
        <f>IFERROR('Turistas lugar residencia isla '!BY26/'Turistas lugar residencia isla '!$E26,"-")</f>
        <v>0.42810985092051679</v>
      </c>
      <c r="BZ26" s="35">
        <f t="shared" si="78"/>
        <v>6.7936624667578425</v>
      </c>
      <c r="CA26" s="243">
        <f>IFERROR('Turistas lugar residencia isla '!CA26/'Turistas lugar residencia isla '!$G26,"-")</f>
        <v>0.27739338186880375</v>
      </c>
      <c r="CB26" s="35">
        <f t="shared" si="79"/>
        <v>10.785979009450813</v>
      </c>
      <c r="CC26" s="243">
        <f>IFERROR('Turistas lugar residencia isla '!CC26/'Turistas lugar residencia isla '!$I26,"-")</f>
        <v>0.30103543720105974</v>
      </c>
      <c r="CD26" s="35">
        <f t="shared" si="80"/>
        <v>13.088407610428987</v>
      </c>
      <c r="CE26" s="243">
        <f>IFERROR('Turistas lugar residencia isla '!CE26/'Turistas lugar residencia isla '!$K26,"-")</f>
        <v>0.48545112358088827</v>
      </c>
      <c r="CF26" s="35">
        <f t="shared" si="81"/>
        <v>9.4349232956270193</v>
      </c>
      <c r="CG26" s="243">
        <f>IFERROR('Turistas lugar residencia isla '!CG26/'Turistas lugar residencia isla '!$M26,"-")</f>
        <v>0.14621164683782092</v>
      </c>
      <c r="CH26" s="35">
        <f t="shared" si="82"/>
        <v>17.260974621533023</v>
      </c>
      <c r="CI26" s="242">
        <f>IFERROR('Turistas lugar residencia isla '!CI26/'Turistas lugar residencia isla '!$C26,"-")</f>
        <v>4.2983614371793627E-2</v>
      </c>
      <c r="CJ26" s="35">
        <f t="shared" si="83"/>
        <v>-0.29469137046382488</v>
      </c>
      <c r="CK26" s="243">
        <f>IFERROR('Turistas lugar residencia isla '!CK26/'Turistas lugar residencia isla '!$E26,"-")</f>
        <v>3.5190328303211893E-2</v>
      </c>
      <c r="CL26" s="35">
        <f t="shared" si="84"/>
        <v>-0.31467106779404708</v>
      </c>
      <c r="CM26" s="243">
        <f>IFERROR('Turistas lugar residencia isla '!CM26/'Turistas lugar residencia isla '!$G26,"-")</f>
        <v>8.1757811765148528E-2</v>
      </c>
      <c r="CN26" s="35">
        <f t="shared" si="85"/>
        <v>-0.14270789634208081</v>
      </c>
      <c r="CO26" s="243">
        <f>IFERROR('Turistas lugar residencia isla '!CO26/'Turistas lugar residencia isla '!$I26,"-")</f>
        <v>2.4288618488510619E-2</v>
      </c>
      <c r="CP26" s="35">
        <f t="shared" si="86"/>
        <v>-0.31682404108281126</v>
      </c>
      <c r="CQ26" s="243">
        <f>IFERROR('Turistas lugar residencia isla '!CQ26/'Turistas lugar residencia isla '!$K26,"-")</f>
        <v>2.3885308887173572E-2</v>
      </c>
      <c r="CR26" s="35">
        <f t="shared" si="87"/>
        <v>-0.3829374977937835</v>
      </c>
      <c r="CS26" s="243">
        <f>IFERROR('Turistas lugar residencia isla '!CS26/'Turistas lugar residencia isla '!$M26,"-")</f>
        <v>6.6139636819035688E-2</v>
      </c>
      <c r="CT26" s="35">
        <f t="shared" si="88"/>
        <v>1.396376738808474</v>
      </c>
      <c r="CU26" s="242">
        <f>IFERROR('Turistas lugar residencia isla '!CU26/'Turistas lugar residencia isla '!$C26,"-")</f>
        <v>4.6955640721471507E-2</v>
      </c>
      <c r="CV26" s="35">
        <f t="shared" si="89"/>
        <v>6.7082233500626334</v>
      </c>
      <c r="CW26" s="243">
        <f>IFERROR('Turistas lugar residencia isla '!CW26/'Turistas lugar residencia isla '!$E26,"-")</f>
        <v>3.2618262578723911E-2</v>
      </c>
      <c r="CX26" s="35">
        <f t="shared" si="90"/>
        <v>3.4151216334893562</v>
      </c>
      <c r="CY26" s="243">
        <f>IFERROR('Turistas lugar residencia isla '!CY26/'Turistas lugar residencia isla '!$G26,"-")</f>
        <v>2.6626784807269033E-2</v>
      </c>
      <c r="CZ26" s="35">
        <f t="shared" si="91"/>
        <v>10.939450307579435</v>
      </c>
      <c r="DA26" s="243">
        <f>IFERROR('Turistas lugar residencia isla '!DA26/'Turistas lugar residencia isla '!$I26,"-")</f>
        <v>1.9268496511993173E-2</v>
      </c>
      <c r="DB26" s="35">
        <f t="shared" si="92"/>
        <v>7.6103762921455953</v>
      </c>
      <c r="DC26" s="243">
        <f>IFERROR('Turistas lugar residencia isla '!DC26/'Turistas lugar residencia isla '!$K26,"-")</f>
        <v>0.11832507957433153</v>
      </c>
      <c r="DD26" s="35">
        <f t="shared" si="93"/>
        <v>8.0683790636560353</v>
      </c>
      <c r="DE26" s="243">
        <f>IFERROR('Turistas lugar residencia isla '!DE26/'Turistas lugar residencia isla '!$M26,"-")</f>
        <v>0</v>
      </c>
      <c r="DF26" s="35" t="str">
        <f t="shared" si="94"/>
        <v>-</v>
      </c>
      <c r="DG26" s="242">
        <f>IFERROR('Turistas lugar residencia isla '!DG26/'Turistas lugar residencia isla '!$C26,"-")</f>
        <v>2.2577929380760819E-2</v>
      </c>
      <c r="DH26" s="35">
        <f t="shared" si="95"/>
        <v>-0.15814259202449898</v>
      </c>
      <c r="DI26" s="243">
        <f>IFERROR('Turistas lugar residencia isla '!DI26/'Turistas lugar residencia isla '!$E26,"-")</f>
        <v>6.9090063343959065E-3</v>
      </c>
      <c r="DJ26" s="35">
        <f t="shared" si="96"/>
        <v>0.59276084337818213</v>
      </c>
      <c r="DK26" s="243">
        <f>IFERROR('Turistas lugar residencia isla '!DK26/'Turistas lugar residencia isla '!$G26,"-")</f>
        <v>6.3491167673119256E-2</v>
      </c>
      <c r="DL26" s="35">
        <f t="shared" si="97"/>
        <v>0.23157535426453424</v>
      </c>
      <c r="DM26" s="243">
        <f>IFERROR('Turistas lugar residencia isla '!DM26/'Turistas lugar residencia isla '!$I26,"-")</f>
        <v>1.4574356482002834E-2</v>
      </c>
      <c r="DN26" s="35">
        <f t="shared" si="98"/>
        <v>-0.56038123733028899</v>
      </c>
      <c r="DO26" s="243">
        <f>IFERROR('Turistas lugar residencia isla '!DO26/'Turistas lugar residencia isla '!$K26,"-")</f>
        <v>1.1860261402763202E-2</v>
      </c>
      <c r="DP26" s="35">
        <f t="shared" si="99"/>
        <v>-0.62259030582685693</v>
      </c>
      <c r="DQ26" s="243">
        <f>IFERROR('Turistas lugar residencia isla '!DQ26/'Turistas lugar residencia isla '!$M26,"-")</f>
        <v>1.4088916718847839E-2</v>
      </c>
      <c r="DR26" s="35">
        <f t="shared" si="100"/>
        <v>6.1222828517756502</v>
      </c>
      <c r="DS26" s="242">
        <f>IFERROR('Turistas lugar residencia isla '!DS26/'Turistas lugar residencia isla '!$C26,"-")</f>
        <v>7.1479255836377528E-2</v>
      </c>
      <c r="DT26" s="35">
        <f t="shared" si="101"/>
        <v>-0.41611363438313098</v>
      </c>
      <c r="DU26" s="243">
        <f>IFERROR('Turistas lugar residencia isla '!DU26/'Turistas lugar residencia isla '!$E26,"-")</f>
        <v>9.6575595474258827E-2</v>
      </c>
      <c r="DV26" s="35">
        <f t="shared" si="102"/>
        <v>-0.43094410486318802</v>
      </c>
      <c r="DW26" s="243">
        <f>IFERROR('Turistas lugar residencia isla '!DW26/'Turistas lugar residencia isla '!$G26,"-")</f>
        <v>8.9079519160223483E-2</v>
      </c>
      <c r="DX26" s="35">
        <f t="shared" si="103"/>
        <v>-0.31701923618892114</v>
      </c>
      <c r="DY26" s="243">
        <f>IFERROR('Turistas lugar residencia isla '!DY26/'Turistas lugar residencia isla '!$I26,"-")</f>
        <v>7.796302772031935E-2</v>
      </c>
      <c r="DZ26" s="35">
        <f t="shared" si="104"/>
        <v>-0.39223278995348687</v>
      </c>
      <c r="EA26" s="243">
        <f>IFERROR('Turistas lugar residencia isla '!EA26/'Turistas lugar residencia isla '!$K26,"-")</f>
        <v>3.5030051777521443E-2</v>
      </c>
      <c r="EB26" s="35">
        <f t="shared" si="105"/>
        <v>-0.42584253337732336</v>
      </c>
      <c r="EC26" s="243">
        <f>IFERROR('Turistas lugar residencia isla '!EC26/'Turistas lugar residencia isla '!$M26,"-")</f>
        <v>9.838760175328741E-2</v>
      </c>
      <c r="ED26" s="35">
        <f t="shared" si="106"/>
        <v>2.3827065382908685E-3</v>
      </c>
    </row>
    <row r="27" spans="1:136" s="16" customFormat="1" outlineLevel="1" x14ac:dyDescent="0.25">
      <c r="A27" s="218"/>
      <c r="B27" s="33" t="s">
        <v>45</v>
      </c>
      <c r="C27" s="242">
        <f>IFERROR('Turistas lugar residencia isla '!C27/'Turistas lugar residencia isla '!$C27,"-")</f>
        <v>1</v>
      </c>
      <c r="D27" s="35">
        <f t="shared" si="41"/>
        <v>0</v>
      </c>
      <c r="E27" s="243">
        <f>IFERROR('Turistas lugar residencia isla '!E27/'Turistas lugar residencia isla '!$E27,"-")</f>
        <v>1</v>
      </c>
      <c r="F27" s="35">
        <f t="shared" si="42"/>
        <v>0</v>
      </c>
      <c r="G27" s="243">
        <f>IFERROR('Turistas lugar residencia isla '!G27/'Turistas lugar residencia isla '!$G27,"-")</f>
        <v>1</v>
      </c>
      <c r="H27" s="35">
        <f t="shared" si="43"/>
        <v>0</v>
      </c>
      <c r="I27" s="243">
        <f>IFERROR('Turistas lugar residencia isla '!I27/'Turistas lugar residencia isla '!$I27,"-")</f>
        <v>1</v>
      </c>
      <c r="J27" s="35">
        <f t="shared" si="44"/>
        <v>0</v>
      </c>
      <c r="K27" s="243">
        <f>IFERROR('Turistas lugar residencia isla '!K27/'Turistas lugar residencia isla '!$K27,"-")</f>
        <v>1</v>
      </c>
      <c r="L27" s="35">
        <f t="shared" si="45"/>
        <v>0</v>
      </c>
      <c r="M27" s="243">
        <f>IFERROR('Turistas lugar residencia isla '!M27/'Turistas lugar residencia isla '!$M27,"-")</f>
        <v>1</v>
      </c>
      <c r="N27" s="35">
        <f t="shared" si="46"/>
        <v>0</v>
      </c>
      <c r="O27" s="242">
        <f>IFERROR('Turistas lugar residencia isla '!O27/'Turistas lugar residencia isla '!$C27,"-")</f>
        <v>0.8315227221035848</v>
      </c>
      <c r="P27" s="35">
        <f t="shared" si="47"/>
        <v>0.18310110773780219</v>
      </c>
      <c r="Q27" s="243">
        <f>IFERROR('Turistas lugar residencia isla '!Q27/'Turistas lugar residencia isla '!$E27,"-")</f>
        <v>0.81649686755669426</v>
      </c>
      <c r="R27" s="35">
        <f t="shared" si="48"/>
        <v>0.19570206233083676</v>
      </c>
      <c r="S27" s="243">
        <f>IFERROR('Turistas lugar residencia isla '!S27/'Turistas lugar residencia isla '!$G27,"-")</f>
        <v>0.81050078678330695</v>
      </c>
      <c r="T27" s="35">
        <f t="shared" si="49"/>
        <v>0.13054720164887135</v>
      </c>
      <c r="U27" s="243">
        <f>IFERROR('Turistas lugar residencia isla '!U27/'Turistas lugar residencia isla '!$I27,"-")</f>
        <v>0.8982574757051901</v>
      </c>
      <c r="V27" s="35">
        <f t="shared" si="50"/>
        <v>0.10978296132020104</v>
      </c>
      <c r="W27" s="243">
        <f>IFERROR('Turistas lugar residencia isla '!W27/'Turistas lugar residencia isla '!$K27,"-")</f>
        <v>0.8359410831497508</v>
      </c>
      <c r="X27" s="35">
        <f t="shared" si="51"/>
        <v>0.33791146097656677</v>
      </c>
      <c r="Y27" s="243">
        <f>IFERROR('Turistas lugar residencia isla '!Y27/'Turistas lugar residencia isla '!$M27,"-")</f>
        <v>0.56145911011682825</v>
      </c>
      <c r="Z27" s="35">
        <f t="shared" si="52"/>
        <v>0.39846367211844069</v>
      </c>
      <c r="AA27" s="242">
        <f>IFERROR('Turistas lugar residencia isla '!AA27/'Turistas lugar residencia isla '!$C27,"-")</f>
        <v>0.16847727789641517</v>
      </c>
      <c r="AB27" s="35">
        <f t="shared" si="53"/>
        <v>-0.43305486840912633</v>
      </c>
      <c r="AC27" s="243">
        <f>IFERROR('Turistas lugar residencia isla '!AC27/'Turistas lugar residencia isla '!$E27,"-")</f>
        <v>0.18350313244330577</v>
      </c>
      <c r="AD27" s="35">
        <f t="shared" si="54"/>
        <v>-0.42138167691158701</v>
      </c>
      <c r="AE27" s="243">
        <f>IFERROR('Turistas lugar residencia isla '!AE27/'Turistas lugar residencia isla '!$G27,"-")</f>
        <v>0.18950237934670072</v>
      </c>
      <c r="AF27" s="35">
        <f t="shared" si="55"/>
        <v>-0.33059276803270055</v>
      </c>
      <c r="AG27" s="243">
        <f>IFERROR('Turistas lugar residencia isla '!AG27/'Turistas lugar residencia isla '!$I27,"-")</f>
        <v>0.10174252429480989</v>
      </c>
      <c r="AH27" s="35">
        <f t="shared" si="56"/>
        <v>-0.46620087137115285</v>
      </c>
      <c r="AI27" s="243">
        <f>IFERROR('Turistas lugar residencia isla '!AI27/'Turistas lugar residencia isla '!$K27,"-")</f>
        <v>0.16405515748001895</v>
      </c>
      <c r="AJ27" s="35">
        <f t="shared" si="57"/>
        <v>-0.56274058167520136</v>
      </c>
      <c r="AK27" s="243">
        <f>IFERROR('Turistas lugar residencia isla '!AK27/'Turistas lugar residencia isla '!$M27,"-")</f>
        <v>0.43854088988317175</v>
      </c>
      <c r="AL27" s="35">
        <f t="shared" si="58"/>
        <v>-0.26728774121194376</v>
      </c>
      <c r="AM27" s="242">
        <f>IFERROR('Turistas lugar residencia isla '!AM27/'Turistas lugar residencia isla '!$C27,"-")</f>
        <v>0.13276961806000284</v>
      </c>
      <c r="AN27" s="35">
        <f t="shared" si="59"/>
        <v>-0.32033501816419352</v>
      </c>
      <c r="AO27" s="243">
        <f>IFERROR('Turistas lugar residencia isla '!AO27/'Turistas lugar residencia isla '!$E27,"-")</f>
        <v>7.7394367606733253E-2</v>
      </c>
      <c r="AP27" s="35">
        <f t="shared" si="60"/>
        <v>-0.346995156764066</v>
      </c>
      <c r="AQ27" s="243">
        <f>IFERROR('Turistas lugar residencia isla '!AQ27/'Turistas lugar residencia isla '!$G27,"-")</f>
        <v>0.160487963956776</v>
      </c>
      <c r="AR27" s="35">
        <f t="shared" si="61"/>
        <v>-0.2984095311893139</v>
      </c>
      <c r="AS27" s="243">
        <f>IFERROR('Turistas lugar residencia isla '!AS27/'Turistas lugar residencia isla '!$I27,"-")</f>
        <v>0.31006189509372967</v>
      </c>
      <c r="AT27" s="35">
        <f t="shared" si="62"/>
        <v>-0.23232401462833641</v>
      </c>
      <c r="AU27" s="243">
        <f>IFERROR('Turistas lugar residencia isla '!AU27/'Turistas lugar residencia isla '!$K27,"-")</f>
        <v>6.5112292388779025E-2</v>
      </c>
      <c r="AV27" s="35">
        <f t="shared" si="63"/>
        <v>-0.39309137227497637</v>
      </c>
      <c r="AW27" s="243">
        <f>IFERROR('Turistas lugar residencia isla '!AW27/'Turistas lugar residencia isla '!$M27,"-")</f>
        <v>0.16896594581158339</v>
      </c>
      <c r="AX27" s="35">
        <f t="shared" si="64"/>
        <v>-4.5959194111421353E-2</v>
      </c>
      <c r="AY27" s="242">
        <f>IFERROR('Turistas lugar residencia isla '!AY27/'Turistas lugar residencia isla '!$C27,"-")</f>
        <v>3.9288517115224734E-2</v>
      </c>
      <c r="AZ27" s="35">
        <f t="shared" si="65"/>
        <v>-0.19461146405415686</v>
      </c>
      <c r="BA27" s="243">
        <f>IFERROR('Turistas lugar residencia isla '!BA27/'Turistas lugar residencia isla '!$E27,"-")</f>
        <v>5.1970537018874725E-2</v>
      </c>
      <c r="BB27" s="35">
        <f t="shared" si="66"/>
        <v>-0.29145783027908956</v>
      </c>
      <c r="BC27" s="243">
        <f>IFERROR('Turistas lugar residencia isla '!BC27/'Turistas lugar residencia isla '!$G27,"-")</f>
        <v>4.9160500628476808E-2</v>
      </c>
      <c r="BD27" s="35">
        <f t="shared" si="67"/>
        <v>7.2835959293561903E-2</v>
      </c>
      <c r="BE27" s="243">
        <f>IFERROR('Turistas lugar residencia isla '!BE27/'Turistas lugar residencia isla '!$I27,"-")</f>
        <v>8.2740336283534718E-3</v>
      </c>
      <c r="BF27" s="35">
        <f t="shared" si="68"/>
        <v>-0.4578818350224666</v>
      </c>
      <c r="BG27" s="243">
        <f>IFERROR('Turistas lugar residencia isla '!BG27/'Turistas lugar residencia isla '!$K27,"-")</f>
        <v>2.5774242298930085E-2</v>
      </c>
      <c r="BH27" s="35">
        <f t="shared" si="69"/>
        <v>-9.5381513174061516E-2</v>
      </c>
      <c r="BI27" s="243">
        <f>IFERROR('Turistas lugar residencia isla '!BI27/'Turistas lugar residencia isla '!$M27,"-")</f>
        <v>3.8342033308476263E-2</v>
      </c>
      <c r="BJ27" s="35">
        <f t="shared" si="70"/>
        <v>0.46254905335047458</v>
      </c>
      <c r="BK27" s="242">
        <f>IFERROR('Turistas lugar residencia isla '!BK27/'Turistas lugar residencia isla '!$C27,"-")</f>
        <v>5.2768158703470396E-2</v>
      </c>
      <c r="BL27" s="35">
        <f t="shared" si="71"/>
        <v>-0.34817401203999876</v>
      </c>
      <c r="BM27" s="243">
        <f>IFERROR('Turistas lugar residencia isla '!BM27/'Turistas lugar residencia isla '!$E27,"-")</f>
        <v>4.6654390424531136E-2</v>
      </c>
      <c r="BN27" s="35">
        <f t="shared" si="72"/>
        <v>-0.3944701833537505</v>
      </c>
      <c r="BO27" s="243">
        <f>IFERROR('Turistas lugar residencia isla '!BO27/'Turistas lugar residencia isla '!$G27,"-")</f>
        <v>4.6187504551311889E-2</v>
      </c>
      <c r="BP27" s="35">
        <f t="shared" si="73"/>
        <v>-0.26798435488905681</v>
      </c>
      <c r="BQ27" s="243">
        <f>IFERROR('Turistas lugar residencia isla '!BQ27/'Turistas lugar residencia isla '!$I27,"-")</f>
        <v>6.7946620409611483E-2</v>
      </c>
      <c r="BR27" s="35">
        <f t="shared" si="74"/>
        <v>-0.10674744032901995</v>
      </c>
      <c r="BS27" s="243">
        <f>IFERROR('Turistas lugar residencia isla '!BS27/'Turistas lugar residencia isla '!$K27,"-")</f>
        <v>6.1548409410455564E-2</v>
      </c>
      <c r="BT27" s="35">
        <f t="shared" si="75"/>
        <v>-0.49846955176464058</v>
      </c>
      <c r="BU27" s="243">
        <f>IFERROR('Turistas lugar residencia isla '!BU27/'Turistas lugar residencia isla '!$M27,"-")</f>
        <v>4.7104151130996766E-2</v>
      </c>
      <c r="BV27" s="35">
        <f t="shared" si="76"/>
        <v>1.2626096526171096</v>
      </c>
      <c r="BW27" s="242">
        <f>IFERROR('Turistas lugar residencia isla '!BW27/'Turistas lugar residencia isla '!$C27,"-")</f>
        <v>0.35860581770929151</v>
      </c>
      <c r="BX27" s="35">
        <f t="shared" si="77"/>
        <v>2.5663306251358109</v>
      </c>
      <c r="BY27" s="243">
        <f>IFERROR('Turistas lugar residencia isla '!BY27/'Turistas lugar residencia isla '!$E27,"-")</f>
        <v>0.41501170913312385</v>
      </c>
      <c r="BZ27" s="35">
        <f t="shared" si="78"/>
        <v>2.5610303488969417</v>
      </c>
      <c r="CA27" s="243">
        <f>IFERROR('Turistas lugar residencia isla '!CA27/'Turistas lugar residencia isla '!$G27,"-")</f>
        <v>0.23712730692147682</v>
      </c>
      <c r="CB27" s="35">
        <f t="shared" si="79"/>
        <v>2.7862370079840391</v>
      </c>
      <c r="CC27" s="243">
        <f>IFERROR('Turistas lugar residencia isla '!CC27/'Turistas lugar residencia isla '!$I27,"-")</f>
        <v>0.28558967889456149</v>
      </c>
      <c r="CD27" s="35">
        <f t="shared" si="80"/>
        <v>4.1733996220761451</v>
      </c>
      <c r="CE27" s="243">
        <f>IFERROR('Turistas lugar residencia isla '!CE27/'Turistas lugar residencia isla '!$K27,"-")</f>
        <v>0.45503041330516314</v>
      </c>
      <c r="CF27" s="35">
        <f t="shared" si="81"/>
        <v>1.8413976639703007</v>
      </c>
      <c r="CG27" s="243">
        <f>IFERROR('Turistas lugar residencia isla '!CG27/'Turistas lugar residencia isla '!$M27,"-")</f>
        <v>9.0293313447675869E-2</v>
      </c>
      <c r="CH27" s="35">
        <f t="shared" si="82"/>
        <v>4.3983874635738118</v>
      </c>
      <c r="CI27" s="242">
        <f>IFERROR('Turistas lugar residencia isla '!CI27/'Turistas lugar residencia isla '!$C27,"-")</f>
        <v>3.9099887520871512E-2</v>
      </c>
      <c r="CJ27" s="35">
        <f t="shared" si="83"/>
        <v>-0.10390898302980645</v>
      </c>
      <c r="CK27" s="243">
        <f>IFERROR('Turistas lugar residencia isla '!CK27/'Turistas lugar residencia isla '!$E27,"-")</f>
        <v>3.1178319088889333E-2</v>
      </c>
      <c r="CL27" s="35">
        <f t="shared" si="84"/>
        <v>-0.22634780070031002</v>
      </c>
      <c r="CM27" s="243">
        <f>IFERROR('Turistas lugar residencia isla '!CM27/'Turistas lugar residencia isla '!$G27,"-")</f>
        <v>6.9920815088509169E-2</v>
      </c>
      <c r="CN27" s="35">
        <f t="shared" si="85"/>
        <v>-4.5064799538998557E-2</v>
      </c>
      <c r="CO27" s="243">
        <f>IFERROR('Turistas lugar residencia isla '!CO27/'Turistas lugar residencia isla '!$I27,"-")</f>
        <v>2.6586308174488971E-2</v>
      </c>
      <c r="CP27" s="35">
        <f t="shared" si="86"/>
        <v>0.21440245721443785</v>
      </c>
      <c r="CQ27" s="243">
        <f>IFERROR('Turistas lugar residencia isla '!CQ27/'Turistas lugar residencia isla '!$K27,"-")</f>
        <v>2.4684024932143368E-2</v>
      </c>
      <c r="CR27" s="35">
        <f t="shared" si="87"/>
        <v>-0.11947891440169334</v>
      </c>
      <c r="CS27" s="243">
        <f>IFERROR('Turistas lugar residencia isla '!CS27/'Turistas lugar residencia isla '!$M27,"-")</f>
        <v>7.7740492170022366E-2</v>
      </c>
      <c r="CT27" s="35">
        <f t="shared" si="88"/>
        <v>1.2065735656339678</v>
      </c>
      <c r="CU27" s="242">
        <f>IFERROR('Turistas lugar residencia isla '!CU27/'Turistas lugar residencia isla '!$C27,"-")</f>
        <v>4.6232880699932234E-2</v>
      </c>
      <c r="CV27" s="35">
        <f t="shared" si="89"/>
        <v>1.1761597717596333</v>
      </c>
      <c r="CW27" s="243">
        <f>IFERROR('Turistas lugar residencia isla '!CW27/'Turistas lugar residencia isla '!$E27,"-")</f>
        <v>3.3858409559456376E-2</v>
      </c>
      <c r="CX27" s="35">
        <f t="shared" si="90"/>
        <v>1.042671202959796</v>
      </c>
      <c r="CY27" s="243">
        <f>IFERROR('Turistas lugar residencia isla '!CY27/'Turistas lugar residencia isla '!$G27,"-")</f>
        <v>2.4268386508486811E-2</v>
      </c>
      <c r="CZ27" s="35">
        <f t="shared" si="91"/>
        <v>1.0967431266302001</v>
      </c>
      <c r="DA27" s="243">
        <f>IFERROR('Turistas lugar residencia isla '!DA27/'Turistas lugar residencia isla '!$I27,"-")</f>
        <v>1.8021525300112359E-2</v>
      </c>
      <c r="DB27" s="35">
        <f t="shared" si="92"/>
        <v>1.2934340388235537</v>
      </c>
      <c r="DC27" s="243">
        <f>IFERROR('Turistas lugar residencia isla '!DC27/'Turistas lugar residencia isla '!$K27,"-")</f>
        <v>0.11879233990721874</v>
      </c>
      <c r="DD27" s="35">
        <f t="shared" si="93"/>
        <v>1.0843507919126476</v>
      </c>
      <c r="DE27" s="243">
        <f>IFERROR('Turistas lugar residencia isla '!DE27/'Turistas lugar residencia isla '!$M27,"-")</f>
        <v>1.4230673626646781E-2</v>
      </c>
      <c r="DF27" s="35">
        <f t="shared" si="94"/>
        <v>2.4275593906466391</v>
      </c>
      <c r="DG27" s="242">
        <f>IFERROR('Turistas lugar residencia isla '!DG27/'Turistas lugar residencia isla '!$C27,"-")</f>
        <v>2.8870419231214084E-2</v>
      </c>
      <c r="DH27" s="35">
        <f t="shared" si="95"/>
        <v>-3.0945585632107364E-2</v>
      </c>
      <c r="DI27" s="243">
        <f>IFERROR('Turistas lugar residencia isla '!DI27/'Turistas lugar residencia isla '!$E27,"-")</f>
        <v>9.1191129080682928E-3</v>
      </c>
      <c r="DJ27" s="35">
        <f t="shared" si="96"/>
        <v>-7.8634334781129356E-2</v>
      </c>
      <c r="DK27" s="243">
        <f>IFERROR('Turistas lugar residencia isla '!DK27/'Turistas lugar residencia isla '!$G27,"-")</f>
        <v>8.1866623607298558E-2</v>
      </c>
      <c r="DL27" s="35">
        <f t="shared" si="97"/>
        <v>0.49682739592142644</v>
      </c>
      <c r="DM27" s="243">
        <f>IFERROR('Turistas lugar residencia isla '!DM27/'Turistas lugar residencia isla '!$I27,"-")</f>
        <v>1.096469614239814E-2</v>
      </c>
      <c r="DN27" s="35">
        <f t="shared" si="98"/>
        <v>-0.75808439419602891</v>
      </c>
      <c r="DO27" s="243">
        <f>IFERROR('Turistas lugar residencia isla '!DO27/'Turistas lugar residencia isla '!$K27,"-")</f>
        <v>1.7037465883715162E-2</v>
      </c>
      <c r="DP27" s="35">
        <f t="shared" si="99"/>
        <v>-0.30479784892621831</v>
      </c>
      <c r="DQ27" s="243">
        <f>IFERROR('Turistas lugar residencia isla '!DQ27/'Turistas lugar residencia isla '!$M27,"-")</f>
        <v>1.6778523489932886E-3</v>
      </c>
      <c r="DR27" s="35">
        <f t="shared" si="100"/>
        <v>-0.52852348993288589</v>
      </c>
      <c r="DS27" s="242">
        <f>IFERROR('Turistas lugar residencia isla '!DS27/'Turistas lugar residencia isla '!$C27,"-")</f>
        <v>8.163935418815918E-2</v>
      </c>
      <c r="DT27" s="35">
        <f t="shared" si="101"/>
        <v>-0.31660556328881817</v>
      </c>
      <c r="DU27" s="243">
        <f>IFERROR('Turistas lugar residencia isla '!DU27/'Turistas lugar residencia isla '!$E27,"-")</f>
        <v>0.10551229959368308</v>
      </c>
      <c r="DV27" s="35">
        <f t="shared" si="102"/>
        <v>-0.42264332049225617</v>
      </c>
      <c r="DW27" s="243">
        <f>IFERROR('Turistas lugar residencia isla '!DW27/'Turistas lugar residencia isla '!$G27,"-")</f>
        <v>0.11178338604939796</v>
      </c>
      <c r="DX27" s="35">
        <f t="shared" si="103"/>
        <v>-0.24728949520704735</v>
      </c>
      <c r="DY27" s="243">
        <f>IFERROR('Turistas lugar residencia isla '!DY27/'Turistas lugar residencia isla '!$I27,"-")</f>
        <v>0.10628116930476435</v>
      </c>
      <c r="DZ27" s="35">
        <f t="shared" si="104"/>
        <v>-0.18129090671824266</v>
      </c>
      <c r="EA27" s="243">
        <f>IFERROR('Turistas lugar residencia isla '!EA27/'Turistas lugar residencia isla '!$K27,"-")</f>
        <v>3.6800475184397108E-2</v>
      </c>
      <c r="EB27" s="35">
        <f t="shared" si="105"/>
        <v>-0.35007026264716323</v>
      </c>
      <c r="EC27" s="243">
        <f>IFERROR('Turistas lugar residencia isla '!EC27/'Turistas lugar residencia isla '!$M27,"-")</f>
        <v>0.11403181705195128</v>
      </c>
      <c r="ED27" s="35">
        <f t="shared" si="106"/>
        <v>-2.8511149319909723E-2</v>
      </c>
    </row>
    <row r="28" spans="1:136" s="16" customFormat="1" outlineLevel="1" x14ac:dyDescent="0.25">
      <c r="A28" s="218"/>
      <c r="B28" s="33" t="s">
        <v>47</v>
      </c>
      <c r="C28" s="242">
        <f>IFERROR('Turistas lugar residencia isla '!C28/'Turistas lugar residencia isla '!$C28,"-")</f>
        <v>1</v>
      </c>
      <c r="D28" s="35">
        <f t="shared" si="41"/>
        <v>0</v>
      </c>
      <c r="E28" s="243">
        <f>IFERROR('Turistas lugar residencia isla '!E28/'Turistas lugar residencia isla '!$E28,"-")</f>
        <v>1</v>
      </c>
      <c r="F28" s="35">
        <f t="shared" si="42"/>
        <v>0</v>
      </c>
      <c r="G28" s="243">
        <f>IFERROR('Turistas lugar residencia isla '!G28/'Turistas lugar residencia isla '!$G28,"-")</f>
        <v>1</v>
      </c>
      <c r="H28" s="35">
        <f t="shared" si="43"/>
        <v>0</v>
      </c>
      <c r="I28" s="243">
        <f>IFERROR('Turistas lugar residencia isla '!I28/'Turistas lugar residencia isla '!$I28,"-")</f>
        <v>1</v>
      </c>
      <c r="J28" s="35">
        <f t="shared" si="44"/>
        <v>0</v>
      </c>
      <c r="K28" s="243">
        <f>IFERROR('Turistas lugar residencia isla '!K28/'Turistas lugar residencia isla '!$K28,"-")</f>
        <v>1</v>
      </c>
      <c r="L28" s="35">
        <f t="shared" si="45"/>
        <v>0</v>
      </c>
      <c r="M28" s="243">
        <f>IFERROR('Turistas lugar residencia isla '!M28/'Turistas lugar residencia isla '!$M28,"-")</f>
        <v>1</v>
      </c>
      <c r="N28" s="35">
        <f t="shared" si="46"/>
        <v>0</v>
      </c>
      <c r="O28" s="242">
        <f>IFERROR('Turistas lugar residencia isla '!O28/'Turistas lugar residencia isla '!$C28,"-")</f>
        <v>0.8096490899417772</v>
      </c>
      <c r="P28" s="35">
        <f t="shared" si="47"/>
        <v>0.19724982303656335</v>
      </c>
      <c r="Q28" s="243">
        <f>IFERROR('Turistas lugar residencia isla '!Q28/'Turistas lugar residencia isla '!$E28,"-")</f>
        <v>0.79972604812783388</v>
      </c>
      <c r="R28" s="35">
        <f t="shared" si="48"/>
        <v>0.17607068271609849</v>
      </c>
      <c r="S28" s="243">
        <f>IFERROR('Turistas lugar residencia isla '!S28/'Turistas lugar residencia isla '!$G28,"-")</f>
        <v>0.78661343594097655</v>
      </c>
      <c r="T28" s="35">
        <f t="shared" si="49"/>
        <v>0.21498720155597129</v>
      </c>
      <c r="U28" s="243">
        <f>IFERROR('Turistas lugar residencia isla '!U28/'Turistas lugar residencia isla '!$I28,"-")</f>
        <v>0.87747684257779879</v>
      </c>
      <c r="V28" s="35">
        <f t="shared" si="50"/>
        <v>0.17015996405037415</v>
      </c>
      <c r="W28" s="243">
        <f>IFERROR('Turistas lugar residencia isla '!W28/'Turistas lugar residencia isla '!$K28,"-")</f>
        <v>0.80891804457225014</v>
      </c>
      <c r="X28" s="35">
        <f t="shared" si="51"/>
        <v>0.2688471496854774</v>
      </c>
      <c r="Y28" s="243">
        <f>IFERROR('Turistas lugar residencia isla '!Y28/'Turistas lugar residencia isla '!$M28,"-")</f>
        <v>0.45824042165011147</v>
      </c>
      <c r="Z28" s="35">
        <f t="shared" si="52"/>
        <v>0.3106766424629801</v>
      </c>
      <c r="AA28" s="242">
        <f>IFERROR('Turistas lugar residencia isla '!AA28/'Turistas lugar residencia isla '!$C28,"-")</f>
        <v>0.19035091005822274</v>
      </c>
      <c r="AB28" s="35">
        <f t="shared" si="53"/>
        <v>-0.41203002491142204</v>
      </c>
      <c r="AC28" s="243">
        <f>IFERROR('Turistas lugar residencia isla '!AC28/'Turistas lugar residencia isla '!$E28,"-")</f>
        <v>0.20027589204123247</v>
      </c>
      <c r="AD28" s="35">
        <f t="shared" si="54"/>
        <v>-0.37414119018277991</v>
      </c>
      <c r="AE28" s="243">
        <f>IFERROR('Turistas lugar residencia isla '!AE28/'Turistas lugar residencia isla '!$G28,"-")</f>
        <v>0.21338656405902348</v>
      </c>
      <c r="AF28" s="35">
        <f t="shared" si="55"/>
        <v>-0.39478517846526906</v>
      </c>
      <c r="AG28" s="243">
        <f>IFERROR('Turistas lugar residencia isla '!AG28/'Turistas lugar residencia isla '!$I28,"-")</f>
        <v>0.12252798439921031</v>
      </c>
      <c r="AH28" s="35">
        <f t="shared" si="56"/>
        <v>-0.51012774122959026</v>
      </c>
      <c r="AI28" s="243">
        <f>IFERROR('Turistas lugar residencia isla '!AI28/'Turistas lugar residencia isla '!$K28,"-")</f>
        <v>0.19108195542774983</v>
      </c>
      <c r="AJ28" s="35">
        <f t="shared" si="57"/>
        <v>-0.47285364774702376</v>
      </c>
      <c r="AK28" s="243">
        <f>IFERROR('Turistas lugar residencia isla '!AK28/'Turistas lugar residencia isla '!$M28,"-")</f>
        <v>0.54170889924994936</v>
      </c>
      <c r="AL28" s="35">
        <f t="shared" si="58"/>
        <v>-0.16708701023498085</v>
      </c>
      <c r="AM28" s="242">
        <f>IFERROR('Turistas lugar residencia isla '!AM28/'Turistas lugar residencia isla '!$C28,"-")</f>
        <v>0.12814773740567839</v>
      </c>
      <c r="AN28" s="35">
        <f t="shared" si="59"/>
        <v>-7.0605533522557939E-2</v>
      </c>
      <c r="AO28" s="243">
        <f>IFERROR('Turistas lugar residencia isla '!AO28/'Turistas lugar residencia isla '!$E28,"-")</f>
        <v>7.8068522891084735E-2</v>
      </c>
      <c r="AP28" s="35">
        <f t="shared" si="60"/>
        <v>-0.21140387249877934</v>
      </c>
      <c r="AQ28" s="243">
        <f>IFERROR('Turistas lugar residencia isla '!AQ28/'Turistas lugar residencia isla '!$G28,"-")</f>
        <v>0.15000045161814782</v>
      </c>
      <c r="AR28" s="35">
        <f t="shared" si="61"/>
        <v>2.1702879409054132E-2</v>
      </c>
      <c r="AS28" s="243">
        <f>IFERROR('Turistas lugar residencia isla '!AS28/'Turistas lugar residencia isla '!$I28,"-")</f>
        <v>0.29414149800404499</v>
      </c>
      <c r="AT28" s="35">
        <f t="shared" si="62"/>
        <v>4.4726062535044075E-2</v>
      </c>
      <c r="AU28" s="243">
        <f>IFERROR('Turistas lugar residencia isla '!AU28/'Turistas lugar residencia isla '!$K28,"-")</f>
        <v>6.1527677929547088E-2</v>
      </c>
      <c r="AV28" s="35">
        <f t="shared" si="63"/>
        <v>-3.1855838905996969E-2</v>
      </c>
      <c r="AW28" s="243">
        <f>IFERROR('Turistas lugar residencia isla '!AW28/'Turistas lugar residencia isla '!$M28,"-")</f>
        <v>0.14696938982363672</v>
      </c>
      <c r="AX28" s="35">
        <f t="shared" si="64"/>
        <v>1.7470110391645699E-2</v>
      </c>
      <c r="AY28" s="242">
        <f>IFERROR('Turistas lugar residencia isla '!AY28/'Turistas lugar residencia isla '!$C28,"-")</f>
        <v>2.9547481135680728E-2</v>
      </c>
      <c r="AZ28" s="35">
        <f t="shared" si="65"/>
        <v>-0.18341497826421926</v>
      </c>
      <c r="BA28" s="243">
        <f>IFERROR('Turistas lugar residencia isla '!BA28/'Turistas lugar residencia isla '!$E28,"-")</f>
        <v>4.0634900925266629E-2</v>
      </c>
      <c r="BB28" s="35">
        <f t="shared" si="66"/>
        <v>-0.27547179845237302</v>
      </c>
      <c r="BC28" s="243">
        <f>IFERROR('Turistas lugar residencia isla '!BC28/'Turistas lugar residencia isla '!$G28,"-")</f>
        <v>3.4575885397378811E-2</v>
      </c>
      <c r="BD28" s="35">
        <f t="shared" si="67"/>
        <v>-0.11980608402537241</v>
      </c>
      <c r="BE28" s="243">
        <f>IFERROR('Turistas lugar residencia isla '!BE28/'Turistas lugar residencia isla '!$I28,"-")</f>
        <v>1.7473656772972791E-3</v>
      </c>
      <c r="BF28" s="35">
        <f t="shared" si="68"/>
        <v>-0.75911462426959586</v>
      </c>
      <c r="BG28" s="243">
        <f>IFERROR('Turistas lugar residencia isla '!BG28/'Turistas lugar residencia isla '!$K28,"-")</f>
        <v>2.1369518332135153E-2</v>
      </c>
      <c r="BH28" s="35">
        <f t="shared" si="69"/>
        <v>0.19394120359019618</v>
      </c>
      <c r="BI28" s="243">
        <f>IFERROR('Turistas lugar residencia isla '!BI28/'Turistas lugar residencia isla '!$M28,"-")</f>
        <v>3.5069937157916078E-2</v>
      </c>
      <c r="BJ28" s="35">
        <f t="shared" si="70"/>
        <v>1.3627206334797797</v>
      </c>
      <c r="BK28" s="242">
        <f>IFERROR('Turistas lugar residencia isla '!BK28/'Turistas lugar residencia isla '!$C28,"-")</f>
        <v>5.8718050549631709E-2</v>
      </c>
      <c r="BL28" s="35">
        <f t="shared" si="71"/>
        <v>-0.20552553278646446</v>
      </c>
      <c r="BM28" s="243">
        <f>IFERROR('Turistas lugar residencia isla '!BM28/'Turistas lugar residencia isla '!$E28,"-")</f>
        <v>5.857176394351004E-2</v>
      </c>
      <c r="BN28" s="35">
        <f t="shared" si="72"/>
        <v>-0.15641010483953111</v>
      </c>
      <c r="BO28" s="243">
        <f>IFERROR('Turistas lugar residencia isla '!BO28/'Turistas lugar residencia isla '!$G28,"-")</f>
        <v>5.3101261821105021E-2</v>
      </c>
      <c r="BP28" s="35">
        <f t="shared" si="73"/>
        <v>-0.21734568459855808</v>
      </c>
      <c r="BQ28" s="243">
        <f>IFERROR('Turistas lugar residencia isla '!BQ28/'Turistas lugar residencia isla '!$I28,"-")</f>
        <v>7.3287991929294444E-2</v>
      </c>
      <c r="BR28" s="35">
        <f t="shared" si="74"/>
        <v>-0.27439022480956143</v>
      </c>
      <c r="BS28" s="243">
        <f>IFERROR('Turistas lugar residencia isla '!BS28/'Turistas lugar residencia isla '!$K28,"-")</f>
        <v>6.4838245866283256E-2</v>
      </c>
      <c r="BT28" s="35">
        <f t="shared" si="75"/>
        <v>-0.18397334125046583</v>
      </c>
      <c r="BU28" s="243">
        <f>IFERROR('Turistas lugar residencia isla '!BU28/'Turistas lugar residencia isla '!$M28,"-")</f>
        <v>3.6134198256638959E-2</v>
      </c>
      <c r="BV28" s="35">
        <f t="shared" si="76"/>
        <v>0.34190073818435307</v>
      </c>
      <c r="BW28" s="242">
        <f>IFERROR('Turistas lugar residencia isla '!BW28/'Turistas lugar residencia isla '!$C28,"-")</f>
        <v>0.35686646235004083</v>
      </c>
      <c r="BX28" s="35">
        <f t="shared" si="77"/>
        <v>0.95368346550438399</v>
      </c>
      <c r="BY28" s="243">
        <f>IFERROR('Turistas lugar residencia isla '!BY28/'Turistas lugar residencia isla '!$E28,"-")</f>
        <v>0.40819605020381478</v>
      </c>
      <c r="BZ28" s="35">
        <f t="shared" si="78"/>
        <v>1.0440901850557922</v>
      </c>
      <c r="CA28" s="243">
        <f>IFERROR('Turistas lugar residencia isla '!CA28/'Turistas lugar residencia isla '!$G28,"-")</f>
        <v>0.24745663713083979</v>
      </c>
      <c r="CB28" s="35">
        <f t="shared" si="79"/>
        <v>1.0844988584584687</v>
      </c>
      <c r="CC28" s="243">
        <f>IFERROR('Turistas lugar residencia isla '!CC28/'Turistas lugar residencia isla '!$I28,"-")</f>
        <v>0.28231540433172919</v>
      </c>
      <c r="CD28" s="35">
        <f t="shared" si="80"/>
        <v>1.3392534974553922</v>
      </c>
      <c r="CE28" s="243">
        <f>IFERROR('Turistas lugar residencia isla '!CE28/'Turistas lugar residencia isla '!$K28,"-")</f>
        <v>0.44614306254493169</v>
      </c>
      <c r="CF28" s="35">
        <f t="shared" si="81"/>
        <v>0.66351575085735082</v>
      </c>
      <c r="CG28" s="243">
        <f>IFERROR('Turistas lugar residencia isla '!CG28/'Turistas lugar residencia isla '!$M28,"-")</f>
        <v>8.49381714980742E-2</v>
      </c>
      <c r="CH28" s="35">
        <f t="shared" si="82"/>
        <v>0.67377299296334492</v>
      </c>
      <c r="CI28" s="242">
        <f>IFERROR('Turistas lugar residencia isla '!CI28/'Turistas lugar residencia isla '!$C28,"-")</f>
        <v>4.8874884790900165E-2</v>
      </c>
      <c r="CJ28" s="35">
        <f t="shared" si="83"/>
        <v>-5.0895691976802881E-2</v>
      </c>
      <c r="CK28" s="243">
        <f>IFERROR('Turistas lugar residencia isla '!CK28/'Turistas lugar residencia isla '!$E28,"-")</f>
        <v>3.9831670931805001E-2</v>
      </c>
      <c r="CL28" s="35">
        <f t="shared" si="84"/>
        <v>-0.1916697242790617</v>
      </c>
      <c r="CM28" s="243">
        <f>IFERROR('Turistas lugar residencia isla '!CM28/'Turistas lugar residencia isla '!$G28,"-")</f>
        <v>8.6283152535534827E-2</v>
      </c>
      <c r="CN28" s="35">
        <f t="shared" si="85"/>
        <v>-1.3168886846591898E-2</v>
      </c>
      <c r="CO28" s="243">
        <f>IFERROR('Turistas lugar residencia isla '!CO28/'Turistas lugar residencia isla '!$I28,"-")</f>
        <v>3.4314979557752368E-2</v>
      </c>
      <c r="CP28" s="35">
        <f t="shared" si="86"/>
        <v>7.8043800866817392E-2</v>
      </c>
      <c r="CQ28" s="243">
        <f>IFERROR('Turistas lugar residencia isla '!CQ28/'Turistas lugar residencia isla '!$K28,"-")</f>
        <v>2.9989216391085548E-2</v>
      </c>
      <c r="CR28" s="35">
        <f t="shared" si="87"/>
        <v>2.2460089235790015E-2</v>
      </c>
      <c r="CS28" s="243">
        <f>IFERROR('Turistas lugar residencia isla '!CS28/'Turistas lugar residencia isla '!$M28,"-")</f>
        <v>5.7926211230488543E-2</v>
      </c>
      <c r="CT28" s="35">
        <f t="shared" si="88"/>
        <v>0.73618994526657189</v>
      </c>
      <c r="CU28" s="242">
        <f>IFERROR('Turistas lugar residencia isla '!CU28/'Turistas lugar residencia isla '!$C28,"-")</f>
        <v>4.0665252935490399E-2</v>
      </c>
      <c r="CV28" s="35">
        <f t="shared" si="89"/>
        <v>0.18516647197534786</v>
      </c>
      <c r="CW28" s="243">
        <f>IFERROR('Turistas lugar residencia isla '!CW28/'Turistas lugar residencia isla '!$E28,"-")</f>
        <v>2.8596151868673838E-2</v>
      </c>
      <c r="CX28" s="35">
        <f t="shared" si="90"/>
        <v>0.2441954105599462</v>
      </c>
      <c r="CY28" s="243">
        <f>IFERROR('Turistas lugar residencia isla '!CY28/'Turistas lugar residencia isla '!$G28,"-")</f>
        <v>2.1397667843884638E-2</v>
      </c>
      <c r="CZ28" s="35">
        <f t="shared" si="91"/>
        <v>0.20965445576339659</v>
      </c>
      <c r="DA28" s="243">
        <f>IFERROR('Turistas lugar residencia isla '!DA28/'Turistas lugar residencia isla '!$I28,"-")</f>
        <v>1.6836495807770469E-2</v>
      </c>
      <c r="DB28" s="35">
        <f t="shared" si="92"/>
        <v>0.89195258508561426</v>
      </c>
      <c r="DC28" s="243">
        <f>IFERROR('Turistas lugar residencia isla '!DC28/'Turistas lugar residencia isla '!$K28,"-")</f>
        <v>0.1045902228612509</v>
      </c>
      <c r="DD28" s="35">
        <f t="shared" si="93"/>
        <v>9.8052181032405095E-2</v>
      </c>
      <c r="DE28" s="243">
        <f>IFERROR('Turistas lugar residencia isla '!DE28/'Turistas lugar residencia isla '!$M28,"-")</f>
        <v>0</v>
      </c>
      <c r="DF28" s="35">
        <f t="shared" si="94"/>
        <v>-1</v>
      </c>
      <c r="DG28" s="242">
        <f>IFERROR('Turistas lugar residencia isla '!DG28/'Turistas lugar residencia isla '!$C28,"-")</f>
        <v>2.381737390691854E-2</v>
      </c>
      <c r="DH28" s="35">
        <f t="shared" si="95"/>
        <v>0.53212315163481372</v>
      </c>
      <c r="DI28" s="243">
        <f>IFERROR('Turistas lugar residencia isla '!DI28/'Turistas lugar residencia isla '!$E28,"-")</f>
        <v>7.8188813373197344E-3</v>
      </c>
      <c r="DJ28" s="35">
        <f t="shared" si="96"/>
        <v>0.36149813956195387</v>
      </c>
      <c r="DK28" s="243">
        <f>IFERROR('Turistas lugar residencia isla '!DK28/'Turistas lugar residencia isla '!$G28,"-")</f>
        <v>6.6691957282944789E-2</v>
      </c>
      <c r="DL28" s="35">
        <f t="shared" si="97"/>
        <v>1.0143152612070727</v>
      </c>
      <c r="DM28" s="243">
        <f>IFERROR('Turistas lugar residencia isla '!DM28/'Turistas lugar residencia isla '!$I28,"-")</f>
        <v>9.113332593196858E-3</v>
      </c>
      <c r="DN28" s="35">
        <f t="shared" si="98"/>
        <v>-0.57087614169590206</v>
      </c>
      <c r="DO28" s="243">
        <f>IFERROR('Turistas lugar residencia isla '!DO28/'Turistas lugar residencia isla '!$K28,"-")</f>
        <v>1.3716750539180445E-2</v>
      </c>
      <c r="DP28" s="35">
        <f t="shared" si="99"/>
        <v>0.33771379431515203</v>
      </c>
      <c r="DQ28" s="243">
        <f>IFERROR('Turistas lugar residencia isla '!DQ28/'Turistas lugar residencia isla '!$M28,"-")</f>
        <v>0</v>
      </c>
      <c r="DR28" s="35" t="str">
        <f t="shared" si="100"/>
        <v>-</v>
      </c>
      <c r="DS28" s="242">
        <f>IFERROR('Turistas lugar residencia isla '!DS28/'Turistas lugar residencia isla '!$C28,"-")</f>
        <v>7.0630858804223207E-2</v>
      </c>
      <c r="DT28" s="35">
        <f t="shared" si="101"/>
        <v>-0.15378301179883369</v>
      </c>
      <c r="DU28" s="243">
        <f>IFERROR('Turistas lugar residencia isla '!DU28/'Turistas lugar residencia isla '!$E28,"-")</f>
        <v>9.5060523574024239E-2</v>
      </c>
      <c r="DV28" s="35">
        <f t="shared" si="102"/>
        <v>-0.19883549911362808</v>
      </c>
      <c r="DW28" s="243">
        <f>IFERROR('Turistas lugar residencia isla '!DW28/'Turistas lugar residencia isla '!$G28,"-")</f>
        <v>8.9971367409427974E-2</v>
      </c>
      <c r="DX28" s="35">
        <f t="shared" si="103"/>
        <v>-0.14101930095888071</v>
      </c>
      <c r="DY28" s="243">
        <f>IFERROR('Turistas lugar residencia isla '!DY28/'Turistas lugar residencia isla '!$I28,"-")</f>
        <v>9.7200836032417984E-2</v>
      </c>
      <c r="DZ28" s="35">
        <f t="shared" si="104"/>
        <v>8.2334733115483338E-3</v>
      </c>
      <c r="EA28" s="243">
        <f>IFERROR('Turistas lugar residencia isla '!EA28/'Turistas lugar residencia isla '!$K28,"-")</f>
        <v>3.2534148094895757E-2</v>
      </c>
      <c r="EB28" s="35">
        <f t="shared" si="105"/>
        <v>-0.16869016184546215</v>
      </c>
      <c r="EC28" s="243">
        <f>IFERROR('Turistas lugar residencia isla '!EC28/'Turistas lugar residencia isla '!$M28,"-")</f>
        <v>7.8451246705858499E-2</v>
      </c>
      <c r="ED28" s="35">
        <f t="shared" si="106"/>
        <v>0.13689595400704468</v>
      </c>
    </row>
    <row r="29" spans="1:136" s="16" customFormat="1" outlineLevel="1" x14ac:dyDescent="0.25">
      <c r="A29" s="218"/>
      <c r="B29" s="33" t="s">
        <v>49</v>
      </c>
      <c r="C29" s="242">
        <f>IFERROR('Turistas lugar residencia isla '!C29/'Turistas lugar residencia isla '!$C29,"-")</f>
        <v>1</v>
      </c>
      <c r="D29" s="35">
        <f t="shared" si="41"/>
        <v>0</v>
      </c>
      <c r="E29" s="243">
        <f>IFERROR('Turistas lugar residencia isla '!E29/'Turistas lugar residencia isla '!$E29,"-")</f>
        <v>1</v>
      </c>
      <c r="F29" s="35">
        <f t="shared" si="42"/>
        <v>0</v>
      </c>
      <c r="G29" s="243">
        <f>IFERROR('Turistas lugar residencia isla '!G29/'Turistas lugar residencia isla '!$G29,"-")</f>
        <v>1</v>
      </c>
      <c r="H29" s="35">
        <f t="shared" si="43"/>
        <v>0</v>
      </c>
      <c r="I29" s="243">
        <f>IFERROR('Turistas lugar residencia isla '!I29/'Turistas lugar residencia isla '!$I29,"-")</f>
        <v>1</v>
      </c>
      <c r="J29" s="35">
        <f t="shared" si="44"/>
        <v>0</v>
      </c>
      <c r="K29" s="243">
        <f>IFERROR('Turistas lugar residencia isla '!K29/'Turistas lugar residencia isla '!$K29,"-")</f>
        <v>1</v>
      </c>
      <c r="L29" s="35">
        <f t="shared" si="45"/>
        <v>0</v>
      </c>
      <c r="M29" s="243">
        <f>IFERROR('Turistas lugar residencia isla '!M29/'Turistas lugar residencia isla '!$M29,"-")</f>
        <v>1</v>
      </c>
      <c r="N29" s="35">
        <f t="shared" si="46"/>
        <v>0</v>
      </c>
      <c r="O29" s="242">
        <f>IFERROR('Turistas lugar residencia isla '!O29/'Turistas lugar residencia isla '!$C29,"-")</f>
        <v>0.83198597005347785</v>
      </c>
      <c r="P29" s="35">
        <f t="shared" si="47"/>
        <v>0.12630792766808741</v>
      </c>
      <c r="Q29" s="243">
        <f>IFERROR('Turistas lugar residencia isla '!Q29/'Turistas lugar residencia isla '!$E29,"-")</f>
        <v>0.81629767532143827</v>
      </c>
      <c r="R29" s="35">
        <f t="shared" si="48"/>
        <v>0.10611700231058818</v>
      </c>
      <c r="S29" s="243">
        <f>IFERROR('Turistas lugar residencia isla '!S29/'Turistas lugar residencia isla '!$G29,"-")</f>
        <v>0.80935911068850508</v>
      </c>
      <c r="T29" s="35">
        <f t="shared" si="49"/>
        <v>0.1119508649902925</v>
      </c>
      <c r="U29" s="243">
        <f>IFERROR('Turistas lugar residencia isla '!U29/'Turistas lugar residencia isla '!$I29,"-")</f>
        <v>0.90345234713938039</v>
      </c>
      <c r="V29" s="35">
        <f t="shared" si="50"/>
        <v>8.9087064834560303E-2</v>
      </c>
      <c r="W29" s="243">
        <f>IFERROR('Turistas lugar residencia isla '!W29/'Turistas lugar residencia isla '!$K29,"-")</f>
        <v>0.84335059034498217</v>
      </c>
      <c r="X29" s="35">
        <f t="shared" si="51"/>
        <v>0.22725921842590413</v>
      </c>
      <c r="Y29" s="243">
        <f>IFERROR('Turistas lugar residencia isla '!Y29/'Turistas lugar residencia isla '!$M29,"-")</f>
        <v>0.50980516194331982</v>
      </c>
      <c r="Z29" s="35">
        <f t="shared" si="52"/>
        <v>0.483707148255345</v>
      </c>
      <c r="AA29" s="242">
        <f>IFERROR('Turistas lugar residencia isla '!AA29/'Turistas lugar residencia isla '!$C29,"-")</f>
        <v>0.1680140299465222</v>
      </c>
      <c r="AB29" s="35">
        <f t="shared" si="53"/>
        <v>-0.35704581669023872</v>
      </c>
      <c r="AC29" s="243">
        <f>IFERROR('Turistas lugar residencia isla '!AC29/'Turistas lugar residencia isla '!$E29,"-")</f>
        <v>0.18370232467856173</v>
      </c>
      <c r="AD29" s="35">
        <f t="shared" si="54"/>
        <v>-0.29888642416679068</v>
      </c>
      <c r="AE29" s="243">
        <f>IFERROR('Turistas lugar residencia isla '!AE29/'Turistas lugar residencia isla '!$G29,"-")</f>
        <v>0.19064088931149492</v>
      </c>
      <c r="AF29" s="35">
        <f t="shared" si="55"/>
        <v>-0.29944124795609717</v>
      </c>
      <c r="AG29" s="243">
        <f>IFERROR('Turistas lugar residencia isla '!AG29/'Turistas lugar residencia isla '!$I29,"-")</f>
        <v>9.6547652860619629E-2</v>
      </c>
      <c r="AH29" s="35">
        <f t="shared" si="56"/>
        <v>-0.4335714721030951</v>
      </c>
      <c r="AI29" s="243">
        <f>IFERROR('Turistas lugar residencia isla '!AI29/'Turistas lugar residencia isla '!$K29,"-")</f>
        <v>0.15664940965501783</v>
      </c>
      <c r="AJ29" s="35">
        <f t="shared" si="57"/>
        <v>-0.49924181331821949</v>
      </c>
      <c r="AK29" s="243">
        <f>IFERROR('Turistas lugar residencia isla '!AK29/'Turistas lugar residencia isla '!$M29,"-")</f>
        <v>0.49019483805668018</v>
      </c>
      <c r="AL29" s="35">
        <f t="shared" si="58"/>
        <v>-0.25320453650913011</v>
      </c>
      <c r="AM29" s="242">
        <f>IFERROR('Turistas lugar residencia isla '!AM29/'Turistas lugar residencia isla '!$C29,"-")</f>
        <v>0.14425806429051641</v>
      </c>
      <c r="AN29" s="35">
        <f t="shared" si="59"/>
        <v>-0.18110000001808357</v>
      </c>
      <c r="AO29" s="243">
        <f>IFERROR('Turistas lugar residencia isla '!AO29/'Turistas lugar residencia isla '!$E29,"-")</f>
        <v>8.971375506503762E-2</v>
      </c>
      <c r="AP29" s="35">
        <f t="shared" si="60"/>
        <v>-0.2624431746310002</v>
      </c>
      <c r="AQ29" s="243">
        <f>IFERROR('Turistas lugar residencia isla '!AQ29/'Turistas lugar residencia isla '!$G29,"-")</f>
        <v>0.1806096414663623</v>
      </c>
      <c r="AR29" s="35">
        <f t="shared" si="61"/>
        <v>-8.781280262713631E-2</v>
      </c>
      <c r="AS29" s="243">
        <f>IFERROR('Turistas lugar residencia isla '!AS29/'Turistas lugar residencia isla '!$I29,"-")</f>
        <v>0.3223954243452013</v>
      </c>
      <c r="AT29" s="35">
        <f t="shared" si="62"/>
        <v>-0.14594252306449129</v>
      </c>
      <c r="AU29" s="243">
        <f>IFERROR('Turistas lugar residencia isla '!AU29/'Turistas lugar residencia isla '!$K29,"-")</f>
        <v>6.2754598397296357E-2</v>
      </c>
      <c r="AV29" s="35">
        <f t="shared" si="63"/>
        <v>-0.27553117142299344</v>
      </c>
      <c r="AW29" s="243">
        <f>IFERROR('Turistas lugar residencia isla '!AW29/'Turistas lugar residencia isla '!$M29,"-")</f>
        <v>0.20040485829959515</v>
      </c>
      <c r="AX29" s="35">
        <f t="shared" si="64"/>
        <v>0.28517470975750814</v>
      </c>
      <c r="AY29" s="242">
        <f>IFERROR('Turistas lugar residencia isla '!AY29/'Turistas lugar residencia isla '!$C29,"-")</f>
        <v>2.6571921398028917E-2</v>
      </c>
      <c r="AZ29" s="35">
        <f t="shared" si="65"/>
        <v>-0.27580051775103143</v>
      </c>
      <c r="BA29" s="243">
        <f>IFERROR('Turistas lugar residencia isla '!BA29/'Turistas lugar residencia isla '!$E29,"-")</f>
        <v>3.6785904140923295E-2</v>
      </c>
      <c r="BB29" s="35">
        <f t="shared" si="66"/>
        <v>-0.26076566788744793</v>
      </c>
      <c r="BC29" s="243">
        <f>IFERROR('Turistas lugar residencia isla '!BC29/'Turistas lugar residencia isla '!$G29,"-")</f>
        <v>2.9567502241062065E-2</v>
      </c>
      <c r="BD29" s="35">
        <f t="shared" si="67"/>
        <v>-0.29494214059380131</v>
      </c>
      <c r="BE29" s="243">
        <f>IFERROR('Turistas lugar residencia isla '!BE29/'Turistas lugar residencia isla '!$I29,"-")</f>
        <v>9.0610885558507232E-3</v>
      </c>
      <c r="BF29" s="35">
        <f t="shared" si="68"/>
        <v>-0.14328565671020022</v>
      </c>
      <c r="BG29" s="243">
        <f>IFERROR('Turistas lugar residencia isla '!BG29/'Turistas lugar residencia isla '!$K29,"-")</f>
        <v>1.5014031200562111E-2</v>
      </c>
      <c r="BH29" s="35">
        <f t="shared" si="69"/>
        <v>-0.14215131430261974</v>
      </c>
      <c r="BI29" s="243">
        <f>IFERROR('Turistas lugar residencia isla '!BI29/'Turistas lugar residencia isla '!$M29,"-")</f>
        <v>2.201417004048583E-2</v>
      </c>
      <c r="BJ29" s="35">
        <f t="shared" si="70"/>
        <v>-1.8956901706678742E-2</v>
      </c>
      <c r="BK29" s="242">
        <f>IFERROR('Turistas lugar residencia isla '!BK29/'Turistas lugar residencia isla '!$C29,"-")</f>
        <v>4.6814280681109842E-2</v>
      </c>
      <c r="BL29" s="35">
        <f t="shared" si="71"/>
        <v>1.4521819595419982E-2</v>
      </c>
      <c r="BM29" s="243">
        <f>IFERROR('Turistas lugar residencia isla '!BM29/'Turistas lugar residencia isla '!$E29,"-")</f>
        <v>4.5291417504681783E-2</v>
      </c>
      <c r="BN29" s="35">
        <f t="shared" si="72"/>
        <v>-8.3413593491950655E-2</v>
      </c>
      <c r="BO29" s="243">
        <f>IFERROR('Turistas lugar residencia isla '!BO29/'Turistas lugar residencia isla '!$G29,"-")</f>
        <v>3.9947158115548075E-2</v>
      </c>
      <c r="BP29" s="35">
        <f t="shared" si="73"/>
        <v>0.11316674323586273</v>
      </c>
      <c r="BQ29" s="243">
        <f>IFERROR('Turistas lugar residencia isla '!BQ29/'Turistas lugar residencia isla '!$I29,"-")</f>
        <v>5.9852193429457724E-2</v>
      </c>
      <c r="BR29" s="35">
        <f t="shared" si="74"/>
        <v>0.16914247478746836</v>
      </c>
      <c r="BS29" s="243">
        <f>IFERROR('Turistas lugar residencia isla '!BS29/'Turistas lugar residencia isla '!$K29,"-")</f>
        <v>5.404275313277266E-2</v>
      </c>
      <c r="BT29" s="35">
        <f t="shared" si="75"/>
        <v>-4.8362907035315983E-2</v>
      </c>
      <c r="BU29" s="243">
        <f>IFERROR('Turistas lugar residencia isla '!BU29/'Turistas lugar residencia isla '!$M29,"-")</f>
        <v>2.1128542510121459E-2</v>
      </c>
      <c r="BV29" s="35">
        <f t="shared" si="76"/>
        <v>0.24638084903456892</v>
      </c>
      <c r="BW29" s="242">
        <f>IFERROR('Turistas lugar residencia isla '!BW29/'Turistas lugar residencia isla '!$C29,"-")</f>
        <v>0.37458156261501835</v>
      </c>
      <c r="BX29" s="35">
        <f t="shared" si="77"/>
        <v>0.65188157955170722</v>
      </c>
      <c r="BY29" s="243">
        <f>IFERROR('Turistas lugar residencia isla '!BY29/'Turistas lugar residencia isla '!$E29,"-")</f>
        <v>0.41657163402470038</v>
      </c>
      <c r="BZ29" s="35">
        <f t="shared" si="78"/>
        <v>0.59665244739951451</v>
      </c>
      <c r="CA29" s="243">
        <f>IFERROR('Turistas lugar residencia isla '!CA29/'Turistas lugar residencia isla '!$G29,"-")</f>
        <v>0.26684062873132297</v>
      </c>
      <c r="CB29" s="35">
        <f t="shared" si="79"/>
        <v>0.88179762742207268</v>
      </c>
      <c r="CC29" s="243">
        <f>IFERROR('Turistas lugar residencia isla '!CC29/'Turistas lugar residencia isla '!$I29,"-")</f>
        <v>0.28851798016250924</v>
      </c>
      <c r="CD29" s="35">
        <f t="shared" si="80"/>
        <v>0.7458117825352466</v>
      </c>
      <c r="CE29" s="243">
        <f>IFERROR('Turistas lugar residencia isla '!CE29/'Turistas lugar residencia isla '!$K29,"-")</f>
        <v>0.48783747084915707</v>
      </c>
      <c r="CF29" s="35">
        <f t="shared" si="81"/>
        <v>0.53804510500907443</v>
      </c>
      <c r="CG29" s="243">
        <f>IFERROR('Turistas lugar residencia isla '!CG29/'Turistas lugar residencia isla '!$M29,"-")</f>
        <v>0.10994433198380567</v>
      </c>
      <c r="CH29" s="35">
        <f t="shared" si="82"/>
        <v>1.5614245951417005</v>
      </c>
      <c r="CI29" s="242">
        <f>IFERROR('Turistas lugar residencia isla '!CI29/'Turistas lugar residencia isla '!$C29,"-")</f>
        <v>4.4803508186029677E-2</v>
      </c>
      <c r="CJ29" s="35">
        <f t="shared" si="83"/>
        <v>-0.20242796126577967</v>
      </c>
      <c r="CK29" s="243">
        <f>IFERROR('Turistas lugar residencia isla '!CK29/'Turistas lugar residencia isla '!$E29,"-")</f>
        <v>3.6331512088813793E-2</v>
      </c>
      <c r="CL29" s="35">
        <f t="shared" si="84"/>
        <v>-0.28039334675918548</v>
      </c>
      <c r="CM29" s="243">
        <f>IFERROR('Turistas lugar residencia isla '!CM29/'Turistas lugar residencia isla '!$G29,"-")</f>
        <v>8.6964095826725069E-2</v>
      </c>
      <c r="CN29" s="35">
        <f t="shared" si="85"/>
        <v>-0.13477756131870133</v>
      </c>
      <c r="CO29" s="243">
        <f>IFERROR('Turistas lugar residencia isla '!CO29/'Turistas lugar residencia isla '!$I29,"-")</f>
        <v>2.6721022059601581E-2</v>
      </c>
      <c r="CP29" s="35">
        <f t="shared" si="86"/>
        <v>-0.13053848644713106</v>
      </c>
      <c r="CQ29" s="243">
        <f>IFERROR('Turistas lugar residencia isla '!CQ29/'Turistas lugar residencia isla '!$K29,"-")</f>
        <v>2.4484552747399593E-2</v>
      </c>
      <c r="CR29" s="35">
        <f t="shared" si="87"/>
        <v>-0.23099074597891467</v>
      </c>
      <c r="CS29" s="243">
        <f>IFERROR('Turistas lugar residencia isla '!CS29/'Turistas lugar residencia isla '!$M29,"-")</f>
        <v>4.4344635627530361E-2</v>
      </c>
      <c r="CT29" s="35">
        <f t="shared" si="88"/>
        <v>0.27326523982011897</v>
      </c>
      <c r="CU29" s="242">
        <f>IFERROR('Turistas lugar residencia isla '!CU29/'Turistas lugar residencia isla '!$C29,"-")</f>
        <v>4.4500143813945847E-2</v>
      </c>
      <c r="CV29" s="35">
        <f t="shared" si="89"/>
        <v>0.32057102992974196</v>
      </c>
      <c r="CW29" s="243">
        <f>IFERROR('Turistas lugar residencia isla '!CW29/'Turistas lugar residencia isla '!$E29,"-")</f>
        <v>3.6216811182456052E-2</v>
      </c>
      <c r="CX29" s="35">
        <f t="shared" si="90"/>
        <v>0.42646651927396251</v>
      </c>
      <c r="CY29" s="243">
        <f>IFERROR('Turistas lugar residencia isla '!CY29/'Turistas lugar residencia isla '!$G29,"-")</f>
        <v>2.0657692740410613E-2</v>
      </c>
      <c r="CZ29" s="35">
        <f t="shared" si="91"/>
        <v>8.392586654109313E-2</v>
      </c>
      <c r="DA29" s="243">
        <f>IFERROR('Turistas lugar residencia isla '!DA29/'Turistas lugar residencia isla '!$I29,"-")</f>
        <v>1.8862880724441547E-2</v>
      </c>
      <c r="DB29" s="35">
        <f t="shared" si="92"/>
        <v>0.35244912523062877</v>
      </c>
      <c r="DC29" s="243">
        <f>IFERROR('Turistas lugar residencia isla '!DC29/'Turistas lugar residencia isla '!$K29,"-")</f>
        <v>0.11036584577318166</v>
      </c>
      <c r="DD29" s="35">
        <f t="shared" si="93"/>
        <v>0.26527361681718853</v>
      </c>
      <c r="DE29" s="243">
        <f>IFERROR('Turistas lugar residencia isla '!DE29/'Turistas lugar residencia isla '!$M29,"-")</f>
        <v>2.3405870445344129E-3</v>
      </c>
      <c r="DF29" s="35" t="str">
        <f t="shared" si="94"/>
        <v>-</v>
      </c>
      <c r="DG29" s="242">
        <f>IFERROR('Turistas lugar residencia isla '!DG29/'Turistas lugar residencia isla '!$C29,"-")</f>
        <v>2.1391996600920234E-2</v>
      </c>
      <c r="DH29" s="35">
        <f t="shared" si="95"/>
        <v>6.7728482117340949E-2</v>
      </c>
      <c r="DI29" s="243">
        <f>IFERROR('Turistas lugar residencia isla '!DI29/'Turistas lugar residencia isla '!$E29,"-")</f>
        <v>6.8688196614999789E-3</v>
      </c>
      <c r="DJ29" s="35">
        <f t="shared" si="96"/>
        <v>0.10639256398369801</v>
      </c>
      <c r="DK29" s="243">
        <f>IFERROR('Turistas lugar residencia isla '!DK29/'Turistas lugar residencia isla '!$G29,"-")</f>
        <v>5.4856118371627974E-2</v>
      </c>
      <c r="DL29" s="35">
        <f t="shared" si="97"/>
        <v>1.5934687160962024E-2</v>
      </c>
      <c r="DM29" s="243">
        <f>IFERROR('Turistas lugar residencia isla '!DM29/'Turistas lugar residencia isla '!$I29,"-")</f>
        <v>1.7437165499919246E-2</v>
      </c>
      <c r="DN29" s="35">
        <f t="shared" si="98"/>
        <v>0.43541339781150246</v>
      </c>
      <c r="DO29" s="243">
        <f>IFERROR('Turistas lugar residencia isla '!DO29/'Turistas lugar residencia isla '!$K29,"-")</f>
        <v>1.3686347706512978E-2</v>
      </c>
      <c r="DP29" s="35">
        <f t="shared" si="99"/>
        <v>2.5180967707719049E-2</v>
      </c>
      <c r="DQ29" s="243">
        <f>IFERROR('Turistas lugar residencia isla '!DQ29/'Turistas lugar residencia isla '!$M29,"-")</f>
        <v>1.771255060728745E-3</v>
      </c>
      <c r="DR29" s="35">
        <f t="shared" si="100"/>
        <v>5.5199898785425106</v>
      </c>
      <c r="DS29" s="242">
        <f>IFERROR('Turistas lugar residencia isla '!DS29/'Turistas lugar residencia isla '!$C29,"-")</f>
        <v>7.534364539065376E-2</v>
      </c>
      <c r="DT29" s="35">
        <f t="shared" si="101"/>
        <v>-0.18638043142021588</v>
      </c>
      <c r="DU29" s="243">
        <f>IFERROR('Turistas lugar residencia isla '!DU29/'Turistas lugar residencia isla '!$E29,"-")</f>
        <v>9.8812625040531329E-2</v>
      </c>
      <c r="DV29" s="35">
        <f t="shared" si="102"/>
        <v>-0.22078196894187385</v>
      </c>
      <c r="DW29" s="243">
        <f>IFERROR('Turistas lugar residencia isla '!DW29/'Turistas lugar residencia isla '!$G29,"-")</f>
        <v>9.4850456741150974E-2</v>
      </c>
      <c r="DX29" s="35">
        <f t="shared" si="103"/>
        <v>-0.11032251334325782</v>
      </c>
      <c r="DY29" s="243">
        <f>IFERROR('Turistas lugar residencia isla '!DY29/'Turistas lugar residencia isla '!$I29,"-")</f>
        <v>8.5888203877277108E-2</v>
      </c>
      <c r="DZ29" s="35">
        <f t="shared" si="104"/>
        <v>-0.20576391422758555</v>
      </c>
      <c r="EA29" s="243">
        <f>IFERROR('Turistas lugar residencia isla '!EA29/'Turistas lugar residencia isla '!$K29,"-")</f>
        <v>3.6795799692218828E-2</v>
      </c>
      <c r="EB29" s="35">
        <f t="shared" si="105"/>
        <v>-0.14659911115176349</v>
      </c>
      <c r="EC29" s="243">
        <f>IFERROR('Turistas lugar residencia isla '!EC29/'Turistas lugar residencia isla '!$M29,"-")</f>
        <v>9.3433704453441291E-2</v>
      </c>
      <c r="ED29" s="35">
        <f t="shared" si="106"/>
        <v>0.50582077974219519</v>
      </c>
    </row>
    <row r="30" spans="1:136" s="16" customFormat="1" outlineLevel="1" x14ac:dyDescent="0.25">
      <c r="A30" s="218"/>
      <c r="B30" s="33" t="s">
        <v>51</v>
      </c>
      <c r="C30" s="242">
        <f>IFERROR('Turistas lugar residencia isla '!C30/'Turistas lugar residencia isla '!$C30,"-")</f>
        <v>1</v>
      </c>
      <c r="D30" s="35">
        <f t="shared" si="41"/>
        <v>0</v>
      </c>
      <c r="E30" s="243">
        <f>IFERROR('Turistas lugar residencia isla '!E30/'Turistas lugar residencia isla '!$E30,"-")</f>
        <v>1</v>
      </c>
      <c r="F30" s="35">
        <f t="shared" si="42"/>
        <v>0</v>
      </c>
      <c r="G30" s="243">
        <f>IFERROR('Turistas lugar residencia isla '!G30/'Turistas lugar residencia isla '!$G30,"-")</f>
        <v>1</v>
      </c>
      <c r="H30" s="35">
        <f t="shared" si="43"/>
        <v>0</v>
      </c>
      <c r="I30" s="243">
        <f>IFERROR('Turistas lugar residencia isla '!I30/'Turistas lugar residencia isla '!$I30,"-")</f>
        <v>1</v>
      </c>
      <c r="J30" s="35">
        <f t="shared" si="44"/>
        <v>0</v>
      </c>
      <c r="K30" s="243">
        <f>IFERROR('Turistas lugar residencia isla '!K30/'Turistas lugar residencia isla '!$K30,"-")</f>
        <v>1</v>
      </c>
      <c r="L30" s="35">
        <f t="shared" si="45"/>
        <v>0</v>
      </c>
      <c r="M30" s="243">
        <f>IFERROR('Turistas lugar residencia isla '!M30/'Turistas lugar residencia isla '!$M30,"-")</f>
        <v>1</v>
      </c>
      <c r="N30" s="35">
        <f t="shared" si="46"/>
        <v>0</v>
      </c>
      <c r="O30" s="242">
        <f>IFERROR('Turistas lugar residencia isla '!O30/'Turistas lugar residencia isla '!$C30,"-")</f>
        <v>0.87757304176894224</v>
      </c>
      <c r="P30" s="35">
        <f t="shared" si="47"/>
        <v>2.0520320884835463E-2</v>
      </c>
      <c r="Q30" s="243">
        <f>IFERROR('Turistas lugar residencia isla '!Q30/'Turistas lugar residencia isla '!$E30,"-")</f>
        <v>0.86624256976925029</v>
      </c>
      <c r="R30" s="35">
        <f t="shared" si="48"/>
        <v>-2.1628722570581349E-3</v>
      </c>
      <c r="S30" s="243">
        <f>IFERROR('Turistas lugar residencia isla '!S30/'Turistas lugar residencia isla '!$G30,"-")</f>
        <v>0.86557742789139913</v>
      </c>
      <c r="T30" s="35">
        <f t="shared" si="49"/>
        <v>3.5435706038542625E-2</v>
      </c>
      <c r="U30" s="243">
        <f>IFERROR('Turistas lugar residencia isla '!U30/'Turistas lugar residencia isla '!$I30,"-")</f>
        <v>0.92939838051261459</v>
      </c>
      <c r="V30" s="35">
        <f t="shared" si="50"/>
        <v>2.1372883245498686E-2</v>
      </c>
      <c r="W30" s="243">
        <f>IFERROR('Turistas lugar residencia isla '!W30/'Turistas lugar residencia isla '!$K30,"-")</f>
        <v>0.88213264533580305</v>
      </c>
      <c r="X30" s="35">
        <f t="shared" si="51"/>
        <v>3.487912671888127E-2</v>
      </c>
      <c r="Y30" s="243">
        <f>IFERROR('Turistas lugar residencia isla '!Y30/'Turistas lugar residencia isla '!$M30,"-")</f>
        <v>0.61900452488687785</v>
      </c>
      <c r="Z30" s="35">
        <f t="shared" si="52"/>
        <v>1.2379623834705336</v>
      </c>
      <c r="AA30" s="242">
        <f>IFERROR('Turistas lugar residencia isla '!AA30/'Turistas lugar residencia isla '!$C30,"-")</f>
        <v>0.12242695823105774</v>
      </c>
      <c r="AB30" s="35">
        <f t="shared" si="53"/>
        <v>-0.12598254596331171</v>
      </c>
      <c r="AC30" s="243">
        <f>IFERROR('Turistas lugar residencia isla '!AC30/'Turistas lugar residencia isla '!$E30,"-")</f>
        <v>0.13375743023074968</v>
      </c>
      <c r="AD30" s="35">
        <f t="shared" si="54"/>
        <v>1.4237458226890487E-2</v>
      </c>
      <c r="AE30" s="243">
        <f>IFERROR('Turistas lugar residencia isla '!AE30/'Turistas lugar residencia isla '!$G30,"-")</f>
        <v>0.13442257210860084</v>
      </c>
      <c r="AF30" s="35">
        <f t="shared" si="55"/>
        <v>-0.18057611099640936</v>
      </c>
      <c r="AG30" s="243">
        <f>IFERROR('Turistas lugar residencia isla '!AG30/'Turistas lugar residencia isla '!$I30,"-")</f>
        <v>7.06016194873854E-2</v>
      </c>
      <c r="AH30" s="35">
        <f t="shared" si="56"/>
        <v>-0.21602332985749517</v>
      </c>
      <c r="AI30" s="243">
        <f>IFERROR('Turistas lugar residencia isla '!AI30/'Turistas lugar residencia isla '!$K30,"-")</f>
        <v>0.11786735466419693</v>
      </c>
      <c r="AJ30" s="35">
        <f t="shared" si="57"/>
        <v>-0.20143191542569949</v>
      </c>
      <c r="AK30" s="243">
        <f>IFERROR('Turistas lugar residencia isla '!AK30/'Turistas lugar residencia isla '!$M30,"-")</f>
        <v>0.38099547511312215</v>
      </c>
      <c r="AL30" s="35">
        <f t="shared" si="58"/>
        <v>-0.47333184921712879</v>
      </c>
      <c r="AM30" s="242">
        <f>IFERROR('Turistas lugar residencia isla '!AM30/'Turistas lugar residencia isla '!$C30,"-")</f>
        <v>0.15014659702524477</v>
      </c>
      <c r="AN30" s="35">
        <f t="shared" si="59"/>
        <v>-0.21681533403093756</v>
      </c>
      <c r="AO30" s="243">
        <f>IFERROR('Turistas lugar residencia isla '!AO30/'Turistas lugar residencia isla '!$E30,"-")</f>
        <v>9.5230237577716328E-2</v>
      </c>
      <c r="AP30" s="35">
        <f t="shared" si="60"/>
        <v>-0.22952482461951407</v>
      </c>
      <c r="AQ30" s="243">
        <f>IFERROR('Turistas lugar residencia isla '!AQ30/'Turistas lugar residencia isla '!$G30,"-")</f>
        <v>0.16902990836337303</v>
      </c>
      <c r="AR30" s="35">
        <f t="shared" si="61"/>
        <v>-0.23899136044073221</v>
      </c>
      <c r="AS30" s="243">
        <f>IFERROR('Turistas lugar residencia isla '!AS30/'Turistas lugar residencia isla '!$I30,"-")</f>
        <v>0.34427013126069539</v>
      </c>
      <c r="AT30" s="35">
        <f t="shared" si="62"/>
        <v>-0.14724874004058597</v>
      </c>
      <c r="AU30" s="243">
        <f>IFERROR('Turistas lugar residencia isla '!AU30/'Turistas lugar residencia isla '!$K30,"-")</f>
        <v>7.9130741581953296E-2</v>
      </c>
      <c r="AV30" s="35">
        <f t="shared" si="63"/>
        <v>-0.34391065019101463</v>
      </c>
      <c r="AW30" s="243">
        <f>IFERROR('Turistas lugar residencia isla '!AW30/'Turistas lugar residencia isla '!$M30,"-")</f>
        <v>0.21622495151906918</v>
      </c>
      <c r="AX30" s="35">
        <f t="shared" si="64"/>
        <v>0.4528612506010361</v>
      </c>
      <c r="AY30" s="242">
        <f>IFERROR('Turistas lugar residencia isla '!AY30/'Turistas lugar residencia isla '!$C30,"-")</f>
        <v>2.2489299935922562E-2</v>
      </c>
      <c r="AZ30" s="35">
        <f t="shared" si="65"/>
        <v>-0.32057685352320497</v>
      </c>
      <c r="BA30" s="243">
        <f>IFERROR('Turistas lugar residencia isla '!BA30/'Turistas lugar residencia isla '!$E30,"-")</f>
        <v>3.3024933711151318E-2</v>
      </c>
      <c r="BB30" s="35">
        <f t="shared" si="66"/>
        <v>-0.37771439678801655</v>
      </c>
      <c r="BC30" s="243">
        <f>IFERROR('Turistas lugar residencia isla '!BC30/'Turistas lugar residencia isla '!$G30,"-")</f>
        <v>2.2131762926834463E-2</v>
      </c>
      <c r="BD30" s="35">
        <f t="shared" si="67"/>
        <v>-0.21587878568764796</v>
      </c>
      <c r="BE30" s="243">
        <f>IFERROR('Turistas lugar residencia isla '!BE30/'Turistas lugar residencia isla '!$I30,"-")</f>
        <v>5.7074024148908711E-3</v>
      </c>
      <c r="BF30" s="35">
        <f t="shared" si="68"/>
        <v>-0.44008436979230325</v>
      </c>
      <c r="BG30" s="243">
        <f>IFERROR('Turistas lugar residencia isla '!BG30/'Turistas lugar residencia isla '!$K30,"-")</f>
        <v>1.4936014759605137E-2</v>
      </c>
      <c r="BH30" s="35">
        <f t="shared" si="69"/>
        <v>-6.3149552399706432E-2</v>
      </c>
      <c r="BI30" s="243">
        <f>IFERROR('Turistas lugar residencia isla '!BI30/'Turistas lugar residencia isla '!$M30,"-")</f>
        <v>3.3225597931480284E-2</v>
      </c>
      <c r="BJ30" s="35">
        <f t="shared" si="70"/>
        <v>10.869449318188815</v>
      </c>
      <c r="BK30" s="242">
        <f>IFERROR('Turistas lugar residencia isla '!BK30/'Turistas lugar residencia isla '!$C30,"-")</f>
        <v>5.3566133555892737E-2</v>
      </c>
      <c r="BL30" s="35">
        <f t="shared" si="71"/>
        <v>2.931650919045814E-2</v>
      </c>
      <c r="BM30" s="243">
        <f>IFERROR('Turistas lugar residencia isla '!BM30/'Turistas lugar residencia isla '!$E30,"-")</f>
        <v>5.4315129030912034E-2</v>
      </c>
      <c r="BN30" s="35">
        <f t="shared" si="72"/>
        <v>-1.6847417716113866E-2</v>
      </c>
      <c r="BO30" s="243">
        <f>IFERROR('Turistas lugar residencia isla '!BO30/'Turistas lugar residencia isla '!$G30,"-")</f>
        <v>3.30418993967211E-2</v>
      </c>
      <c r="BP30" s="35">
        <f t="shared" si="73"/>
        <v>6.317618698062466E-2</v>
      </c>
      <c r="BQ30" s="243">
        <f>IFERROR('Turistas lugar residencia isla '!BQ30/'Turistas lugar residencia isla '!$I30,"-")</f>
        <v>7.1309069702966507E-2</v>
      </c>
      <c r="BR30" s="35">
        <f t="shared" si="74"/>
        <v>7.1731329298934776E-2</v>
      </c>
      <c r="BS30" s="243">
        <f>IFERROR('Turistas lugar residencia isla '!BS30/'Turistas lugar residencia isla '!$K30,"-")</f>
        <v>6.8689497012062006E-2</v>
      </c>
      <c r="BT30" s="35">
        <f t="shared" si="75"/>
        <v>1.1583369027051926E-2</v>
      </c>
      <c r="BU30" s="243">
        <f>IFERROR('Turistas lugar residencia isla '!BU30/'Turistas lugar residencia isla '!$M30,"-")</f>
        <v>2.6761473820297348E-2</v>
      </c>
      <c r="BV30" s="35">
        <f t="shared" si="76"/>
        <v>1.3962508080155089E-2</v>
      </c>
      <c r="BW30" s="242">
        <f>IFERROR('Turistas lugar residencia isla '!BW30/'Turistas lugar residencia isla '!$C30,"-")</f>
        <v>0.34952795323938202</v>
      </c>
      <c r="BX30" s="35">
        <f t="shared" si="77"/>
        <v>0.18466881389511669</v>
      </c>
      <c r="BY30" s="243">
        <f>IFERROR('Turistas lugar residencia isla '!BY30/'Turistas lugar residencia isla '!$E30,"-")</f>
        <v>0.40385177092698177</v>
      </c>
      <c r="BZ30" s="35">
        <f t="shared" si="78"/>
        <v>0.11867038284375808</v>
      </c>
      <c r="CA30" s="243">
        <f>IFERROR('Turistas lugar residencia isla '!CA30/'Turistas lugar residencia isla '!$G30,"-")</f>
        <v>0.20818979058288561</v>
      </c>
      <c r="CB30" s="35">
        <f t="shared" si="79"/>
        <v>0.26360493417072717</v>
      </c>
      <c r="CC30" s="243">
        <f>IFERROR('Turistas lugar residencia isla '!CC30/'Turistas lugar residencia isla '!$I30,"-")</f>
        <v>0.2952983241078001</v>
      </c>
      <c r="CD30" s="35">
        <f t="shared" si="80"/>
        <v>0.50076840560885527</v>
      </c>
      <c r="CE30" s="243">
        <f>IFERROR('Turistas lugar residencia isla '!CE30/'Turistas lugar residencia isla '!$K30,"-")</f>
        <v>0.49006225789616825</v>
      </c>
      <c r="CF30" s="35">
        <f t="shared" si="81"/>
        <v>0.17893759110081553</v>
      </c>
      <c r="CG30" s="243">
        <f>IFERROR('Turistas lugar residencia isla '!CG30/'Turistas lugar residencia isla '!$M30,"-")</f>
        <v>8.1900452488687783E-2</v>
      </c>
      <c r="CH30" s="35">
        <f t="shared" si="82"/>
        <v>8.0355469789725849</v>
      </c>
      <c r="CI30" s="242">
        <f>IFERROR('Turistas lugar residencia isla '!CI30/'Turistas lugar residencia isla '!$C30,"-")</f>
        <v>4.75988318524165E-2</v>
      </c>
      <c r="CJ30" s="35">
        <f t="shared" si="83"/>
        <v>-0.19652667627602527</v>
      </c>
      <c r="CK30" s="243">
        <f>IFERROR('Turistas lugar residencia isla '!CK30/'Turistas lugar residencia isla '!$E30,"-")</f>
        <v>4.0958732109597565E-2</v>
      </c>
      <c r="CL30" s="35">
        <f t="shared" si="84"/>
        <v>-0.24007243934152156</v>
      </c>
      <c r="CM30" s="243">
        <f>IFERROR('Turistas lugar residencia isla '!CM30/'Turistas lugar residencia isla '!$G30,"-")</f>
        <v>8.0777074336952304E-2</v>
      </c>
      <c r="CN30" s="35">
        <f t="shared" si="85"/>
        <v>-0.14941061338695127</v>
      </c>
      <c r="CO30" s="243">
        <f>IFERROR('Turistas lugar residencia isla '!CO30/'Turistas lugar residencia isla '!$I30,"-")</f>
        <v>2.6137417424307606E-2</v>
      </c>
      <c r="CP30" s="35">
        <f t="shared" si="86"/>
        <v>-0.25213516179551065</v>
      </c>
      <c r="CQ30" s="243">
        <f>IFERROR('Turistas lugar residencia isla '!CQ30/'Turistas lugar residencia isla '!$K30,"-")</f>
        <v>2.8887075789984343E-2</v>
      </c>
      <c r="CR30" s="35">
        <f t="shared" si="87"/>
        <v>-0.32698980706493475</v>
      </c>
      <c r="CS30" s="243">
        <f>IFERROR('Turistas lugar residencia isla '!CS30/'Turistas lugar residencia isla '!$M30,"-")</f>
        <v>6.632191338073691E-2</v>
      </c>
      <c r="CT30" s="35">
        <f t="shared" si="88"/>
        <v>14.548343568196509</v>
      </c>
      <c r="CU30" s="242">
        <f>IFERROR('Turistas lugar residencia isla '!CU30/'Turistas lugar residencia isla '!$C30,"-")</f>
        <v>3.5494994583069962E-2</v>
      </c>
      <c r="CV30" s="35">
        <f t="shared" si="89"/>
        <v>6.1856505442836607E-3</v>
      </c>
      <c r="CW30" s="243">
        <f>IFERROR('Turistas lugar residencia isla '!CW30/'Turistas lugar residencia isla '!$E30,"-")</f>
        <v>2.8721374407762717E-2</v>
      </c>
      <c r="CX30" s="35">
        <f t="shared" si="90"/>
        <v>-2.4887507630079853E-2</v>
      </c>
      <c r="CY30" s="243">
        <f>IFERROR('Turistas lugar residencia isla '!CY30/'Turistas lugar residencia isla '!$G30,"-")</f>
        <v>1.7754929262487555E-2</v>
      </c>
      <c r="CZ30" s="35">
        <f t="shared" si="91"/>
        <v>-5.5966222110262476E-2</v>
      </c>
      <c r="DA30" s="243">
        <f>IFERROR('Turistas lugar residencia isla '!DA30/'Turistas lugar residencia isla '!$I30,"-")</f>
        <v>1.5143258668655176E-2</v>
      </c>
      <c r="DB30" s="35">
        <f t="shared" si="92"/>
        <v>2.6170294227859658E-2</v>
      </c>
      <c r="DC30" s="243">
        <f>IFERROR('Turistas lugar residencia isla '!DC30/'Turistas lugar residencia isla '!$K30,"-")</f>
        <v>8.8675237234191129E-2</v>
      </c>
      <c r="DD30" s="35">
        <f t="shared" si="93"/>
        <v>1.769346506675773E-2</v>
      </c>
      <c r="DE30" s="243">
        <f>IFERROR('Turistas lugar residencia isla '!DE30/'Turistas lugar residencia isla '!$M30,"-")</f>
        <v>9.049773755656109E-4</v>
      </c>
      <c r="DF30" s="35">
        <f t="shared" si="94"/>
        <v>-0.64267682781614666</v>
      </c>
      <c r="DG30" s="242">
        <f>IFERROR('Turistas lugar residencia isla '!DG30/'Turistas lugar residencia isla '!$C30,"-")</f>
        <v>9.3053311559540663E-2</v>
      </c>
      <c r="DH30" s="35">
        <f t="shared" si="95"/>
        <v>0.29650008258868521</v>
      </c>
      <c r="DI30" s="243">
        <f>IFERROR('Turistas lugar residencia isla '!DI30/'Turistas lugar residencia isla '!$E30,"-")</f>
        <v>6.0344664079599722E-2</v>
      </c>
      <c r="DJ30" s="35">
        <f t="shared" si="96"/>
        <v>0.58078366864489439</v>
      </c>
      <c r="DK30" s="243">
        <f>IFERROR('Turistas lugar residencia isla '!DK30/'Turistas lugar residencia isla '!$G30,"-")</f>
        <v>0.21928096396832919</v>
      </c>
      <c r="DL30" s="35">
        <f t="shared" si="97"/>
        <v>0.29234169084436656</v>
      </c>
      <c r="DM30" s="243">
        <f>IFERROR('Turistas lugar residencia isla '!DM30/'Turistas lugar residencia isla '!$I30,"-")</f>
        <v>2.8216747449833175E-2</v>
      </c>
      <c r="DN30" s="35">
        <f t="shared" si="98"/>
        <v>-0.31400380791863702</v>
      </c>
      <c r="DO30" s="243">
        <f>IFERROR('Turistas lugar residencia isla '!DO30/'Turistas lugar residencia isla '!$K30,"-")</f>
        <v>3.1110572081707057E-2</v>
      </c>
      <c r="DP30" s="35">
        <f t="shared" si="99"/>
        <v>-0.10738818159502383</v>
      </c>
      <c r="DQ30" s="243">
        <f>IFERROR('Turistas lugar residencia isla '!DQ30/'Turistas lugar residencia isla '!$M30,"-")</f>
        <v>2.1978021978021978E-3</v>
      </c>
      <c r="DR30" s="35">
        <f t="shared" si="100"/>
        <v>-0.70817854711660022</v>
      </c>
      <c r="DS30" s="242">
        <f>IFERROR('Turistas lugar residencia isla '!DS30/'Turistas lugar residencia isla '!$C30,"-")</f>
        <v>6.7860609155118018E-2</v>
      </c>
      <c r="DT30" s="35">
        <f t="shared" si="101"/>
        <v>-4.1206188446794689E-2</v>
      </c>
      <c r="DU30" s="243">
        <f>IFERROR('Turistas lugar residencia isla '!DU30/'Turistas lugar residencia isla '!$E30,"-")</f>
        <v>0.10909684051604777</v>
      </c>
      <c r="DV30" s="35">
        <f t="shared" si="102"/>
        <v>-4.4032879610701126E-2</v>
      </c>
      <c r="DW30" s="243">
        <f>IFERROR('Turistas lugar residencia isla '!DW30/'Turistas lugar residencia isla '!$G30,"-")</f>
        <v>8.874802323662058E-2</v>
      </c>
      <c r="DX30" s="35">
        <f t="shared" si="103"/>
        <v>1.2907821558543642E-2</v>
      </c>
      <c r="DY30" s="243">
        <f>IFERROR('Turistas lugar residencia isla '!DY30/'Turistas lugar residencia isla '!$I30,"-")</f>
        <v>7.8096767717325835E-2</v>
      </c>
      <c r="DZ30" s="35">
        <f t="shared" si="104"/>
        <v>-7.5678923651162466E-2</v>
      </c>
      <c r="EA30" s="243">
        <f>IFERROR('Turistas lugar residencia isla '!EA30/'Turistas lugar residencia isla '!$K30,"-")</f>
        <v>4.4006850573698797E-2</v>
      </c>
      <c r="EB30" s="35">
        <f t="shared" si="105"/>
        <v>2.3059648427754542E-2</v>
      </c>
      <c r="EC30" s="243">
        <f>IFERROR('Turistas lugar residencia isla '!EC30/'Turistas lugar residencia isla '!$M30,"-")</f>
        <v>0.17614738202973498</v>
      </c>
      <c r="ED30" s="35">
        <f t="shared" si="106"/>
        <v>1.838791965600584</v>
      </c>
    </row>
    <row r="31" spans="1:136" s="16" customFormat="1" outlineLevel="1" x14ac:dyDescent="0.25">
      <c r="A31" s="218"/>
      <c r="B31" s="33" t="s">
        <v>53</v>
      </c>
      <c r="C31" s="242">
        <f>IFERROR('Turistas lugar residencia isla '!C31/'Turistas lugar residencia isla '!$C31,"-")</f>
        <v>1</v>
      </c>
      <c r="D31" s="35">
        <f t="shared" si="41"/>
        <v>0</v>
      </c>
      <c r="E31" s="243">
        <f>IFERROR('Turistas lugar residencia isla '!E31/'Turistas lugar residencia isla '!$E31,"-")</f>
        <v>1</v>
      </c>
      <c r="F31" s="35">
        <f t="shared" si="42"/>
        <v>0</v>
      </c>
      <c r="G31" s="243">
        <f>IFERROR('Turistas lugar residencia isla '!G31/'Turistas lugar residencia isla '!$G31,"-")</f>
        <v>1</v>
      </c>
      <c r="H31" s="35">
        <f t="shared" si="43"/>
        <v>0</v>
      </c>
      <c r="I31" s="243">
        <f>IFERROR('Turistas lugar residencia isla '!I31/'Turistas lugar residencia isla '!$I31,"-")</f>
        <v>1</v>
      </c>
      <c r="J31" s="35">
        <f t="shared" si="44"/>
        <v>0</v>
      </c>
      <c r="K31" s="243">
        <f>IFERROR('Turistas lugar residencia isla '!K31/'Turistas lugar residencia isla '!$K31,"-")</f>
        <v>1</v>
      </c>
      <c r="L31" s="35">
        <f t="shared" si="45"/>
        <v>0</v>
      </c>
      <c r="M31" s="243">
        <f>IFERROR('Turistas lugar residencia isla '!M31/'Turistas lugar residencia isla '!$M31,"-")</f>
        <v>1</v>
      </c>
      <c r="N31" s="35">
        <f t="shared" si="46"/>
        <v>0</v>
      </c>
      <c r="O31" s="242">
        <f>IFERROR('Turistas lugar residencia isla '!O31/'Turistas lugar residencia isla '!$C31,"-")</f>
        <v>0.89986228140769497</v>
      </c>
      <c r="P31" s="35">
        <f t="shared" si="47"/>
        <v>3.7713766667919479E-3</v>
      </c>
      <c r="Q31" s="243">
        <f>IFERROR('Turistas lugar residencia isla '!Q31/'Turistas lugar residencia isla '!$E31,"-")</f>
        <v>0.88651811408351522</v>
      </c>
      <c r="R31" s="35">
        <f t="shared" si="48"/>
        <v>-1.9419087661946555E-2</v>
      </c>
      <c r="S31" s="243">
        <f>IFERROR('Turistas lugar residencia isla '!S31/'Turistas lugar residencia isla '!$G31,"-")</f>
        <v>0.90266733873041671</v>
      </c>
      <c r="T31" s="35">
        <f t="shared" si="49"/>
        <v>2.47337891787478E-2</v>
      </c>
      <c r="U31" s="243">
        <f>IFERROR('Turistas lugar residencia isla '!U31/'Turistas lugar residencia isla '!$I31,"-")</f>
        <v>0.94582214256736286</v>
      </c>
      <c r="V31" s="35">
        <f t="shared" si="50"/>
        <v>7.5734267462888027E-3</v>
      </c>
      <c r="W31" s="243">
        <f>IFERROR('Turistas lugar residencia isla '!W31/'Turistas lugar residencia isla '!$K31,"-")</f>
        <v>0.91379259651289291</v>
      </c>
      <c r="X31" s="35">
        <f t="shared" si="51"/>
        <v>1.5215062191352935E-2</v>
      </c>
      <c r="Y31" s="243">
        <f>IFERROR('Turistas lugar residencia isla '!Y31/'Turistas lugar residencia isla '!$M31,"-")</f>
        <v>0.81377274595523674</v>
      </c>
      <c r="Z31" s="35">
        <f t="shared" si="52"/>
        <v>1.3560701168294313</v>
      </c>
      <c r="AA31" s="242">
        <f>IFERROR('Turistas lugar residencia isla '!AA31/'Turistas lugar residencia isla '!$C31,"-")</f>
        <v>0.10013771859230503</v>
      </c>
      <c r="AB31" s="35">
        <f t="shared" si="53"/>
        <v>-3.2660467334115428E-2</v>
      </c>
      <c r="AC31" s="243">
        <f>IFERROR('Turistas lugar residencia isla '!AC31/'Turistas lugar residencia isla '!$E31,"-")</f>
        <v>0.11348014710357239</v>
      </c>
      <c r="AD31" s="35">
        <f t="shared" si="54"/>
        <v>0.18300186943150698</v>
      </c>
      <c r="AE31" s="243">
        <f>IFERROR('Turistas lugar residencia isla '!AE31/'Turistas lugar residencia isla '!$G31,"-")</f>
        <v>9.7332661269583287E-2</v>
      </c>
      <c r="AF31" s="35">
        <f t="shared" si="55"/>
        <v>-0.18292604043778238</v>
      </c>
      <c r="AG31" s="243">
        <f>IFERROR('Turistas lugar residencia isla '!AG31/'Turistas lugar residencia isla '!$I31,"-")</f>
        <v>5.4177857432637151E-2</v>
      </c>
      <c r="AH31" s="35">
        <f t="shared" si="56"/>
        <v>-0.11609034510699145</v>
      </c>
      <c r="AI31" s="243">
        <f>IFERROR('Turistas lugar residencia isla '!AI31/'Turistas lugar residencia isla '!$K31,"-")</f>
        <v>8.6211603808851761E-2</v>
      </c>
      <c r="AJ31" s="35">
        <f t="shared" si="57"/>
        <v>-0.13699995620836425</v>
      </c>
      <c r="AK31" s="243">
        <f>IFERROR('Turistas lugar residencia isla '!AK31/'Turistas lugar residencia isla '!$M31,"-")</f>
        <v>0.18622725404476329</v>
      </c>
      <c r="AL31" s="35">
        <f t="shared" si="58"/>
        <v>-0.7155124060508693</v>
      </c>
      <c r="AM31" s="242">
        <f>IFERROR('Turistas lugar residencia isla '!AM31/'Turistas lugar residencia isla '!$C31,"-")</f>
        <v>0.18544653059056712</v>
      </c>
      <c r="AN31" s="35">
        <f t="shared" si="59"/>
        <v>-0.14035145099711388</v>
      </c>
      <c r="AO31" s="243">
        <f>IFERROR('Turistas lugar residencia isla '!AO31/'Turistas lugar residencia isla '!$E31,"-")</f>
        <v>0.15069769868111041</v>
      </c>
      <c r="AP31" s="35">
        <f t="shared" si="60"/>
        <v>-3.7053038208165301E-2</v>
      </c>
      <c r="AQ31" s="243">
        <f>IFERROR('Turistas lugar residencia isla '!AQ31/'Turistas lugar residencia isla '!$G31,"-")</f>
        <v>0.20507288119901659</v>
      </c>
      <c r="AR31" s="35">
        <f t="shared" si="61"/>
        <v>-0.16281077542491984</v>
      </c>
      <c r="AS31" s="243">
        <f>IFERROR('Turistas lugar residencia isla '!AS31/'Turistas lugar residencia isla '!$I31,"-")</f>
        <v>0.35686004652619796</v>
      </c>
      <c r="AT31" s="35">
        <f t="shared" si="62"/>
        <v>-0.16976325461177533</v>
      </c>
      <c r="AU31" s="243">
        <f>IFERROR('Turistas lugar residencia isla '!AU31/'Turistas lugar residencia isla '!$K31,"-")</f>
        <v>0.13055860078882042</v>
      </c>
      <c r="AV31" s="35">
        <f t="shared" si="63"/>
        <v>-0.21666367913266182</v>
      </c>
      <c r="AW31" s="243">
        <f>IFERROR('Turistas lugar residencia isla '!AW31/'Turistas lugar residencia isla '!$M31,"-")</f>
        <v>0.58782647685237077</v>
      </c>
      <c r="AX31" s="35">
        <f t="shared" si="64"/>
        <v>2.4579959783550076</v>
      </c>
      <c r="AY31" s="242">
        <f>IFERROR('Turistas lugar residencia isla '!AY31/'Turistas lugar residencia isla '!$C31,"-")</f>
        <v>2.7585026662230953E-2</v>
      </c>
      <c r="AZ31" s="35">
        <f t="shared" si="65"/>
        <v>-0.28646448647008038</v>
      </c>
      <c r="BA31" s="243">
        <f>IFERROR('Turistas lugar residencia isla '!BA31/'Turistas lugar residencia isla '!$E31,"-")</f>
        <v>3.8081741595013083E-2</v>
      </c>
      <c r="BB31" s="35">
        <f t="shared" si="66"/>
        <v>-0.3576248010547427</v>
      </c>
      <c r="BC31" s="243">
        <f>IFERROR('Turistas lugar residencia isla '!BC31/'Turistas lugar residencia isla '!$G31,"-")</f>
        <v>2.2610144733729028E-2</v>
      </c>
      <c r="BD31" s="35">
        <f t="shared" si="67"/>
        <v>-0.22101005701913112</v>
      </c>
      <c r="BE31" s="243">
        <f>IFERROR('Turistas lugar residencia isla '!BE31/'Turistas lugar residencia isla '!$I31,"-")</f>
        <v>1.2206707783637773E-2</v>
      </c>
      <c r="BF31" s="35">
        <f t="shared" si="68"/>
        <v>0.16181936237271755</v>
      </c>
      <c r="BG31" s="243">
        <f>IFERROR('Turistas lugar residencia isla '!BG31/'Turistas lugar residencia isla '!$K31,"-")</f>
        <v>1.7611949075299168E-2</v>
      </c>
      <c r="BH31" s="35">
        <f t="shared" si="69"/>
        <v>-0.32067249672115106</v>
      </c>
      <c r="BI31" s="243">
        <f>IFERROR('Turistas lugar residencia isla '!BI31/'Turistas lugar residencia isla '!$M31,"-")</f>
        <v>2.4922467585846132E-2</v>
      </c>
      <c r="BJ31" s="35">
        <f t="shared" si="70"/>
        <v>-4.0471207629609873E-3</v>
      </c>
      <c r="BK31" s="242">
        <f>IFERROR('Turistas lugar residencia isla '!BK31/'Turistas lugar residencia isla '!$C31,"-")</f>
        <v>4.6007746763022966E-2</v>
      </c>
      <c r="BL31" s="35">
        <f t="shared" si="71"/>
        <v>-0.19132825236927109</v>
      </c>
      <c r="BM31" s="243">
        <f>IFERROR('Turistas lugar residencia isla '!BM31/'Turistas lugar residencia isla '!$E31,"-")</f>
        <v>4.8274662887646605E-2</v>
      </c>
      <c r="BN31" s="35">
        <f t="shared" si="72"/>
        <v>-0.13981523420270781</v>
      </c>
      <c r="BO31" s="243">
        <f>IFERROR('Turistas lugar residencia isla '!BO31/'Turistas lugar residencia isla '!$G31,"-")</f>
        <v>2.8558423256148869E-2</v>
      </c>
      <c r="BP31" s="35">
        <f t="shared" si="73"/>
        <v>9.2551585509035972E-2</v>
      </c>
      <c r="BQ31" s="243">
        <f>IFERROR('Turistas lugar residencia isla '!BQ31/'Turistas lugar residencia isla '!$I31,"-")</f>
        <v>5.4378135768170126E-2</v>
      </c>
      <c r="BR31" s="35">
        <f t="shared" si="74"/>
        <v>-0.26702929611883641</v>
      </c>
      <c r="BS31" s="243">
        <f>IFERROR('Turistas lugar residencia isla '!BS31/'Turistas lugar residencia isla '!$K31,"-")</f>
        <v>5.8380271928829747E-2</v>
      </c>
      <c r="BT31" s="35">
        <f t="shared" si="75"/>
        <v>-0.36529991259853711</v>
      </c>
      <c r="BU31" s="243">
        <f>IFERROR('Turistas lugar residencia isla '!BU31/'Turistas lugar residencia isla '!$M31,"-")</f>
        <v>3.6169338265515827E-2</v>
      </c>
      <c r="BV31" s="35">
        <f t="shared" si="76"/>
        <v>-0.12945569843227056</v>
      </c>
      <c r="BW31" s="242">
        <f>IFERROR('Turistas lugar residencia isla '!BW31/'Turistas lugar residencia isla '!$C31,"-")</f>
        <v>0.30616753573712641</v>
      </c>
      <c r="BX31" s="35">
        <f t="shared" si="77"/>
        <v>0.14215467174593388</v>
      </c>
      <c r="BY31" s="243">
        <f>IFERROR('Turistas lugar residencia isla '!BY31/'Turistas lugar residencia isla '!$E31,"-")</f>
        <v>0.32963893549873502</v>
      </c>
      <c r="BZ31" s="35">
        <f t="shared" si="78"/>
        <v>2.6669243621095795E-3</v>
      </c>
      <c r="CA31" s="243">
        <f>IFERROR('Turistas lugar residencia isla '!CA31/'Turistas lugar residencia isla '!$G31,"-")</f>
        <v>0.1535134189871725</v>
      </c>
      <c r="CB31" s="35">
        <f t="shared" si="79"/>
        <v>0.15454402171533399</v>
      </c>
      <c r="CC31" s="243">
        <f>IFERROR('Turistas lugar residencia isla '!CC31/'Turistas lugar residencia isla '!$I31,"-")</f>
        <v>0.29797821587950435</v>
      </c>
      <c r="CD31" s="35">
        <f t="shared" si="80"/>
        <v>0.55632752867502133</v>
      </c>
      <c r="CE31" s="243">
        <f>IFERROR('Turistas lugar residencia isla '!CE31/'Turistas lugar residencia isla '!$K31,"-")</f>
        <v>0.46529484158486539</v>
      </c>
      <c r="CF31" s="35">
        <f t="shared" si="81"/>
        <v>0.21137971265874977</v>
      </c>
      <c r="CG31" s="243">
        <f>IFERROR('Turistas lugar residencia isla '!CG31/'Turistas lugar residencia isla '!$M31,"-")</f>
        <v>2.9518364906774279E-2</v>
      </c>
      <c r="CH31" s="35">
        <f t="shared" si="82"/>
        <v>0.79151805457252533</v>
      </c>
      <c r="CI31" s="242">
        <f>IFERROR('Turistas lugar residencia isla '!CI31/'Turistas lugar residencia isla '!$C31,"-")</f>
        <v>4.1175424865914315E-2</v>
      </c>
      <c r="CJ31" s="35">
        <f t="shared" si="83"/>
        <v>-9.0095872036673574E-2</v>
      </c>
      <c r="CK31" s="243">
        <f>IFERROR('Turistas lugar residencia isla '!CK31/'Turistas lugar residencia isla '!$E31,"-")</f>
        <v>3.523878248319872E-2</v>
      </c>
      <c r="CL31" s="35">
        <f t="shared" si="84"/>
        <v>-0.19218556739174131</v>
      </c>
      <c r="CM31" s="243">
        <f>IFERROR('Turistas lugar residencia isla '!CM31/'Turistas lugar residencia isla '!$G31,"-")</f>
        <v>5.281186672564369E-2</v>
      </c>
      <c r="CN31" s="35">
        <f t="shared" si="85"/>
        <v>-9.2184277391023195E-2</v>
      </c>
      <c r="CO31" s="243">
        <f>IFERROR('Turistas lugar residencia isla '!CO31/'Turistas lugar residencia isla '!$I31,"-")</f>
        <v>3.2208864627251206E-2</v>
      </c>
      <c r="CP31" s="35">
        <f t="shared" si="86"/>
        <v>7.5185164812446414E-2</v>
      </c>
      <c r="CQ31" s="243">
        <f>IFERROR('Turistas lugar residencia isla '!CQ31/'Turistas lugar residencia isla '!$K31,"-")</f>
        <v>3.5240699437576919E-2</v>
      </c>
      <c r="CR31" s="35">
        <f t="shared" si="87"/>
        <v>-0.16535399818650132</v>
      </c>
      <c r="CS31" s="243">
        <f>IFERROR('Turistas lugar residencia isla '!CS31/'Turistas lugar residencia isla '!$M31,"-")</f>
        <v>3.2694391510667713E-2</v>
      </c>
      <c r="CT31" s="35">
        <f t="shared" si="88"/>
        <v>2.1440360055464018</v>
      </c>
      <c r="CU31" s="242">
        <f>IFERROR('Turistas lugar residencia isla '!CU31/'Turistas lugar residencia isla '!$C31,"-")</f>
        <v>3.8222626124634222E-2</v>
      </c>
      <c r="CV31" s="35">
        <f t="shared" si="89"/>
        <v>0.38152867170738691</v>
      </c>
      <c r="CW31" s="243">
        <f>IFERROR('Turistas lugar residencia isla '!CW31/'Turistas lugar residencia isla '!$E31,"-")</f>
        <v>2.9384199407064798E-2</v>
      </c>
      <c r="CX31" s="35">
        <f t="shared" si="90"/>
        <v>0.15207426729383644</v>
      </c>
      <c r="CY31" s="243">
        <f>IFERROR('Turistas lugar residencia isla '!CY31/'Turistas lugar residencia isla '!$G31,"-")</f>
        <v>2.1152006418894594E-2</v>
      </c>
      <c r="CZ31" s="35">
        <f t="shared" si="91"/>
        <v>0.39486926936464473</v>
      </c>
      <c r="DA31" s="243">
        <f>IFERROR('Turistas lugar residencia isla '!DA31/'Turistas lugar residencia isla '!$I31,"-")</f>
        <v>2.3093632689532632E-2</v>
      </c>
      <c r="DB31" s="35">
        <f t="shared" si="92"/>
        <v>0.83022229941024772</v>
      </c>
      <c r="DC31" s="243">
        <f>IFERROR('Turistas lugar residencia isla '!DC31/'Turistas lugar residencia isla '!$K31,"-")</f>
        <v>9.3755381662235321E-2</v>
      </c>
      <c r="DD31" s="35">
        <f t="shared" si="93"/>
        <v>0.47977448568595449</v>
      </c>
      <c r="DE31" s="243">
        <f>IFERROR('Turistas lugar residencia isla '!DE31/'Turistas lugar residencia isla '!$M31,"-")</f>
        <v>1.6814258491200538E-3</v>
      </c>
      <c r="DF31" s="35">
        <f t="shared" si="94"/>
        <v>-0.77445332240466036</v>
      </c>
      <c r="DG31" s="242">
        <f>IFERROR('Turistas lugar residencia isla '!DG31/'Turistas lugar residencia isla '!$C31,"-")</f>
        <v>0.1423487990746963</v>
      </c>
      <c r="DH31" s="35">
        <f t="shared" si="95"/>
        <v>0.16149952102972809</v>
      </c>
      <c r="DI31" s="243">
        <f>IFERROR('Turistas lugar residencia isla '!DI31/'Turistas lugar residencia isla '!$E31,"-")</f>
        <v>9.7610001651872266E-2</v>
      </c>
      <c r="DJ31" s="35">
        <f t="shared" si="96"/>
        <v>0.21644263548804643</v>
      </c>
      <c r="DK31" s="243">
        <f>IFERROR('Turistas lugar residencia isla '!DK31/'Turistas lugar residencia isla '!$G31,"-")</f>
        <v>0.31118523242776169</v>
      </c>
      <c r="DL31" s="35">
        <f t="shared" si="97"/>
        <v>0.13357197968734269</v>
      </c>
      <c r="DM31" s="243">
        <f>IFERROR('Turistas lugar residencia isla '!DM31/'Turistas lugar residencia isla '!$I31,"-")</f>
        <v>4.1565457635996693E-2</v>
      </c>
      <c r="DN31" s="35">
        <f t="shared" si="98"/>
        <v>-0.20042432045342595</v>
      </c>
      <c r="DO31" s="243">
        <f>IFERROR('Turistas lugar residencia isla '!DO31/'Turistas lugar residencia isla '!$K31,"-")</f>
        <v>4.4136980892736384E-2</v>
      </c>
      <c r="DP31" s="35">
        <f t="shared" si="99"/>
        <v>-3.0999951507829637E-2</v>
      </c>
      <c r="DQ31" s="243">
        <f>IFERROR('Turistas lugar residencia isla '!DQ31/'Turistas lugar residencia isla '!$M31,"-")</f>
        <v>1.7225273698763217E-2</v>
      </c>
      <c r="DR31" s="35">
        <f t="shared" si="100"/>
        <v>0.82293600048217774</v>
      </c>
      <c r="DS31" s="242">
        <f>IFERROR('Turistas lugar residencia isla '!DS31/'Turistas lugar residencia isla '!$C31,"-")</f>
        <v>6.2346615641202863E-2</v>
      </c>
      <c r="DT31" s="35">
        <f t="shared" si="101"/>
        <v>-0.13364569630070566</v>
      </c>
      <c r="DU31" s="243">
        <f>IFERROR('Turistas lugar residencia isla '!DU31/'Turistas lugar residencia isla '!$E31,"-")</f>
        <v>0.10794724441623703</v>
      </c>
      <c r="DV31" s="35">
        <f t="shared" si="102"/>
        <v>-2.1441724425287134E-2</v>
      </c>
      <c r="DW31" s="243">
        <f>IFERROR('Turistas lugar residencia isla '!DW31/'Turistas lugar residencia isla '!$G31,"-")</f>
        <v>8.027218581876909E-2</v>
      </c>
      <c r="DX31" s="35">
        <f t="shared" si="103"/>
        <v>5.630821765117533E-3</v>
      </c>
      <c r="DY31" s="243">
        <f>IFERROR('Turistas lugar residencia isla '!DY31/'Turistas lugar residencia isla '!$I31,"-")</f>
        <v>7.8806957361255897E-2</v>
      </c>
      <c r="DZ31" s="35">
        <f t="shared" si="104"/>
        <v>-4.1858369669812601E-2</v>
      </c>
      <c r="EA31" s="243">
        <f>IFERROR('Turistas lugar residencia isla '!EA31/'Turistas lugar residencia isla '!$K31,"-")</f>
        <v>3.8773170024823903E-2</v>
      </c>
      <c r="EB31" s="35">
        <f t="shared" si="105"/>
        <v>-0.20804148781616527</v>
      </c>
      <c r="EC31" s="243">
        <f>IFERROR('Turistas lugar residencia isla '!EC31/'Turistas lugar residencia isla '!$M31,"-")</f>
        <v>8.0409520606807908E-2</v>
      </c>
      <c r="ED31" s="35">
        <f t="shared" si="106"/>
        <v>0.41827847904470228</v>
      </c>
    </row>
    <row r="32" spans="1:136" s="16" customFormat="1" outlineLevel="1" x14ac:dyDescent="0.25">
      <c r="A32" s="218"/>
      <c r="B32" s="33" t="s">
        <v>55</v>
      </c>
      <c r="C32" s="242">
        <f>IFERROR('Turistas lugar residencia isla '!C32/'Turistas lugar residencia isla '!$C32,"-")</f>
        <v>1</v>
      </c>
      <c r="D32" s="35">
        <f t="shared" si="41"/>
        <v>0</v>
      </c>
      <c r="E32" s="243">
        <f>IFERROR('Turistas lugar residencia isla '!E32/'Turistas lugar residencia isla '!$E32,"-")</f>
        <v>1</v>
      </c>
      <c r="F32" s="35">
        <f t="shared" si="42"/>
        <v>0</v>
      </c>
      <c r="G32" s="243">
        <f>IFERROR('Turistas lugar residencia isla '!G32/'Turistas lugar residencia isla '!$G32,"-")</f>
        <v>1</v>
      </c>
      <c r="H32" s="35">
        <f t="shared" si="43"/>
        <v>0</v>
      </c>
      <c r="I32" s="243">
        <f>IFERROR('Turistas lugar residencia isla '!I32/'Turistas lugar residencia isla '!$I32,"-")</f>
        <v>1</v>
      </c>
      <c r="J32" s="35">
        <f t="shared" si="44"/>
        <v>0</v>
      </c>
      <c r="K32" s="243">
        <f>IFERROR('Turistas lugar residencia isla '!K32/'Turistas lugar residencia isla '!$K32,"-")</f>
        <v>1</v>
      </c>
      <c r="L32" s="35">
        <f t="shared" si="45"/>
        <v>0</v>
      </c>
      <c r="M32" s="243">
        <f>IFERROR('Turistas lugar residencia isla '!M32/'Turistas lugar residencia isla '!$M32,"-")</f>
        <v>1</v>
      </c>
      <c r="N32" s="35">
        <f t="shared" si="46"/>
        <v>0</v>
      </c>
      <c r="O32" s="242">
        <f>IFERROR('Turistas lugar residencia isla '!O32/'Turistas lugar residencia isla '!$C32,"-")</f>
        <v>0.90934577504158354</v>
      </c>
      <c r="P32" s="35">
        <f t="shared" si="47"/>
        <v>3.2263786018235985E-2</v>
      </c>
      <c r="Q32" s="243">
        <f>IFERROR('Turistas lugar residencia isla '!Q32/'Turistas lugar residencia isla '!$E32,"-")</f>
        <v>0.90030232661534415</v>
      </c>
      <c r="R32" s="35">
        <f t="shared" si="48"/>
        <v>1.7377292513623299E-2</v>
      </c>
      <c r="S32" s="243">
        <f>IFERROR('Turistas lugar residencia isla '!S32/'Turistas lugar residencia isla '!$G32,"-")</f>
        <v>0.90904518320980154</v>
      </c>
      <c r="T32" s="35">
        <f t="shared" si="49"/>
        <v>2.6863226529562967E-2</v>
      </c>
      <c r="U32" s="243">
        <f>IFERROR('Turistas lugar residencia isla '!U32/'Turistas lugar residencia isla '!$I32,"-")</f>
        <v>0.94198009060108878</v>
      </c>
      <c r="V32" s="35">
        <f t="shared" si="50"/>
        <v>2.3347765922476116E-2</v>
      </c>
      <c r="W32" s="243">
        <f>IFERROR('Turistas lugar residencia isla '!W32/'Turistas lugar residencia isla '!$K32,"-")</f>
        <v>0.91267786122937988</v>
      </c>
      <c r="X32" s="35">
        <f t="shared" si="51"/>
        <v>4.4333367657747758E-2</v>
      </c>
      <c r="Y32" s="243">
        <f>IFERROR('Turistas lugar residencia isla '!Y32/'Turistas lugar residencia isla '!$M32,"-")</f>
        <v>0.86364040943480191</v>
      </c>
      <c r="Z32" s="35">
        <f t="shared" si="52"/>
        <v>1.4600228567315119</v>
      </c>
      <c r="AA32" s="242">
        <f>IFERROR('Turistas lugar residencia isla '!AA32/'Turistas lugar residencia isla '!$C32,"-")</f>
        <v>9.0654224958416449E-2</v>
      </c>
      <c r="AB32" s="35">
        <f t="shared" si="53"/>
        <v>-0.2386870505747235</v>
      </c>
      <c r="AC32" s="243">
        <f>IFERROR('Turistas lugar residencia isla '!AC32/'Turistas lugar residencia isla '!$E32,"-")</f>
        <v>9.9697673384655905E-2</v>
      </c>
      <c r="AD32" s="35">
        <f t="shared" si="54"/>
        <v>-0.13363076179653433</v>
      </c>
      <c r="AE32" s="243">
        <f>IFERROR('Turistas lugar residencia isla '!AE32/'Turistas lugar residencia isla '!$G32,"-")</f>
        <v>9.0954816790198442E-2</v>
      </c>
      <c r="AF32" s="35">
        <f t="shared" si="55"/>
        <v>-0.20726780036481152</v>
      </c>
      <c r="AG32" s="243">
        <f>IFERROR('Turistas lugar residencia isla '!AG32/'Turistas lugar residencia isla '!$I32,"-")</f>
        <v>5.8019909398911267E-2</v>
      </c>
      <c r="AH32" s="35">
        <f t="shared" si="56"/>
        <v>-0.27029321622030145</v>
      </c>
      <c r="AI32" s="243">
        <f>IFERROR('Turistas lugar residencia isla '!AI32/'Turistas lugar residencia isla '!$K32,"-")</f>
        <v>8.7322138770620145E-2</v>
      </c>
      <c r="AJ32" s="35">
        <f t="shared" si="57"/>
        <v>-0.30733301076916142</v>
      </c>
      <c r="AK32" s="243">
        <f>IFERROR('Turistas lugar residencia isla '!AK32/'Turistas lugar residencia isla '!$M32,"-")</f>
        <v>0.13640409434801959</v>
      </c>
      <c r="AL32" s="35">
        <f t="shared" si="58"/>
        <v>-0.7898015037586279</v>
      </c>
      <c r="AM32" s="242">
        <f>IFERROR('Turistas lugar residencia isla '!AM32/'Turistas lugar residencia isla '!$C32,"-")</f>
        <v>0.1779969493888425</v>
      </c>
      <c r="AN32" s="35">
        <f t="shared" si="59"/>
        <v>-0.13728297102321685</v>
      </c>
      <c r="AO32" s="243">
        <f>IFERROR('Turistas lugar residencia isla '!AO32/'Turistas lugar residencia isla '!$E32,"-")</f>
        <v>0.14095636441985096</v>
      </c>
      <c r="AP32" s="35">
        <f t="shared" si="60"/>
        <v>-0.143636620226397</v>
      </c>
      <c r="AQ32" s="243">
        <f>IFERROR('Turistas lugar residencia isla '!AQ32/'Turistas lugar residencia isla '!$G32,"-")</f>
        <v>0.19935750823281548</v>
      </c>
      <c r="AR32" s="35">
        <f t="shared" si="61"/>
        <v>-0.14835163429686093</v>
      </c>
      <c r="AS32" s="243">
        <f>IFERROR('Turistas lugar residencia isla '!AS32/'Turistas lugar residencia isla '!$I32,"-")</f>
        <v>0.33773649548897938</v>
      </c>
      <c r="AT32" s="35">
        <f t="shared" si="62"/>
        <v>-0.17985644268639123</v>
      </c>
      <c r="AU32" s="243">
        <f>IFERROR('Turistas lugar residencia isla '!AU32/'Turistas lugar residencia isla '!$K32,"-")</f>
        <v>0.11508991162386877</v>
      </c>
      <c r="AV32" s="35">
        <f t="shared" si="63"/>
        <v>-0.33829048103394843</v>
      </c>
      <c r="AW32" s="243">
        <f>IFERROR('Turistas lugar residencia isla '!AW32/'Turistas lugar residencia isla '!$M32,"-")</f>
        <v>0.49417000445037829</v>
      </c>
      <c r="AX32" s="35">
        <f t="shared" si="64"/>
        <v>1.2992955980597811</v>
      </c>
      <c r="AY32" s="242">
        <f>IFERROR('Turistas lugar residencia isla '!AY32/'Turistas lugar residencia isla '!$C32,"-")</f>
        <v>2.8485944412619316E-2</v>
      </c>
      <c r="AZ32" s="35">
        <f t="shared" si="65"/>
        <v>-0.23550011194778853</v>
      </c>
      <c r="BA32" s="243">
        <f>IFERROR('Turistas lugar residencia isla '!BA32/'Turistas lugar residencia isla '!$E32,"-")</f>
        <v>3.9379409642303839E-2</v>
      </c>
      <c r="BB32" s="35">
        <f t="shared" si="66"/>
        <v>-0.30618891937023396</v>
      </c>
      <c r="BC32" s="243">
        <f>IFERROR('Turistas lugar residencia isla '!BC32/'Turistas lugar residencia isla '!$G32,"-")</f>
        <v>2.3108825008778505E-2</v>
      </c>
      <c r="BD32" s="35">
        <f t="shared" si="67"/>
        <v>-0.12661885927717798</v>
      </c>
      <c r="BE32" s="243">
        <f>IFERROR('Turistas lugar residencia isla '!BE32/'Turistas lugar residencia isla '!$I32,"-")</f>
        <v>1.5688644409760553E-2</v>
      </c>
      <c r="BF32" s="35">
        <f t="shared" si="68"/>
        <v>0.48585629563745614</v>
      </c>
      <c r="BG32" s="243">
        <f>IFERROR('Turistas lugar residencia isla '!BG32/'Turistas lugar residencia isla '!$K32,"-")</f>
        <v>2.0325372783487956E-2</v>
      </c>
      <c r="BH32" s="35">
        <f t="shared" si="69"/>
        <v>-0.25881129864499131</v>
      </c>
      <c r="BI32" s="243">
        <f>IFERROR('Turistas lugar residencia isla '!BI32/'Turistas lugar residencia isla '!$M32,"-")</f>
        <v>1.9581664441477527E-2</v>
      </c>
      <c r="BJ32" s="35">
        <f t="shared" si="70"/>
        <v>0.30106966893604414</v>
      </c>
      <c r="BK32" s="242">
        <f>IFERROR('Turistas lugar residencia isla '!BK32/'Turistas lugar residencia isla '!$C32,"-")</f>
        <v>5.6245815762411222E-2</v>
      </c>
      <c r="BL32" s="35">
        <f t="shared" si="71"/>
        <v>-7.2649055930606998E-2</v>
      </c>
      <c r="BM32" s="243">
        <f>IFERROR('Turistas lugar residencia isla '!BM32/'Turistas lugar residencia isla '!$E32,"-")</f>
        <v>5.876559085359389E-2</v>
      </c>
      <c r="BN32" s="35">
        <f t="shared" si="72"/>
        <v>-0.10128085407393428</v>
      </c>
      <c r="BO32" s="243">
        <f>IFERROR('Turistas lugar residencia isla '!BO32/'Turistas lugar residencia isla '!$G32,"-")</f>
        <v>3.491472985925919E-2</v>
      </c>
      <c r="BP32" s="35">
        <f t="shared" si="73"/>
        <v>0.30200927169671687</v>
      </c>
      <c r="BQ32" s="243">
        <f>IFERROR('Turistas lugar residencia isla '!BQ32/'Turistas lugar residencia isla '!$I32,"-")</f>
        <v>6.693250599566028E-2</v>
      </c>
      <c r="BR32" s="35">
        <f t="shared" si="74"/>
        <v>-0.24395903279413333</v>
      </c>
      <c r="BS32" s="243">
        <f>IFERROR('Turistas lugar residencia isla '!BS32/'Turistas lugar residencia isla '!$K32,"-")</f>
        <v>7.4503618833859697E-2</v>
      </c>
      <c r="BT32" s="35">
        <f t="shared" si="75"/>
        <v>-0.1945745711870549</v>
      </c>
      <c r="BU32" s="243">
        <f>IFERROR('Turistas lugar residencia isla '!BU32/'Turistas lugar residencia isla '!$M32,"-")</f>
        <v>1.8068535825545171E-2</v>
      </c>
      <c r="BV32" s="35">
        <f t="shared" si="76"/>
        <v>-0.17426791277258569</v>
      </c>
      <c r="BW32" s="242">
        <f>IFERROR('Turistas lugar residencia isla '!BW32/'Turistas lugar residencia isla '!$C32,"-")</f>
        <v>0.3236857180324248</v>
      </c>
      <c r="BX32" s="35">
        <f t="shared" si="77"/>
        <v>0.48106266995354385</v>
      </c>
      <c r="BY32" s="243">
        <f>IFERROR('Turistas lugar residencia isla '!BY32/'Turistas lugar residencia isla '!$E32,"-")</f>
        <v>0.37063567248862</v>
      </c>
      <c r="BZ32" s="35">
        <f t="shared" si="78"/>
        <v>0.3537504090551733</v>
      </c>
      <c r="CA32" s="243">
        <f>IFERROR('Turistas lugar residencia isla '!CA32/'Turistas lugar residencia isla '!$G32,"-")</f>
        <v>0.17559148152717541</v>
      </c>
      <c r="CB32" s="35">
        <f t="shared" si="79"/>
        <v>0.71240240543957389</v>
      </c>
      <c r="CC32" s="243">
        <f>IFERROR('Turistas lugar residencia isla '!CC32/'Turistas lugar residencia isla '!$I32,"-")</f>
        <v>0.30701587422437093</v>
      </c>
      <c r="CD32" s="35">
        <f t="shared" si="80"/>
        <v>0.9033397973391426</v>
      </c>
      <c r="CE32" s="243">
        <f>IFERROR('Turistas lugar residencia isla '!CE32/'Turistas lugar residencia isla '!$K32,"-")</f>
        <v>0.4747326157590831</v>
      </c>
      <c r="CF32" s="35">
        <f t="shared" si="81"/>
        <v>0.48324901582321012</v>
      </c>
      <c r="CG32" s="243">
        <f>IFERROR('Turistas lugar residencia isla '!CG32/'Turistas lugar residencia isla '!$M32,"-")</f>
        <v>0.21059190031152647</v>
      </c>
      <c r="CH32" s="35">
        <f t="shared" si="82"/>
        <v>27.184717400979082</v>
      </c>
      <c r="CI32" s="242">
        <f>IFERROR('Turistas lugar residencia isla '!CI32/'Turistas lugar residencia isla '!$C32,"-")</f>
        <v>3.667497187502157E-2</v>
      </c>
      <c r="CJ32" s="35">
        <f t="shared" si="83"/>
        <v>-0.22471131589651827</v>
      </c>
      <c r="CK32" s="243">
        <f>IFERROR('Turistas lugar residencia isla '!CK32/'Turistas lugar residencia isla '!$E32,"-")</f>
        <v>2.8709058512512011E-2</v>
      </c>
      <c r="CL32" s="35">
        <f t="shared" si="84"/>
        <v>-0.28572597933682486</v>
      </c>
      <c r="CM32" s="243">
        <f>IFERROR('Turistas lugar residencia isla '!CM32/'Turistas lugar residencia isla '!$G32,"-")</f>
        <v>5.3114708980649322E-2</v>
      </c>
      <c r="CN32" s="35">
        <f t="shared" si="85"/>
        <v>-0.12781492583949017</v>
      </c>
      <c r="CO32" s="243">
        <f>IFERROR('Turistas lugar residencia isla '!CO32/'Turistas lugar residencia isla '!$I32,"-")</f>
        <v>2.860310632304237E-2</v>
      </c>
      <c r="CP32" s="35">
        <f t="shared" si="86"/>
        <v>-8.7857246783880849E-2</v>
      </c>
      <c r="CQ32" s="243">
        <f>IFERROR('Turistas lugar residencia isla '!CQ32/'Turistas lugar residencia isla '!$K32,"-")</f>
        <v>3.4717298746203919E-2</v>
      </c>
      <c r="CR32" s="35">
        <f t="shared" si="87"/>
        <v>-0.23221828037809766</v>
      </c>
      <c r="CS32" s="243">
        <f>IFERROR('Turistas lugar residencia isla '!CS32/'Turistas lugar residencia isla '!$M32,"-")</f>
        <v>2.0160213618157542E-2</v>
      </c>
      <c r="CT32" s="35">
        <f t="shared" si="88"/>
        <v>1.6051167073339165</v>
      </c>
      <c r="CU32" s="242">
        <f>IFERROR('Turistas lugar residencia isla '!CU32/'Turistas lugar residencia isla '!$C32,"-")</f>
        <v>3.4177197716872915E-2</v>
      </c>
      <c r="CV32" s="35">
        <f t="shared" si="89"/>
        <v>0.24547807302524349</v>
      </c>
      <c r="CW32" s="243">
        <f>IFERROR('Turistas lugar residencia isla '!CW32/'Turistas lugar residencia isla '!$E32,"-")</f>
        <v>2.5855081583726347E-2</v>
      </c>
      <c r="CX32" s="35">
        <f t="shared" si="90"/>
        <v>9.9080880125554938E-3</v>
      </c>
      <c r="CY32" s="243">
        <f>IFERROR('Turistas lugar residencia isla '!CY32/'Turistas lugar residencia isla '!$G32,"-")</f>
        <v>2.1094513670744323E-2</v>
      </c>
      <c r="CZ32" s="35">
        <f t="shared" si="91"/>
        <v>0.68909262045527142</v>
      </c>
      <c r="DA32" s="243">
        <f>IFERROR('Turistas lugar residencia isla '!DA32/'Turistas lugar residencia isla '!$I32,"-")</f>
        <v>2.1703338535916859E-2</v>
      </c>
      <c r="DB32" s="35">
        <f t="shared" si="92"/>
        <v>0.29716154634886793</v>
      </c>
      <c r="DC32" s="243">
        <f>IFERROR('Turistas lugar residencia isla '!DC32/'Turistas lugar residencia isla '!$K32,"-")</f>
        <v>8.0167880527299548E-2</v>
      </c>
      <c r="DD32" s="35">
        <f t="shared" si="93"/>
        <v>0.18798865399542697</v>
      </c>
      <c r="DE32" s="243">
        <f>IFERROR('Turistas lugar residencia isla '!DE32/'Turistas lugar residencia isla '!$M32,"-")</f>
        <v>2.9817534490431687E-3</v>
      </c>
      <c r="DF32" s="35">
        <f t="shared" si="94"/>
        <v>0.86230381249072852</v>
      </c>
      <c r="DG32" s="242">
        <f>IFERROR('Turistas lugar residencia isla '!DG32/'Turistas lugar residencia isla '!$C32,"-")</f>
        <v>0.13109276756689603</v>
      </c>
      <c r="DH32" s="35">
        <f t="shared" si="95"/>
        <v>-8.0003968303846817E-2</v>
      </c>
      <c r="DI32" s="243">
        <f>IFERROR('Turistas lugar residencia isla '!DI32/'Turistas lugar residencia isla '!$E32,"-")</f>
        <v>8.1833385203095771E-2</v>
      </c>
      <c r="DJ32" s="35">
        <f t="shared" si="96"/>
        <v>-1.7722873503337677E-2</v>
      </c>
      <c r="DK32" s="243">
        <f>IFERROR('Turistas lugar residencia isla '!DK32/'Turistas lugar residencia isla '!$G32,"-")</f>
        <v>0.29435518311489878</v>
      </c>
      <c r="DL32" s="35">
        <f t="shared" si="97"/>
        <v>-2.5159422388365549E-2</v>
      </c>
      <c r="DM32" s="243">
        <f>IFERROR('Turistas lugar residencia isla '!DM32/'Turistas lugar residencia isla '!$I32,"-")</f>
        <v>3.8605390384102933E-2</v>
      </c>
      <c r="DN32" s="35">
        <f t="shared" si="98"/>
        <v>-0.23603952138572548</v>
      </c>
      <c r="DO32" s="243">
        <f>IFERROR('Turistas lugar residencia isla '!DO32/'Turistas lugar residencia isla '!$K32,"-")</f>
        <v>3.5945692848395695E-2</v>
      </c>
      <c r="DP32" s="35">
        <f t="shared" si="99"/>
        <v>-0.29753677829768677</v>
      </c>
      <c r="DQ32" s="243">
        <f>IFERROR('Turistas lugar residencia isla '!DQ32/'Turistas lugar residencia isla '!$M32,"-")</f>
        <v>3.1642189586114818E-2</v>
      </c>
      <c r="DR32" s="35" t="str">
        <f t="shared" si="100"/>
        <v>-</v>
      </c>
      <c r="DS32" s="242">
        <f>IFERROR('Turistas lugar residencia isla '!DS32/'Turistas lugar residencia isla '!$C32,"-")</f>
        <v>7.0712752520895303E-2</v>
      </c>
      <c r="DT32" s="35">
        <f t="shared" si="101"/>
        <v>-0.19265981263820253</v>
      </c>
      <c r="DU32" s="243">
        <f>IFERROR('Turistas lugar residencia isla '!DU32/'Turistas lugar residencia isla '!$E32,"-")</f>
        <v>0.10655303198711349</v>
      </c>
      <c r="DV32" s="35">
        <f t="shared" si="102"/>
        <v>-0.14581451997847861</v>
      </c>
      <c r="DW32" s="243">
        <f>IFERROR('Turistas lugar residencia isla '!DW32/'Turistas lugar residencia isla '!$G32,"-")</f>
        <v>8.0902240654449523E-2</v>
      </c>
      <c r="DX32" s="35">
        <f t="shared" si="103"/>
        <v>-0.11557147448950256</v>
      </c>
      <c r="DY32" s="243">
        <f>IFERROR('Turistas lugar residencia isla '!DY32/'Turistas lugar residencia isla '!$I32,"-")</f>
        <v>7.448418287715558E-2</v>
      </c>
      <c r="DZ32" s="35">
        <f t="shared" si="104"/>
        <v>-0.16893495243684331</v>
      </c>
      <c r="EA32" s="243">
        <f>IFERROR('Turistas lugar residencia isla '!EA32/'Turistas lugar residencia isla '!$K32,"-")</f>
        <v>4.4847758749464471E-2</v>
      </c>
      <c r="EB32" s="35">
        <f t="shared" si="105"/>
        <v>-0.20399446758880591</v>
      </c>
      <c r="EC32" s="243">
        <f>IFERROR('Turistas lugar residencia isla '!EC32/'Turistas lugar residencia isla '!$M32,"-")</f>
        <v>5.6608811748998664E-2</v>
      </c>
      <c r="ED32" s="35">
        <f t="shared" si="106"/>
        <v>-0.18597136934690106</v>
      </c>
    </row>
    <row r="33" spans="1:134" s="16" customFormat="1" ht="15.75" x14ac:dyDescent="0.25">
      <c r="A33" s="218"/>
      <c r="B33" s="225">
        <v>2022</v>
      </c>
      <c r="C33" s="246">
        <f>IFERROR('Turistas lugar residencia isla '!C33/'Turistas lugar residencia isla '!$C33,"-")</f>
        <v>1</v>
      </c>
      <c r="D33" s="247">
        <f t="shared" si="41"/>
        <v>0</v>
      </c>
      <c r="E33" s="246">
        <f>IFERROR('Turistas lugar residencia isla '!E33/'Turistas lugar residencia isla '!$E33,"-")</f>
        <v>1</v>
      </c>
      <c r="F33" s="247">
        <f t="shared" si="42"/>
        <v>0</v>
      </c>
      <c r="G33" s="246">
        <f>IFERROR('Turistas lugar residencia isla '!G33/'Turistas lugar residencia isla '!$G33,"-")</f>
        <v>1</v>
      </c>
      <c r="H33" s="247">
        <f t="shared" si="42"/>
        <v>0</v>
      </c>
      <c r="I33" s="246">
        <f>IFERROR('Turistas lugar residencia isla '!I33/'Turistas lugar residencia isla '!$I33,"-")</f>
        <v>1</v>
      </c>
      <c r="J33" s="247">
        <f t="shared" si="42"/>
        <v>0</v>
      </c>
      <c r="K33" s="246">
        <f>IFERROR('Turistas lugar residencia isla '!K33/'Turistas lugar residencia isla '!$K33,"-")</f>
        <v>1</v>
      </c>
      <c r="L33" s="247">
        <f t="shared" si="42"/>
        <v>0</v>
      </c>
      <c r="M33" s="246">
        <f>IFERROR('Turistas lugar residencia isla '!M33/'Turistas lugar residencia isla '!$M33,"-")</f>
        <v>1</v>
      </c>
      <c r="N33" s="247">
        <f t="shared" si="42"/>
        <v>0</v>
      </c>
      <c r="O33" s="246">
        <f>IFERROR('Turistas lugar residencia isla '!O33/'Turistas lugar residencia isla '!$C33,"-")</f>
        <v>0.868440609375837</v>
      </c>
      <c r="P33" s="247">
        <f t="shared" si="47"/>
        <v>0.10179701403434427</v>
      </c>
      <c r="Q33" s="246">
        <f>IFERROR('Turistas lugar residencia isla '!Q33/'Turistas lugar residencia isla '!$E33,"-")</f>
        <v>0.85966341681766612</v>
      </c>
      <c r="R33" s="247">
        <f t="shared" si="48"/>
        <v>8.4932319410777168E-2</v>
      </c>
      <c r="S33" s="246">
        <f>IFERROR('Turistas lugar residencia isla '!S33/'Turistas lugar residencia isla '!$G33,"-")</f>
        <v>0.85749711482380775</v>
      </c>
      <c r="T33" s="247">
        <f t="shared" si="49"/>
        <v>9.6714602642329117E-2</v>
      </c>
      <c r="U33" s="246">
        <f>IFERROR('Turistas lugar residencia isla '!U33/'Turistas lugar residencia isla '!$I33,"-")</f>
        <v>0.92085424314887787</v>
      </c>
      <c r="V33" s="247">
        <f t="shared" si="50"/>
        <v>7.4480697214345248E-2</v>
      </c>
      <c r="W33" s="246">
        <f>IFERROR('Turistas lugar residencia isla '!W33/'Turistas lugar residencia isla '!$K33,"-")</f>
        <v>0.87565118060272751</v>
      </c>
      <c r="X33" s="247">
        <f t="shared" si="51"/>
        <v>0.1528078348327786</v>
      </c>
      <c r="Y33" s="246">
        <f>IFERROR('Turistas lugar residencia isla '!Y33/'Turistas lugar residencia isla '!$M33,"-")</f>
        <v>0.68870207843958797</v>
      </c>
      <c r="Z33" s="247">
        <f t="shared" si="52"/>
        <v>0.5361550470019274</v>
      </c>
      <c r="AA33" s="246">
        <f>IFERROR('Turistas lugar residencia isla '!AA33/'Turistas lugar residencia isla '!$C33,"-")</f>
        <v>0.13155932221246444</v>
      </c>
      <c r="AB33" s="247">
        <f t="shared" si="53"/>
        <v>-0.37884042050214539</v>
      </c>
      <c r="AC33" s="246">
        <f>IFERROR('Turistas lugar residencia isla '!AC33/'Turistas lugar residencia isla '!$E33,"-")</f>
        <v>0.14033641515622394</v>
      </c>
      <c r="AD33" s="247">
        <f t="shared" si="54"/>
        <v>-0.32411777559373667</v>
      </c>
      <c r="AE33" s="246">
        <f>IFERROR('Turistas lugar residencia isla '!AE33/'Turistas lugar residencia isla '!$G33,"-")</f>
        <v>0.14250314370452485</v>
      </c>
      <c r="AF33" s="247">
        <f t="shared" si="55"/>
        <v>-0.34668623566906531</v>
      </c>
      <c r="AG33" s="246">
        <f>IFERROR('Turistas lugar residencia isla '!AG33/'Turistas lugar residencia isla '!$I33,"-")</f>
        <v>7.9146224632230491E-2</v>
      </c>
      <c r="AH33" s="247">
        <f t="shared" si="56"/>
        <v>-0.4464499653939642</v>
      </c>
      <c r="AI33" s="246">
        <f>IFERROR('Turistas lugar residencia isla '!AI33/'Turistas lugar residencia isla '!$K33,"-")</f>
        <v>0.12434846431276411</v>
      </c>
      <c r="AJ33" s="247">
        <f t="shared" si="57"/>
        <v>-0.48278570923880459</v>
      </c>
      <c r="AK33" s="246">
        <f>IFERROR('Turistas lugar residencia isla '!AK33/'Turistas lugar residencia isla '!$M33,"-")</f>
        <v>0.31131129346425912</v>
      </c>
      <c r="AL33" s="247">
        <f t="shared" si="58"/>
        <v>-0.43568810196235008</v>
      </c>
      <c r="AM33" s="246">
        <f>IFERROR('Turistas lugar residencia isla '!AM33/'Turistas lugar residencia isla '!$C33,"-")</f>
        <v>0.15562040072426098</v>
      </c>
      <c r="AN33" s="247">
        <f t="shared" si="59"/>
        <v>-0.19677210692244262</v>
      </c>
      <c r="AO33" s="246">
        <f>IFERROR('Turistas lugar residencia isla '!AO33/'Turistas lugar residencia isla '!$E33,"-")</f>
        <v>0.11195882150519133</v>
      </c>
      <c r="AP33" s="247">
        <f t="shared" si="60"/>
        <v>-0.21360521362750218</v>
      </c>
      <c r="AQ33" s="246">
        <f>IFERROR('Turistas lugar residencia isla '!AQ33/'Turistas lugar residencia isla '!$G33,"-")</f>
        <v>0.18638832816966078</v>
      </c>
      <c r="AR33" s="247">
        <f t="shared" si="61"/>
        <v>-0.18141799240212886</v>
      </c>
      <c r="AS33" s="246">
        <f>IFERROR('Turistas lugar residencia isla '!AS33/'Turistas lugar residencia isla '!$I33,"-")</f>
        <v>0.33482882953682186</v>
      </c>
      <c r="AT33" s="247">
        <f t="shared" si="62"/>
        <v>-0.15469165618098779</v>
      </c>
      <c r="AU33" s="246">
        <f>IFERROR('Turistas lugar residencia isla '!AU33/'Turistas lugar residencia isla '!$K33,"-")</f>
        <v>9.3712128017907625E-2</v>
      </c>
      <c r="AV33" s="247">
        <f t="shared" si="63"/>
        <v>-0.3185414649454954</v>
      </c>
      <c r="AW33" s="246">
        <f>IFERROR('Turistas lugar residencia isla '!AW33/'Turistas lugar residencia isla '!$M33,"-")</f>
        <v>0.37344607334043528</v>
      </c>
      <c r="AX33" s="247">
        <f t="shared" si="64"/>
        <v>0.34687277417706408</v>
      </c>
      <c r="AY33" s="246">
        <f>IFERROR('Turistas lugar residencia isla '!AY33/'Turistas lugar residencia isla '!$C33,"-")</f>
        <v>2.7878382881532215E-2</v>
      </c>
      <c r="AZ33" s="247">
        <f t="shared" si="65"/>
        <v>-0.2565240951124268</v>
      </c>
      <c r="BA33" s="246">
        <f>IFERROR('Turistas lugar residencia isla '!BA33/'Turistas lugar residencia isla '!$E33,"-")</f>
        <v>3.8742452267142694E-2</v>
      </c>
      <c r="BB33" s="247">
        <f t="shared" si="66"/>
        <v>-0.30377844123737474</v>
      </c>
      <c r="BC33" s="246">
        <f>IFERROR('Turistas lugar residencia isla '!BC33/'Turistas lugar residencia isla '!$G33,"-")</f>
        <v>2.7396764466211383E-2</v>
      </c>
      <c r="BD33" s="247">
        <f t="shared" si="67"/>
        <v>-0.14900164603594235</v>
      </c>
      <c r="BE33" s="246">
        <f>IFERROR('Turistas lugar residencia isla '!BE33/'Turistas lugar residencia isla '!$I33,"-")</f>
        <v>8.4588857828223288E-3</v>
      </c>
      <c r="BF33" s="247">
        <f t="shared" si="68"/>
        <v>-0.21318685394706094</v>
      </c>
      <c r="BG33" s="246">
        <f>IFERROR('Turistas lugar residencia isla '!BG33/'Turistas lugar residencia isla '!$K33,"-")</f>
        <v>1.7889512614554702E-2</v>
      </c>
      <c r="BH33" s="247">
        <f t="shared" si="69"/>
        <v>-0.17381739777084049</v>
      </c>
      <c r="BI33" s="246">
        <f>IFERROR('Turistas lugar residencia isla '!BI33/'Turistas lugar residencia isla '!$M33,"-")</f>
        <v>2.2714407334934992E-2</v>
      </c>
      <c r="BJ33" s="247">
        <f t="shared" si="70"/>
        <v>0.37062016435273026</v>
      </c>
      <c r="BK33" s="246">
        <f>IFERROR('Turistas lugar residencia isla '!BK33/'Turistas lugar residencia isla '!$C33,"-")</f>
        <v>5.3028575634913581E-2</v>
      </c>
      <c r="BL33" s="247">
        <f t="shared" si="71"/>
        <v>-0.22866505494501588</v>
      </c>
      <c r="BM33" s="246">
        <f>IFERROR('Turistas lugar residencia isla '!BM33/'Turistas lugar residencia isla '!$E33,"-")</f>
        <v>5.3527573756741206E-2</v>
      </c>
      <c r="BN33" s="247">
        <f t="shared" si="72"/>
        <v>-0.27058737220798368</v>
      </c>
      <c r="BO33" s="246">
        <f>IFERROR('Turistas lugar residencia isla '!BO33/'Turistas lugar residencia isla '!$G33,"-")</f>
        <v>3.525525019337919E-2</v>
      </c>
      <c r="BP33" s="247">
        <f t="shared" si="73"/>
        <v>-0.14482434815375922</v>
      </c>
      <c r="BQ33" s="246">
        <f>IFERROR('Turistas lugar residencia isla '!BQ33/'Turistas lugar residencia isla '!$I33,"-")</f>
        <v>6.8293235136723057E-2</v>
      </c>
      <c r="BR33" s="247">
        <f t="shared" si="74"/>
        <v>-0.13141444744353203</v>
      </c>
      <c r="BS33" s="246">
        <f>IFERROR('Turistas lugar residencia isla '!BS33/'Turistas lugar residencia isla '!$K33,"-")</f>
        <v>6.5777984831499978E-2</v>
      </c>
      <c r="BT33" s="247">
        <f t="shared" si="75"/>
        <v>-0.30371299401686602</v>
      </c>
      <c r="BU33" s="246">
        <f>IFERROR('Turistas lugar residencia isla '!BU33/'Turistas lugar residencia isla '!$M33,"-")</f>
        <v>2.9226524508471102E-2</v>
      </c>
      <c r="BV33" s="247">
        <f t="shared" si="76"/>
        <v>2.4912403846671927E-2</v>
      </c>
      <c r="BW33" s="246">
        <f>IFERROR('Turistas lugar residencia isla '!BW33/'Turistas lugar residencia isla '!$C33,"-")</f>
        <v>0.33901006767079989</v>
      </c>
      <c r="BX33" s="247">
        <f t="shared" si="77"/>
        <v>0.76146462444654706</v>
      </c>
      <c r="BY33" s="246">
        <f>IFERROR('Turistas lugar residencia isla '!BY33/'Turistas lugar residencia isla '!$E33,"-")</f>
        <v>0.38231837721727252</v>
      </c>
      <c r="BZ33" s="247">
        <f t="shared" si="78"/>
        <v>0.6832295321809867</v>
      </c>
      <c r="CA33" s="246">
        <f>IFERROR('Turistas lugar residencia isla '!CA33/'Turistas lugar residencia isla '!$G33,"-")</f>
        <v>0.20488060127485491</v>
      </c>
      <c r="CB33" s="247">
        <f t="shared" si="79"/>
        <v>0.95562412351939652</v>
      </c>
      <c r="CC33" s="246">
        <f>IFERROR('Turistas lugar residencia isla '!CC33/'Turistas lugar residencia isla '!$I33,"-")</f>
        <v>0.28297295476743795</v>
      </c>
      <c r="CD33" s="247">
        <f t="shared" si="80"/>
        <v>1.2074744625547775</v>
      </c>
      <c r="CE33" s="246">
        <f>IFERROR('Turistas lugar residencia isla '!CE33/'Turistas lugar residencia isla '!$K33,"-")</f>
        <v>0.46569581827627066</v>
      </c>
      <c r="CF33" s="247">
        <f t="shared" si="81"/>
        <v>0.62675310852451704</v>
      </c>
      <c r="CG33" s="246">
        <f>IFERROR('Turistas lugar residencia isla '!CG33/'Turistas lugar residencia isla '!$M33,"-")</f>
        <v>0.1114681904693984</v>
      </c>
      <c r="CH33" s="247">
        <f t="shared" si="82"/>
        <v>4.728810967580956</v>
      </c>
      <c r="CI33" s="246">
        <f>IFERROR('Turistas lugar residencia isla '!CI33/'Turistas lugar residencia isla '!$C33,"-")</f>
        <v>4.4897571610458591E-2</v>
      </c>
      <c r="CJ33" s="247">
        <f t="shared" si="83"/>
        <v>-4.4705948142519381E-2</v>
      </c>
      <c r="CK33" s="246">
        <f>IFERROR('Turistas lugar residencia isla '!CK33/'Turistas lugar residencia isla '!$E33,"-")</f>
        <v>3.6530388530134475E-2</v>
      </c>
      <c r="CL33" s="247">
        <f t="shared" si="84"/>
        <v>-0.13129567636188422</v>
      </c>
      <c r="CM33" s="246">
        <f>IFERROR('Turistas lugar residencia isla '!CM33/'Turistas lugar residencia isla '!$G33,"-")</f>
        <v>7.1165611181660621E-2</v>
      </c>
      <c r="CN33" s="247">
        <f t="shared" si="85"/>
        <v>5.588787171338927E-3</v>
      </c>
      <c r="CO33" s="246">
        <f>IFERROR('Turistas lugar residencia isla '!CO33/'Turistas lugar residencia isla '!$I33,"-")</f>
        <v>3.0751930064853172E-2</v>
      </c>
      <c r="CP33" s="247">
        <f t="shared" si="86"/>
        <v>0.10056399767101043</v>
      </c>
      <c r="CQ33" s="246">
        <f>IFERROR('Turistas lugar residencia isla '!CQ33/'Turistas lugar residencia isla '!$K33,"-")</f>
        <v>3.3406350544397813E-2</v>
      </c>
      <c r="CR33" s="247">
        <f t="shared" si="87"/>
        <v>-4.253116123221512E-2</v>
      </c>
      <c r="CS33" s="246">
        <f>IFERROR('Turistas lugar residencia isla '!CS33/'Turistas lugar residencia isla '!$M33,"-")</f>
        <v>3.9393628733546987E-2</v>
      </c>
      <c r="CT33" s="247">
        <f t="shared" si="88"/>
        <v>1.1632538092821925</v>
      </c>
      <c r="CU33" s="246">
        <f>IFERROR('Turistas lugar residencia isla '!CU33/'Turistas lugar residencia isla '!$C33,"-")</f>
        <v>3.9029558163728759E-2</v>
      </c>
      <c r="CV33" s="247">
        <f t="shared" si="89"/>
        <v>0.46247071504273762</v>
      </c>
      <c r="CW33" s="246">
        <f>IFERROR('Turistas lugar residencia isla '!CW33/'Turistas lugar residencia isla '!$E33,"-")</f>
        <v>3.0683079905152622E-2</v>
      </c>
      <c r="CX33" s="247">
        <f t="shared" si="90"/>
        <v>0.39343599914457794</v>
      </c>
      <c r="CY33" s="246">
        <f>IFERROR('Turistas lugar residencia isla '!CY33/'Turistas lugar residencia isla '!$G33,"-")</f>
        <v>2.0973110985179087E-2</v>
      </c>
      <c r="CZ33" s="247">
        <f t="shared" si="91"/>
        <v>0.54089808919081905</v>
      </c>
      <c r="DA33" s="246">
        <f>IFERROR('Turistas lugar residencia isla '!DA33/'Turistas lugar residencia isla '!$I33,"-")</f>
        <v>1.839502430590639E-2</v>
      </c>
      <c r="DB33" s="247">
        <f t="shared" si="92"/>
        <v>0.62022886759097973</v>
      </c>
      <c r="DC33" s="246">
        <f>IFERROR('Turistas lugar residencia isla '!DC33/'Turistas lugar residencia isla '!$K33,"-")</f>
        <v>9.584227998342465E-2</v>
      </c>
      <c r="DD33" s="247">
        <f t="shared" si="93"/>
        <v>0.38253108162521365</v>
      </c>
      <c r="DE33" s="246">
        <f>IFERROR('Turistas lugar residencia isla '!DE33/'Turistas lugar residencia isla '!$M33,"-")</f>
        <v>4.3146676413298802E-3</v>
      </c>
      <c r="DF33" s="247">
        <f t="shared" si="94"/>
        <v>0.89483273321095225</v>
      </c>
      <c r="DG33" s="246">
        <f>IFERROR('Turistas lugar residencia isla '!DG33/'Turistas lugar residencia isla '!$C33,"-")</f>
        <v>8.0471175996414679E-2</v>
      </c>
      <c r="DH33" s="247">
        <f t="shared" si="95"/>
        <v>0.19962146469336273</v>
      </c>
      <c r="DI33" s="246">
        <f>IFERROR('Turistas lugar residencia isla '!DI33/'Turistas lugar residencia isla '!$E33,"-")</f>
        <v>4.9500323954339912E-2</v>
      </c>
      <c r="DJ33" s="247">
        <f t="shared" si="96"/>
        <v>0.33636605271757047</v>
      </c>
      <c r="DK33" s="246">
        <f>IFERROR('Turistas lugar residencia isla '!DK33/'Turistas lugar residencia isla '!$G33,"-")</f>
        <v>0.19034484577233787</v>
      </c>
      <c r="DL33" s="247">
        <f t="shared" si="97"/>
        <v>0.24368645002644795</v>
      </c>
      <c r="DM33" s="246">
        <f>IFERROR('Turistas lugar residencia isla '!DM33/'Turistas lugar residencia isla '!$I33,"-")</f>
        <v>2.9689131386615473E-2</v>
      </c>
      <c r="DN33" s="247">
        <f t="shared" si="98"/>
        <v>-0.18875771488779369</v>
      </c>
      <c r="DO33" s="246">
        <f>IFERROR('Turistas lugar residencia isla '!DO33/'Turistas lugar residencia isla '!$K33,"-")</f>
        <v>2.8972765373295017E-2</v>
      </c>
      <c r="DP33" s="247">
        <f t="shared" si="99"/>
        <v>-3.8939204810382044E-3</v>
      </c>
      <c r="DQ33" s="246">
        <f>IFERROR('Turistas lugar residencia isla '!DQ33/'Turistas lugar residencia isla '!$M33,"-")</f>
        <v>1.050585912253567E-2</v>
      </c>
      <c r="DR33" s="247">
        <f t="shared" si="100"/>
        <v>1.4647020764153118</v>
      </c>
      <c r="DS33" s="246">
        <f>IFERROR('Turistas lugar residencia isla '!DS33/'Turistas lugar residencia isla '!$C33,"-")</f>
        <v>7.6620760364560475E-2</v>
      </c>
      <c r="DT33" s="247">
        <f t="shared" si="101"/>
        <v>-0.21163163327358703</v>
      </c>
      <c r="DU33" s="246">
        <f>IFERROR('Turistas lugar residencia isla '!DU33/'Turistas lugar residencia isla '!$E33,"-")</f>
        <v>0.10909027975675196</v>
      </c>
      <c r="DV33" s="247">
        <f t="shared" si="102"/>
        <v>-0.23547587781895674</v>
      </c>
      <c r="DW33" s="246">
        <f>IFERROR('Turistas lugar residencia isla '!DW33/'Turistas lugar residencia isla '!$G33,"-")</f>
        <v>9.1557033418406389E-2</v>
      </c>
      <c r="DX33" s="247">
        <f t="shared" si="103"/>
        <v>-0.17226178870530118</v>
      </c>
      <c r="DY33" s="246">
        <f>IFERROR('Turistas lugar residencia isla '!DY33/'Turistas lugar residencia isla '!$I33,"-")</f>
        <v>8.7639258435964512E-2</v>
      </c>
      <c r="DZ33" s="247">
        <f t="shared" si="104"/>
        <v>-0.15931546095770355</v>
      </c>
      <c r="EA33" s="246">
        <f>IFERROR('Turistas lugar residencia isla '!EA33/'Turistas lugar residencia isla '!$K33,"-")</f>
        <v>4.2485151253572592E-2</v>
      </c>
      <c r="EB33" s="247">
        <f t="shared" si="105"/>
        <v>-0.17874291769119255</v>
      </c>
      <c r="EC33" s="246">
        <f>IFERROR('Turistas lugar residencia isla '!EC33/'Turistas lugar residencia isla '!$M33,"-")</f>
        <v>8.71224108651176E-2</v>
      </c>
      <c r="ED33" s="247">
        <f t="shared" si="106"/>
        <v>0.20674572051845441</v>
      </c>
    </row>
    <row r="34" spans="1:134" s="16" customFormat="1" outlineLevel="1" x14ac:dyDescent="0.25">
      <c r="A34" s="218"/>
      <c r="B34" s="33" t="s">
        <v>33</v>
      </c>
      <c r="C34" s="242">
        <f>IFERROR('Turistas lugar residencia isla '!C34/'Turistas lugar residencia isla '!$C34,"-")</f>
        <v>1</v>
      </c>
      <c r="D34" s="35">
        <f>IFERROR(C34/C47-1,"-")</f>
        <v>0</v>
      </c>
      <c r="E34" s="243">
        <f>IFERROR('Turistas lugar residencia isla '!E34/'Turistas lugar residencia isla '!$E34,"-")</f>
        <v>1</v>
      </c>
      <c r="F34" s="35">
        <f>IFERROR(E34/E47-1,"-")</f>
        <v>0</v>
      </c>
      <c r="G34" s="243">
        <f>IFERROR('Turistas lugar residencia isla '!G34/'Turistas lugar residencia isla '!$G34,"-")</f>
        <v>1</v>
      </c>
      <c r="H34" s="35">
        <f>IFERROR(G34/G47-1,"-")</f>
        <v>0</v>
      </c>
      <c r="I34" s="243">
        <f>IFERROR('Turistas lugar residencia isla '!I34/'Turistas lugar residencia isla '!$I34,"-")</f>
        <v>1</v>
      </c>
      <c r="J34" s="35">
        <f>IFERROR(I34/I47-1,"-")</f>
        <v>0</v>
      </c>
      <c r="K34" s="243">
        <f>IFERROR('Turistas lugar residencia isla '!K34/'Turistas lugar residencia isla '!$K34,"-")</f>
        <v>1</v>
      </c>
      <c r="L34" s="35">
        <f>IFERROR(K34/K47-1,"-")</f>
        <v>0</v>
      </c>
      <c r="M34" s="243">
        <f>IFERROR('Turistas lugar residencia isla '!M34/'Turistas lugar residencia isla '!$M34,"-")</f>
        <v>1</v>
      </c>
      <c r="N34" s="35">
        <f>IFERROR(M34/M47-1,"-")</f>
        <v>0</v>
      </c>
      <c r="O34" s="242">
        <f>IFERROR('Turistas lugar residencia isla '!O34/'Turistas lugar residencia isla '!$C34,"-")</f>
        <v>0.73035751823165107</v>
      </c>
      <c r="P34" s="35">
        <f>IFERROR(O34/O47-1,"-")</f>
        <v>-0.192473028677981</v>
      </c>
      <c r="Q34" s="243">
        <f>IFERROR('Turistas lugar residencia isla '!Q34/'Turistas lugar residencia isla '!$E34,"-")</f>
        <v>0.75450006219236987</v>
      </c>
      <c r="R34" s="35">
        <f>IFERROR(Q34/Q47-1,"-")</f>
        <v>-0.15787065694981295</v>
      </c>
      <c r="S34" s="243">
        <f>IFERROR('Turistas lugar residencia isla '!S34/'Turistas lugar residencia isla '!$G34,"-")</f>
        <v>0.73312965253024898</v>
      </c>
      <c r="T34" s="35">
        <f>IFERROR(S34/S47-1,"-")</f>
        <v>-0.18921964358140486</v>
      </c>
      <c r="U34" s="243">
        <f>IFERROR('Turistas lugar residencia isla '!U34/'Turistas lugar residencia isla '!$I34,"-")</f>
        <v>0.82853341345122111</v>
      </c>
      <c r="V34" s="35">
        <f>IFERROR(U34/U47-1,"-")</f>
        <v>-0.10570511228213286</v>
      </c>
      <c r="W34" s="243">
        <f>IFERROR('Turistas lugar residencia isla '!W34/'Turistas lugar residencia isla '!$K34,"-")</f>
        <v>0.73413966225467819</v>
      </c>
      <c r="X34" s="35">
        <f>IFERROR(W34/W47-1,"-")</f>
        <v>-0.20721669372000506</v>
      </c>
      <c r="Y34" s="243">
        <f>IFERROR('Turistas lugar residencia isla '!Y34/'Turistas lugar residencia isla '!$M34,"-")</f>
        <v>0.8229835831548894</v>
      </c>
      <c r="Z34" s="35">
        <f>IFERROR(Y34/Y47-1,"-")</f>
        <v>-9.2562094309974752E-2</v>
      </c>
      <c r="AA34" s="242">
        <f>IFERROR('Turistas lugar residencia isla '!AA34/'Turistas lugar residencia isla '!$C34,"-")</f>
        <v>0.26964248176834887</v>
      </c>
      <c r="AB34" s="35">
        <f>IFERROR(AA34/AA47-1,"-")</f>
        <v>1.8216051819323682</v>
      </c>
      <c r="AC34" s="243">
        <f>IFERROR('Turistas lugar residencia isla '!AC34/'Turistas lugar residencia isla '!$E34,"-")</f>
        <v>0.2454999378076301</v>
      </c>
      <c r="AD34" s="35">
        <f>IFERROR(AC34/AC47-1,"-")</f>
        <v>1.3592436230718499</v>
      </c>
      <c r="AE34" s="243">
        <f>IFERROR('Turistas lugar residencia isla '!AE34/'Turistas lugar residencia isla '!$G34,"-")</f>
        <v>0.26687034746975097</v>
      </c>
      <c r="AF34" s="35">
        <f>IFERROR(AE34/AE47-1,"-")</f>
        <v>1.7864941926373512</v>
      </c>
      <c r="AG34" s="243">
        <f>IFERROR('Turistas lugar residencia isla '!AG34/'Turistas lugar residencia isla '!$I34,"-")</f>
        <v>0.17146658654877892</v>
      </c>
      <c r="AH34" s="35">
        <f>IFERROR(AG34/AG47-1,"-")</f>
        <v>1.3319987401487721</v>
      </c>
      <c r="AI34" s="243">
        <f>IFERROR('Turistas lugar residencia isla '!AI34/'Turistas lugar residencia isla '!$K34,"-")</f>
        <v>0.26591738931994524</v>
      </c>
      <c r="AJ34" s="35">
        <f>IFERROR(AI34/AI47-1,"-")</f>
        <v>2.5946143085613862</v>
      </c>
      <c r="AK34" s="243">
        <f>IFERROR('Turistas lugar residencia isla '!AK34/'Turistas lugar residencia isla '!$M34,"-")</f>
        <v>0.17701641684511063</v>
      </c>
      <c r="AL34" s="35">
        <f>IFERROR(AK34/AK47-1,"-")</f>
        <v>0.90199153522132081</v>
      </c>
      <c r="AM34" s="242">
        <f>IFERROR('Turistas lugar residencia isla '!AM34/'Turistas lugar residencia isla '!$C34,"-")</f>
        <v>0.22781883155733065</v>
      </c>
      <c r="AN34" s="35">
        <f>IFERROR(AM34/AM47-1,"-")</f>
        <v>0.18729573209399475</v>
      </c>
      <c r="AO34" s="243">
        <f>IFERROR('Turistas lugar residencia isla '!AO34/'Turistas lugar residencia isla '!$E34,"-")</f>
        <v>0.21172059633598095</v>
      </c>
      <c r="AP34" s="35">
        <f>IFERROR(AO34/AO47-1,"-")</f>
        <v>0.32833529633670611</v>
      </c>
      <c r="AQ34" s="243">
        <f>IFERROR('Turistas lugar residencia isla '!AQ34/'Turistas lugar residencia isla '!$G34,"-")</f>
        <v>0.28731117092214059</v>
      </c>
      <c r="AR34" s="35">
        <f>IFERROR(AQ34/AQ47-1,"-")</f>
        <v>0.26388032501237224</v>
      </c>
      <c r="AS34" s="243">
        <f>IFERROR('Turistas lugar residencia isla '!AS34/'Turistas lugar residencia isla '!$I34,"-")</f>
        <v>0.48641572599682392</v>
      </c>
      <c r="AT34" s="35">
        <f>IFERROR(AS34/AS47-1,"-")</f>
        <v>0.13929372266811657</v>
      </c>
      <c r="AU34" s="243">
        <f>IFERROR('Turistas lugar residencia isla '!AU34/'Turistas lugar residencia isla '!$K34,"-")</f>
        <v>0.35874030123231399</v>
      </c>
      <c r="AV34" s="35">
        <f>IFERROR(AU34/AU47-1,"-")</f>
        <v>0.8146710614965702</v>
      </c>
      <c r="AW34" s="243">
        <f>IFERROR('Turistas lugar residencia isla '!AW34/'Turistas lugar residencia isla '!$M34,"-")</f>
        <v>0.69117297168689029</v>
      </c>
      <c r="AX34" s="35">
        <f>IFERROR(AW34/AW47-1,"-")</f>
        <v>0.22843138752757119</v>
      </c>
      <c r="AY34" s="242">
        <f>IFERROR('Turistas lugar residencia isla '!AY34/'Turistas lugar residencia isla '!$C34,"-")</f>
        <v>4.8695891208382518E-2</v>
      </c>
      <c r="AZ34" s="35">
        <f>IFERROR(AY34/AY47-1,"-")</f>
        <v>0.90940513468910011</v>
      </c>
      <c r="BA34" s="243">
        <f>IFERROR('Turistas lugar residencia isla '!BA34/'Turistas lugar residencia isla '!$E34,"-")</f>
        <v>5.9438136361213284E-2</v>
      </c>
      <c r="BB34" s="35">
        <f>IFERROR(BA34/BA47-1,"-")</f>
        <v>0.51021579857143751</v>
      </c>
      <c r="BC34" s="243">
        <f>IFERROR('Turistas lugar residencia isla '!BC34/'Turistas lugar residencia isla '!$G34,"-")</f>
        <v>3.8966077447200605E-2</v>
      </c>
      <c r="BD34" s="35">
        <f>IFERROR(BC34/BC47-1,"-")</f>
        <v>1.5532673473969454</v>
      </c>
      <c r="BE34" s="243">
        <f>IFERROR('Turistas lugar residencia isla '!BE34/'Turistas lugar residencia isla '!$I34,"-")</f>
        <v>1.7168118803382121E-2</v>
      </c>
      <c r="BF34" s="35">
        <f>IFERROR(BE34/BE47-1,"-")</f>
        <v>1.0003675050431351</v>
      </c>
      <c r="BG34" s="243">
        <f>IFERROR('Turistas lugar residencia isla '!BG34/'Turistas lugar residencia isla '!$K34,"-")</f>
        <v>2.9666818804198997E-2</v>
      </c>
      <c r="BH34" s="35">
        <f>IFERROR(BG34/BG47-1,"-")</f>
        <v>0.84063262754747692</v>
      </c>
      <c r="BI34" s="243">
        <f>IFERROR('Turistas lugar residencia isla '!BI34/'Turistas lugar residencia isla '!$M34,"-")</f>
        <v>2.8907922912205567E-2</v>
      </c>
      <c r="BJ34" s="35">
        <f>IFERROR(BI34/BI47-1,"-")</f>
        <v>1.3163026722081912</v>
      </c>
      <c r="BK34" s="242">
        <f>IFERROR('Turistas lugar residencia isla '!BK34/'Turistas lugar residencia isla '!$C34,"-")</f>
        <v>9.6753068253480581E-2</v>
      </c>
      <c r="BL34" s="35">
        <f>IFERROR(BK34/BK47-1,"-")</f>
        <v>1.8135836059789012</v>
      </c>
      <c r="BM34" s="243">
        <f>IFERROR('Turistas lugar residencia isla '!BM34/'Turistas lugar residencia isla '!$E34,"-")</f>
        <v>0.11793450254988716</v>
      </c>
      <c r="BN34" s="35">
        <f>IFERROR(BM34/BM47-1,"-")</f>
        <v>2.2457686756103152</v>
      </c>
      <c r="BO34" s="243">
        <f>IFERROR('Turistas lugar residencia isla '!BO34/'Turistas lugar residencia isla '!$G34,"-")</f>
        <v>5.031400790475498E-2</v>
      </c>
      <c r="BP34" s="35">
        <f>IFERROR(BO34/BO47-1,"-")</f>
        <v>2.3199297881579324</v>
      </c>
      <c r="BQ34" s="243">
        <f>IFERROR('Turistas lugar residencia isla '!BQ34/'Turistas lugar residencia isla '!$I34,"-")</f>
        <v>7.116185244001888E-2</v>
      </c>
      <c r="BR34" s="35">
        <f>IFERROR(BQ34/BQ47-1,"-")</f>
        <v>0.45724973702551908</v>
      </c>
      <c r="BS34" s="243">
        <f>IFERROR('Turistas lugar residencia isla '!BS34/'Turistas lugar residencia isla '!$K34,"-")</f>
        <v>0.11513007759014149</v>
      </c>
      <c r="BT34" s="35">
        <f>IFERROR(BS34/BS47-1,"-")</f>
        <v>1.3152834096449419</v>
      </c>
      <c r="BU34" s="243">
        <f>IFERROR('Turistas lugar residencia isla '!BU34/'Turistas lugar residencia isla '!$M34,"-")</f>
        <v>1.9152985962407804E-2</v>
      </c>
      <c r="BV34" s="35">
        <f>IFERROR(BU34/BU47-1,"-")</f>
        <v>-4.4490408758243949E-2</v>
      </c>
      <c r="BW34" s="242">
        <f>IFERROR('Turistas lugar residencia isla '!BW34/'Turistas lugar residencia isla '!$C34,"-")</f>
        <v>2.357582911566386E-2</v>
      </c>
      <c r="BX34" s="35">
        <f>IFERROR(BW34/BW47-1,"-")</f>
        <v>-0.91513806836446776</v>
      </c>
      <c r="BY34" s="243">
        <f>IFERROR('Turistas lugar residencia isla '!BY34/'Turistas lugar residencia isla '!$E34,"-")</f>
        <v>2.6351795582564813E-2</v>
      </c>
      <c r="BZ34" s="35">
        <f>IFERROR(BY34/BY47-1,"-")</f>
        <v>-0.92169516713857924</v>
      </c>
      <c r="CA34" s="243">
        <f>IFERROR('Turistas lugar residencia isla '!CA34/'Turistas lugar residencia isla '!$G34,"-")</f>
        <v>1.663393225188526E-2</v>
      </c>
      <c r="CB34" s="35">
        <f>IFERROR(CA34/CA47-1,"-")</f>
        <v>-0.87745724680737092</v>
      </c>
      <c r="CC34" s="243">
        <f>IFERROR('Turistas lugar residencia isla '!CC34/'Turistas lugar residencia isla '!$I34,"-")</f>
        <v>1.5107944546976265E-2</v>
      </c>
      <c r="CD34" s="35">
        <f>IFERROR(CC34/CC47-1,"-")</f>
        <v>-0.92291697315587606</v>
      </c>
      <c r="CE34" s="243">
        <f>IFERROR('Turistas lugar residencia isla '!CE34/'Turistas lugar residencia isla '!$K34,"-")</f>
        <v>2.744180739388407E-2</v>
      </c>
      <c r="CF34" s="35">
        <f>IFERROR(CE34/CE47-1,"-")</f>
        <v>-0.93345309362549223</v>
      </c>
      <c r="CG34" s="243">
        <f>IFERROR('Turistas lugar residencia isla '!CG34/'Turistas lugar residencia isla '!$M34,"-")</f>
        <v>5.4722817035450866E-3</v>
      </c>
      <c r="CH34" s="35">
        <f>IFERROR(CG34/CG47-1,"-")</f>
        <v>-0.94087223032740808</v>
      </c>
      <c r="CI34" s="242">
        <f>IFERROR('Turistas lugar residencia isla '!CI34/'Turistas lugar residencia isla '!$C34,"-")</f>
        <v>1.4763190660220235E-2</v>
      </c>
      <c r="CJ34" s="35">
        <f>IFERROR(CI34/CI47-1,"-")</f>
        <v>-0.6423210728894595</v>
      </c>
      <c r="CK34" s="243">
        <f>IFERROR('Turistas lugar residencia isla '!CK34/'Turistas lugar residencia isla '!$E34,"-")</f>
        <v>1.435755281909128E-2</v>
      </c>
      <c r="CL34" s="35">
        <f>IFERROR(CK34/CK47-1,"-")</f>
        <v>-0.55973753149586547</v>
      </c>
      <c r="CM34" s="243">
        <f>IFERROR('Turistas lugar residencia isla '!CM34/'Turistas lugar residencia isla '!$G34,"-")</f>
        <v>1.8501006280158095E-2</v>
      </c>
      <c r="CN34" s="35">
        <f>IFERROR(CM34/CM47-1,"-")</f>
        <v>-0.59236723104906852</v>
      </c>
      <c r="CO34" s="243">
        <f>IFERROR('Turistas lugar residencia isla '!CO34/'Turistas lugar residencia isla '!$I34,"-")</f>
        <v>4.9787544529808145E-3</v>
      </c>
      <c r="CP34" s="35">
        <f>IFERROR(CO34/CO47-1,"-")</f>
        <v>-0.83875430665102901</v>
      </c>
      <c r="CQ34" s="243">
        <f>IFERROR('Turistas lugar residencia isla '!CQ34/'Turistas lugar residencia isla '!$K34,"-")</f>
        <v>6.5038795070743952E-3</v>
      </c>
      <c r="CR34" s="35">
        <f>IFERROR(CQ34/CQ47-1,"-")</f>
        <v>-0.83666798751113503</v>
      </c>
      <c r="CS34" s="243">
        <f>IFERROR('Turistas lugar residencia isla '!CS34/'Turistas lugar residencia isla '!$M34,"-")</f>
        <v>3.5688793718772305E-3</v>
      </c>
      <c r="CT34" s="35">
        <f>IFERROR(CS34/CS47-1,"-")</f>
        <v>-0.9431308856225411</v>
      </c>
      <c r="CU34" s="242">
        <f>IFERROR('Turistas lugar residencia isla '!CU34/'Turistas lugar residencia isla '!$C34,"-")</f>
        <v>3.5371828662904455E-2</v>
      </c>
      <c r="CV34" s="35">
        <f>IFERROR(CU34/CU47-1,"-")</f>
        <v>0.19471534250316225</v>
      </c>
      <c r="CW34" s="243">
        <f>IFERROR('Turistas lugar residencia isla '!CW34/'Turistas lugar residencia isla '!$E34,"-")</f>
        <v>3.511203511203511E-2</v>
      </c>
      <c r="CX34" s="35">
        <f>IFERROR(CW34/CW47-1,"-")</f>
        <v>0.44637127955715594</v>
      </c>
      <c r="CY34" s="243">
        <f>IFERROR('Turistas lugar residencia isla '!CY34/'Turistas lugar residencia isla '!$G34,"-")</f>
        <v>1.4645619650347955E-2</v>
      </c>
      <c r="CZ34" s="35">
        <f>IFERROR(CY34/CY47-1,"-")</f>
        <v>-0.17219460274824316</v>
      </c>
      <c r="DA34" s="243">
        <f>IFERROR('Turistas lugar residencia isla '!DA34/'Turistas lugar residencia isla '!$I34,"-")</f>
        <v>2.244731533542212E-2</v>
      </c>
      <c r="DB34" s="35">
        <f>IFERROR(DA34/DA47-1,"-")</f>
        <v>0.69767497791084687</v>
      </c>
      <c r="DC34" s="243">
        <f>IFERROR('Turistas lugar residencia isla '!DC34/'Turistas lugar residencia isla '!$K34,"-")</f>
        <v>7.3710634413509807E-2</v>
      </c>
      <c r="DD34" s="35">
        <f>IFERROR(DC34/DC47-1,"-")</f>
        <v>-1.5020635094436297E-2</v>
      </c>
      <c r="DE34" s="243">
        <f>IFERROR('Turistas lugar residencia isla '!DE34/'Turistas lugar residencia isla '!$M34,"-")</f>
        <v>8.3273852010468715E-4</v>
      </c>
      <c r="DF34" s="35">
        <f>IFERROR(DE34/DE47-1,"-")</f>
        <v>-0.88180922818142082</v>
      </c>
      <c r="DG34" s="242">
        <f>IFERROR('Turistas lugar residencia isla '!DG34/'Turistas lugar residencia isla '!$C34,"-")</f>
        <v>5.4476658635577185E-2</v>
      </c>
      <c r="DH34" s="35">
        <f>IFERROR(DG34/DG47-1,"-")</f>
        <v>-0.69402929359090026</v>
      </c>
      <c r="DI34" s="243">
        <f>IFERROR('Turistas lugar residencia isla '!DI34/'Turistas lugar residencia isla '!$E34,"-")</f>
        <v>2.1109867263713417E-2</v>
      </c>
      <c r="DJ34" s="35">
        <f>IFERROR(DI34/DI47-1,"-")</f>
        <v>-0.81655244169487373</v>
      </c>
      <c r="DK34" s="243">
        <f>IFERROR('Turistas lugar residencia isla '!DK34/'Turistas lugar residencia isla '!$G34,"-")</f>
        <v>0.11071506510511385</v>
      </c>
      <c r="DL34" s="35">
        <f>IFERROR(DK34/DK47-1,"-")</f>
        <v>-0.66997888158528407</v>
      </c>
      <c r="DM34" s="243">
        <f>IFERROR('Turistas lugar residencia isla '!DM34/'Turistas lugar residencia isla '!$I34,"-")</f>
        <v>3.8413665822567493E-2</v>
      </c>
      <c r="DN34" s="35">
        <f>IFERROR(DM34/DM47-1,"-")</f>
        <v>-0.42089835899691308</v>
      </c>
      <c r="DO34" s="243">
        <f>IFERROR('Turistas lugar residencia isla '!DO34/'Turistas lugar residencia isla '!$K34,"-")</f>
        <v>6.9602921040620722E-3</v>
      </c>
      <c r="DP34" s="35">
        <f>IFERROR(DO34/DO47-1,"-")</f>
        <v>-0.88028423135642864</v>
      </c>
      <c r="DQ34" s="243">
        <f>IFERROR('Turistas lugar residencia isla '!DQ34/'Turistas lugar residencia isla '!$M34,"-")</f>
        <v>3.5688793718772305E-3</v>
      </c>
      <c r="DR34" s="35">
        <f>IFERROR(DQ34/DQ47-1,"-")</f>
        <v>-0.95695480077753614</v>
      </c>
      <c r="DS34" s="242">
        <f>IFERROR('Turistas lugar residencia isla '!DS34/'Turistas lugar residencia isla '!$C34,"-")</f>
        <v>0.16330870106560161</v>
      </c>
      <c r="DT34" s="35">
        <f>IFERROR(DS34/DS47-1,"-")</f>
        <v>1.0615230250111214</v>
      </c>
      <c r="DU34" s="243">
        <f>IFERROR('Turistas lugar residencia isla '!DU34/'Turistas lugar residencia isla '!$E34,"-")</f>
        <v>0.21520336904952289</v>
      </c>
      <c r="DV34" s="35">
        <f>IFERROR(DU34/DU47-1,"-")</f>
        <v>0.8653981732896725</v>
      </c>
      <c r="DW34" s="243">
        <f>IFERROR('Turistas lugar residencia isla '!DW34/'Turistas lugar residencia isla '!$G34,"-")</f>
        <v>0.15971969641861256</v>
      </c>
      <c r="DX34" s="35">
        <f>IFERROR(DW34/DW47-1,"-")</f>
        <v>0.78439091442210018</v>
      </c>
      <c r="DY34" s="243">
        <f>IFERROR('Turistas lugar residencia isla '!DY34/'Turistas lugar residencia isla '!$I34,"-")</f>
        <v>0.14318211082020688</v>
      </c>
      <c r="DZ34" s="35">
        <f>IFERROR(DY34/DY47-1,"-")</f>
        <v>0.45415888252206149</v>
      </c>
      <c r="EA34" s="243">
        <f>IFERROR('Turistas lugar residencia isla '!EA34/'Turistas lugar residencia isla '!$K34,"-")</f>
        <v>9.5789593792788674E-2</v>
      </c>
      <c r="EB34" s="35">
        <f>IFERROR(EA34/EA47-1,"-")</f>
        <v>0.75368190786520239</v>
      </c>
      <c r="EC34" s="243">
        <f>IFERROR('Turistas lugar residencia isla '!EC34/'Turistas lugar residencia isla '!$M34,"-")</f>
        <v>6.0195098738995957E-2</v>
      </c>
      <c r="ED34" s="35">
        <f>IFERROR(EC34/EC47-1,"-")</f>
        <v>1.7647334083358279E-2</v>
      </c>
    </row>
    <row r="35" spans="1:134" s="16" customFormat="1" outlineLevel="1" x14ac:dyDescent="0.25">
      <c r="A35" s="218"/>
      <c r="B35" s="33" t="s">
        <v>35</v>
      </c>
      <c r="C35" s="242">
        <f>IFERROR('Turistas lugar residencia isla '!C35/'Turistas lugar residencia isla '!$C35,"-")</f>
        <v>1</v>
      </c>
      <c r="D35" s="35">
        <f t="shared" ref="D35:D46" si="107">IFERROR(C35/C48-1,"-")</f>
        <v>0</v>
      </c>
      <c r="E35" s="243">
        <f>IFERROR('Turistas lugar residencia isla '!E35/'Turistas lugar residencia isla '!$E35,"-")</f>
        <v>1</v>
      </c>
      <c r="F35" s="35">
        <f t="shared" ref="F35:F46" si="108">IFERROR(E35/E48-1,"-")</f>
        <v>0</v>
      </c>
      <c r="G35" s="243">
        <f>IFERROR('Turistas lugar residencia isla '!G35/'Turistas lugar residencia isla '!$G35,"-")</f>
        <v>1</v>
      </c>
      <c r="H35" s="35">
        <f t="shared" ref="H35:H46" si="109">IFERROR(G35/G48-1,"-")</f>
        <v>0</v>
      </c>
      <c r="I35" s="243">
        <f>IFERROR('Turistas lugar residencia isla '!I35/'Turistas lugar residencia isla '!$I35,"-")</f>
        <v>1</v>
      </c>
      <c r="J35" s="35">
        <f t="shared" ref="J35:J46" si="110">IFERROR(I35/I48-1,"-")</f>
        <v>0</v>
      </c>
      <c r="K35" s="243">
        <f>IFERROR('Turistas lugar residencia isla '!K35/'Turistas lugar residencia isla '!$K35,"-")</f>
        <v>1</v>
      </c>
      <c r="L35" s="35">
        <f t="shared" ref="L35:L46" si="111">IFERROR(K35/K48-1,"-")</f>
        <v>0</v>
      </c>
      <c r="M35" s="243">
        <f>IFERROR('Turistas lugar residencia isla '!M35/'Turistas lugar residencia isla '!$M35,"-")</f>
        <v>1</v>
      </c>
      <c r="N35" s="35">
        <f t="shared" ref="N35:N46" si="112">IFERROR(M35/M48-1,"-")</f>
        <v>0</v>
      </c>
      <c r="O35" s="242">
        <f>IFERROR('Turistas lugar residencia isla '!O35/'Turistas lugar residencia isla '!$C35,"-")</f>
        <v>0.73546588434661397</v>
      </c>
      <c r="P35" s="35">
        <f t="shared" ref="P35:P46" si="113">IFERROR(O35/O48-1,"-")</f>
        <v>-0.19488076426801115</v>
      </c>
      <c r="Q35" s="243">
        <f>IFERROR('Turistas lugar residencia isla '!Q35/'Turistas lugar residencia isla '!$E35,"-")</f>
        <v>0.78517977097908187</v>
      </c>
      <c r="R35" s="35">
        <f t="shared" ref="R35:R46" si="114">IFERROR(Q35/Q48-1,"-")</f>
        <v>-0.13310429414842817</v>
      </c>
      <c r="S35" s="243">
        <f>IFERROR('Turistas lugar residencia isla '!S35/'Turistas lugar residencia isla '!$G35,"-")</f>
        <v>0.67072021116138758</v>
      </c>
      <c r="T35" s="35">
        <f t="shared" ref="T35:T46" si="115">IFERROR(S35/S48-1,"-")</f>
        <v>-0.2568954115447587</v>
      </c>
      <c r="U35" s="243">
        <f>IFERROR('Turistas lugar residencia isla '!U35/'Turistas lugar residencia isla '!$I35,"-")</f>
        <v>0.83828715365239292</v>
      </c>
      <c r="V35" s="35">
        <f t="shared" ref="V35:V46" si="116">IFERROR(U35/U48-1,"-")</f>
        <v>-0.1106084605525024</v>
      </c>
      <c r="W35" s="243">
        <f>IFERROR('Turistas lugar residencia isla '!W35/'Turistas lugar residencia isla '!$K35,"-")</f>
        <v>0.73645299504326645</v>
      </c>
      <c r="X35" s="35">
        <f t="shared" ref="X35:X46" si="117">IFERROR(W35/W48-1,"-")</f>
        <v>-0.20689677456878997</v>
      </c>
      <c r="Y35" s="243">
        <f>IFERROR('Turistas lugar residencia isla '!Y35/'Turistas lugar residencia isla '!$M35,"-")</f>
        <v>0.7722803679035839</v>
      </c>
      <c r="Z35" s="35">
        <f t="shared" ref="Z35:Z46" si="118">IFERROR(Y35/Y48-1,"-")</f>
        <v>-0.14602099010046421</v>
      </c>
      <c r="AA35" s="242">
        <f>IFERROR('Turistas lugar residencia isla '!AA35/'Turistas lugar residencia isla '!$C35,"-")</f>
        <v>0.26453411565338608</v>
      </c>
      <c r="AB35" s="35">
        <f t="shared" ref="AB35:AB46" si="119">IFERROR(AA35/AA48-1,"-")</f>
        <v>2.0577352099185777</v>
      </c>
      <c r="AC35" s="243">
        <f>IFERROR('Turistas lugar residencia isla '!AC35/'Turistas lugar residencia isla '!$E35,"-")</f>
        <v>0.21482022902091819</v>
      </c>
      <c r="AD35" s="35">
        <f t="shared" ref="AD35:AD46" si="120">IFERROR(AC35/AC48-1,"-")</f>
        <v>1.2789525000096296</v>
      </c>
      <c r="AE35" s="243">
        <f>IFERROR('Turistas lugar residencia isla '!AE35/'Turistas lugar residencia isla '!$G35,"-")</f>
        <v>0.32927978883861236</v>
      </c>
      <c r="AF35" s="35">
        <f t="shared" ref="AF35:AF46" si="121">IFERROR(AE35/AE48-1,"-")</f>
        <v>2.3805057806275176</v>
      </c>
      <c r="AG35" s="243">
        <f>IFERROR('Turistas lugar residencia isla '!AG35/'Turistas lugar residencia isla '!$I35,"-")</f>
        <v>0.16171284634760705</v>
      </c>
      <c r="AH35" s="35">
        <f t="shared" ref="AH35:AH46" si="122">IFERROR(AG35/AG48-1,"-")</f>
        <v>1.81435800712259</v>
      </c>
      <c r="AI35" s="243">
        <f>IFERROR('Turistas lugar residencia isla '!AI35/'Turistas lugar residencia isla '!$K35,"-")</f>
        <v>0.2634629925228934</v>
      </c>
      <c r="AJ35" s="35">
        <f t="shared" ref="AJ35:AJ46" si="123">IFERROR(AI35/AI48-1,"-")</f>
        <v>2.6884818953205079</v>
      </c>
      <c r="AK35" s="243">
        <f>IFERROR('Turistas lugar residencia isla '!AK35/'Turistas lugar residencia isla '!$M35,"-")</f>
        <v>0.2277196320964161</v>
      </c>
      <c r="AL35" s="35">
        <f t="shared" ref="AL35:AL46" si="124">IFERROR(AK35/AK48-1,"-")</f>
        <v>1.379528853219115</v>
      </c>
      <c r="AM35" s="242">
        <f>IFERROR('Turistas lugar residencia isla '!AM35/'Turistas lugar residencia isla '!$C35,"-")</f>
        <v>0.19704990023597155</v>
      </c>
      <c r="AN35" s="35">
        <f t="shared" ref="AN35:AN46" si="125">IFERROR(AM35/AM48-1,"-")</f>
        <v>9.5378094450930817E-3</v>
      </c>
      <c r="AO35" s="243">
        <f>IFERROR('Turistas lugar residencia isla '!AO35/'Turistas lugar residencia isla '!$E35,"-")</f>
        <v>0.1726532317009502</v>
      </c>
      <c r="AP35" s="35">
        <f t="shared" ref="AP35:AP46" si="126">IFERROR(AO35/AO48-1,"-")</f>
        <v>8.2750911379609882E-2</v>
      </c>
      <c r="AQ35" s="243">
        <f>IFERROR('Turistas lugar residencia isla '!AQ35/'Turistas lugar residencia isla '!$G35,"-")</f>
        <v>0.24170437405731524</v>
      </c>
      <c r="AR35" s="35">
        <f t="shared" ref="AR35:AR46" si="127">IFERROR(AQ35/AQ48-1,"-")</f>
        <v>0.15430329425552536</v>
      </c>
      <c r="AS35" s="243">
        <f>IFERROR('Turistas lugar residencia isla '!AS35/'Turistas lugar residencia isla '!$I35,"-")</f>
        <v>0.45535264483627202</v>
      </c>
      <c r="AT35" s="35">
        <f t="shared" ref="AT35:AT46" si="128">IFERROR(AS35/AS48-1,"-")</f>
        <v>9.6189507763518201E-2</v>
      </c>
      <c r="AU35" s="243">
        <f>IFERROR('Turistas lugar residencia isla '!AU35/'Turistas lugar residencia isla '!$K35,"-")</f>
        <v>0.26883978828866673</v>
      </c>
      <c r="AV35" s="35">
        <f t="shared" ref="AV35:AV46" si="129">IFERROR(AU35/AU48-1,"-")</f>
        <v>0.79795595940511688</v>
      </c>
      <c r="AW35" s="243">
        <f>IFERROR('Turistas lugar residencia isla '!AW35/'Turistas lugar residencia isla '!$M35,"-")</f>
        <v>0.61179828734538533</v>
      </c>
      <c r="AX35" s="35">
        <f t="shared" ref="AX35:AX46" si="130">IFERROR(AW35/AW48-1,"-")</f>
        <v>0.1606248074174641</v>
      </c>
      <c r="AY35" s="242">
        <f>IFERROR('Turistas lugar residencia isla '!AY35/'Turistas lugar residencia isla '!$C35,"-")</f>
        <v>1.0404613744658753E-2</v>
      </c>
      <c r="AZ35" s="35">
        <f t="shared" ref="AZ35:AZ46" si="131">IFERROR(AY35/AY48-1,"-")</f>
        <v>-0.54073567307986625</v>
      </c>
      <c r="BA35" s="243">
        <f>IFERROR('Turistas lugar residencia isla '!BA35/'Turistas lugar residencia isla '!$E35,"-")</f>
        <v>1.4757578921722182E-2</v>
      </c>
      <c r="BB35" s="35">
        <f t="shared" ref="BB35:BB46" si="132">IFERROR(BA35/BA48-1,"-")</f>
        <v>-0.56588881266655677</v>
      </c>
      <c r="BC35" s="243">
        <f>IFERROR('Turistas lugar residencia isla '!BC35/'Turistas lugar residencia isla '!$G35,"-")</f>
        <v>5.0904977375565612E-3</v>
      </c>
      <c r="BD35" s="35">
        <f t="shared" ref="BD35:BD46" si="133">IFERROR(BC35/BC48-1,"-")</f>
        <v>-0.66475918418204771</v>
      </c>
      <c r="BE35" s="243">
        <f>IFERROR('Turistas lugar residencia isla '!BE35/'Turistas lugar residencia isla '!$I35,"-")</f>
        <v>3.9042821158690177E-3</v>
      </c>
      <c r="BF35" s="35">
        <f t="shared" ref="BF35:BF46" si="134">IFERROR(BE35/BE48-1,"-")</f>
        <v>-0.49731509045111055</v>
      </c>
      <c r="BG35" s="243">
        <f>IFERROR('Turistas lugar residencia isla '!BG35/'Turistas lugar residencia isla '!$K35,"-")</f>
        <v>5.7968579349743764E-3</v>
      </c>
      <c r="BH35" s="35">
        <f t="shared" ref="BH35:BH46" si="135">IFERROR(BG35/BG48-1,"-")</f>
        <v>-0.62686696008740506</v>
      </c>
      <c r="BI35" s="243">
        <f>IFERROR('Turistas lugar residencia isla '!BI35/'Turistas lugar residencia isla '!$M35,"-")</f>
        <v>6.6603235014272124E-3</v>
      </c>
      <c r="BJ35" s="35">
        <f t="shared" ref="BJ35:BJ46" si="136">IFERROR(BI35/BI48-1,"-")</f>
        <v>-0.58378181493815418</v>
      </c>
      <c r="BK35" s="242">
        <f>IFERROR('Turistas lugar residencia isla '!BK35/'Turistas lugar residencia isla '!$C35,"-")</f>
        <v>0.18805747136909046</v>
      </c>
      <c r="BL35" s="35">
        <f t="shared" ref="BL35:BL46" si="137">IFERROR(BK35/BK48-1,"-")</f>
        <v>2.7032330736434931</v>
      </c>
      <c r="BM35" s="243">
        <f>IFERROR('Turistas lugar residencia isla '!BM35/'Turistas lugar residencia isla '!$E35,"-")</f>
        <v>0.22651491420416972</v>
      </c>
      <c r="BN35" s="35">
        <f t="shared" ref="BN35:BN46" si="138">IFERROR(BM35/BM48-1,"-")</f>
        <v>3.3553269184869432</v>
      </c>
      <c r="BO35" s="243">
        <f>IFERROR('Turistas lugar residencia isla '!BO35/'Turistas lugar residencia isla '!$G35,"-")</f>
        <v>6.6647812971342382E-2</v>
      </c>
      <c r="BP35" s="35">
        <f t="shared" ref="BP35:BP46" si="139">IFERROR(BO35/BO48-1,"-")</f>
        <v>2.0949892694609997</v>
      </c>
      <c r="BQ35" s="243">
        <f>IFERROR('Turistas lugar residencia isla '!BQ35/'Turistas lugar residencia isla '!$I35,"-")</f>
        <v>0.11920654911838791</v>
      </c>
      <c r="BR35" s="35">
        <f t="shared" ref="BR35:BR46" si="140">IFERROR(BQ35/BQ48-1,"-")</f>
        <v>1.0329011209043548</v>
      </c>
      <c r="BS35" s="243">
        <f>IFERROR('Turistas lugar residencia isla '!BS35/'Turistas lugar residencia isla '!$K35,"-")</f>
        <v>0.30639334621523984</v>
      </c>
      <c r="BT35" s="35">
        <f t="shared" ref="BT35:BT46" si="141">IFERROR(BS35/BS48-1,"-")</f>
        <v>2.3052979521932375</v>
      </c>
      <c r="BU35" s="243">
        <f>IFERROR('Turistas lugar residencia isla '!BU35/'Turistas lugar residencia isla '!$M35,"-")</f>
        <v>4.1230574056454174E-2</v>
      </c>
      <c r="BV35" s="35">
        <f t="shared" ref="BV35:BV46" si="142">IFERROR(BU35/BU48-1,"-")</f>
        <v>0.30099945513837056</v>
      </c>
      <c r="BW35" s="242">
        <f>IFERROR('Turistas lugar residencia isla '!BW35/'Turistas lugar residencia isla '!$C35,"-")</f>
        <v>1.8121520786450313E-2</v>
      </c>
      <c r="BX35" s="35">
        <f t="shared" ref="BX35:BX46" si="143">IFERROR(BW35/BW48-1,"-")</f>
        <v>-0.93804894794745441</v>
      </c>
      <c r="BY35" s="243">
        <f>IFERROR('Turistas lugar residencia isla '!BY35/'Turistas lugar residencia isla '!$E35,"-")</f>
        <v>2.1649089833281124E-2</v>
      </c>
      <c r="BZ35" s="35">
        <f t="shared" ref="BZ35:BZ46" si="144">IFERROR(BY35/BY48-1,"-")</f>
        <v>-0.93784407252998303</v>
      </c>
      <c r="CA35" s="243">
        <f>IFERROR('Turistas lugar residencia isla '!CA35/'Turistas lugar residencia isla '!$G35,"-")</f>
        <v>1.7879587732528908E-2</v>
      </c>
      <c r="CB35" s="35">
        <f t="shared" ref="CB35:CB46" si="145">IFERROR(CA35/CA48-1,"-")</f>
        <v>-0.87820012247658574</v>
      </c>
      <c r="CC35" s="243">
        <f>IFERROR('Turistas lugar residencia isla '!CC35/'Turistas lugar residencia isla '!$I35,"-")</f>
        <v>9.3828715365239287E-3</v>
      </c>
      <c r="CD35" s="35">
        <f t="shared" ref="CD35:CD46" si="146">IFERROR(CC35/CC48-1,"-")</f>
        <v>-0.95913292990002086</v>
      </c>
      <c r="CE35" s="243">
        <f>IFERROR('Turistas lugar residencia isla '!CE35/'Turistas lugar residencia isla '!$K35,"-")</f>
        <v>2.1339158195412922E-2</v>
      </c>
      <c r="CF35" s="35">
        <f t="shared" ref="CF35:CF46" si="147">IFERROR(CE35/CE48-1,"-")</f>
        <v>-0.95068219227567319</v>
      </c>
      <c r="CG35" s="243">
        <f>IFERROR('Turistas lugar residencia isla '!CG35/'Turistas lugar residencia isla '!$M35,"-")</f>
        <v>1.5857913098636219E-4</v>
      </c>
      <c r="CH35" s="35">
        <f t="shared" ref="CH35:CH46" si="148">IFERROR(CG35/CG48-1,"-")</f>
        <v>-0.99831543895251007</v>
      </c>
      <c r="CI35" s="242">
        <f>IFERROR('Turistas lugar residencia isla '!CI35/'Turistas lugar residencia isla '!$C35,"-")</f>
        <v>1.3757413970608333E-2</v>
      </c>
      <c r="CJ35" s="35">
        <f t="shared" ref="CJ35:CJ46" si="149">IFERROR(CI35/CI48-1,"-")</f>
        <v>-0.64724722589860573</v>
      </c>
      <c r="CK35" s="243">
        <f>IFERROR('Turistas lugar residencia isla '!CK35/'Turistas lugar residencia isla '!$E35,"-")</f>
        <v>1.6184608958964185E-2</v>
      </c>
      <c r="CL35" s="35">
        <f t="shared" ref="CL35:CL46" si="150">IFERROR(CK35/CK48-1,"-")</f>
        <v>-0.43366397419913549</v>
      </c>
      <c r="CM35" s="243">
        <f>IFERROR('Turistas lugar residencia isla '!CM35/'Turistas lugar residencia isla '!$G35,"-")</f>
        <v>1.3637506284565108E-2</v>
      </c>
      <c r="CN35" s="35">
        <f t="shared" ref="CN35:CN46" si="151">IFERROR(CM35/CM48-1,"-")</f>
        <v>-0.73860355539298328</v>
      </c>
      <c r="CO35" s="243">
        <f>IFERROR('Turistas lugar residencia isla '!CO35/'Turistas lugar residencia isla '!$I35,"-")</f>
        <v>1.1146095717884131E-2</v>
      </c>
      <c r="CP35" s="35">
        <f t="shared" ref="CP35:CP46" si="152">IFERROR(CO35/CO48-1,"-")</f>
        <v>-0.66811545646263559</v>
      </c>
      <c r="CQ35" s="243">
        <f>IFERROR('Turistas lugar residencia isla '!CQ35/'Turistas lugar residencia isla '!$K35,"-")</f>
        <v>5.2087708980929175E-3</v>
      </c>
      <c r="CR35" s="35">
        <f t="shared" ref="CR35:CR46" si="153">IFERROR(CQ35/CQ48-1,"-")</f>
        <v>-0.86857127575754145</v>
      </c>
      <c r="CS35" s="243">
        <f>IFERROR('Turistas lugar residencia isla '!CS35/'Turistas lugar residencia isla '!$M35,"-")</f>
        <v>5.708848715509039E-3</v>
      </c>
      <c r="CT35" s="35">
        <f t="shared" ref="CT35:CT46" si="154">IFERROR(CS35/CS48-1,"-")</f>
        <v>-0.9258382771005168</v>
      </c>
      <c r="CU35" s="242">
        <f>IFERROR('Turistas lugar residencia isla '!CU35/'Turistas lugar residencia isla '!$C35,"-")</f>
        <v>1.0249728951612169E-2</v>
      </c>
      <c r="CV35" s="35">
        <f t="shared" ref="CV35:CV46" si="155">IFERROR(CU35/CU48-1,"-")</f>
        <v>-0.62940176093948474</v>
      </c>
      <c r="CW35" s="243">
        <f>IFERROR('Turistas lugar residencia isla '!CW35/'Turistas lugar residencia isla '!$E35,"-")</f>
        <v>1.0319863562006195E-2</v>
      </c>
      <c r="CX35" s="35">
        <f t="shared" ref="CX35:CX46" si="156">IFERROR(CW35/CW48-1,"-")</f>
        <v>-0.55266804346947773</v>
      </c>
      <c r="CY35" s="243">
        <f>IFERROR('Turistas lugar residencia isla '!CY35/'Turistas lugar residencia isla '!$G35,"-")</f>
        <v>6.0331825037707393E-3</v>
      </c>
      <c r="CZ35" s="35">
        <f t="shared" ref="CZ35:CZ46" si="157">IFERROR(CY35/CY48-1,"-")</f>
        <v>-0.64259205446469347</v>
      </c>
      <c r="DA35" s="243">
        <f>IFERROR('Turistas lugar residencia isla '!DA35/'Turistas lugar residencia isla '!$I35,"-")</f>
        <v>1.1272040302267002E-2</v>
      </c>
      <c r="DB35" s="35">
        <f t="shared" ref="DB35:DB46" si="158">IFERROR(DA35/DA48-1,"-")</f>
        <v>-0.12909231244895447</v>
      </c>
      <c r="DC35" s="243">
        <f>IFERROR('Turistas lugar residencia isla '!DC35/'Turistas lugar residencia isla '!$K35,"-")</f>
        <v>1.2769889943711669E-2</v>
      </c>
      <c r="DD35" s="35">
        <f t="shared" ref="DD35:DD46" si="159">IFERROR(DC35/DC48-1,"-")</f>
        <v>-0.81749080135874463</v>
      </c>
      <c r="DE35" s="243">
        <f>IFERROR('Turistas lugar residencia isla '!DE35/'Turistas lugar residencia isla '!$M35,"-")</f>
        <v>1.5857913098636219E-4</v>
      </c>
      <c r="DF35" s="35">
        <f t="shared" ref="DF35:DF46" si="160">IFERROR(DE35/DE48-1,"-")</f>
        <v>-0.97384588724206367</v>
      </c>
      <c r="DG35" s="242">
        <f>IFERROR('Turistas lugar residencia isla '!DG35/'Turistas lugar residencia isla '!$C35,"-")</f>
        <v>4.5025920425659852E-2</v>
      </c>
      <c r="DH35" s="35">
        <f t="shared" ref="DH35:DH46" si="161">IFERROR(DG35/DG48-1,"-")</f>
        <v>-0.73404852143707</v>
      </c>
      <c r="DI35" s="243">
        <f>IFERROR('Turistas lugar residencia isla '!DI35/'Turistas lugar residencia isla '!$E35,"-")</f>
        <v>1.9891406494726951E-2</v>
      </c>
      <c r="DJ35" s="35">
        <f t="shared" ref="DJ35:DJ46" si="162">IFERROR(DI35/DI48-1,"-")</f>
        <v>-0.83529515551281119</v>
      </c>
      <c r="DK35" s="243">
        <f>IFERROR('Turistas lugar residencia isla '!DK35/'Turistas lugar residencia isla '!$G35,"-")</f>
        <v>9.3482905982905984E-2</v>
      </c>
      <c r="DL35" s="35">
        <f t="shared" ref="DL35:DL46" si="163">IFERROR(DK35/DK48-1,"-")</f>
        <v>-0.7176535811003677</v>
      </c>
      <c r="DM35" s="243">
        <f>IFERROR('Turistas lugar residencia isla '!DM35/'Turistas lugar residencia isla '!$I35,"-")</f>
        <v>4.9496221662468511E-2</v>
      </c>
      <c r="DN35" s="35">
        <f t="shared" ref="DN35:DN46" si="164">IFERROR(DM35/DM48-1,"-")</f>
        <v>-0.25104019852495307</v>
      </c>
      <c r="DO35" s="243">
        <f>IFERROR('Turistas lugar residencia isla '!DO35/'Turistas lugar residencia isla '!$K35,"-")</f>
        <v>2.6883978828866673E-3</v>
      </c>
      <c r="DP35" s="35">
        <f t="shared" ref="DP35:DP46" si="165">IFERROR(DO35/DO48-1,"-")</f>
        <v>-0.95294614484363072</v>
      </c>
      <c r="DQ35" s="243">
        <f>IFERROR('Turistas lugar residencia isla '!DQ35/'Turistas lugar residencia isla '!$M35,"-")</f>
        <v>1.3320647002854425E-2</v>
      </c>
      <c r="DR35" s="35">
        <f t="shared" ref="DR35:DR46" si="166">IFERROR(DQ35/DQ48-1,"-")</f>
        <v>-0.85180548626448882</v>
      </c>
      <c r="DS35" s="242">
        <f>IFERROR('Turistas lugar residencia isla '!DS35/'Turistas lugar residencia isla '!$C35,"-")</f>
        <v>0.19400686959611513</v>
      </c>
      <c r="DT35" s="35">
        <f t="shared" ref="DT35:DT46" si="167">IFERROR(DS35/DS48-1,"-")</f>
        <v>1.6018607967512013</v>
      </c>
      <c r="DU35" s="243">
        <f>IFERROR('Turistas lugar residencia isla '!DU35/'Turistas lugar residencia isla '!$E35,"-")</f>
        <v>0.24590163934426229</v>
      </c>
      <c r="DV35" s="35">
        <f t="shared" ref="DV35:DV46" si="168">IFERROR(DU35/DU48-1,"-")</f>
        <v>1.3013756451056104</v>
      </c>
      <c r="DW35" s="243">
        <f>IFERROR('Turistas lugar residencia isla '!DW35/'Turistas lugar residencia isla '!$G35,"-")</f>
        <v>0.19306184012066366</v>
      </c>
      <c r="DX35" s="35">
        <f t="shared" ref="DX35:DX46" si="169">IFERROR(DW35/DW48-1,"-")</f>
        <v>1.1168341542841085</v>
      </c>
      <c r="DY35" s="243">
        <f>IFERROR('Turistas lugar residencia isla '!DY35/'Turistas lugar residencia isla '!$I35,"-")</f>
        <v>0.1418765743073048</v>
      </c>
      <c r="DZ35" s="35">
        <f t="shared" ref="DZ35:DZ46" si="170">IFERROR(DY35/DY48-1,"-")</f>
        <v>0.59462913450881616</v>
      </c>
      <c r="EA35" s="243">
        <f>IFERROR('Turistas lugar residencia isla '!EA35/'Turistas lugar residencia isla '!$K35,"-")</f>
        <v>8.4432496009409386E-2</v>
      </c>
      <c r="EB35" s="35">
        <f t="shared" ref="EB35:EB46" si="171">IFERROR(EA35/EA48-1,"-")</f>
        <v>0.58733682986340807</v>
      </c>
      <c r="EC35" s="243">
        <f>IFERROR('Turistas lugar residencia isla '!EC35/'Turistas lugar residencia isla '!$M35,"-")</f>
        <v>8.2143989850935614E-2</v>
      </c>
      <c r="ED35" s="35">
        <f t="shared" ref="ED35:ED46" si="172">IFERROR(EC35/EC48-1,"-")</f>
        <v>0.45048515412281231</v>
      </c>
    </row>
    <row r="36" spans="1:134" s="16" customFormat="1" outlineLevel="1" x14ac:dyDescent="0.25">
      <c r="A36" s="218"/>
      <c r="B36" s="33" t="s">
        <v>37</v>
      </c>
      <c r="C36" s="242">
        <f>IFERROR('Turistas lugar residencia isla '!C36/'Turistas lugar residencia isla '!$C36,"-")</f>
        <v>1</v>
      </c>
      <c r="D36" s="35">
        <f t="shared" si="107"/>
        <v>0</v>
      </c>
      <c r="E36" s="243">
        <f>IFERROR('Turistas lugar residencia isla '!E36/'Turistas lugar residencia isla '!$E36,"-")</f>
        <v>1</v>
      </c>
      <c r="F36" s="35">
        <f t="shared" si="108"/>
        <v>0</v>
      </c>
      <c r="G36" s="243">
        <f>IFERROR('Turistas lugar residencia isla '!G36/'Turistas lugar residencia isla '!$G36,"-")</f>
        <v>1</v>
      </c>
      <c r="H36" s="35">
        <f t="shared" si="109"/>
        <v>0</v>
      </c>
      <c r="I36" s="243">
        <f>IFERROR('Turistas lugar residencia isla '!I36/'Turistas lugar residencia isla '!$I36,"-")</f>
        <v>1</v>
      </c>
      <c r="J36" s="35">
        <f t="shared" si="110"/>
        <v>0</v>
      </c>
      <c r="K36" s="243">
        <f>IFERROR('Turistas lugar residencia isla '!K36/'Turistas lugar residencia isla '!$K36,"-")</f>
        <v>1</v>
      </c>
      <c r="L36" s="35">
        <f t="shared" si="111"/>
        <v>0</v>
      </c>
      <c r="M36" s="243">
        <f>IFERROR('Turistas lugar residencia isla '!M36/'Turistas lugar residencia isla '!$M36,"-")</f>
        <v>1</v>
      </c>
      <c r="N36" s="35">
        <f t="shared" si="112"/>
        <v>0</v>
      </c>
      <c r="O36" s="242">
        <f>IFERROR('Turistas lugar residencia isla '!O36/'Turistas lugar residencia isla '!$C36,"-")</f>
        <v>0.70926523698424371</v>
      </c>
      <c r="P36" s="35">
        <f t="shared" si="113"/>
        <v>-0.20574961593652585</v>
      </c>
      <c r="Q36" s="243">
        <f>IFERROR('Turistas lugar residencia isla '!Q36/'Turistas lugar residencia isla '!$E36,"-")</f>
        <v>0.73677647027607895</v>
      </c>
      <c r="R36" s="35">
        <f t="shared" si="114"/>
        <v>-0.16886589817064279</v>
      </c>
      <c r="S36" s="243">
        <f>IFERROR('Turistas lugar residencia isla '!S36/'Turistas lugar residencia isla '!$G36,"-")</f>
        <v>0.69519719836571336</v>
      </c>
      <c r="T36" s="35">
        <f t="shared" si="115"/>
        <v>-0.19358263257605679</v>
      </c>
      <c r="U36" s="243">
        <f>IFERROR('Turistas lugar residencia isla '!U36/'Turistas lugar residencia isla '!$I36,"-")</f>
        <v>0.83329362242871896</v>
      </c>
      <c r="V36" s="35">
        <f t="shared" si="116"/>
        <v>-0.11003588375469375</v>
      </c>
      <c r="W36" s="243">
        <f>IFERROR('Turistas lugar residencia isla '!W36/'Turistas lugar residencia isla '!$K36,"-")</f>
        <v>0.64522774090180823</v>
      </c>
      <c r="X36" s="35">
        <f t="shared" si="117"/>
        <v>-0.29856241686086049</v>
      </c>
      <c r="Y36" s="243">
        <f>IFERROR('Turistas lugar residencia isla '!Y36/'Turistas lugar residencia isla '!$M36,"-")</f>
        <v>0.78031475748194012</v>
      </c>
      <c r="Z36" s="35">
        <f t="shared" si="118"/>
        <v>-9.0027359574812782E-2</v>
      </c>
      <c r="AA36" s="242">
        <f>IFERROR('Turistas lugar residencia isla '!AA36/'Turistas lugar residencia isla '!$C36,"-")</f>
        <v>0.29073476301575635</v>
      </c>
      <c r="AB36" s="35">
        <f t="shared" si="119"/>
        <v>1.7171359363605943</v>
      </c>
      <c r="AC36" s="243">
        <f>IFERROR('Turistas lugar residencia isla '!AC36/'Turistas lugar residencia isla '!$E36,"-")</f>
        <v>0.26323679637024555</v>
      </c>
      <c r="AD36" s="35">
        <f t="shared" si="120"/>
        <v>1.3186792071618099</v>
      </c>
      <c r="AE36" s="243">
        <f>IFERROR('Turistas lugar residencia isla '!AE36/'Turistas lugar residencia isla '!$G36,"-")</f>
        <v>0.30480280163428669</v>
      </c>
      <c r="AF36" s="35">
        <f t="shared" si="121"/>
        <v>1.2100152783320719</v>
      </c>
      <c r="AG36" s="243">
        <f>IFERROR('Turistas lugar residencia isla '!AG36/'Turistas lugar residencia isla '!$I36,"-")</f>
        <v>0.16670637757128107</v>
      </c>
      <c r="AH36" s="35">
        <f t="shared" si="122"/>
        <v>1.6179883744767412</v>
      </c>
      <c r="AI36" s="243">
        <f>IFERROR('Turistas lugar residencia isla '!AI36/'Turistas lugar residencia isla '!$K36,"-")</f>
        <v>0.35477225909819182</v>
      </c>
      <c r="AJ36" s="35">
        <f t="shared" si="123"/>
        <v>3.4266155340999065</v>
      </c>
      <c r="AK36" s="243">
        <f>IFERROR('Turistas lugar residencia isla '!AK36/'Turistas lugar residencia isla '!$M36,"-")</f>
        <v>0.21981424148606812</v>
      </c>
      <c r="AL36" s="35">
        <f t="shared" si="124"/>
        <v>0.5427133405817719</v>
      </c>
      <c r="AM36" s="242">
        <f>IFERROR('Turistas lugar residencia isla '!AM36/'Turistas lugar residencia isla '!$C36,"-")</f>
        <v>0.26965387196778423</v>
      </c>
      <c r="AN36" s="35">
        <f t="shared" si="125"/>
        <v>0.28360599433007505</v>
      </c>
      <c r="AO36" s="243">
        <f>IFERROR('Turistas lugar residencia isla '!AO36/'Turistas lugar residencia isla '!$E36,"-")</f>
        <v>0.227602584342704</v>
      </c>
      <c r="AP36" s="35">
        <f t="shared" si="126"/>
        <v>0.31345395813474597</v>
      </c>
      <c r="AQ36" s="243">
        <f>IFERROR('Turistas lugar residencia isla '!AQ36/'Turistas lugar residencia isla '!$G36,"-")</f>
        <v>0.30321854415075461</v>
      </c>
      <c r="AR36" s="35">
        <f t="shared" si="127"/>
        <v>0.47570385236685864</v>
      </c>
      <c r="AS36" s="243">
        <f>IFERROR('Turistas lugar residencia isla '!AS36/'Turistas lugar residencia isla '!$I36,"-")</f>
        <v>0.54002859185132235</v>
      </c>
      <c r="AT36" s="35">
        <f t="shared" si="128"/>
        <v>0.32202877882721204</v>
      </c>
      <c r="AU36" s="243">
        <f>IFERROR('Turistas lugar residencia isla '!AU36/'Turistas lugar residencia isla '!$K36,"-")</f>
        <v>0.3413824673838407</v>
      </c>
      <c r="AV36" s="35">
        <f t="shared" si="129"/>
        <v>0.85198684431485772</v>
      </c>
      <c r="AW36" s="243">
        <f>IFERROR('Turistas lugar residencia isla '!AW36/'Turistas lugar residencia isla '!$M36,"-")</f>
        <v>0.65054179566563464</v>
      </c>
      <c r="AX36" s="35">
        <f t="shared" si="130"/>
        <v>0.55469377115449392</v>
      </c>
      <c r="AY36" s="242">
        <f>IFERROR('Turistas lugar residencia isla '!AY36/'Turistas lugar residencia isla '!$C36,"-")</f>
        <v>1.2259899645242737E-2</v>
      </c>
      <c r="AZ36" s="35">
        <f t="shared" si="131"/>
        <v>-0.49426057587112471</v>
      </c>
      <c r="BA36" s="243">
        <f>IFERROR('Turistas lugar residencia isla '!BA36/'Turistas lugar residencia isla '!$E36,"-")</f>
        <v>1.9528503389628134E-2</v>
      </c>
      <c r="BB36" s="35">
        <f t="shared" si="132"/>
        <v>-0.47769825151841172</v>
      </c>
      <c r="BC36" s="243">
        <f>IFERROR('Turistas lugar residencia isla '!BC36/'Turistas lugar residencia isla '!$G36,"-")</f>
        <v>5.9409655632452268E-3</v>
      </c>
      <c r="BD36" s="35">
        <f t="shared" si="133"/>
        <v>-0.63384632771320459</v>
      </c>
      <c r="BE36" s="243">
        <f>IFERROR('Turistas lugar residencia isla '!BE36/'Turistas lugar residencia isla '!$I36,"-")</f>
        <v>2.1046779445635772E-3</v>
      </c>
      <c r="BF36" s="35">
        <f t="shared" si="134"/>
        <v>-0.73465576904861152</v>
      </c>
      <c r="BG36" s="243">
        <f>IFERROR('Turistas lugar residencia isla '!BG36/'Turistas lugar residencia isla '!$K36,"-")</f>
        <v>3.8910505836575876E-3</v>
      </c>
      <c r="BH36" s="35">
        <f t="shared" si="135"/>
        <v>-0.75810027181385253</v>
      </c>
      <c r="BI36" s="243">
        <f>IFERROR('Turistas lugar residencia isla '!BI36/'Turistas lugar residencia isla '!$M36,"-")</f>
        <v>9.0299277605779152E-4</v>
      </c>
      <c r="BJ36" s="35">
        <f t="shared" si="136"/>
        <v>-0.94920775755745168</v>
      </c>
      <c r="BK36" s="242">
        <f>IFERROR('Turistas lugar residencia isla '!BK36/'Turistas lugar residencia isla '!$C36,"-")</f>
        <v>0.11856563009364314</v>
      </c>
      <c r="BL36" s="35">
        <f t="shared" si="137"/>
        <v>1.8253575044467332</v>
      </c>
      <c r="BM36" s="243">
        <f>IFERROR('Turistas lugar residencia isla '!BM36/'Turistas lugar residencia isla '!$E36,"-")</f>
        <v>0.147020974567839</v>
      </c>
      <c r="BN36" s="35">
        <f t="shared" si="138"/>
        <v>3.2840951282336954</v>
      </c>
      <c r="BO36" s="243">
        <f>IFERROR('Turistas lugar residencia isla '!BO36/'Turistas lugar residencia isla '!$G36,"-")</f>
        <v>6.1765196364545985E-2</v>
      </c>
      <c r="BP36" s="35">
        <f t="shared" si="139"/>
        <v>1.1944920269020183</v>
      </c>
      <c r="BQ36" s="243">
        <f>IFERROR('Turistas lugar residencia isla '!BQ36/'Turistas lugar residencia isla '!$I36,"-")</f>
        <v>7.0725121118259071E-2</v>
      </c>
      <c r="BR36" s="35">
        <f t="shared" si="140"/>
        <v>-9.6315225583735509E-2</v>
      </c>
      <c r="BS36" s="243">
        <f>IFERROR('Turistas lugar residencia isla '!BS36/'Turistas lugar residencia isla '!$K36,"-")</f>
        <v>0.15243762874799727</v>
      </c>
      <c r="BT36" s="35">
        <f t="shared" si="141"/>
        <v>2.3606935819366077</v>
      </c>
      <c r="BU36" s="243">
        <f>IFERROR('Turistas lugar residencia isla '!BU36/'Turistas lugar residencia isla '!$M36,"-")</f>
        <v>4.8503611971104234E-2</v>
      </c>
      <c r="BV36" s="35">
        <f t="shared" si="142"/>
        <v>0.44148234442990453</v>
      </c>
      <c r="BW36" s="242">
        <f>IFERROR('Turistas lugar residencia isla '!BW36/'Turistas lugar residencia isla '!$C36,"-")</f>
        <v>1.4880628975039152E-2</v>
      </c>
      <c r="BX36" s="35">
        <f t="shared" si="143"/>
        <v>-0.95225994959480575</v>
      </c>
      <c r="BY36" s="243">
        <f>IFERROR('Turistas lugar residencia isla '!BY36/'Turistas lugar residencia isla '!$E36,"-")</f>
        <v>1.4978043700332993E-2</v>
      </c>
      <c r="BZ36" s="35">
        <f t="shared" si="144"/>
        <v>-0.95722163637989499</v>
      </c>
      <c r="CA36" s="243">
        <f>IFERROR('Turistas lugar residencia isla '!CA36/'Turistas lugar residencia isla '!$G36,"-")</f>
        <v>2.4972900858834319E-2</v>
      </c>
      <c r="CB36" s="35">
        <f t="shared" si="145"/>
        <v>-0.84523879161607973</v>
      </c>
      <c r="CC36" s="243">
        <f>IFERROR('Turistas lugar residencia isla '!CC36/'Turistas lugar residencia isla '!$I36,"-")</f>
        <v>5.4403939321737748E-3</v>
      </c>
      <c r="CD36" s="35">
        <f t="shared" si="146"/>
        <v>-0.97692144499768263</v>
      </c>
      <c r="CE36" s="243">
        <f>IFERROR('Turistas lugar residencia isla '!CE36/'Turistas lugar residencia isla '!$K36,"-")</f>
        <v>1.1272602426184481E-2</v>
      </c>
      <c r="CF36" s="35">
        <f t="shared" si="147"/>
        <v>-0.97600480536660128</v>
      </c>
      <c r="CG36" s="243">
        <f>IFERROR('Turistas lugar residencia isla '!CG36/'Turistas lugar residencia isla '!$M36,"-")</f>
        <v>3.3539731682146541E-3</v>
      </c>
      <c r="CH36" s="35">
        <f t="shared" si="148"/>
        <v>-0.97597846919088005</v>
      </c>
      <c r="CI36" s="242">
        <f>IFERROR('Turistas lugar residencia isla '!CI36/'Turistas lugar residencia isla '!$C36,"-")</f>
        <v>6.5901754610246414E-3</v>
      </c>
      <c r="CJ36" s="35">
        <f t="shared" si="149"/>
        <v>-0.84218944379915717</v>
      </c>
      <c r="CK36" s="243">
        <f>IFERROR('Turistas lugar residencia isla '!CK36/'Turistas lugar residencia isla '!$E36,"-")</f>
        <v>5.5189248709818645E-3</v>
      </c>
      <c r="CL36" s="35">
        <f t="shared" si="150"/>
        <v>-0.80250727968545421</v>
      </c>
      <c r="CM36" s="243">
        <f>IFERROR('Turistas lugar residencia isla '!CM36/'Turistas lugar residencia isla '!$G36,"-")</f>
        <v>9.3179354623530389E-3</v>
      </c>
      <c r="CN36" s="35">
        <f t="shared" si="151"/>
        <v>-0.85015583798300687</v>
      </c>
      <c r="CO36" s="243">
        <f>IFERROR('Turistas lugar residencia isla '!CO36/'Turistas lugar residencia isla '!$I36,"-")</f>
        <v>4.1299340798983397E-3</v>
      </c>
      <c r="CP36" s="35">
        <f t="shared" si="152"/>
        <v>-0.87079283157595755</v>
      </c>
      <c r="CQ36" s="243">
        <f>IFERROR('Turistas lugar residencia isla '!CQ36/'Turistas lugar residencia isla '!$K36,"-")</f>
        <v>4.291599908445869E-3</v>
      </c>
      <c r="CR36" s="35">
        <f t="shared" si="153"/>
        <v>-0.89139127492391079</v>
      </c>
      <c r="CS36" s="243">
        <f>IFERROR('Turistas lugar residencia isla '!CS36/'Turistas lugar residencia isla '!$M36,"-")</f>
        <v>4.2569659442724455E-3</v>
      </c>
      <c r="CT36" s="35">
        <f t="shared" si="154"/>
        <v>-0.93786446290708159</v>
      </c>
      <c r="CU36" s="242">
        <f>IFERROR('Turistas lugar residencia isla '!CU36/'Turistas lugar residencia isla '!$C36,"-")</f>
        <v>5.8678768896417268E-3</v>
      </c>
      <c r="CV36" s="35">
        <f t="shared" si="155"/>
        <v>-0.79571200517057372</v>
      </c>
      <c r="CW36" s="243">
        <f>IFERROR('Turistas lugar residencia isla '!CW36/'Turistas lugar residencia isla '!$E36,"-")</f>
        <v>6.4210568210462081E-3</v>
      </c>
      <c r="CX36" s="35">
        <f t="shared" si="156"/>
        <v>-0.68282866879880255</v>
      </c>
      <c r="CY36" s="243">
        <f>IFERROR('Turistas lugar residencia isla '!CY36/'Turistas lugar residencia isla '!$G36,"-")</f>
        <v>3.0434420078379056E-3</v>
      </c>
      <c r="CZ36" s="35">
        <f t="shared" si="157"/>
        <v>-0.77737151008024341</v>
      </c>
      <c r="DA36" s="243">
        <f>IFERROR('Turistas lugar residencia isla '!DA36/'Turistas lugar residencia isla '!$I36,"-")</f>
        <v>3.5739814152966403E-3</v>
      </c>
      <c r="DB36" s="35">
        <f t="shared" si="158"/>
        <v>-0.77451027684103901</v>
      </c>
      <c r="DC36" s="243">
        <f>IFERROR('Turistas lugar residencia isla '!DC36/'Turistas lugar residencia isla '!$K36,"-")</f>
        <v>1.1730373083085374E-2</v>
      </c>
      <c r="DD36" s="35">
        <f t="shared" si="159"/>
        <v>-0.84775020275881086</v>
      </c>
      <c r="DE36" s="243">
        <f>IFERROR('Turistas lugar residencia isla '!DE36/'Turistas lugar residencia isla '!$M36,"-")</f>
        <v>0</v>
      </c>
      <c r="DF36" s="35">
        <f t="shared" si="160"/>
        <v>-1</v>
      </c>
      <c r="DG36" s="242">
        <f>IFERROR('Turistas lugar residencia isla '!DG36/'Turistas lugar residencia isla '!$C36,"-")</f>
        <v>3.7827990667646777E-2</v>
      </c>
      <c r="DH36" s="35">
        <f t="shared" si="161"/>
        <v>-0.74512956757673199</v>
      </c>
      <c r="DI36" s="243">
        <f>IFERROR('Turistas lugar residencia isla '!DI36/'Turistas lugar residencia isla '!$E36,"-")</f>
        <v>2.0908234607373601E-2</v>
      </c>
      <c r="DJ36" s="35">
        <f t="shared" si="162"/>
        <v>-0.84915598127630099</v>
      </c>
      <c r="DK36" s="243">
        <f>IFERROR('Turistas lugar residencia isla '!DK36/'Turistas lugar residencia isla '!$G36,"-")</f>
        <v>6.864420912198782E-2</v>
      </c>
      <c r="DL36" s="35">
        <f t="shared" si="163"/>
        <v>-0.75275590943052195</v>
      </c>
      <c r="DM36" s="243">
        <f>IFERROR('Turistas lugar residencia isla '!DM36/'Turistas lugar residencia isla '!$I36,"-")</f>
        <v>3.9075530140576603E-2</v>
      </c>
      <c r="DN36" s="35">
        <f t="shared" si="164"/>
        <v>-0.34353109363831302</v>
      </c>
      <c r="DO36" s="243">
        <f>IFERROR('Turistas lugar residencia isla '!DO36/'Turistas lugar residencia isla '!$K36,"-")</f>
        <v>7.0954451819638361E-3</v>
      </c>
      <c r="DP36" s="35">
        <f t="shared" si="165"/>
        <v>-0.80812379782277499</v>
      </c>
      <c r="DQ36" s="243">
        <f>IFERROR('Turistas lugar residencia isla '!DQ36/'Turistas lugar residencia isla '!$M36,"-")</f>
        <v>1.0964912280701754E-2</v>
      </c>
      <c r="DR36" s="35">
        <f t="shared" si="166"/>
        <v>-0.80120062341388065</v>
      </c>
      <c r="DS36" s="242">
        <f>IFERROR('Turistas lugar residencia isla '!DS36/'Turistas lugar residencia isla '!$C36,"-")</f>
        <v>0.1834446610629934</v>
      </c>
      <c r="DT36" s="35">
        <f t="shared" si="167"/>
        <v>2.0825658757976528</v>
      </c>
      <c r="DU36" s="243">
        <f>IFERROR('Turistas lugar residencia isla '!DU36/'Turistas lugar residencia isla '!$E36,"-")</f>
        <v>0.23639837085583135</v>
      </c>
      <c r="DV36" s="35">
        <f t="shared" si="168"/>
        <v>1.7530912055875323</v>
      </c>
      <c r="DW36" s="243">
        <f>IFERROR('Turistas lugar residencia isla '!DW36/'Turistas lugar residencia isla '!$G36,"-")</f>
        <v>0.18196031018093889</v>
      </c>
      <c r="DX36" s="35">
        <f t="shared" si="169"/>
        <v>1.2478047314871485</v>
      </c>
      <c r="DY36" s="243">
        <f>IFERROR('Turistas lugar residencia isla '!DY36/'Turistas lugar residencia isla '!$I36,"-")</f>
        <v>0.10801366055118736</v>
      </c>
      <c r="DZ36" s="35">
        <f t="shared" si="170"/>
        <v>0.42437944600822042</v>
      </c>
      <c r="EA36" s="243">
        <f>IFERROR('Turistas lugar residencia isla '!EA36/'Turistas lugar residencia isla '!$K36,"-")</f>
        <v>7.8336003662165254E-2</v>
      </c>
      <c r="EB36" s="35">
        <f t="shared" si="171"/>
        <v>1.0573704401703732</v>
      </c>
      <c r="EC36" s="243">
        <f>IFERROR('Turistas lugar residencia isla '!EC36/'Turistas lugar residencia isla '!$M36,"-")</f>
        <v>5.0309597523219812E-2</v>
      </c>
      <c r="ED36" s="35">
        <f t="shared" si="172"/>
        <v>-0.55580400532906005</v>
      </c>
    </row>
    <row r="37" spans="1:134" s="16" customFormat="1" outlineLevel="1" x14ac:dyDescent="0.25">
      <c r="A37" s="218"/>
      <c r="B37" s="33" t="s">
        <v>39</v>
      </c>
      <c r="C37" s="242">
        <f>IFERROR('Turistas lugar residencia isla '!C37/'Turistas lugar residencia isla '!$C37,"-")</f>
        <v>1</v>
      </c>
      <c r="D37" s="35" t="str">
        <f t="shared" si="107"/>
        <v>-</v>
      </c>
      <c r="E37" s="243">
        <f>IFERROR('Turistas lugar residencia isla '!E37/'Turistas lugar residencia isla '!$E37,"-")</f>
        <v>1</v>
      </c>
      <c r="F37" s="35" t="str">
        <f t="shared" si="108"/>
        <v>-</v>
      </c>
      <c r="G37" s="243">
        <f>IFERROR('Turistas lugar residencia isla '!G37/'Turistas lugar residencia isla '!$G37,"-")</f>
        <v>1</v>
      </c>
      <c r="H37" s="35" t="str">
        <f t="shared" si="109"/>
        <v>-</v>
      </c>
      <c r="I37" s="243">
        <f>IFERROR('Turistas lugar residencia isla '!I37/'Turistas lugar residencia isla '!$I37,"-")</f>
        <v>1</v>
      </c>
      <c r="J37" s="35" t="str">
        <f t="shared" si="110"/>
        <v>-</v>
      </c>
      <c r="K37" s="243">
        <f>IFERROR('Turistas lugar residencia isla '!K37/'Turistas lugar residencia isla '!$K37,"-")</f>
        <v>1</v>
      </c>
      <c r="L37" s="35" t="str">
        <f t="shared" si="111"/>
        <v>-</v>
      </c>
      <c r="M37" s="243">
        <f>IFERROR('Turistas lugar residencia isla '!M37/'Turistas lugar residencia isla '!$M37,"-")</f>
        <v>1</v>
      </c>
      <c r="N37" s="35" t="str">
        <f t="shared" si="112"/>
        <v>-</v>
      </c>
      <c r="O37" s="242">
        <f>IFERROR('Turistas lugar residencia isla '!O37/'Turistas lugar residencia isla '!$C37,"-")</f>
        <v>0.69251877527440786</v>
      </c>
      <c r="P37" s="35" t="str">
        <f t="shared" si="113"/>
        <v>-</v>
      </c>
      <c r="Q37" s="243">
        <f>IFERROR('Turistas lugar residencia isla '!Q37/'Turistas lugar residencia isla '!$E37,"-")</f>
        <v>0.70567207140287147</v>
      </c>
      <c r="R37" s="35" t="str">
        <f t="shared" si="114"/>
        <v>-</v>
      </c>
      <c r="S37" s="243">
        <f>IFERROR('Turistas lugar residencia isla '!S37/'Turistas lugar residencia isla '!$G37,"-")</f>
        <v>0.69608143272615952</v>
      </c>
      <c r="T37" s="35" t="str">
        <f t="shared" si="115"/>
        <v>-</v>
      </c>
      <c r="U37" s="243">
        <f>IFERROR('Turistas lugar residencia isla '!U37/'Turistas lugar residencia isla '!$I37,"-")</f>
        <v>0.84905451322204162</v>
      </c>
      <c r="V37" s="35" t="str">
        <f t="shared" si="116"/>
        <v>-</v>
      </c>
      <c r="W37" s="243">
        <f>IFERROR('Turistas lugar residencia isla '!W37/'Turistas lugar residencia isla '!$K37,"-")</f>
        <v>0.66593049984224995</v>
      </c>
      <c r="X37" s="35" t="str">
        <f t="shared" si="117"/>
        <v>-</v>
      </c>
      <c r="Y37" s="243">
        <f>IFERROR('Turistas lugar residencia isla '!Y37/'Turistas lugar residencia isla '!$M37,"-")</f>
        <v>0.78974424881120675</v>
      </c>
      <c r="Z37" s="35" t="str">
        <f t="shared" si="118"/>
        <v>-</v>
      </c>
      <c r="AA37" s="242">
        <f>IFERROR('Turistas lugar residencia isla '!AA37/'Turistas lugar residencia isla '!$C37,"-")</f>
        <v>0.30747544771808205</v>
      </c>
      <c r="AB37" s="35" t="str">
        <f t="shared" si="119"/>
        <v>-</v>
      </c>
      <c r="AC37" s="243">
        <f>IFERROR('Turistas lugar residencia isla '!AC37/'Turistas lugar residencia isla '!$E37,"-")</f>
        <v>0.2943395350456714</v>
      </c>
      <c r="AD37" s="35" t="str">
        <f t="shared" si="120"/>
        <v>-</v>
      </c>
      <c r="AE37" s="243">
        <f>IFERROR('Turistas lugar residencia isla '!AE37/'Turistas lugar residencia isla '!$G37,"-")</f>
        <v>0.30393770090310729</v>
      </c>
      <c r="AF37" s="35" t="str">
        <f t="shared" si="121"/>
        <v>-</v>
      </c>
      <c r="AG37" s="243">
        <f>IFERROR('Turistas lugar residencia isla '!AG37/'Turistas lugar residencia isla '!$I37,"-")</f>
        <v>0.15094548677795833</v>
      </c>
      <c r="AH37" s="35" t="str">
        <f t="shared" si="122"/>
        <v>-</v>
      </c>
      <c r="AI37" s="243">
        <f>IFERROR('Turistas lugar residencia isla '!AI37/'Turistas lugar residencia isla '!$K37,"-")</f>
        <v>0.33411457159597963</v>
      </c>
      <c r="AJ37" s="35" t="str">
        <f t="shared" si="123"/>
        <v>-</v>
      </c>
      <c r="AK37" s="243">
        <f>IFERROR('Turistas lugar residencia isla '!AK37/'Turistas lugar residencia isla '!$M37,"-")</f>
        <v>0.21012723300347</v>
      </c>
      <c r="AL37" s="35" t="str">
        <f t="shared" si="124"/>
        <v>-</v>
      </c>
      <c r="AM37" s="242">
        <f>IFERROR('Turistas lugar residencia isla '!AM37/'Turistas lugar residencia isla '!$C37,"-")</f>
        <v>0.20918544194107452</v>
      </c>
      <c r="AN37" s="35" t="str">
        <f t="shared" si="125"/>
        <v>-</v>
      </c>
      <c r="AO37" s="243">
        <f>IFERROR('Turistas lugar residencia isla '!AO37/'Turistas lugar residencia isla '!$E37,"-")</f>
        <v>0.17818219802922503</v>
      </c>
      <c r="AP37" s="35" t="str">
        <f t="shared" si="126"/>
        <v>-</v>
      </c>
      <c r="AQ37" s="243">
        <f>IFERROR('Turistas lugar residencia isla '!AQ37/'Turistas lugar residencia isla '!$G37,"-")</f>
        <v>0.30963952242461351</v>
      </c>
      <c r="AR37" s="35" t="str">
        <f t="shared" si="127"/>
        <v>-</v>
      </c>
      <c r="AS37" s="243">
        <f>IFERROR('Turistas lugar residencia isla '!AS37/'Turistas lugar residencia isla '!$I37,"-")</f>
        <v>0.44592997488550745</v>
      </c>
      <c r="AT37" s="35" t="str">
        <f t="shared" si="128"/>
        <v>-</v>
      </c>
      <c r="AU37" s="243">
        <f>IFERROR('Turistas lugar residencia isla '!AU37/'Turistas lugar residencia isla '!$K37,"-")</f>
        <v>0.27439491594176768</v>
      </c>
      <c r="AV37" s="35" t="str">
        <f t="shared" si="129"/>
        <v>-</v>
      </c>
      <c r="AW37" s="243">
        <f>IFERROR('Turistas lugar residencia isla '!AW37/'Turistas lugar residencia isla '!$M37,"-")</f>
        <v>0.67831898213597219</v>
      </c>
      <c r="AX37" s="35" t="str">
        <f t="shared" si="130"/>
        <v>-</v>
      </c>
      <c r="AY37" s="242">
        <f>IFERROR('Turistas lugar residencia isla '!AY37/'Turistas lugar residencia isla '!$C37,"-")</f>
        <v>2.5049104563835932E-2</v>
      </c>
      <c r="AZ37" s="35" t="str">
        <f t="shared" si="131"/>
        <v>-</v>
      </c>
      <c r="BA37" s="243">
        <f>IFERROR('Turistas lugar residencia isla '!BA37/'Turistas lugar residencia isla '!$E37,"-")</f>
        <v>3.7477222344734731E-2</v>
      </c>
      <c r="BB37" s="35" t="str">
        <f t="shared" si="132"/>
        <v>-</v>
      </c>
      <c r="BC37" s="243">
        <f>IFERROR('Turistas lugar residencia isla '!BC37/'Turistas lugar residencia isla '!$G37,"-")</f>
        <v>1.2532527169753558E-2</v>
      </c>
      <c r="BD37" s="35" t="str">
        <f t="shared" si="133"/>
        <v>-</v>
      </c>
      <c r="BE37" s="243">
        <f>IFERROR('Turistas lugar residencia isla '!BE37/'Turistas lugar residencia isla '!$I37,"-")</f>
        <v>4.099571576303738E-3</v>
      </c>
      <c r="BF37" s="35" t="str">
        <f t="shared" si="134"/>
        <v>-</v>
      </c>
      <c r="BG37" s="243">
        <f>IFERROR('Turistas lugar residencia isla '!BG37/'Turistas lugar residencia isla '!$K37,"-")</f>
        <v>1.4332717357010862E-2</v>
      </c>
      <c r="BH37" s="35" t="str">
        <f t="shared" si="135"/>
        <v>-</v>
      </c>
      <c r="BI37" s="243">
        <f>IFERROR('Turistas lugar residencia isla '!BI37/'Turistas lugar residencia isla '!$M37,"-")</f>
        <v>8.9962729726256261E-4</v>
      </c>
      <c r="BJ37" s="35" t="str">
        <f t="shared" si="136"/>
        <v>-</v>
      </c>
      <c r="BK37" s="242">
        <f>IFERROR('Turistas lugar residencia isla '!BK37/'Turistas lugar residencia isla '!$C37,"-")</f>
        <v>0.10273252455228192</v>
      </c>
      <c r="BL37" s="35" t="str">
        <f t="shared" si="137"/>
        <v>-</v>
      </c>
      <c r="BM37" s="243">
        <f>IFERROR('Turistas lugar residencia isla '!BM37/'Turistas lugar residencia isla '!$E37,"-")</f>
        <v>0.10595526874731601</v>
      </c>
      <c r="BN37" s="35" t="str">
        <f t="shared" si="138"/>
        <v>-</v>
      </c>
      <c r="BO37" s="243">
        <f>IFERROR('Turistas lugar residencia isla '!BO37/'Turistas lugar residencia isla '!$G37,"-")</f>
        <v>5.7764426756467167E-2</v>
      </c>
      <c r="BP37" s="35" t="str">
        <f t="shared" si="139"/>
        <v>-</v>
      </c>
      <c r="BQ37" s="243">
        <f>IFERROR('Turistas lugar residencia isla '!BQ37/'Turistas lugar residencia isla '!$I37,"-")</f>
        <v>8.8343920815482341E-2</v>
      </c>
      <c r="BR37" s="35" t="str">
        <f t="shared" si="140"/>
        <v>-</v>
      </c>
      <c r="BS37" s="243">
        <f>IFERROR('Turistas lugar residencia isla '!BS37/'Turistas lugar residencia isla '!$K37,"-")</f>
        <v>0.17505746608374273</v>
      </c>
      <c r="BT37" s="35" t="str">
        <f t="shared" si="141"/>
        <v>-</v>
      </c>
      <c r="BU37" s="243">
        <f>IFERROR('Turistas lugar residencia isla '!BU37/'Turistas lugar residencia isla '!$M37,"-")</f>
        <v>3.135843721886647E-2</v>
      </c>
      <c r="BV37" s="35" t="str">
        <f t="shared" si="142"/>
        <v>-</v>
      </c>
      <c r="BW37" s="242">
        <f>IFERROR('Turistas lugar residencia isla '!BW37/'Turistas lugar residencia isla '!$C37,"-")</f>
        <v>1.3454650491045638E-2</v>
      </c>
      <c r="BX37" s="35" t="str">
        <f t="shared" si="143"/>
        <v>-</v>
      </c>
      <c r="BY37" s="243">
        <f>IFERROR('Turistas lugar residencia isla '!BY37/'Turistas lugar residencia isla '!$E37,"-")</f>
        <v>1.6434731136619505E-2</v>
      </c>
      <c r="BZ37" s="35" t="str">
        <f t="shared" si="144"/>
        <v>-</v>
      </c>
      <c r="CA37" s="243">
        <f>IFERROR('Turistas lugar residencia isla '!CA37/'Turistas lugar residencia isla '!$G37,"-")</f>
        <v>1.0408694321138834E-2</v>
      </c>
      <c r="CB37" s="35" t="str">
        <f t="shared" si="145"/>
        <v>-</v>
      </c>
      <c r="CC37" s="243">
        <f>IFERROR('Turistas lugar residencia isla '!CC37/'Turistas lugar residencia isla '!$I37,"-")</f>
        <v>6.0200915940316147E-3</v>
      </c>
      <c r="CD37" s="35" t="str">
        <f t="shared" si="146"/>
        <v>-</v>
      </c>
      <c r="CE37" s="243">
        <f>IFERROR('Turistas lugar residencia isla '!CE37/'Turistas lugar residencia isla '!$K37,"-")</f>
        <v>1.2304502636679137E-2</v>
      </c>
      <c r="CF37" s="35" t="str">
        <f t="shared" si="147"/>
        <v>-</v>
      </c>
      <c r="CG37" s="243">
        <f>IFERROR('Turistas lugar residencia isla '!CG37/'Turistas lugar residencia isla '!$M37,"-")</f>
        <v>4.4981364863128136E-3</v>
      </c>
      <c r="CH37" s="35" t="str">
        <f t="shared" si="148"/>
        <v>-</v>
      </c>
      <c r="CI37" s="242">
        <f>IFERROR('Turistas lugar residencia isla '!CI37/'Turistas lugar residencia isla '!$C37,"-")</f>
        <v>1.1398035817446563E-2</v>
      </c>
      <c r="CJ37" s="35" t="str">
        <f t="shared" si="149"/>
        <v>-</v>
      </c>
      <c r="CK37" s="243">
        <f>IFERROR('Turistas lugar residencia isla '!CK37/'Turistas lugar residencia isla '!$E37,"-")</f>
        <v>7.6718624867976645E-3</v>
      </c>
      <c r="CL37" s="35" t="str">
        <f t="shared" si="150"/>
        <v>-</v>
      </c>
      <c r="CM37" s="243">
        <f>IFERROR('Turistas lugar residencia isla '!CM37/'Turistas lugar residencia isla '!$G37,"-")</f>
        <v>1.9363232818000918E-2</v>
      </c>
      <c r="CN37" s="35" t="str">
        <f t="shared" si="151"/>
        <v>-</v>
      </c>
      <c r="CO37" s="243">
        <f>IFERROR('Turistas lugar residencia isla '!CO37/'Turistas lugar residencia isla '!$I37,"-")</f>
        <v>7.0542177574235481E-3</v>
      </c>
      <c r="CP37" s="35" t="str">
        <f t="shared" si="152"/>
        <v>-</v>
      </c>
      <c r="CQ37" s="243">
        <f>IFERROR('Turistas lugar residencia isla '!CQ37/'Turistas lugar residencia isla '!$K37,"-")</f>
        <v>6.0846441609951774E-3</v>
      </c>
      <c r="CR37" s="35" t="str">
        <f t="shared" si="153"/>
        <v>-</v>
      </c>
      <c r="CS37" s="243">
        <f>IFERROR('Turistas lugar residencia isla '!CS37/'Turistas lugar residencia isla '!$M37,"-")</f>
        <v>6.1688728955147151E-3</v>
      </c>
      <c r="CT37" s="35" t="str">
        <f t="shared" si="154"/>
        <v>-</v>
      </c>
      <c r="CU37" s="242">
        <f>IFERROR('Turistas lugar residencia isla '!CU37/'Turistas lugar residencia isla '!$C37,"-")</f>
        <v>4.2114384748700171E-3</v>
      </c>
      <c r="CV37" s="35" t="str">
        <f t="shared" si="155"/>
        <v>-</v>
      </c>
      <c r="CW37" s="243">
        <f>IFERROR('Turistas lugar residencia isla '!CW37/'Turistas lugar residencia isla '!$E37,"-")</f>
        <v>4.271173063754222E-3</v>
      </c>
      <c r="CX37" s="35" t="str">
        <f t="shared" si="156"/>
        <v>-</v>
      </c>
      <c r="CY37" s="243">
        <f>IFERROR('Turistas lugar residencia isla '!CY37/'Turistas lugar residencia isla '!$G37,"-")</f>
        <v>2.6021735802847085E-3</v>
      </c>
      <c r="CZ37" s="35" t="str">
        <f t="shared" si="157"/>
        <v>-</v>
      </c>
      <c r="DA37" s="243">
        <f>IFERROR('Turistas lugar residencia isla '!DA37/'Turistas lugar residencia isla '!$I37,"-")</f>
        <v>3.5086423400797753E-3</v>
      </c>
      <c r="DB37" s="35" t="str">
        <f t="shared" si="158"/>
        <v>-</v>
      </c>
      <c r="DC37" s="243">
        <f>IFERROR('Turistas lugar residencia isla '!DC37/'Turistas lugar residencia isla '!$K37,"-")</f>
        <v>7.3917158696534006E-3</v>
      </c>
      <c r="DD37" s="35" t="str">
        <f t="shared" si="159"/>
        <v>-</v>
      </c>
      <c r="DE37" s="243">
        <f>IFERROR('Turistas lugar residencia isla '!DE37/'Turistas lugar residencia isla '!$M37,"-")</f>
        <v>1.2851818532322323E-4</v>
      </c>
      <c r="DF37" s="35" t="str">
        <f t="shared" si="160"/>
        <v>-</v>
      </c>
      <c r="DG37" s="242">
        <f>IFERROR('Turistas lugar residencia isla '!DG37/'Turistas lugar residencia isla '!$C37,"-")</f>
        <v>1.6129404968226457E-2</v>
      </c>
      <c r="DH37" s="35" t="str">
        <f t="shared" si="161"/>
        <v>-</v>
      </c>
      <c r="DI37" s="243">
        <f>IFERROR('Turistas lugar residencia isla '!DI37/'Turistas lugar residencia isla '!$E37,"-")</f>
        <v>7.4861593101126986E-3</v>
      </c>
      <c r="DJ37" s="35" t="str">
        <f t="shared" si="162"/>
        <v>-</v>
      </c>
      <c r="DK37" s="243">
        <f>IFERROR('Turistas lugar residencia isla '!DK37/'Turistas lugar residencia isla '!$G37,"-")</f>
        <v>2.8853512934333383E-2</v>
      </c>
      <c r="DL37" s="35" t="str">
        <f t="shared" si="163"/>
        <v>-</v>
      </c>
      <c r="DM37" s="243">
        <f>IFERROR('Turistas lugar residencia isla '!DM37/'Turistas lugar residencia isla '!$I37,"-")</f>
        <v>2.2344511744718569E-2</v>
      </c>
      <c r="DN37" s="35" t="str">
        <f t="shared" si="164"/>
        <v>-</v>
      </c>
      <c r="DO37" s="243">
        <f>IFERROR('Turistas lugar residencia isla '!DO37/'Turistas lugar residencia isla '!$K37,"-")</f>
        <v>4.6874295758777664E-3</v>
      </c>
      <c r="DP37" s="35" t="str">
        <f t="shared" si="165"/>
        <v>-</v>
      </c>
      <c r="DQ37" s="243">
        <f>IFERROR('Turistas lugar residencia isla '!DQ37/'Turistas lugar residencia isla '!$M37,"-")</f>
        <v>3.2129546330805811E-3</v>
      </c>
      <c r="DR37" s="35" t="str">
        <f t="shared" si="166"/>
        <v>-</v>
      </c>
      <c r="DS37" s="242">
        <f>IFERROR('Turistas lugar residencia isla '!DS37/'Turistas lugar residencia isla '!$C37,"-")</f>
        <v>0.19620450606585788</v>
      </c>
      <c r="DT37" s="35" t="str">
        <f t="shared" si="167"/>
        <v>-</v>
      </c>
      <c r="DU37" s="243">
        <f>IFERROR('Turistas lugar residencia isla '!DU37/'Turistas lugar residencia isla '!$E37,"-")</f>
        <v>0.2712310959969359</v>
      </c>
      <c r="DV37" s="35" t="str">
        <f t="shared" si="168"/>
        <v>-</v>
      </c>
      <c r="DW37" s="243">
        <f>IFERROR('Turistas lugar residencia isla '!DW37/'Turistas lugar residencia isla '!$G37,"-")</f>
        <v>0.20580131639369356</v>
      </c>
      <c r="DX37" s="35" t="str">
        <f t="shared" si="169"/>
        <v>-</v>
      </c>
      <c r="DY37" s="243">
        <f>IFERROR('Turistas lugar residencia isla '!DY37/'Turistas lugar residencia isla '!$I37,"-")</f>
        <v>0.16978135618259713</v>
      </c>
      <c r="DZ37" s="35" t="str">
        <f t="shared" si="170"/>
        <v>-</v>
      </c>
      <c r="EA37" s="243">
        <f>IFERROR('Turistas lugar residencia isla '!EA37/'Turistas lugar residencia isla '!$K37,"-")</f>
        <v>0.11759138234101051</v>
      </c>
      <c r="EB37" s="35" t="str">
        <f t="shared" si="171"/>
        <v>-</v>
      </c>
      <c r="EC37" s="243">
        <f>IFERROR('Turistas lugar residencia isla '!EC37/'Turistas lugar residencia isla '!$M37,"-")</f>
        <v>5.603392880092533E-2</v>
      </c>
      <c r="ED37" s="35" t="str">
        <f t="shared" si="172"/>
        <v>-</v>
      </c>
    </row>
    <row r="38" spans="1:134" s="16" customFormat="1" outlineLevel="1" x14ac:dyDescent="0.25">
      <c r="A38" s="218"/>
      <c r="B38" s="33" t="s">
        <v>41</v>
      </c>
      <c r="C38" s="242">
        <f>IFERROR('Turistas lugar residencia isla '!C38/'Turistas lugar residencia isla '!$C38,"-")</f>
        <v>1</v>
      </c>
      <c r="D38" s="35" t="str">
        <f t="shared" si="107"/>
        <v>-</v>
      </c>
      <c r="E38" s="243">
        <f>IFERROR('Turistas lugar residencia isla '!E38/'Turistas lugar residencia isla '!$E38,"-")</f>
        <v>1</v>
      </c>
      <c r="F38" s="35" t="str">
        <f t="shared" si="108"/>
        <v>-</v>
      </c>
      <c r="G38" s="243">
        <f>IFERROR('Turistas lugar residencia isla '!G38/'Turistas lugar residencia isla '!$G38,"-")</f>
        <v>1</v>
      </c>
      <c r="H38" s="35" t="str">
        <f t="shared" si="109"/>
        <v>-</v>
      </c>
      <c r="I38" s="243">
        <f>IFERROR('Turistas lugar residencia isla '!I38/'Turistas lugar residencia isla '!$I38,"-")</f>
        <v>1</v>
      </c>
      <c r="J38" s="35" t="str">
        <f t="shared" si="110"/>
        <v>-</v>
      </c>
      <c r="K38" s="243">
        <f>IFERROR('Turistas lugar residencia isla '!K38/'Turistas lugar residencia isla '!$K38,"-")</f>
        <v>1</v>
      </c>
      <c r="L38" s="35" t="str">
        <f t="shared" si="111"/>
        <v>-</v>
      </c>
      <c r="M38" s="243">
        <f>IFERROR('Turistas lugar residencia isla '!M38/'Turistas lugar residencia isla '!$M38,"-")</f>
        <v>1</v>
      </c>
      <c r="N38" s="35" t="str">
        <f t="shared" si="112"/>
        <v>-</v>
      </c>
      <c r="O38" s="242">
        <f>IFERROR('Turistas lugar residencia isla '!O38/'Turistas lugar residencia isla '!$C38,"-")</f>
        <v>0.67662420071264706</v>
      </c>
      <c r="P38" s="35" t="str">
        <f t="shared" si="113"/>
        <v>-</v>
      </c>
      <c r="Q38" s="243">
        <f>IFERROR('Turistas lugar residencia isla '!Q38/'Turistas lugar residencia isla '!$E38,"-")</f>
        <v>0.69228278939539767</v>
      </c>
      <c r="R38" s="35" t="str">
        <f t="shared" si="114"/>
        <v>-</v>
      </c>
      <c r="S38" s="243">
        <f>IFERROR('Turistas lugar residencia isla '!S38/'Turistas lugar residencia isla '!$G38,"-")</f>
        <v>0.68673776082307381</v>
      </c>
      <c r="T38" s="35" t="str">
        <f t="shared" si="115"/>
        <v>-</v>
      </c>
      <c r="U38" s="243">
        <f>IFERROR('Turistas lugar residencia isla '!U38/'Turistas lugar residencia isla '!$I38,"-")</f>
        <v>0.79260534749127087</v>
      </c>
      <c r="V38" s="35" t="str">
        <f t="shared" si="116"/>
        <v>-</v>
      </c>
      <c r="W38" s="243">
        <f>IFERROR('Turistas lugar residencia isla '!W38/'Turistas lugar residencia isla '!$K38,"-")</f>
        <v>0.63544672473773633</v>
      </c>
      <c r="X38" s="35" t="str">
        <f t="shared" si="117"/>
        <v>-</v>
      </c>
      <c r="Y38" s="243">
        <f>IFERROR('Turistas lugar residencia isla '!Y38/'Turistas lugar residencia isla '!$M38,"-")</f>
        <v>0.64164191196327303</v>
      </c>
      <c r="Z38" s="35" t="str">
        <f t="shared" si="118"/>
        <v>-</v>
      </c>
      <c r="AA38" s="242">
        <f>IFERROR('Turistas lugar residencia isla '!AA38/'Turistas lugar residencia isla '!$C38,"-")</f>
        <v>0.32337986690746978</v>
      </c>
      <c r="AB38" s="35" t="str">
        <f t="shared" si="119"/>
        <v>-</v>
      </c>
      <c r="AC38" s="243">
        <f>IFERROR('Turistas lugar residencia isla '!AC38/'Turistas lugar residencia isla '!$E38,"-")</f>
        <v>0.30770846093271503</v>
      </c>
      <c r="AD38" s="35" t="str">
        <f t="shared" si="120"/>
        <v>-</v>
      </c>
      <c r="AE38" s="243">
        <f>IFERROR('Turistas lugar residencia isla '!AE38/'Turistas lugar residencia isla '!$G38,"-")</f>
        <v>0.31326223917692619</v>
      </c>
      <c r="AF38" s="35" t="str">
        <f t="shared" si="121"/>
        <v>-</v>
      </c>
      <c r="AG38" s="243">
        <f>IFERROR('Turistas lugar residencia isla '!AG38/'Turistas lugar residencia isla '!$I38,"-")</f>
        <v>0.20739465250872913</v>
      </c>
      <c r="AH38" s="35" t="str">
        <f t="shared" si="122"/>
        <v>-</v>
      </c>
      <c r="AI38" s="243">
        <f>IFERROR('Turistas lugar residencia isla '!AI38/'Turistas lugar residencia isla '!$K38,"-")</f>
        <v>0.36452630727326663</v>
      </c>
      <c r="AJ38" s="35" t="str">
        <f t="shared" si="123"/>
        <v>-</v>
      </c>
      <c r="AK38" s="243">
        <f>IFERROR('Turistas lugar residencia isla '!AK38/'Turistas lugar residencia isla '!$M38,"-")</f>
        <v>0.35835808803672697</v>
      </c>
      <c r="AL38" s="35" t="str">
        <f t="shared" si="124"/>
        <v>-</v>
      </c>
      <c r="AM38" s="242">
        <f>IFERROR('Turistas lugar residencia isla '!AM38/'Turistas lugar residencia isla '!$C38,"-")</f>
        <v>0.20598021509575179</v>
      </c>
      <c r="AN38" s="35" t="str">
        <f t="shared" si="125"/>
        <v>-</v>
      </c>
      <c r="AO38" s="243">
        <f>IFERROR('Turistas lugar residencia isla '!AO38/'Turistas lugar residencia isla '!$E38,"-")</f>
        <v>0.17325225304051098</v>
      </c>
      <c r="AP38" s="35" t="str">
        <f t="shared" si="126"/>
        <v>-</v>
      </c>
      <c r="AQ38" s="243">
        <f>IFERROR('Turistas lugar residencia isla '!AQ38/'Turistas lugar residencia isla '!$G38,"-")</f>
        <v>0.29280099416218713</v>
      </c>
      <c r="AR38" s="35" t="str">
        <f t="shared" si="127"/>
        <v>-</v>
      </c>
      <c r="AS38" s="243">
        <f>IFERROR('Turistas lugar residencia isla '!AS38/'Turistas lugar residencia isla '!$I38,"-")</f>
        <v>0.39269144305734921</v>
      </c>
      <c r="AT38" s="35" t="str">
        <f t="shared" si="128"/>
        <v>-</v>
      </c>
      <c r="AU38" s="243">
        <f>IFERROR('Turistas lugar residencia isla '!AU38/'Turistas lugar residencia isla '!$K38,"-")</f>
        <v>0.21898007065613118</v>
      </c>
      <c r="AV38" s="35" t="str">
        <f t="shared" si="129"/>
        <v>-</v>
      </c>
      <c r="AW38" s="243">
        <f>IFERROR('Turistas lugar residencia isla '!AW38/'Turistas lugar residencia isla '!$M38,"-")</f>
        <v>0.4654334323521469</v>
      </c>
      <c r="AX38" s="35" t="str">
        <f t="shared" si="130"/>
        <v>-</v>
      </c>
      <c r="AY38" s="242">
        <f>IFERROR('Turistas lugar residencia isla '!AY38/'Turistas lugar residencia isla '!$C38,"-")</f>
        <v>4.4426546915930426E-2</v>
      </c>
      <c r="AZ38" s="35" t="str">
        <f t="shared" si="131"/>
        <v>-</v>
      </c>
      <c r="BA38" s="243">
        <f>IFERROR('Turistas lugar residencia isla '!BA38/'Turistas lugar residencia isla '!$E38,"-")</f>
        <v>6.1370198617551844E-2</v>
      </c>
      <c r="BB38" s="35" t="str">
        <f t="shared" si="132"/>
        <v>-</v>
      </c>
      <c r="BC38" s="243">
        <f>IFERROR('Turistas lugar residencia isla '!BC38/'Turistas lugar residencia isla '!$G38,"-")</f>
        <v>3.205017051037512E-2</v>
      </c>
      <c r="BD38" s="35" t="str">
        <f t="shared" si="133"/>
        <v>-</v>
      </c>
      <c r="BE38" s="243">
        <f>IFERROR('Turistas lugar residencia isla '!BE38/'Turistas lugar residencia isla '!$I38,"-")</f>
        <v>1.5425455589037164E-2</v>
      </c>
      <c r="BF38" s="35" t="str">
        <f t="shared" si="134"/>
        <v>-</v>
      </c>
      <c r="BG38" s="243">
        <f>IFERROR('Turistas lugar residencia isla '!BG38/'Turistas lugar residencia isla '!$K38,"-")</f>
        <v>2.4028478196380897E-2</v>
      </c>
      <c r="BH38" s="35" t="str">
        <f t="shared" si="135"/>
        <v>-</v>
      </c>
      <c r="BI38" s="243">
        <f>IFERROR('Turistas lugar residencia isla '!BI38/'Turistas lugar residencia isla '!$M38,"-")</f>
        <v>1.6473129894679989E-2</v>
      </c>
      <c r="BJ38" s="35" t="str">
        <f t="shared" si="136"/>
        <v>-</v>
      </c>
      <c r="BK38" s="242">
        <f>IFERROR('Turistas lugar residencia isla '!BK38/'Turistas lugar residencia isla '!$C38,"-")</f>
        <v>0.12828867086445062</v>
      </c>
      <c r="BL38" s="35" t="str">
        <f t="shared" si="137"/>
        <v>-</v>
      </c>
      <c r="BM38" s="243">
        <f>IFERROR('Turistas lugar residencia isla '!BM38/'Turistas lugar residencia isla '!$E38,"-")</f>
        <v>0.13717735584915566</v>
      </c>
      <c r="BN38" s="35" t="str">
        <f t="shared" si="138"/>
        <v>-</v>
      </c>
      <c r="BO38" s="243">
        <f>IFERROR('Turistas lugar residencia isla '!BO38/'Turistas lugar residencia isla '!$G38,"-")</f>
        <v>7.0891855962083111E-2</v>
      </c>
      <c r="BP38" s="35" t="str">
        <f t="shared" si="139"/>
        <v>-</v>
      </c>
      <c r="BQ38" s="243">
        <f>IFERROR('Turistas lugar residencia isla '!BQ38/'Turistas lugar residencia isla '!$I38,"-")</f>
        <v>0.10046874252642655</v>
      </c>
      <c r="BR38" s="35" t="str">
        <f t="shared" si="140"/>
        <v>-</v>
      </c>
      <c r="BS38" s="243">
        <f>IFERROR('Turistas lugar residencia isla '!BS38/'Turistas lugar residencia isla '!$K38,"-")</f>
        <v>0.2105660580890483</v>
      </c>
      <c r="BT38" s="35" t="str">
        <f t="shared" si="141"/>
        <v>-</v>
      </c>
      <c r="BU38" s="243">
        <f>IFERROR('Turistas lugar residencia isla '!BU38/'Turistas lugar residencia isla '!$M38,"-")</f>
        <v>2.7545233594382934E-2</v>
      </c>
      <c r="BV38" s="35" t="str">
        <f t="shared" si="142"/>
        <v>-</v>
      </c>
      <c r="BW38" s="242">
        <f>IFERROR('Turistas lugar residencia isla '!BW38/'Turistas lugar residencia isla '!$C38,"-")</f>
        <v>1.3846178877662258E-2</v>
      </c>
      <c r="BX38" s="35" t="str">
        <f t="shared" si="143"/>
        <v>-</v>
      </c>
      <c r="BY38" s="243">
        <f>IFERROR('Turistas lugar residencia isla '!BY38/'Turistas lugar residencia isla '!$E38,"-")</f>
        <v>1.6510630851343074E-2</v>
      </c>
      <c r="BZ38" s="35" t="str">
        <f t="shared" si="144"/>
        <v>-</v>
      </c>
      <c r="CA38" s="243">
        <f>IFERROR('Turistas lugar residencia isla '!CA38/'Turistas lugar residencia isla '!$G38,"-")</f>
        <v>1.5432633951794695E-2</v>
      </c>
      <c r="CB38" s="35" t="str">
        <f t="shared" si="145"/>
        <v>-</v>
      </c>
      <c r="CC38" s="243">
        <f>IFERROR('Turistas lugar residencia isla '!CC38/'Turistas lugar residencia isla '!$I38,"-")</f>
        <v>5.333142009853159E-3</v>
      </c>
      <c r="CD38" s="35" t="str">
        <f t="shared" si="146"/>
        <v>-</v>
      </c>
      <c r="CE38" s="243">
        <f>IFERROR('Turistas lugar residencia isla '!CE38/'Turistas lugar residencia isla '!$K38,"-")</f>
        <v>2.3920606240392654E-2</v>
      </c>
      <c r="CF38" s="35" t="str">
        <f t="shared" si="147"/>
        <v>-</v>
      </c>
      <c r="CG38" s="243">
        <f>IFERROR('Turistas lugar residencia isla '!CG38/'Turistas lugar residencia isla '!$M38,"-")</f>
        <v>1.2017283283823926E-2</v>
      </c>
      <c r="CH38" s="35" t="str">
        <f t="shared" si="148"/>
        <v>-</v>
      </c>
      <c r="CI38" s="242">
        <f>IFERROR('Turistas lugar residencia isla '!CI38/'Turistas lugar residencia isla '!$C38,"-")</f>
        <v>2.2888498397357675E-2</v>
      </c>
      <c r="CJ38" s="35" t="str">
        <f t="shared" si="149"/>
        <v>-</v>
      </c>
      <c r="CK38" s="243">
        <f>IFERROR('Turistas lugar residencia isla '!CK38/'Turistas lugar residencia isla '!$E38,"-")</f>
        <v>1.9179280776970863E-2</v>
      </c>
      <c r="CL38" s="35" t="str">
        <f t="shared" si="150"/>
        <v>-</v>
      </c>
      <c r="CM38" s="243">
        <f>IFERROR('Turistas lugar residencia isla '!CM38/'Turistas lugar residencia isla '!$G38,"-")</f>
        <v>3.7772383099242815E-2</v>
      </c>
      <c r="CN38" s="35" t="str">
        <f t="shared" si="151"/>
        <v>-</v>
      </c>
      <c r="CO38" s="243">
        <f>IFERROR('Turistas lugar residencia isla '!CO38/'Turistas lugar residencia isla '!$I38,"-")</f>
        <v>1.1527239680489788E-2</v>
      </c>
      <c r="CP38" s="35" t="str">
        <f t="shared" si="152"/>
        <v>-</v>
      </c>
      <c r="CQ38" s="243">
        <f>IFERROR('Turistas lugar residencia isla '!CQ38/'Turistas lugar residencia isla '!$K38,"-")</f>
        <v>9.0882122920093854E-3</v>
      </c>
      <c r="CR38" s="35" t="str">
        <f t="shared" si="153"/>
        <v>-</v>
      </c>
      <c r="CS38" s="243">
        <f>IFERROR('Turistas lugar residencia isla '!CS38/'Turistas lugar residencia isla '!$M38,"-")</f>
        <v>9.4517958412098299E-3</v>
      </c>
      <c r="CT38" s="35" t="str">
        <f t="shared" si="154"/>
        <v>-</v>
      </c>
      <c r="CU38" s="242">
        <f>IFERROR('Turistas lugar residencia isla '!CU38/'Turistas lugar residencia isla '!$C38,"-")</f>
        <v>3.9944029547192526E-3</v>
      </c>
      <c r="CV38" s="35" t="str">
        <f t="shared" si="155"/>
        <v>-</v>
      </c>
      <c r="CW38" s="243">
        <f>IFERROR('Turistas lugar residencia isla '!CW38/'Turistas lugar residencia isla '!$E38,"-")</f>
        <v>4.4010849593140253E-3</v>
      </c>
      <c r="CX38" s="35" t="str">
        <f t="shared" si="156"/>
        <v>-</v>
      </c>
      <c r="CY38" s="243">
        <f>IFERROR('Turistas lugar residencia isla '!CY38/'Turistas lugar residencia isla '!$G38,"-")</f>
        <v>1.8351540373388821E-3</v>
      </c>
      <c r="CZ38" s="35" t="str">
        <f t="shared" si="157"/>
        <v>-</v>
      </c>
      <c r="DA38" s="243">
        <f>IFERROR('Turistas lugar residencia isla '!DA38/'Turistas lugar residencia isla '!$I38,"-")</f>
        <v>0</v>
      </c>
      <c r="DB38" s="35" t="str">
        <f t="shared" si="158"/>
        <v>-</v>
      </c>
      <c r="DC38" s="243">
        <f>IFERROR('Turistas lugar residencia isla '!DC38/'Turistas lugar residencia isla '!$K38,"-")</f>
        <v>1.0166931851891804E-2</v>
      </c>
      <c r="DD38" s="35" t="str">
        <f t="shared" si="159"/>
        <v>-</v>
      </c>
      <c r="DE38" s="243">
        <f>IFERROR('Turistas lugar residencia isla '!DE38/'Turistas lugar residencia isla '!$M38,"-")</f>
        <v>1.2152308938698352E-3</v>
      </c>
      <c r="DF38" s="35" t="str">
        <f t="shared" si="160"/>
        <v>-</v>
      </c>
      <c r="DG38" s="242">
        <f>IFERROR('Turistas lugar residencia isla '!DG38/'Turistas lugar residencia isla '!$C38,"-")</f>
        <v>1.780397325133011E-2</v>
      </c>
      <c r="DH38" s="35" t="str">
        <f t="shared" si="161"/>
        <v>-</v>
      </c>
      <c r="DI38" s="243">
        <f>IFERROR('Turistas lugar residencia isla '!DI38/'Turistas lugar residencia isla '!$E38,"-")</f>
        <v>5.4947939452270542E-3</v>
      </c>
      <c r="DJ38" s="35" t="str">
        <f t="shared" si="162"/>
        <v>-</v>
      </c>
      <c r="DK38" s="243">
        <f>IFERROR('Turistas lugar residencia isla '!DK38/'Turistas lugar residencia isla '!$G38,"-")</f>
        <v>3.8220334084734985E-2</v>
      </c>
      <c r="DL38" s="35" t="str">
        <f t="shared" si="163"/>
        <v>-</v>
      </c>
      <c r="DM38" s="243">
        <f>IFERROR('Turistas lugar residencia isla '!DM38/'Turistas lugar residencia isla '!$I38,"-")</f>
        <v>1.7912660831300522E-2</v>
      </c>
      <c r="DN38" s="35" t="str">
        <f t="shared" si="164"/>
        <v>-</v>
      </c>
      <c r="DO38" s="243">
        <f>IFERROR('Turistas lugar residencia isla '!DO38/'Turistas lugar residencia isla '!$K38,"-")</f>
        <v>1.0814163587821257E-2</v>
      </c>
      <c r="DP38" s="35" t="str">
        <f t="shared" si="165"/>
        <v>-</v>
      </c>
      <c r="DQ38" s="243">
        <f>IFERROR('Turistas lugar residencia isla '!DQ38/'Turistas lugar residencia isla '!$M38,"-")</f>
        <v>8.7766675668376985E-3</v>
      </c>
      <c r="DR38" s="35" t="str">
        <f t="shared" si="166"/>
        <v>-</v>
      </c>
      <c r="DS38" s="242">
        <f>IFERROR('Turistas lugar residencia isla '!DS38/'Turistas lugar residencia isla '!$C38,"-")</f>
        <v>0.14876507053253282</v>
      </c>
      <c r="DT38" s="35" t="str">
        <f t="shared" si="167"/>
        <v>-</v>
      </c>
      <c r="DU38" s="243">
        <f>IFERROR('Turistas lugar residencia isla '!DU38/'Turistas lugar residencia isla '!$E38,"-")</f>
        <v>0.21008837168606176</v>
      </c>
      <c r="DV38" s="35" t="str">
        <f t="shared" si="168"/>
        <v>-</v>
      </c>
      <c r="DW38" s="243">
        <f>IFERROR('Turistas lugar residencia isla '!DW38/'Turistas lugar residencia isla '!$G38,"-")</f>
        <v>0.16176810588983295</v>
      </c>
      <c r="DX38" s="35" t="str">
        <f t="shared" si="169"/>
        <v>-</v>
      </c>
      <c r="DY38" s="243">
        <f>IFERROR('Turistas lugar residencia isla '!DY38/'Turistas lugar residencia isla '!$I38,"-")</f>
        <v>0.15561773568661214</v>
      </c>
      <c r="DZ38" s="35" t="str">
        <f t="shared" si="170"/>
        <v>-</v>
      </c>
      <c r="EA38" s="243">
        <f>IFERROR('Turistas lugar residencia isla '!EA38/'Turistas lugar residencia isla '!$K38,"-")</f>
        <v>7.9636471508319623E-2</v>
      </c>
      <c r="EB38" s="35" t="str">
        <f t="shared" si="171"/>
        <v>-</v>
      </c>
      <c r="EC38" s="243">
        <f>IFERROR('Turistas lugar residencia isla '!EC38/'Turistas lugar residencia isla '!$M38,"-")</f>
        <v>8.358088036726978E-2</v>
      </c>
      <c r="ED38" s="35" t="str">
        <f t="shared" si="172"/>
        <v>-</v>
      </c>
    </row>
    <row r="39" spans="1:134" s="16" customFormat="1" outlineLevel="1" x14ac:dyDescent="0.25">
      <c r="A39" s="218"/>
      <c r="B39" s="33" t="s">
        <v>43</v>
      </c>
      <c r="C39" s="242">
        <f>IFERROR('Turistas lugar residencia isla '!C39/'Turistas lugar residencia isla '!$C39,"-")</f>
        <v>1</v>
      </c>
      <c r="D39" s="35">
        <f t="shared" si="107"/>
        <v>0</v>
      </c>
      <c r="E39" s="243">
        <f>IFERROR('Turistas lugar residencia isla '!E39/'Turistas lugar residencia isla '!$E39,"-")</f>
        <v>1</v>
      </c>
      <c r="F39" s="35">
        <f t="shared" si="108"/>
        <v>0</v>
      </c>
      <c r="G39" s="243">
        <f>IFERROR('Turistas lugar residencia isla '!G39/'Turistas lugar residencia isla '!$G39,"-")</f>
        <v>1</v>
      </c>
      <c r="H39" s="35">
        <f t="shared" si="109"/>
        <v>0</v>
      </c>
      <c r="I39" s="243">
        <f>IFERROR('Turistas lugar residencia isla '!I39/'Turistas lugar residencia isla '!$I39,"-")</f>
        <v>1</v>
      </c>
      <c r="J39" s="35">
        <f t="shared" si="110"/>
        <v>0</v>
      </c>
      <c r="K39" s="243">
        <f>IFERROR('Turistas lugar residencia isla '!K39/'Turistas lugar residencia isla '!$K39,"-")</f>
        <v>1</v>
      </c>
      <c r="L39" s="35">
        <f t="shared" si="111"/>
        <v>0</v>
      </c>
      <c r="M39" s="243">
        <f>IFERROR('Turistas lugar residencia isla '!M39/'Turistas lugar residencia isla '!$M39,"-")</f>
        <v>1</v>
      </c>
      <c r="N39" s="35">
        <f t="shared" si="112"/>
        <v>0</v>
      </c>
      <c r="O39" s="242">
        <f>IFERROR('Turistas lugar residencia isla '!O39/'Turistas lugar residencia isla '!$C39,"-")</f>
        <v>0.64911146436367084</v>
      </c>
      <c r="P39" s="35">
        <f t="shared" si="113"/>
        <v>0.5497363942185729</v>
      </c>
      <c r="Q39" s="243">
        <f>IFERROR('Turistas lugar residencia isla '!Q39/'Turistas lugar residencia isla '!$E39,"-")</f>
        <v>0.64225390613759958</v>
      </c>
      <c r="R39" s="35">
        <f t="shared" si="114"/>
        <v>0.27870767279636022</v>
      </c>
      <c r="S39" s="243">
        <f>IFERROR('Turistas lugar residencia isla '!S39/'Turistas lugar residencia isla '!$G39,"-")</f>
        <v>0.65991743252494661</v>
      </c>
      <c r="T39" s="35">
        <f t="shared" si="115"/>
        <v>0.92827151246454509</v>
      </c>
      <c r="U39" s="243">
        <f>IFERROR('Turistas lugar residencia isla '!U39/'Turistas lugar residencia isla '!$I39,"-")</f>
        <v>0.8017541643356012</v>
      </c>
      <c r="V39" s="35">
        <f t="shared" si="116"/>
        <v>1.6337193247798512</v>
      </c>
      <c r="W39" s="243">
        <f>IFERROR('Turistas lugar residencia isla '!W39/'Turistas lugar residencia isla '!$K39,"-")</f>
        <v>0.54498558640570471</v>
      </c>
      <c r="X39" s="35">
        <f t="shared" si="117"/>
        <v>4.2351073028386699E-2</v>
      </c>
      <c r="Y39" s="243">
        <f>IFERROR('Turistas lugar residencia isla '!Y39/'Turistas lugar residencia isla '!$M39,"-")</f>
        <v>0.41861341371514693</v>
      </c>
      <c r="Z39" s="35">
        <f t="shared" si="118"/>
        <v>-0.16277317256970614</v>
      </c>
      <c r="AA39" s="242">
        <f>IFERROR('Turistas lugar residencia isla '!AA39/'Turistas lugar residencia isla '!$C39,"-")</f>
        <v>0.3508885356363291</v>
      </c>
      <c r="AB39" s="35">
        <f t="shared" si="119"/>
        <v>-0.39621398879410541</v>
      </c>
      <c r="AC39" s="243">
        <f>IFERROR('Turistas lugar residencia isla '!AC39/'Turistas lugar residencia isla '!$E39,"-")</f>
        <v>0.35774609386240036</v>
      </c>
      <c r="AD39" s="35">
        <f t="shared" si="120"/>
        <v>-0.28124759550673717</v>
      </c>
      <c r="AE39" s="243">
        <f>IFERROR('Turistas lugar residencia isla '!AE39/'Turistas lugar residencia isla '!$G39,"-")</f>
        <v>0.34008256747505344</v>
      </c>
      <c r="AF39" s="35">
        <f t="shared" si="121"/>
        <v>-0.48297440192790952</v>
      </c>
      <c r="AG39" s="243">
        <f>IFERROR('Turistas lugar residencia isla '!AG39/'Turistas lugar residencia isla '!$I39,"-")</f>
        <v>0.19824583566439877</v>
      </c>
      <c r="AH39" s="35">
        <f t="shared" si="122"/>
        <v>-0.71499245743306439</v>
      </c>
      <c r="AI39" s="243">
        <f>IFERROR('Turistas lugar residencia isla '!AI39/'Turistas lugar residencia isla '!$K39,"-")</f>
        <v>0.45501441359429523</v>
      </c>
      <c r="AJ39" s="35">
        <f t="shared" si="123"/>
        <v>-4.6405962999189754E-2</v>
      </c>
      <c r="AK39" s="243">
        <f>IFERROR('Turistas lugar residencia isla '!AK39/'Turistas lugar residencia isla '!$M39,"-")</f>
        <v>0.58129238884702339</v>
      </c>
      <c r="AL39" s="35">
        <f t="shared" si="124"/>
        <v>0.16258477769404678</v>
      </c>
      <c r="AM39" s="242">
        <f>IFERROR('Turistas lugar residencia isla '!AM39/'Turistas lugar residencia isla '!$C39,"-")</f>
        <v>0.19967732751257475</v>
      </c>
      <c r="AN39" s="35">
        <f t="shared" si="125"/>
        <v>1.3635489977672663</v>
      </c>
      <c r="AO39" s="243">
        <f>IFERROR('Turistas lugar residencia isla '!AO39/'Turistas lugar residencia isla '!$E39,"-")</f>
        <v>0.14517451730785833</v>
      </c>
      <c r="AP39" s="35">
        <f t="shared" si="126"/>
        <v>0.3508771642997468</v>
      </c>
      <c r="AQ39" s="243">
        <f>IFERROR('Turistas lugar residencia isla '!AQ39/'Turistas lugar residencia isla '!$G39,"-")</f>
        <v>0.23145862290728794</v>
      </c>
      <c r="AR39" s="35">
        <f t="shared" si="127"/>
        <v>2.488217599343951</v>
      </c>
      <c r="AS39" s="243">
        <f>IFERROR('Turistas lugar residencia isla '!AS39/'Turistas lugar residencia isla '!$I39,"-")</f>
        <v>0.41036978217321468</v>
      </c>
      <c r="AT39" s="35">
        <f t="shared" si="128"/>
        <v>9.9015624742536605</v>
      </c>
      <c r="AU39" s="243">
        <f>IFERROR('Turistas lugar residencia isla '!AU39/'Turistas lugar residencia isla '!$K39,"-")</f>
        <v>0.14620315581854043</v>
      </c>
      <c r="AV39" s="35">
        <f t="shared" si="129"/>
        <v>1.1334830886112939</v>
      </c>
      <c r="AW39" s="243">
        <f>IFERROR('Turistas lugar residencia isla '!AW39/'Turistas lugar residencia isla '!$M39,"-")</f>
        <v>0.21260361718161266</v>
      </c>
      <c r="AX39" s="35" t="str">
        <f t="shared" si="130"/>
        <v>-</v>
      </c>
      <c r="AY39" s="242">
        <f>IFERROR('Turistas lugar residencia isla '!AY39/'Turistas lugar residencia isla '!$C39,"-")</f>
        <v>5.1912309006358549E-2</v>
      </c>
      <c r="AZ39" s="35">
        <f t="shared" si="131"/>
        <v>1.9066584968124576</v>
      </c>
      <c r="BA39" s="243">
        <f>IFERROR('Turistas lugar residencia isla '!BA39/'Turistas lugar residencia isla '!$E39,"-")</f>
        <v>7.2777889678588906E-2</v>
      </c>
      <c r="BB39" s="35">
        <f t="shared" si="132"/>
        <v>0.87068548716444649</v>
      </c>
      <c r="BC39" s="243">
        <f>IFERROR('Turistas lugar residencia isla '!BC39/'Turistas lugar residencia isla '!$G39,"-")</f>
        <v>4.8140157251623343E-2</v>
      </c>
      <c r="BD39" s="35">
        <f t="shared" si="133"/>
        <v>33.259745244071944</v>
      </c>
      <c r="BE39" s="243">
        <f>IFERROR('Turistas lugar residencia isla '!BE39/'Turistas lugar residencia isla '!$I39,"-")</f>
        <v>1.7216798108678783E-2</v>
      </c>
      <c r="BF39" s="35" t="str">
        <f t="shared" si="134"/>
        <v>-</v>
      </c>
      <c r="BG39" s="243">
        <f>IFERROR('Turistas lugar residencia isla '!BG39/'Turistas lugar residencia isla '!$K39,"-")</f>
        <v>2.7670307995751781E-2</v>
      </c>
      <c r="BH39" s="35" t="str">
        <f t="shared" si="135"/>
        <v>-</v>
      </c>
      <c r="BI39" s="243">
        <f>IFERROR('Turistas lugar residencia isla '!BI39/'Turistas lugar residencia isla '!$M39,"-")</f>
        <v>1.9310474755086661E-2</v>
      </c>
      <c r="BJ39" s="35" t="str">
        <f t="shared" si="136"/>
        <v>-</v>
      </c>
      <c r="BK39" s="242">
        <f>IFERROR('Turistas lugar residencia isla '!BK39/'Turistas lugar residencia isla '!$C39,"-")</f>
        <v>7.5958527094998576E-2</v>
      </c>
      <c r="BL39" s="35">
        <f t="shared" si="137"/>
        <v>3.6170466874770755</v>
      </c>
      <c r="BM39" s="243">
        <f>IFERROR('Turistas lugar residencia isla '!BM39/'Turistas lugar residencia isla '!$E39,"-")</f>
        <v>8.1295139987914711E-2</v>
      </c>
      <c r="BN39" s="35">
        <f t="shared" si="138"/>
        <v>3.1980517334299741</v>
      </c>
      <c r="BO39" s="243">
        <f>IFERROR('Turistas lugar residencia isla '!BO39/'Turistas lugar residencia isla '!$G39,"-")</f>
        <v>3.8057797232537396E-2</v>
      </c>
      <c r="BP39" s="35">
        <f t="shared" si="139"/>
        <v>2.0470023909300252</v>
      </c>
      <c r="BQ39" s="243">
        <f>IFERROR('Turistas lugar residencia isla '!BQ39/'Turistas lugar residencia isla '!$I39,"-")</f>
        <v>8.3485228564725414E-2</v>
      </c>
      <c r="BR39" s="35">
        <f t="shared" si="140"/>
        <v>1.5504737326523612</v>
      </c>
      <c r="BS39" s="243">
        <f>IFERROR('Turistas lugar residencia isla '!BS39/'Turistas lugar residencia isla '!$K39,"-")</f>
        <v>0.12702928235472613</v>
      </c>
      <c r="BT39" s="35">
        <f t="shared" si="141"/>
        <v>1.0428382550106976</v>
      </c>
      <c r="BU39" s="243">
        <f>IFERROR('Turistas lugar residencia isla '!BU39/'Turistas lugar residencia isla '!$M39,"-")</f>
        <v>3.6925395629238883E-2</v>
      </c>
      <c r="BV39" s="35" t="str">
        <f t="shared" si="142"/>
        <v>-</v>
      </c>
      <c r="BW39" s="242">
        <f>IFERROR('Turistas lugar residencia isla '!BW39/'Turistas lugar residencia isla '!$C39,"-")</f>
        <v>3.9773536110847489E-2</v>
      </c>
      <c r="BX39" s="35">
        <f t="shared" si="143"/>
        <v>-0.59857584421856691</v>
      </c>
      <c r="BY39" s="243">
        <f>IFERROR('Turistas lugar residencia isla '!BY39/'Turistas lugar residencia isla '!$E39,"-")</f>
        <v>5.4930509596293843E-2</v>
      </c>
      <c r="BZ39" s="35">
        <f t="shared" si="144"/>
        <v>-0.63473122853137309</v>
      </c>
      <c r="CA39" s="243">
        <f>IFERROR('Turistas lugar residencia isla '!CA39/'Turistas lugar residencia isla '!$G39,"-")</f>
        <v>2.3535879509574094E-2</v>
      </c>
      <c r="CB39" s="35">
        <f t="shared" si="145"/>
        <v>-2.1121374942713933E-2</v>
      </c>
      <c r="CC39" s="243">
        <f>IFERROR('Turistas lugar residencia isla '!CC39/'Turistas lugar residencia isla '!$I39,"-")</f>
        <v>2.1367598491274297E-2</v>
      </c>
      <c r="CD39" s="35">
        <f t="shared" si="146"/>
        <v>-0.77095433897949839</v>
      </c>
      <c r="CE39" s="243">
        <f>IFERROR('Turistas lugar residencia isla '!CE39/'Turistas lugar residencia isla '!$K39,"-")</f>
        <v>4.652177211348809E-2</v>
      </c>
      <c r="CF39" s="35">
        <f t="shared" si="147"/>
        <v>-0.82290262596411301</v>
      </c>
      <c r="CG39" s="243">
        <f>IFERROR('Turistas lugar residencia isla '!CG39/'Turistas lugar residencia isla '!$M39,"-")</f>
        <v>8.0067822155237382E-3</v>
      </c>
      <c r="CH39" s="35" t="str">
        <f t="shared" si="148"/>
        <v>-</v>
      </c>
      <c r="CI39" s="242">
        <f>IFERROR('Turistas lugar residencia isla '!CI39/'Turistas lugar residencia isla '!$C39,"-")</f>
        <v>6.0942986618582141E-2</v>
      </c>
      <c r="CJ39" s="35">
        <f t="shared" si="149"/>
        <v>1.5698895669723356</v>
      </c>
      <c r="CK39" s="243">
        <f>IFERROR('Turistas lugar residencia isla '!CK39/'Turistas lugar residencia isla '!$E39,"-")</f>
        <v>5.1348085057405117E-2</v>
      </c>
      <c r="CL39" s="35">
        <f t="shared" si="150"/>
        <v>0.26865182564244017</v>
      </c>
      <c r="CM39" s="243">
        <f>IFERROR('Turistas lugar residencia isla '!CM39/'Turistas lugar residencia isla '!$G39,"-")</f>
        <v>9.5367508246374702E-2</v>
      </c>
      <c r="CN39" s="35">
        <f t="shared" si="151"/>
        <v>5.941237389977613</v>
      </c>
      <c r="CO39" s="243">
        <f>IFERROR('Turistas lugar residencia isla '!CO39/'Turistas lugar residencia isla '!$I39,"-")</f>
        <v>3.5552507624839837E-2</v>
      </c>
      <c r="CP39" s="35" t="str">
        <f t="shared" si="152"/>
        <v>-</v>
      </c>
      <c r="CQ39" s="243">
        <f>IFERROR('Turistas lugar residencia isla '!CQ39/'Turistas lugar residencia isla '!$K39,"-")</f>
        <v>3.8708086785009865E-2</v>
      </c>
      <c r="CR39" s="35" t="str">
        <f t="shared" si="153"/>
        <v>-</v>
      </c>
      <c r="CS39" s="243">
        <f>IFERROR('Turistas lugar residencia isla '!CS39/'Turistas lugar residencia isla '!$M39,"-")</f>
        <v>2.7599849284099472E-2</v>
      </c>
      <c r="CT39" s="35" t="str">
        <f t="shared" si="154"/>
        <v>-</v>
      </c>
      <c r="CU39" s="242">
        <f>IFERROR('Turistas lugar residencia isla '!CU39/'Turistas lugar residencia isla '!$C39,"-")</f>
        <v>6.0916294960614977E-3</v>
      </c>
      <c r="CV39" s="35">
        <f t="shared" si="155"/>
        <v>1.4820350862393195E-2</v>
      </c>
      <c r="CW39" s="243">
        <f>IFERROR('Turistas lugar residencia isla '!CW39/'Turistas lugar residencia isla '!$E39,"-")</f>
        <v>7.3878514085114954E-3</v>
      </c>
      <c r="CX39" s="35">
        <f t="shared" si="156"/>
        <v>-0.28225145299003573</v>
      </c>
      <c r="CY39" s="243">
        <f>IFERROR('Turistas lugar residencia isla '!CY39/'Turistas lugar residencia isla '!$G39,"-")</f>
        <v>2.2301516503122213E-3</v>
      </c>
      <c r="CZ39" s="35" t="str">
        <f t="shared" si="157"/>
        <v>-</v>
      </c>
      <c r="DA39" s="243">
        <f>IFERROR('Turistas lugar residencia isla '!DA39/'Turistas lugar residencia isla '!$I39,"-")</f>
        <v>2.2378228149645377E-3</v>
      </c>
      <c r="DB39" s="35" t="str">
        <f t="shared" si="158"/>
        <v>-</v>
      </c>
      <c r="DC39" s="243">
        <f>IFERROR('Turistas lugar residencia isla '!DC39/'Turistas lugar residencia isla '!$K39,"-")</f>
        <v>1.3048095888332575E-2</v>
      </c>
      <c r="DD39" s="35">
        <f t="shared" si="159"/>
        <v>-0.53264092909063321</v>
      </c>
      <c r="DE39" s="243">
        <f>IFERROR('Turistas lugar residencia isla '!DE39/'Turistas lugar residencia isla '!$M39,"-")</f>
        <v>0</v>
      </c>
      <c r="DF39" s="35" t="str">
        <f t="shared" si="160"/>
        <v>-</v>
      </c>
      <c r="DG39" s="242">
        <f>IFERROR('Turistas lugar residencia isla '!DG39/'Turistas lugar residencia isla '!$C39,"-")</f>
        <v>2.6819184777450888E-2</v>
      </c>
      <c r="DH39" s="35">
        <f t="shared" si="161"/>
        <v>4.3220305792194456</v>
      </c>
      <c r="DI39" s="243">
        <f>IFERROR('Turistas lugar residencia isla '!DI39/'Turistas lugar residencia isla '!$E39,"-")</f>
        <v>4.3377550139556296E-3</v>
      </c>
      <c r="DJ39" s="35">
        <f t="shared" si="162"/>
        <v>-0.36246123743605974</v>
      </c>
      <c r="DK39" s="243">
        <f>IFERROR('Turistas lugar residencia isla '!DK39/'Turistas lugar residencia isla '!$G39,"-")</f>
        <v>5.155280791651972E-2</v>
      </c>
      <c r="DL39" s="35">
        <f t="shared" si="163"/>
        <v>6.1781681457675832</v>
      </c>
      <c r="DM39" s="243">
        <f>IFERROR('Turistas lugar residencia isla '!DM39/'Turistas lugar residencia isla '!$I39,"-")</f>
        <v>3.3152262186208516E-2</v>
      </c>
      <c r="DN39" s="35">
        <f t="shared" si="164"/>
        <v>2.376005365962234</v>
      </c>
      <c r="DO39" s="243">
        <f>IFERROR('Turistas lugar residencia isla '!DO39/'Turistas lugar residencia isla '!$K39,"-")</f>
        <v>3.1425428614777727E-2</v>
      </c>
      <c r="DP39" s="35">
        <f t="shared" si="165"/>
        <v>7.2544125828149486</v>
      </c>
      <c r="DQ39" s="243">
        <f>IFERROR('Turistas lugar residencia isla '!DQ39/'Turistas lugar residencia isla '!$M39,"-")</f>
        <v>1.9781461944235116E-3</v>
      </c>
      <c r="DR39" s="35">
        <f t="shared" si="166"/>
        <v>-0.98615297663903545</v>
      </c>
      <c r="DS39" s="242">
        <f>IFERROR('Turistas lugar residencia isla '!DS39/'Turistas lugar residencia isla '!$C39,"-")</f>
        <v>0.12241980639650754</v>
      </c>
      <c r="DT39" s="35">
        <f t="shared" si="167"/>
        <v>-0.14407623444845974</v>
      </c>
      <c r="DU39" s="243">
        <f>IFERROR('Turistas lugar residencia isla '!DU39/'Turistas lugar residencia isla '!$E39,"-")</f>
        <v>0.1697119673121745</v>
      </c>
      <c r="DV39" s="35">
        <f t="shared" si="168"/>
        <v>0.55895672537401309</v>
      </c>
      <c r="DW39" s="243">
        <f>IFERROR('Turistas lugar residencia isla '!DW39/'Turistas lugar residencia isla '!$G39,"-")</f>
        <v>0.13042756674895753</v>
      </c>
      <c r="DX39" s="35">
        <f t="shared" si="169"/>
        <v>-0.35391448953822668</v>
      </c>
      <c r="DY39" s="243">
        <f>IFERROR('Turistas lugar residencia isla '!DY39/'Turistas lugar residencia isla '!$I39,"-")</f>
        <v>0.12827777878038657</v>
      </c>
      <c r="DZ39" s="35">
        <f t="shared" si="170"/>
        <v>0.78131188260945894</v>
      </c>
      <c r="EA39" s="243">
        <f>IFERROR('Turistas lugar residencia isla '!EA39/'Turistas lugar residencia isla '!$K39,"-")</f>
        <v>6.1011227431345773E-2</v>
      </c>
      <c r="EB39" s="35">
        <f t="shared" si="171"/>
        <v>-0.27156292097120505</v>
      </c>
      <c r="EC39" s="243">
        <f>IFERROR('Turistas lugar residencia isla '!EC39/'Turistas lugar residencia isla '!$M39,"-")</f>
        <v>9.8153730218538057E-2</v>
      </c>
      <c r="ED39" s="35">
        <f t="shared" si="172"/>
        <v>-0.72516955538809347</v>
      </c>
    </row>
    <row r="40" spans="1:134" s="16" customFormat="1" outlineLevel="1" x14ac:dyDescent="0.25">
      <c r="A40" s="218"/>
      <c r="B40" s="33" t="s">
        <v>45</v>
      </c>
      <c r="C40" s="242">
        <f>IFERROR('Turistas lugar residencia isla '!C40/'Turistas lugar residencia isla '!$C40,"-")</f>
        <v>1</v>
      </c>
      <c r="D40" s="35">
        <f t="shared" si="107"/>
        <v>0</v>
      </c>
      <c r="E40" s="243">
        <f>IFERROR('Turistas lugar residencia isla '!E40/'Turistas lugar residencia isla '!$E40,"-")</f>
        <v>1</v>
      </c>
      <c r="F40" s="35">
        <f t="shared" si="108"/>
        <v>0</v>
      </c>
      <c r="G40" s="243">
        <f>IFERROR('Turistas lugar residencia isla '!G40/'Turistas lugar residencia isla '!$G40,"-")</f>
        <v>1</v>
      </c>
      <c r="H40" s="35">
        <f t="shared" si="109"/>
        <v>0</v>
      </c>
      <c r="I40" s="243">
        <f>IFERROR('Turistas lugar residencia isla '!I40/'Turistas lugar residencia isla '!$I40,"-")</f>
        <v>1</v>
      </c>
      <c r="J40" s="35">
        <f t="shared" si="110"/>
        <v>0</v>
      </c>
      <c r="K40" s="243">
        <f>IFERROR('Turistas lugar residencia isla '!K40/'Turistas lugar residencia isla '!$K40,"-")</f>
        <v>1</v>
      </c>
      <c r="L40" s="35">
        <f t="shared" si="111"/>
        <v>0</v>
      </c>
      <c r="M40" s="243">
        <f>IFERROR('Turistas lugar residencia isla '!M40/'Turistas lugar residencia isla '!$M40,"-")</f>
        <v>1</v>
      </c>
      <c r="N40" s="35">
        <f t="shared" si="112"/>
        <v>0</v>
      </c>
      <c r="O40" s="242">
        <f>IFERROR('Turistas lugar residencia isla '!O40/'Turistas lugar residencia isla '!$C40,"-")</f>
        <v>0.70283318700760289</v>
      </c>
      <c r="P40" s="35">
        <f t="shared" si="113"/>
        <v>-2.9358993739810657E-2</v>
      </c>
      <c r="Q40" s="243">
        <f>IFERROR('Turistas lugar residencia isla '!Q40/'Turistas lugar residencia isla '!$E40,"-")</f>
        <v>0.68285979700081767</v>
      </c>
      <c r="R40" s="35">
        <f t="shared" si="114"/>
        <v>-5.8840383388089723E-2</v>
      </c>
      <c r="S40" s="243">
        <f>IFERROR('Turistas lugar residencia isla '!S40/'Turistas lugar residencia isla '!$G40,"-")</f>
        <v>0.71691017022660741</v>
      </c>
      <c r="T40" s="35">
        <f t="shared" si="115"/>
        <v>0.11053407384743807</v>
      </c>
      <c r="U40" s="243">
        <f>IFERROR('Turistas lugar residencia isla '!U40/'Turistas lugar residencia isla '!$I40,"-")</f>
        <v>0.80939923121239887</v>
      </c>
      <c r="V40" s="35">
        <f t="shared" si="116"/>
        <v>-2.0082868915635821E-2</v>
      </c>
      <c r="W40" s="243">
        <f>IFERROR('Turistas lugar residencia isla '!W40/'Turistas lugar residencia isla '!$K40,"-")</f>
        <v>0.624810465813322</v>
      </c>
      <c r="X40" s="35">
        <f t="shared" si="117"/>
        <v>-0.13758534282470414</v>
      </c>
      <c r="Y40" s="243">
        <f>IFERROR('Turistas lugar residencia isla '!Y40/'Turistas lugar residencia isla '!$M40,"-")</f>
        <v>0.40148279952550414</v>
      </c>
      <c r="Z40" s="35">
        <f t="shared" si="118"/>
        <v>-0.33234732376354381</v>
      </c>
      <c r="AA40" s="242">
        <f>IFERROR('Turistas lugar residencia isla '!AA40/'Turistas lugar residencia isla '!$C40,"-")</f>
        <v>0.29716681299239717</v>
      </c>
      <c r="AB40" s="35">
        <f t="shared" si="119"/>
        <v>7.7049561865204064E-2</v>
      </c>
      <c r="AC40" s="243">
        <f>IFERROR('Turistas lugar residencia isla '!AC40/'Turistas lugar residencia isla '!$E40,"-")</f>
        <v>0.31714020299918233</v>
      </c>
      <c r="AD40" s="35">
        <f t="shared" si="120"/>
        <v>0.15555462762745087</v>
      </c>
      <c r="AE40" s="243">
        <f>IFERROR('Turistas lugar residencia isla '!AE40/'Turistas lugar residencia isla '!$G40,"-")</f>
        <v>0.28308982977339259</v>
      </c>
      <c r="AF40" s="35">
        <f t="shared" si="121"/>
        <v>-0.20131653837298535</v>
      </c>
      <c r="AG40" s="243">
        <f>IFERROR('Turistas lugar residencia isla '!AG40/'Turistas lugar residencia isla '!$I40,"-")</f>
        <v>0.19060076878760118</v>
      </c>
      <c r="AH40" s="35">
        <f t="shared" si="122"/>
        <v>9.5445699615572588E-2</v>
      </c>
      <c r="AI40" s="243">
        <f>IFERROR('Turistas lugar residencia isla '!AI40/'Turistas lugar residencia isla '!$K40,"-")</f>
        <v>0.37518953418667794</v>
      </c>
      <c r="AJ40" s="35">
        <f t="shared" si="123"/>
        <v>0.3617981721897634</v>
      </c>
      <c r="AK40" s="243">
        <f>IFERROR('Turistas lugar residencia isla '!AK40/'Turistas lugar residencia isla '!$M40,"-")</f>
        <v>0.59851720047449586</v>
      </c>
      <c r="AL40" s="35">
        <f t="shared" si="124"/>
        <v>0.50214115920315971</v>
      </c>
      <c r="AM40" s="242">
        <f>IFERROR('Turistas lugar residencia isla '!AM40/'Turistas lugar residencia isla '!$C40,"-")</f>
        <v>0.19534568001633096</v>
      </c>
      <c r="AN40" s="35">
        <f t="shared" si="125"/>
        <v>-0.15271909149145546</v>
      </c>
      <c r="AO40" s="243">
        <f>IFERROR('Turistas lugar residencia isla '!AO40/'Turistas lugar residencia isla '!$E40,"-")</f>
        <v>0.11852035771007333</v>
      </c>
      <c r="AP40" s="35">
        <f t="shared" si="126"/>
        <v>-0.18607827505911756</v>
      </c>
      <c r="AQ40" s="243">
        <f>IFERROR('Turistas lugar residencia isla '!AQ40/'Turistas lugar residencia isla '!$G40,"-")</f>
        <v>0.22874878022335465</v>
      </c>
      <c r="AR40" s="35">
        <f t="shared" si="127"/>
        <v>-3.5330876886526141E-2</v>
      </c>
      <c r="AS40" s="243">
        <f>IFERROR('Turistas lugar residencia isla '!AS40/'Turistas lugar residencia isla '!$I40,"-")</f>
        <v>0.40389682757057449</v>
      </c>
      <c r="AT40" s="35">
        <f t="shared" si="128"/>
        <v>-0.18792464536259224</v>
      </c>
      <c r="AU40" s="243">
        <f>IFERROR('Turistas lugar residencia isla '!AU40/'Turistas lugar residencia isla '!$K40,"-")</f>
        <v>0.10728516520328643</v>
      </c>
      <c r="AV40" s="35">
        <f t="shared" si="129"/>
        <v>-0.27742542057376296</v>
      </c>
      <c r="AW40" s="243">
        <f>IFERROR('Turistas lugar residencia isla '!AW40/'Turistas lugar residencia isla '!$M40,"-")</f>
        <v>0.1771055753262159</v>
      </c>
      <c r="AX40" s="35">
        <f t="shared" si="130"/>
        <v>-0.57989996776182562</v>
      </c>
      <c r="AY40" s="242">
        <f>IFERROR('Turistas lugar residencia isla '!AY40/'Turistas lugar residencia isla '!$C40,"-")</f>
        <v>4.8782066495501521E-2</v>
      </c>
      <c r="AZ40" s="35">
        <f t="shared" si="131"/>
        <v>-9.7477833887465115E-2</v>
      </c>
      <c r="BA40" s="243">
        <f>IFERROR('Turistas lugar residencia isla '!BA40/'Turistas lugar residencia isla '!$E40,"-")</f>
        <v>7.3348544715899605E-2</v>
      </c>
      <c r="BB40" s="35">
        <f t="shared" si="132"/>
        <v>5.1704347616305268E-2</v>
      </c>
      <c r="BC40" s="243">
        <f>IFERROR('Turistas lugar residencia isla '!BC40/'Turistas lugar residencia isla '!$G40,"-")</f>
        <v>4.5822942643391519E-2</v>
      </c>
      <c r="BD40" s="35">
        <f t="shared" si="133"/>
        <v>-0.1977025880078167</v>
      </c>
      <c r="BE40" s="243">
        <f>IFERROR('Turistas lugar residencia isla '!BE40/'Turistas lugar residencia isla '!$I40,"-")</f>
        <v>1.5262417241998092E-2</v>
      </c>
      <c r="BF40" s="35">
        <f t="shared" si="134"/>
        <v>-0.32045904184437068</v>
      </c>
      <c r="BG40" s="243">
        <f>IFERROR('Turistas lugar residencia isla '!BG40/'Turistas lugar residencia isla '!$K40,"-")</f>
        <v>2.8491836806657497E-2</v>
      </c>
      <c r="BH40" s="35">
        <f t="shared" si="135"/>
        <v>-0.28854608109512392</v>
      </c>
      <c r="BI40" s="243">
        <f>IFERROR('Turistas lugar residencia isla '!BI40/'Turistas lugar residencia isla '!$M40,"-")</f>
        <v>2.6215895610913406E-2</v>
      </c>
      <c r="BJ40" s="35">
        <f t="shared" si="136"/>
        <v>-4.9673784104389052E-2</v>
      </c>
      <c r="BK40" s="242">
        <f>IFERROR('Turistas lugar residencia isla '!BK40/'Turistas lugar residencia isla '!$C40,"-")</f>
        <v>8.0954364628230302E-2</v>
      </c>
      <c r="BL40" s="35">
        <f t="shared" si="137"/>
        <v>2.6387543228314749</v>
      </c>
      <c r="BM40" s="243">
        <f>IFERROR('Turistas lugar residencia isla '!BM40/'Turistas lugar residencia isla '!$E40,"-")</f>
        <v>7.7047222353026801E-2</v>
      </c>
      <c r="BN40" s="35">
        <f t="shared" si="138"/>
        <v>2.4483567259517143</v>
      </c>
      <c r="BO40" s="243">
        <f>IFERROR('Turistas lugar residencia isla '!BO40/'Turistas lugar residencia isla '!$G40,"-")</f>
        <v>6.3096335248834443E-2</v>
      </c>
      <c r="BP40" s="35">
        <f t="shared" si="139"/>
        <v>2.8258378056517897</v>
      </c>
      <c r="BQ40" s="243">
        <f>IFERROR('Turistas lugar residencia isla '!BQ40/'Turistas lugar residencia isla '!$I40,"-")</f>
        <v>7.6066527516740493E-2</v>
      </c>
      <c r="BR40" s="35">
        <f t="shared" si="140"/>
        <v>2.2021845055329261</v>
      </c>
      <c r="BS40" s="243">
        <f>IFERROR('Turistas lugar residencia isla '!BS40/'Turistas lugar residencia isla '!$K40,"-")</f>
        <v>0.12272118198808138</v>
      </c>
      <c r="BT40" s="35">
        <f t="shared" si="141"/>
        <v>2.9814742820379401</v>
      </c>
      <c r="BU40" s="243">
        <f>IFERROR('Turistas lugar residencia isla '!BU40/'Turistas lugar residencia isla '!$M40,"-")</f>
        <v>2.0818505338078292E-2</v>
      </c>
      <c r="BV40" s="35">
        <f t="shared" si="142"/>
        <v>2.5991992882562278</v>
      </c>
      <c r="BW40" s="242">
        <f>IFERROR('Turistas lugar residencia isla '!BW40/'Turistas lugar residencia isla '!$C40,"-")</f>
        <v>0.10055316105069066</v>
      </c>
      <c r="BX40" s="35">
        <f t="shared" si="143"/>
        <v>-0.53407671950300872</v>
      </c>
      <c r="BY40" s="243">
        <f>IFERROR('Turistas lugar residencia isla '!BY40/'Turistas lugar residencia isla '!$E40,"-")</f>
        <v>0.11654259258466504</v>
      </c>
      <c r="BZ40" s="35">
        <f t="shared" si="144"/>
        <v>-0.55377355882851764</v>
      </c>
      <c r="CA40" s="243">
        <f>IFERROR('Turistas lugar residencia isla '!CA40/'Turistas lugar residencia isla '!$G40,"-")</f>
        <v>6.2628754201452891E-2</v>
      </c>
      <c r="CB40" s="35">
        <f t="shared" si="145"/>
        <v>-0.48017316113831476</v>
      </c>
      <c r="CC40" s="243">
        <f>IFERROR('Turistas lugar residencia isla '!CC40/'Turistas lugar residencia isla '!$I40,"-")</f>
        <v>5.5203483155618099E-2</v>
      </c>
      <c r="CD40" s="35">
        <f t="shared" si="146"/>
        <v>-0.49981815117669726</v>
      </c>
      <c r="CE40" s="243">
        <f>IFERROR('Turistas lugar residencia isla '!CE40/'Turistas lugar residencia isla '!$K40,"-")</f>
        <v>0.16014316442751861</v>
      </c>
      <c r="CF40" s="35">
        <f t="shared" si="147"/>
        <v>-0.52528783993644246</v>
      </c>
      <c r="CG40" s="243">
        <f>IFERROR('Turistas lugar residencia isla '!CG40/'Turistas lugar residencia isla '!$M40,"-")</f>
        <v>1.6725978647686834E-2</v>
      </c>
      <c r="CH40" s="35">
        <f t="shared" si="148"/>
        <v>4.4212139185448862E-2</v>
      </c>
      <c r="CI40" s="242">
        <f>IFERROR('Turistas lugar residencia isla '!CI40/'Turistas lugar residencia isla '!$C40,"-")</f>
        <v>4.3633834934618122E-2</v>
      </c>
      <c r="CJ40" s="35">
        <f t="shared" si="149"/>
        <v>-8.3001408412146982E-2</v>
      </c>
      <c r="CK40" s="243">
        <f>IFERROR('Turistas lugar residencia isla '!CK40/'Turistas lugar residencia isla '!$E40,"-")</f>
        <v>4.0300175087865001E-2</v>
      </c>
      <c r="CL40" s="35">
        <f t="shared" si="150"/>
        <v>-0.14992303059760581</v>
      </c>
      <c r="CM40" s="243">
        <f>IFERROR('Turistas lugar residencia isla '!CM40/'Turistas lugar residencia isla '!$G40,"-")</f>
        <v>7.3220481405182697E-2</v>
      </c>
      <c r="CN40" s="35">
        <f t="shared" si="151"/>
        <v>-8.2124745203669969E-2</v>
      </c>
      <c r="CO40" s="243">
        <f>IFERROR('Turistas lugar residencia isla '!CO40/'Turistas lugar residencia isla '!$I40,"-")</f>
        <v>2.1892501959747263E-2</v>
      </c>
      <c r="CP40" s="35">
        <f t="shared" si="152"/>
        <v>0.23728620566779468</v>
      </c>
      <c r="CQ40" s="243">
        <f>IFERROR('Turistas lugar residencia isla '!CQ40/'Turistas lugar residencia isla '!$K40,"-")</f>
        <v>2.8033428541203852E-2</v>
      </c>
      <c r="CR40" s="35">
        <f t="shared" si="153"/>
        <v>-6.1353902277418548E-2</v>
      </c>
      <c r="CS40" s="243">
        <f>IFERROR('Turistas lugar residencia isla '!CS40/'Turistas lugar residencia isla '!$M40,"-")</f>
        <v>3.5231316725978651E-2</v>
      </c>
      <c r="CT40" s="35">
        <f t="shared" si="154"/>
        <v>-0.57082718514017872</v>
      </c>
      <c r="CU40" s="242">
        <f>IFERROR('Turistas lugar residencia isla '!CU40/'Turistas lugar residencia isla '!$C40,"-")</f>
        <v>2.1245168346508182E-2</v>
      </c>
      <c r="CV40" s="35">
        <f t="shared" si="155"/>
        <v>-0.11847331373032499</v>
      </c>
      <c r="CW40" s="243">
        <f>IFERROR('Turistas lugar residencia isla '!CW40/'Turistas lugar residencia isla '!$E40,"-")</f>
        <v>1.6575555336755182E-2</v>
      </c>
      <c r="CX40" s="35">
        <f t="shared" si="156"/>
        <v>-0.29826655806681934</v>
      </c>
      <c r="CY40" s="243">
        <f>IFERROR('Turistas lugar residencia isla '!CY40/'Turistas lugar residencia isla '!$G40,"-")</f>
        <v>1.1574325056922911E-2</v>
      </c>
      <c r="CZ40" s="35">
        <f t="shared" si="157"/>
        <v>0.21499131138077265</v>
      </c>
      <c r="DA40" s="243">
        <f>IFERROR('Turistas lugar residencia isla '!DA40/'Turistas lugar residencia isla '!$I40,"-")</f>
        <v>7.8578781839990178E-3</v>
      </c>
      <c r="DB40" s="35">
        <f t="shared" si="158"/>
        <v>-0.35071997237794161</v>
      </c>
      <c r="DC40" s="243">
        <f>IFERROR('Turistas lugar residencia isla '!DC40/'Turistas lugar residencia isla '!$K40,"-")</f>
        <v>5.6992489156881411E-2</v>
      </c>
      <c r="DD40" s="35">
        <f t="shared" si="159"/>
        <v>4.4535071606677912E-2</v>
      </c>
      <c r="DE40" s="243">
        <f>IFERROR('Turistas lugar residencia isla '!DE40/'Turistas lugar residencia isla '!$M40,"-")</f>
        <v>4.1518386714116248E-3</v>
      </c>
      <c r="DF40" s="35" t="str">
        <f t="shared" si="160"/>
        <v>-</v>
      </c>
      <c r="DG40" s="242">
        <f>IFERROR('Turistas lugar residencia isla '!DG40/'Turistas lugar residencia isla '!$C40,"-")</f>
        <v>2.9792361298974172E-2</v>
      </c>
      <c r="DH40" s="35">
        <f t="shared" si="161"/>
        <v>5.2619676472633792</v>
      </c>
      <c r="DI40" s="243">
        <f>IFERROR('Turistas lugar residencia isla '!DI40/'Turistas lugar residencia isla '!$E40,"-")</f>
        <v>9.8973873808310894E-3</v>
      </c>
      <c r="DJ40" s="35">
        <f t="shared" si="162"/>
        <v>3.7908522233903224</v>
      </c>
      <c r="DK40" s="243">
        <f>IFERROR('Turistas lugar residencia isla '!DK40/'Turistas lugar residencia isla '!$G40,"-")</f>
        <v>5.4693429469803753E-2</v>
      </c>
      <c r="DL40" s="35">
        <f t="shared" si="163"/>
        <v>3.0207434711807784</v>
      </c>
      <c r="DM40" s="243">
        <f>IFERROR('Turistas lugar residencia isla '!DM40/'Turistas lugar residencia isla '!$I40,"-")</f>
        <v>4.5324468034869336E-2</v>
      </c>
      <c r="DN40" s="35">
        <f t="shared" si="164"/>
        <v>9.6883518757449618</v>
      </c>
      <c r="DO40" s="243">
        <f>IFERROR('Turistas lugar residencia isla '!DO40/'Turistas lugar residencia isla '!$K40,"-")</f>
        <v>2.4507211114637328E-2</v>
      </c>
      <c r="DP40" s="35">
        <f t="shared" si="165"/>
        <v>17.527774065969961</v>
      </c>
      <c r="DQ40" s="243">
        <f>IFERROR('Turistas lugar residencia isla '!DQ40/'Turistas lugar residencia isla '!$M40,"-")</f>
        <v>3.5587188612099642E-3</v>
      </c>
      <c r="DR40" s="35">
        <f t="shared" si="166"/>
        <v>-0.11130881771451173</v>
      </c>
      <c r="DS40" s="242">
        <f>IFERROR('Turistas lugar residencia isla '!DS40/'Turistas lugar residencia isla '!$C40,"-")</f>
        <v>0.11946154344048582</v>
      </c>
      <c r="DT40" s="35">
        <f t="shared" si="167"/>
        <v>0.67832352074198665</v>
      </c>
      <c r="DU40" s="243">
        <f>IFERROR('Turistas lugar residencia isla '!DU40/'Turistas lugar residencia isla '!$E40,"-")</f>
        <v>0.18275063463999966</v>
      </c>
      <c r="DV40" s="35">
        <f t="shared" si="168"/>
        <v>0.54552001421025254</v>
      </c>
      <c r="DW40" s="243">
        <f>IFERROR('Turistas lugar residencia isla '!DW40/'Turistas lugar residencia isla '!$G40,"-")</f>
        <v>0.1485078065705302</v>
      </c>
      <c r="DX40" s="35">
        <f t="shared" si="169"/>
        <v>0.7744791955151098</v>
      </c>
      <c r="DY40" s="243">
        <f>IFERROR('Turistas lugar residencia isla '!DY40/'Turistas lugar residencia isla '!$I40,"-")</f>
        <v>0.12981554764310876</v>
      </c>
      <c r="DZ40" s="35">
        <f t="shared" si="170"/>
        <v>0.18467801569169207</v>
      </c>
      <c r="EA40" s="243">
        <f>IFERROR('Turistas lugar residencia isla '!EA40/'Turistas lugar residencia isla '!$K40,"-")</f>
        <v>5.6622236327091929E-2</v>
      </c>
      <c r="EB40" s="35">
        <f t="shared" si="171"/>
        <v>0.14272702235536383</v>
      </c>
      <c r="EC40" s="243">
        <f>IFERROR('Turistas lugar residencia isla '!EC40/'Turistas lugar residencia isla '!$M40,"-")</f>
        <v>0.11737841043890866</v>
      </c>
      <c r="ED40" s="35">
        <f t="shared" si="172"/>
        <v>2.7419571271127268</v>
      </c>
    </row>
    <row r="41" spans="1:134" s="16" customFormat="1" outlineLevel="1" x14ac:dyDescent="0.25">
      <c r="A41" s="218"/>
      <c r="B41" s="33" t="s">
        <v>47</v>
      </c>
      <c r="C41" s="242">
        <f>IFERROR('Turistas lugar residencia isla '!C41/'Turistas lugar residencia isla '!$C41,"-")</f>
        <v>1</v>
      </c>
      <c r="D41" s="35">
        <f t="shared" si="107"/>
        <v>0</v>
      </c>
      <c r="E41" s="243">
        <f>IFERROR('Turistas lugar residencia isla '!E41/'Turistas lugar residencia isla '!$E41,"-")</f>
        <v>1</v>
      </c>
      <c r="F41" s="35">
        <f t="shared" si="108"/>
        <v>0</v>
      </c>
      <c r="G41" s="243">
        <f>IFERROR('Turistas lugar residencia isla '!G41/'Turistas lugar residencia isla '!$G41,"-")</f>
        <v>1</v>
      </c>
      <c r="H41" s="35">
        <f t="shared" si="109"/>
        <v>0</v>
      </c>
      <c r="I41" s="243">
        <f>IFERROR('Turistas lugar residencia isla '!I41/'Turistas lugar residencia isla '!$I41,"-")</f>
        <v>1</v>
      </c>
      <c r="J41" s="35">
        <f t="shared" si="110"/>
        <v>0</v>
      </c>
      <c r="K41" s="243">
        <f>IFERROR('Turistas lugar residencia isla '!K41/'Turistas lugar residencia isla '!$K41,"-")</f>
        <v>1</v>
      </c>
      <c r="L41" s="35">
        <f t="shared" si="111"/>
        <v>0</v>
      </c>
      <c r="M41" s="243">
        <f>IFERROR('Turistas lugar residencia isla '!M41/'Turistas lugar residencia isla '!$M41,"-")</f>
        <v>1</v>
      </c>
      <c r="N41" s="35">
        <f t="shared" si="112"/>
        <v>0</v>
      </c>
      <c r="O41" s="242">
        <f>IFERROR('Turistas lugar residencia isla '!O41/'Turistas lugar residencia isla '!$C41,"-")</f>
        <v>0.67625743129222493</v>
      </c>
      <c r="P41" s="35">
        <f t="shared" si="113"/>
        <v>0.15771443924535378</v>
      </c>
      <c r="Q41" s="243">
        <f>IFERROR('Turistas lugar residencia isla '!Q41/'Turistas lugar residencia isla '!$E41,"-")</f>
        <v>0.67999828571603493</v>
      </c>
      <c r="R41" s="35">
        <f t="shared" si="114"/>
        <v>0.20896632025759643</v>
      </c>
      <c r="S41" s="243">
        <f>IFERROR('Turistas lugar residencia isla '!S41/'Turistas lugar residencia isla '!$G41,"-")</f>
        <v>0.64742528557798917</v>
      </c>
      <c r="T41" s="35">
        <f t="shared" si="115"/>
        <v>0.17023786620731474</v>
      </c>
      <c r="U41" s="243">
        <f>IFERROR('Turistas lugar residencia isla '!U41/'Turistas lugar residencia isla '!$I41,"-")</f>
        <v>0.74987768299687296</v>
      </c>
      <c r="V41" s="35">
        <f t="shared" si="116"/>
        <v>4.6507519689143573E-2</v>
      </c>
      <c r="W41" s="243">
        <f>IFERROR('Turistas lugar residencia isla '!W41/'Turistas lugar residencia isla '!$K41,"-")</f>
        <v>0.63752205675267126</v>
      </c>
      <c r="X41" s="35">
        <f t="shared" si="117"/>
        <v>0.1755210932569391</v>
      </c>
      <c r="Y41" s="243">
        <f>IFERROR('Turistas lugar residencia isla '!Y41/'Turistas lugar residencia isla '!$M41,"-")</f>
        <v>0.34962126187661458</v>
      </c>
      <c r="Z41" s="35">
        <f t="shared" si="118"/>
        <v>0.4854066971983122</v>
      </c>
      <c r="AA41" s="242">
        <f>IFERROR('Turistas lugar residencia isla '!AA41/'Turistas lugar residencia isla '!$C41,"-")</f>
        <v>0.32374256870777507</v>
      </c>
      <c r="AB41" s="35">
        <f t="shared" si="119"/>
        <v>-0.22152665720911002</v>
      </c>
      <c r="AC41" s="243">
        <f>IFERROR('Turistas lugar residencia isla '!AC41/'Turistas lugar residencia isla '!$E41,"-")</f>
        <v>0.32000171428396501</v>
      </c>
      <c r="AD41" s="35">
        <f t="shared" si="120"/>
        <v>-0.26863010667686937</v>
      </c>
      <c r="AE41" s="243">
        <f>IFERROR('Turistas lugar residencia isla '!AE41/'Turistas lugar residencia isla '!$G41,"-")</f>
        <v>0.3525798715866017</v>
      </c>
      <c r="AF41" s="35">
        <f t="shared" si="121"/>
        <v>-0.2108026243429495</v>
      </c>
      <c r="AG41" s="243">
        <f>IFERROR('Turistas lugar residencia isla '!AG41/'Turistas lugar residencia isla '!$I41,"-")</f>
        <v>0.25012231700312704</v>
      </c>
      <c r="AH41" s="35">
        <f t="shared" si="122"/>
        <v>-0.11757061088432041</v>
      </c>
      <c r="AI41" s="243">
        <f>IFERROR('Turistas lugar residencia isla '!AI41/'Turistas lugar residencia isla '!$K41,"-")</f>
        <v>0.36248369093532129</v>
      </c>
      <c r="AJ41" s="35">
        <f t="shared" si="123"/>
        <v>-0.20797771790671404</v>
      </c>
      <c r="AK41" s="243">
        <f>IFERROR('Turistas lugar residencia isla '!AK41/'Turistas lugar residencia isla '!$M41,"-")</f>
        <v>0.65037873812338542</v>
      </c>
      <c r="AL41" s="35">
        <f t="shared" si="124"/>
        <v>-0.14941950893195399</v>
      </c>
      <c r="AM41" s="242">
        <f>IFERROR('Turistas lugar residencia isla '!AM41/'Turistas lugar residencia isla '!$C41,"-")</f>
        <v>0.13788304323715139</v>
      </c>
      <c r="AN41" s="35">
        <f t="shared" si="125"/>
        <v>-0.26298728834770591</v>
      </c>
      <c r="AO41" s="243">
        <f>IFERROR('Turistas lugar residencia isla '!AO41/'Turistas lugar residencia isla '!$E41,"-")</f>
        <v>9.8996837758328821E-2</v>
      </c>
      <c r="AP41" s="35">
        <f t="shared" si="126"/>
        <v>-2.4507110811277322E-2</v>
      </c>
      <c r="AQ41" s="243">
        <f>IFERROR('Turistas lugar residencia isla '!AQ41/'Turistas lugar residencia isla '!$G41,"-")</f>
        <v>0.14681416157396662</v>
      </c>
      <c r="AR41" s="35">
        <f t="shared" si="127"/>
        <v>-0.21910754423657863</v>
      </c>
      <c r="AS41" s="243">
        <f>IFERROR('Turistas lugar residencia isla '!AS41/'Turistas lugar residencia isla '!$I41,"-")</f>
        <v>0.28154892325583042</v>
      </c>
      <c r="AT41" s="35">
        <f t="shared" si="128"/>
        <v>-0.33733520522620952</v>
      </c>
      <c r="AU41" s="243">
        <f>IFERROR('Turistas lugar residencia isla '!AU41/'Turistas lugar residencia isla '!$K41,"-")</f>
        <v>6.355218613312795E-2</v>
      </c>
      <c r="AV41" s="35">
        <f t="shared" si="129"/>
        <v>-0.37882747293347452</v>
      </c>
      <c r="AW41" s="243">
        <f>IFERROR('Turistas lugar residencia isla '!AW41/'Turistas lugar residencia isla '!$M41,"-")</f>
        <v>0.1444459039362494</v>
      </c>
      <c r="AX41" s="35">
        <f t="shared" si="130"/>
        <v>0.13002112184188142</v>
      </c>
      <c r="AY41" s="242">
        <f>IFERROR('Turistas lugar residencia isla '!AY41/'Turistas lugar residencia isla '!$C41,"-")</f>
        <v>3.618420660334043E-2</v>
      </c>
      <c r="AZ41" s="35">
        <f t="shared" si="131"/>
        <v>-0.17213181675162403</v>
      </c>
      <c r="BA41" s="243">
        <f>IFERROR('Turistas lugar residencia isla '!BA41/'Turistas lugar residencia isla '!$E41,"-")</f>
        <v>5.6084636648329952E-2</v>
      </c>
      <c r="BB41" s="35">
        <f t="shared" si="132"/>
        <v>-0.16448961110336946</v>
      </c>
      <c r="BC41" s="243">
        <f>IFERROR('Turistas lugar residencia isla '!BC41/'Turistas lugar residencia isla '!$G41,"-")</f>
        <v>3.9282122688945618E-2</v>
      </c>
      <c r="BD41" s="35">
        <f t="shared" si="133"/>
        <v>-7.184820274907977E-2</v>
      </c>
      <c r="BE41" s="243">
        <f>IFERROR('Turistas lugar residencia isla '!BE41/'Turistas lugar residencia isla '!$I41,"-")</f>
        <v>7.2539300984917785E-3</v>
      </c>
      <c r="BF41" s="35">
        <f t="shared" si="134"/>
        <v>-0.48880730592695643</v>
      </c>
      <c r="BG41" s="243">
        <f>IFERROR('Turistas lugar residencia isla '!BG41/'Turistas lugar residencia isla '!$K41,"-")</f>
        <v>1.7898300408660615E-2</v>
      </c>
      <c r="BH41" s="35">
        <f t="shared" si="135"/>
        <v>-0.31257599880448095</v>
      </c>
      <c r="BI41" s="243">
        <f>IFERROR('Turistas lugar residencia isla '!BI41/'Turistas lugar residencia isla '!$M41,"-")</f>
        <v>1.4843031656377249E-2</v>
      </c>
      <c r="BJ41" s="35">
        <f t="shared" si="136"/>
        <v>1.0195917376506207</v>
      </c>
      <c r="BK41" s="242">
        <f>IFERROR('Turistas lugar residencia isla '!BK41/'Turistas lugar residencia isla '!$C41,"-")</f>
        <v>7.3908039808470924E-2</v>
      </c>
      <c r="BL41" s="35">
        <f t="shared" si="137"/>
        <v>0.36225742028957342</v>
      </c>
      <c r="BM41" s="243">
        <f>IFERROR('Turistas lugar residencia isla '!BM41/'Turistas lugar residencia isla '!$E41,"-")</f>
        <v>6.9431561804528766E-2</v>
      </c>
      <c r="BN41" s="35">
        <f t="shared" si="138"/>
        <v>0.13864458172083083</v>
      </c>
      <c r="BO41" s="243">
        <f>IFERROR('Turistas lugar residencia isla '!BO41/'Turistas lugar residencia isla '!$G41,"-")</f>
        <v>6.7847657357984578E-2</v>
      </c>
      <c r="BP41" s="35">
        <f t="shared" si="139"/>
        <v>0.86436428351530425</v>
      </c>
      <c r="BQ41" s="243">
        <f>IFERROR('Turistas lugar residencia isla '!BQ41/'Turistas lugar residencia isla '!$I41,"-")</f>
        <v>0.10100193579952775</v>
      </c>
      <c r="BR41" s="35">
        <f t="shared" si="140"/>
        <v>0.80506080588501949</v>
      </c>
      <c r="BS41" s="243">
        <f>IFERROR('Turistas lugar residencia isla '!BS41/'Turistas lugar residencia isla '!$K41,"-")</f>
        <v>7.945603880838932E-2</v>
      </c>
      <c r="BT41" s="35">
        <f t="shared" si="141"/>
        <v>0.13469000845700863</v>
      </c>
      <c r="BU41" s="243">
        <f>IFERROR('Turistas lugar residencia isla '!BU41/'Turistas lugar residencia isla '!$M41,"-")</f>
        <v>2.6927623801392356E-2</v>
      </c>
      <c r="BV41" s="35">
        <f t="shared" si="142"/>
        <v>1.4738891302663801</v>
      </c>
      <c r="BW41" s="242">
        <f>IFERROR('Turistas lugar residencia isla '!BW41/'Turistas lugar residencia isla '!$C41,"-")</f>
        <v>0.18266339898511058</v>
      </c>
      <c r="BX41" s="35">
        <f t="shared" si="143"/>
        <v>0.8909346680887309</v>
      </c>
      <c r="BY41" s="243">
        <f>IFERROR('Turistas lugar residencia isla '!BY41/'Turistas lugar residencia isla '!$E41,"-")</f>
        <v>0.19969571459620961</v>
      </c>
      <c r="BZ41" s="35">
        <f t="shared" si="144"/>
        <v>0.75032614981909074</v>
      </c>
      <c r="CA41" s="243">
        <f>IFERROR('Turistas lugar residencia isla '!CA41/'Turistas lugar residencia isla '!$G41,"-")</f>
        <v>0.11871277171810939</v>
      </c>
      <c r="CB41" s="35">
        <f t="shared" si="145"/>
        <v>0.95019096962177563</v>
      </c>
      <c r="CC41" s="243">
        <f>IFERROR('Turistas lugar residencia isla '!CC41/'Turistas lugar residencia isla '!$I41,"-")</f>
        <v>0.1206861097520333</v>
      </c>
      <c r="CD41" s="35">
        <f t="shared" si="146"/>
        <v>1.8131348637796094</v>
      </c>
      <c r="CE41" s="243">
        <f>IFERROR('Turistas lugar residencia isla '!CE41/'Turistas lugar residencia isla '!$K41,"-")</f>
        <v>0.26819286941827652</v>
      </c>
      <c r="CF41" s="35">
        <f t="shared" si="147"/>
        <v>0.59273066244254879</v>
      </c>
      <c r="CG41" s="243">
        <f>IFERROR('Turistas lugar residencia isla '!CG41/'Turistas lugar residencia isla '!$M41,"-")</f>
        <v>5.0746530058233721E-2</v>
      </c>
      <c r="CH41" s="35">
        <f t="shared" si="148"/>
        <v>3.5838189209744051</v>
      </c>
      <c r="CI41" s="242">
        <f>IFERROR('Turistas lugar residencia isla '!CI41/'Turistas lugar residencia isla '!$C41,"-")</f>
        <v>5.1495799121065215E-2</v>
      </c>
      <c r="CJ41" s="35">
        <f t="shared" si="149"/>
        <v>-5.015148354700294E-2</v>
      </c>
      <c r="CK41" s="243">
        <f>IFERROR('Turistas lugar residencia isla '!CK41/'Turistas lugar residencia isla '!$E41,"-")</f>
        <v>4.9276480330122115E-2</v>
      </c>
      <c r="CL41" s="35">
        <f t="shared" si="150"/>
        <v>1.2389693768654286E-2</v>
      </c>
      <c r="CM41" s="243">
        <f>IFERROR('Turistas lugar residencia isla '!CM41/'Turistas lugar residencia isla '!$G41,"-")</f>
        <v>8.743456847425285E-2</v>
      </c>
      <c r="CN41" s="35">
        <f t="shared" si="151"/>
        <v>-6.7938164435882631E-2</v>
      </c>
      <c r="CO41" s="243">
        <f>IFERROR('Turistas lugar residencia isla '!CO41/'Turistas lugar residencia isla '!$I41,"-")</f>
        <v>3.1830784176079756E-2</v>
      </c>
      <c r="CP41" s="35">
        <f t="shared" si="152"/>
        <v>0.46720141970205376</v>
      </c>
      <c r="CQ41" s="243">
        <f>IFERROR('Turistas lugar residencia isla '!CQ41/'Turistas lugar residencia isla '!$K41,"-")</f>
        <v>2.9330451825753091E-2</v>
      </c>
      <c r="CR41" s="35">
        <f t="shared" si="153"/>
        <v>-0.3184194534219198</v>
      </c>
      <c r="CS41" s="243">
        <f>IFERROR('Turistas lugar residencia isla '!CS41/'Turistas lugar residencia isla '!$M41,"-")</f>
        <v>3.3363982661237357E-2</v>
      </c>
      <c r="CT41" s="35">
        <f t="shared" si="154"/>
        <v>9.3382468370854621E-2</v>
      </c>
      <c r="CU41" s="242">
        <f>IFERROR('Turistas lugar residencia isla '!CU41/'Turistas lugar residencia isla '!$C41,"-")</f>
        <v>3.4311848923394332E-2</v>
      </c>
      <c r="CV41" s="35">
        <f t="shared" si="155"/>
        <v>1.2718834920737683</v>
      </c>
      <c r="CW41" s="243">
        <f>IFERROR('Turistas lugar residencia isla '!CW41/'Turistas lugar residencia isla '!$E41,"-")</f>
        <v>2.2983650016683656E-2</v>
      </c>
      <c r="CX41" s="35">
        <f t="shared" si="156"/>
        <v>0.72559111372891927</v>
      </c>
      <c r="CY41" s="243">
        <f>IFERROR('Turistas lugar residencia isla '!CY41/'Turistas lugar residencia isla '!$G41,"-")</f>
        <v>1.7689074546814162E-2</v>
      </c>
      <c r="CZ41" s="35">
        <f t="shared" si="157"/>
        <v>1.3183842928563281</v>
      </c>
      <c r="DA41" s="243">
        <f>IFERROR('Turistas lugar residencia isla '!DA41/'Turistas lugar residencia isla '!$I41,"-")</f>
        <v>8.8990051550412331E-3</v>
      </c>
      <c r="DB41" s="35">
        <f t="shared" si="158"/>
        <v>0.28536279420696697</v>
      </c>
      <c r="DC41" s="243">
        <f>IFERROR('Turistas lugar residencia isla '!DC41/'Turistas lugar residencia isla '!$K41,"-")</f>
        <v>9.5250685411793101E-2</v>
      </c>
      <c r="DD41" s="35">
        <f t="shared" si="159"/>
        <v>1.4050276240224586</v>
      </c>
      <c r="DE41" s="243">
        <f>IFERROR('Turistas lugar residencia isla '!DE41/'Turistas lugar residencia isla '!$M41,"-")</f>
        <v>2.3643767240246944E-3</v>
      </c>
      <c r="DF41" s="35">
        <f t="shared" si="160"/>
        <v>1.1178904505451199</v>
      </c>
      <c r="DG41" s="242">
        <f>IFERROR('Turistas lugar residencia isla '!DG41/'Turistas lugar residencia isla '!$C41,"-")</f>
        <v>1.554533908159067E-2</v>
      </c>
      <c r="DH41" s="35">
        <f t="shared" si="161"/>
        <v>3.970096660662116</v>
      </c>
      <c r="DI41" s="243">
        <f>IFERROR('Turistas lugar residencia isla '!DI41/'Turistas lugar residencia isla '!$E41,"-")</f>
        <v>5.7428512828048136E-3</v>
      </c>
      <c r="DJ41" s="35">
        <f t="shared" si="162"/>
        <v>1.8105762325941694</v>
      </c>
      <c r="DK41" s="243">
        <f>IFERROR('Turistas lugar residencia isla '!DK41/'Turistas lugar residencia isla '!$G41,"-")</f>
        <v>3.3108996673628842E-2</v>
      </c>
      <c r="DL41" s="35">
        <f t="shared" si="163"/>
        <v>2.8445698805651847</v>
      </c>
      <c r="DM41" s="243">
        <f>IFERROR('Turistas lugar residencia isla '!DM41/'Turistas lugar residencia isla '!$I41,"-")</f>
        <v>2.1237068079162147E-2</v>
      </c>
      <c r="DN41" s="35">
        <f t="shared" si="164"/>
        <v>34.718860769765918</v>
      </c>
      <c r="DO41" s="243">
        <f>IFERROR('Turistas lugar residencia isla '!DO41/'Turistas lugar residencia isla '!$K41,"-")</f>
        <v>1.0253875378628947E-2</v>
      </c>
      <c r="DP41" s="35">
        <f t="shared" si="165"/>
        <v>69.888116655075507</v>
      </c>
      <c r="DQ41" s="243">
        <f>IFERROR('Turistas lugar residencia isla '!DQ41/'Turistas lugar residencia isla '!$M41,"-")</f>
        <v>0</v>
      </c>
      <c r="DR41" s="35">
        <f t="shared" si="166"/>
        <v>-1</v>
      </c>
      <c r="DS41" s="242">
        <f>IFERROR('Turistas lugar residencia isla '!DS41/'Turistas lugar residencia isla '!$C41,"-")</f>
        <v>8.3466604652272167E-2</v>
      </c>
      <c r="DT41" s="35">
        <f t="shared" si="167"/>
        <v>0.14189986252376352</v>
      </c>
      <c r="DU41" s="243">
        <f>IFERROR('Turistas lugar residencia isla '!DU41/'Turistas lugar residencia isla '!$E41,"-")</f>
        <v>0.11865294015006107</v>
      </c>
      <c r="DV41" s="35">
        <f t="shared" si="168"/>
        <v>0.12627601082159434</v>
      </c>
      <c r="DW41" s="243">
        <f>IFERROR('Turistas lugar residencia isla '!DW41/'Turistas lugar residencia isla '!$G41,"-")</f>
        <v>0.10474201284133983</v>
      </c>
      <c r="DX41" s="35">
        <f t="shared" si="169"/>
        <v>0.3852607298325561</v>
      </c>
      <c r="DY41" s="243">
        <f>IFERROR('Turistas lugar residencia isla '!DY41/'Turistas lugar residencia isla '!$I41,"-")</f>
        <v>9.6407070986406856E-2</v>
      </c>
      <c r="DZ41" s="35">
        <f t="shared" si="170"/>
        <v>5.0635791890164095E-2</v>
      </c>
      <c r="EA41" s="243">
        <f>IFERROR('Turistas lugar residencia isla '!EA41/'Turistas lugar residencia isla '!$K41,"-")</f>
        <v>3.9136007540966647E-2</v>
      </c>
      <c r="EB41" s="35">
        <f t="shared" si="171"/>
        <v>-0.23484456749727167</v>
      </c>
      <c r="EC41" s="243">
        <f>IFERROR('Turistas lugar residencia isla '!EC41/'Turistas lugar residencia isla '!$M41,"-")</f>
        <v>6.9004772538202197E-2</v>
      </c>
      <c r="ED41" s="35">
        <f t="shared" si="172"/>
        <v>1.0101146341819387</v>
      </c>
    </row>
    <row r="42" spans="1:134" s="16" customFormat="1" outlineLevel="1" x14ac:dyDescent="0.25">
      <c r="A42" s="218"/>
      <c r="B42" s="33" t="s">
        <v>49</v>
      </c>
      <c r="C42" s="242">
        <f>IFERROR('Turistas lugar residencia isla '!C42/'Turistas lugar residencia isla '!$C42,"-")</f>
        <v>1</v>
      </c>
      <c r="D42" s="35">
        <f t="shared" si="107"/>
        <v>0</v>
      </c>
      <c r="E42" s="243">
        <f>IFERROR('Turistas lugar residencia isla '!E42/'Turistas lugar residencia isla '!$E42,"-")</f>
        <v>1</v>
      </c>
      <c r="F42" s="35">
        <f t="shared" si="108"/>
        <v>0</v>
      </c>
      <c r="G42" s="243">
        <f>IFERROR('Turistas lugar residencia isla '!G42/'Turistas lugar residencia isla '!$G42,"-")</f>
        <v>1</v>
      </c>
      <c r="H42" s="35">
        <f t="shared" si="109"/>
        <v>0</v>
      </c>
      <c r="I42" s="243">
        <f>IFERROR('Turistas lugar residencia isla '!I42/'Turistas lugar residencia isla '!$I42,"-")</f>
        <v>1</v>
      </c>
      <c r="J42" s="35">
        <f t="shared" si="110"/>
        <v>0</v>
      </c>
      <c r="K42" s="243">
        <f>IFERROR('Turistas lugar residencia isla '!K42/'Turistas lugar residencia isla '!$K42,"-")</f>
        <v>1</v>
      </c>
      <c r="L42" s="35">
        <f t="shared" si="111"/>
        <v>0</v>
      </c>
      <c r="M42" s="243">
        <f>IFERROR('Turistas lugar residencia isla '!M42/'Turistas lugar residencia isla '!$M42,"-")</f>
        <v>1</v>
      </c>
      <c r="N42" s="35">
        <f t="shared" si="112"/>
        <v>0</v>
      </c>
      <c r="O42" s="242">
        <f>IFERROR('Turistas lugar residencia isla '!O42/'Turistas lugar residencia isla '!$C42,"-")</f>
        <v>0.73868428838641409</v>
      </c>
      <c r="P42" s="35">
        <f t="shared" si="113"/>
        <v>0.61938713149438218</v>
      </c>
      <c r="Q42" s="243">
        <f>IFERROR('Turistas lugar residencia isla '!Q42/'Turistas lugar residencia isla '!$E42,"-")</f>
        <v>0.73798492710649866</v>
      </c>
      <c r="R42" s="35">
        <f t="shared" si="114"/>
        <v>0.57722236168776409</v>
      </c>
      <c r="S42" s="243">
        <f>IFERROR('Turistas lugar residencia isla '!S42/'Turistas lugar residencia isla '!$G42,"-")</f>
        <v>0.72787308879477419</v>
      </c>
      <c r="T42" s="35">
        <f t="shared" si="115"/>
        <v>0.82892159944628396</v>
      </c>
      <c r="U42" s="243">
        <f>IFERROR('Turistas lugar residencia isla '!U42/'Turistas lugar residencia isla '!$I42,"-")</f>
        <v>0.8295501583949314</v>
      </c>
      <c r="V42" s="35">
        <f t="shared" si="116"/>
        <v>0.62855243893771018</v>
      </c>
      <c r="W42" s="243">
        <f>IFERROR('Turistas lugar residencia isla '!W42/'Turistas lugar residencia isla '!$K42,"-")</f>
        <v>0.68718211905278881</v>
      </c>
      <c r="X42" s="35">
        <f t="shared" si="117"/>
        <v>0.59176127137715029</v>
      </c>
      <c r="Y42" s="243">
        <f>IFERROR('Turistas lugar residencia isla '!Y42/'Turistas lugar residencia isla '!$M42,"-")</f>
        <v>0.34360228198859005</v>
      </c>
      <c r="Z42" s="35">
        <f t="shared" si="118"/>
        <v>0.28656677922207807</v>
      </c>
      <c r="AA42" s="242">
        <f>IFERROR('Turistas lugar residencia isla '!AA42/'Turistas lugar residencia isla '!$C42,"-")</f>
        <v>0.26131571161358585</v>
      </c>
      <c r="AB42" s="35">
        <f t="shared" si="119"/>
        <v>-0.51950728448771444</v>
      </c>
      <c r="AC42" s="243">
        <f>IFERROR('Turistas lugar residencia isla '!AC42/'Turistas lugar residencia isla '!$E42,"-")</f>
        <v>0.26201507289350134</v>
      </c>
      <c r="AD42" s="35">
        <f t="shared" si="120"/>
        <v>-0.50758150788033851</v>
      </c>
      <c r="AE42" s="243">
        <f>IFERROR('Turistas lugar residencia isla '!AE42/'Turistas lugar residencia isla '!$G42,"-")</f>
        <v>0.27212691120522575</v>
      </c>
      <c r="AF42" s="35">
        <f t="shared" si="121"/>
        <v>-0.54799672407139166</v>
      </c>
      <c r="AG42" s="243">
        <f>IFERROR('Turistas lugar residencia isla '!AG42/'Turistas lugar residencia isla '!$I42,"-")</f>
        <v>0.17044984160506862</v>
      </c>
      <c r="AH42" s="35">
        <f t="shared" si="122"/>
        <v>-0.65261080460654397</v>
      </c>
      <c r="AI42" s="243">
        <f>IFERROR('Turistas lugar residencia isla '!AI42/'Turistas lugar residencia isla '!$K42,"-")</f>
        <v>0.31282446063046526</v>
      </c>
      <c r="AJ42" s="35">
        <f t="shared" si="123"/>
        <v>-0.4495320173015992</v>
      </c>
      <c r="AK42" s="243">
        <f>IFERROR('Turistas lugar residencia isla '!AK42/'Turistas lugar residencia isla '!$M42,"-")</f>
        <v>0.65639771801140989</v>
      </c>
      <c r="AL42" s="35">
        <f t="shared" si="124"/>
        <v>-0.10442068558435413</v>
      </c>
      <c r="AM42" s="242">
        <f>IFERROR('Turistas lugar residencia isla '!AM42/'Turistas lugar residencia isla '!$C42,"-")</f>
        <v>0.17616078189486142</v>
      </c>
      <c r="AN42" s="35">
        <f t="shared" si="125"/>
        <v>1.9753978467159103</v>
      </c>
      <c r="AO42" s="243">
        <f>IFERROR('Turistas lugar residencia isla '!AO42/'Turistas lugar residencia isla '!$E42,"-")</f>
        <v>0.12163639733135656</v>
      </c>
      <c r="AP42" s="35">
        <f t="shared" si="126"/>
        <v>2.844693307002681</v>
      </c>
      <c r="AQ42" s="243">
        <f>IFERROR('Turistas lugar residencia isla '!AQ42/'Turistas lugar residencia isla '!$G42,"-")</f>
        <v>0.19799624680824882</v>
      </c>
      <c r="AR42" s="35">
        <f t="shared" si="127"/>
        <v>1.7634933636864263</v>
      </c>
      <c r="AS42" s="243">
        <f>IFERROR('Turistas lugar residencia isla '!AS42/'Turistas lugar residencia isla '!$I42,"-")</f>
        <v>0.37748680042238647</v>
      </c>
      <c r="AT42" s="35">
        <f t="shared" si="128"/>
        <v>1.7462798097843417</v>
      </c>
      <c r="AU42" s="243">
        <f>IFERROR('Turistas lugar residencia isla '!AU42/'Turistas lugar residencia isla '!$K42,"-")</f>
        <v>8.6621530039543898E-2</v>
      </c>
      <c r="AV42" s="35">
        <f t="shared" si="129"/>
        <v>1.5897459034143178</v>
      </c>
      <c r="AW42" s="243">
        <f>IFERROR('Turistas lugar residencia isla '!AW42/'Turistas lugar residencia isla '!$M42,"-")</f>
        <v>0.15593588698723174</v>
      </c>
      <c r="AX42" s="35">
        <f t="shared" si="130"/>
        <v>2.0551237789436794E-2</v>
      </c>
      <c r="AY42" s="242">
        <f>IFERROR('Turistas lugar residencia isla '!AY42/'Turistas lugar residencia isla '!$C42,"-")</f>
        <v>3.6691439374564344E-2</v>
      </c>
      <c r="AZ42" s="35">
        <f t="shared" si="131"/>
        <v>-0.4416090480028263</v>
      </c>
      <c r="BA42" s="243">
        <f>IFERROR('Turistas lugar residencia isla '!BA42/'Turistas lugar residencia isla '!$E42,"-")</f>
        <v>4.9762169508277734E-2</v>
      </c>
      <c r="BB42" s="35">
        <f t="shared" si="132"/>
        <v>-0.57570738036012292</v>
      </c>
      <c r="BC42" s="243">
        <f>IFERROR('Turistas lugar residencia isla '!BC42/'Turistas lugar residencia isla '!$G42,"-")</f>
        <v>4.1936277777208077E-2</v>
      </c>
      <c r="BD42" s="35">
        <f t="shared" si="133"/>
        <v>2.0208875356585496</v>
      </c>
      <c r="BE42" s="243">
        <f>IFERROR('Turistas lugar residencia isla '!BE42/'Turistas lugar residencia isla '!$I42,"-")</f>
        <v>1.0576557550158395E-2</v>
      </c>
      <c r="BF42" s="35">
        <f t="shared" si="134"/>
        <v>0.13702364142529255</v>
      </c>
      <c r="BG42" s="243">
        <f>IFERROR('Turistas lugar residencia isla '!BG42/'Turistas lugar residencia isla '!$K42,"-")</f>
        <v>1.7501957455768078E-2</v>
      </c>
      <c r="BH42" s="35">
        <f t="shared" si="135"/>
        <v>1.0093914012312779</v>
      </c>
      <c r="BI42" s="243">
        <f>IFERROR('Turistas lugar residencia isla '!BI42/'Turistas lugar residencia isla '!$M42,"-")</f>
        <v>2.2439554468894323E-2</v>
      </c>
      <c r="BJ42" s="35">
        <f t="shared" si="136"/>
        <v>-0.15615145708055245</v>
      </c>
      <c r="BK42" s="242">
        <f>IFERROR('Turistas lugar residencia isla '!BK42/'Turistas lugar residencia isla '!$C42,"-")</f>
        <v>4.6144183177626336E-2</v>
      </c>
      <c r="BL42" s="35">
        <f t="shared" si="137"/>
        <v>0.20462632863340646</v>
      </c>
      <c r="BM42" s="243">
        <f>IFERROR('Turistas lugar residencia isla '!BM42/'Turistas lugar residencia isla '!$E42,"-")</f>
        <v>4.9413145539906105E-2</v>
      </c>
      <c r="BN42" s="35">
        <f t="shared" si="138"/>
        <v>0.70734263457457081</v>
      </c>
      <c r="BO42" s="243">
        <f>IFERROR('Turistas lugar residencia isla '!BO42/'Turistas lugar residencia isla '!$G42,"-")</f>
        <v>3.5886050637324772E-2</v>
      </c>
      <c r="BP42" s="35">
        <f t="shared" si="139"/>
        <v>0.63649646394055837</v>
      </c>
      <c r="BQ42" s="243">
        <f>IFERROR('Turistas lugar residencia isla '!BQ42/'Turistas lugar residencia isla '!$I42,"-")</f>
        <v>5.1193241816261878E-2</v>
      </c>
      <c r="BR42" s="35">
        <f t="shared" si="140"/>
        <v>-1.0517548965921941E-2</v>
      </c>
      <c r="BS42" s="243">
        <f>IFERROR('Turistas lugar residencia isla '!BS42/'Turistas lugar residencia isla '!$K42,"-")</f>
        <v>5.6789246165689582E-2</v>
      </c>
      <c r="BT42" s="35">
        <f t="shared" si="141"/>
        <v>-0.26046905282535249</v>
      </c>
      <c r="BU42" s="243">
        <f>IFERROR('Turistas lugar residencia isla '!BU42/'Turistas lugar residencia isla '!$M42,"-")</f>
        <v>1.6951915240423797E-2</v>
      </c>
      <c r="BV42" s="35">
        <f t="shared" si="142"/>
        <v>3.4512932698494536E-2</v>
      </c>
      <c r="BW42" s="242">
        <f>IFERROR('Turistas lugar residencia isla '!BW42/'Turistas lugar residencia isla '!$C42,"-")</f>
        <v>0.22676054219133157</v>
      </c>
      <c r="BX42" s="35">
        <f t="shared" si="143"/>
        <v>0.68460312478800867</v>
      </c>
      <c r="BY42" s="243">
        <f>IFERROR('Turistas lugar residencia isla '!BY42/'Turistas lugar residencia isla '!$E42,"-")</f>
        <v>0.26090313812700766</v>
      </c>
      <c r="BZ42" s="35">
        <f t="shared" si="144"/>
        <v>0.90348545195228747</v>
      </c>
      <c r="CA42" s="243">
        <f>IFERROR('Turistas lugar residencia isla '!CA42/'Turistas lugar residencia isla '!$G42,"-")</f>
        <v>0.14180091676323103</v>
      </c>
      <c r="CB42" s="35">
        <f t="shared" si="145"/>
        <v>0.64066444413233903</v>
      </c>
      <c r="CC42" s="243">
        <f>IFERROR('Turistas lugar residencia isla '!CC42/'Turistas lugar residencia isla '!$I42,"-")</f>
        <v>0.16526293558606125</v>
      </c>
      <c r="CD42" s="35">
        <f t="shared" si="146"/>
        <v>0.38202524339664734</v>
      </c>
      <c r="CE42" s="243">
        <f>IFERROR('Turistas lugar residencia isla '!CE42/'Turistas lugar residencia isla '!$K42,"-")</f>
        <v>0.3171802109446451</v>
      </c>
      <c r="CF42" s="35">
        <f t="shared" si="147"/>
        <v>0.59888005379712528</v>
      </c>
      <c r="CG42" s="243">
        <f>IFERROR('Turistas lugar residencia isla '!CG42/'Turistas lugar residencia isla '!$M42,"-")</f>
        <v>4.2923118717739746E-2</v>
      </c>
      <c r="CH42" s="35">
        <f t="shared" si="148"/>
        <v>4.6342667343267054</v>
      </c>
      <c r="CI42" s="242">
        <f>IFERROR('Turistas lugar residencia isla '!CI42/'Turistas lugar residencia isla '!$C42,"-")</f>
        <v>5.6174873252997547E-2</v>
      </c>
      <c r="CJ42" s="35">
        <f t="shared" si="149"/>
        <v>6.0235444028222842</v>
      </c>
      <c r="CK42" s="243">
        <f>IFERROR('Turistas lugar residencia isla '!CK42/'Turistas lugar residencia isla '!$E42,"-")</f>
        <v>5.0488015814183343E-2</v>
      </c>
      <c r="CL42" s="35">
        <f t="shared" si="150"/>
        <v>6.2873925315313306</v>
      </c>
      <c r="CM42" s="243">
        <f>IFERROR('Turistas lugar residencia isla '!CM42/'Turistas lugar residencia isla '!$G42,"-")</f>
        <v>0.10051068018909523</v>
      </c>
      <c r="CN42" s="35">
        <f t="shared" si="151"/>
        <v>4.6417964627353756</v>
      </c>
      <c r="CO42" s="243">
        <f>IFERROR('Turistas lugar residencia isla '!CO42/'Turistas lugar residencia isla '!$I42,"-")</f>
        <v>3.0732840549102428E-2</v>
      </c>
      <c r="CP42" s="35">
        <f t="shared" si="152"/>
        <v>8.2970416247145202</v>
      </c>
      <c r="CQ42" s="243">
        <f>IFERROR('Turistas lugar residencia isla '!CQ42/'Turistas lugar residencia isla '!$K42,"-")</f>
        <v>3.1839087266339001E-2</v>
      </c>
      <c r="CR42" s="35">
        <f t="shared" si="153"/>
        <v>11.794006566523889</v>
      </c>
      <c r="CS42" s="243">
        <f>IFERROR('Turistas lugar residencia isla '!CS42/'Turistas lugar residencia isla '!$M42,"-")</f>
        <v>3.4827492529204022E-2</v>
      </c>
      <c r="CT42" s="35">
        <f t="shared" si="154"/>
        <v>5.2126888596326246</v>
      </c>
      <c r="CU42" s="242">
        <f>IFERROR('Turistas lugar residencia isla '!CU42/'Turistas lugar residencia isla '!$C42,"-")</f>
        <v>3.3697652610411556E-2</v>
      </c>
      <c r="CV42" s="35">
        <f t="shared" si="155"/>
        <v>0.91836881314957619</v>
      </c>
      <c r="CW42" s="243">
        <f>IFERROR('Turistas lugar residencia isla '!CW42/'Turistas lugar residencia isla '!$E42,"-")</f>
        <v>2.5389177168272794E-2</v>
      </c>
      <c r="CX42" s="35">
        <f t="shared" si="156"/>
        <v>1.1544072767355313</v>
      </c>
      <c r="CY42" s="243">
        <f>IFERROR('Turistas lugar residencia isla '!CY42/'Turistas lugar residencia isla '!$G42,"-")</f>
        <v>1.9058215490632403E-2</v>
      </c>
      <c r="CZ42" s="35">
        <f t="shared" si="157"/>
        <v>0.37286208216687</v>
      </c>
      <c r="DA42" s="243">
        <f>IFERROR('Turistas lugar residencia isla '!DA42/'Turistas lugar residencia isla '!$I42,"-")</f>
        <v>1.3947201689545935E-2</v>
      </c>
      <c r="DB42" s="35">
        <f t="shared" si="158"/>
        <v>-4.7636747624075881E-2</v>
      </c>
      <c r="DC42" s="243">
        <f>IFERROR('Turistas lugar residencia isla '!DC42/'Turistas lugar residencia isla '!$K42,"-")</f>
        <v>8.722686089891632E-2</v>
      </c>
      <c r="DD42" s="35">
        <f t="shared" si="159"/>
        <v>1.0646952754432126</v>
      </c>
      <c r="DE42" s="243">
        <f>IFERROR('Turistas lugar residencia isla '!DE42/'Turistas lugar residencia isla '!$M42,"-")</f>
        <v>0</v>
      </c>
      <c r="DF42" s="35" t="str">
        <f t="shared" si="160"/>
        <v>-</v>
      </c>
      <c r="DG42" s="242">
        <f>IFERROR('Turistas lugar residencia isla '!DG42/'Turistas lugar residencia isla '!$C42,"-")</f>
        <v>2.0035052880203397E-2</v>
      </c>
      <c r="DH42" s="35">
        <f t="shared" si="161"/>
        <v>3.2144818702196947</v>
      </c>
      <c r="DI42" s="243">
        <f>IFERROR('Turistas lugar residencia isla '!DI42/'Turistas lugar residencia isla '!$E42,"-")</f>
        <v>6.2083024462564864E-3</v>
      </c>
      <c r="DJ42" s="35">
        <f t="shared" si="162"/>
        <v>1.4184334313133427</v>
      </c>
      <c r="DK42" s="243">
        <f>IFERROR('Turistas lugar residencia isla '!DK42/'Turistas lugar residencia isla '!$G42,"-")</f>
        <v>5.3995713567890728E-2</v>
      </c>
      <c r="DL42" s="35">
        <f t="shared" si="163"/>
        <v>2.1209201516751581</v>
      </c>
      <c r="DM42" s="243">
        <f>IFERROR('Turistas lugar residencia isla '!DM42/'Turistas lugar residencia isla '!$I42,"-")</f>
        <v>1.2147835269271384E-2</v>
      </c>
      <c r="DN42" s="35">
        <f t="shared" si="164"/>
        <v>78.009520591341072</v>
      </c>
      <c r="DO42" s="243">
        <f>IFERROR('Turistas lugar residencia isla '!DO42/'Turistas lugar residencia isla '!$K42,"-")</f>
        <v>1.3350177322463696E-2</v>
      </c>
      <c r="DP42" s="35">
        <f t="shared" si="165"/>
        <v>36.551823778536637</v>
      </c>
      <c r="DQ42" s="243">
        <f>IFERROR('Turistas lugar residencia isla '!DQ42/'Turistas lugar residencia isla '!$M42,"-")</f>
        <v>2.7166530834012495E-4</v>
      </c>
      <c r="DR42" s="35">
        <f t="shared" si="166"/>
        <v>-0.89500135832654171</v>
      </c>
      <c r="DS42" s="242">
        <f>IFERROR('Turistas lugar residencia isla '!DS42/'Turistas lugar residencia isla '!$C42,"-")</f>
        <v>9.2603039922171573E-2</v>
      </c>
      <c r="DT42" s="35">
        <f t="shared" si="167"/>
        <v>0.23863686348960811</v>
      </c>
      <c r="DU42" s="243">
        <f>IFERROR('Turistas lugar residencia isla '!DU42/'Turistas lugar residencia isla '!$E42,"-")</f>
        <v>0.12680998270323696</v>
      </c>
      <c r="DV42" s="35">
        <f t="shared" si="168"/>
        <v>0.38047470704334119</v>
      </c>
      <c r="DW42" s="243">
        <f>IFERROR('Turistas lugar residencia isla '!DW42/'Turistas lugar residencia isla '!$G42,"-")</f>
        <v>0.10661218044033348</v>
      </c>
      <c r="DX42" s="35">
        <f t="shared" si="169"/>
        <v>-8.2904200144066409E-2</v>
      </c>
      <c r="DY42" s="243">
        <f>IFERROR('Turistas lugar residencia isla '!DY42/'Turistas lugar residencia isla '!$I42,"-")</f>
        <v>0.10813938753959873</v>
      </c>
      <c r="DZ42" s="35">
        <f t="shared" si="170"/>
        <v>0.11375863271187669</v>
      </c>
      <c r="EA42" s="243">
        <f>IFERROR('Turistas lugar residencia isla '!EA42/'Turistas lugar residencia isla '!$K42,"-")</f>
        <v>4.3116664363777528E-2</v>
      </c>
      <c r="EB42" s="35">
        <f t="shared" si="171"/>
        <v>0.1948767561042255</v>
      </c>
      <c r="EC42" s="243">
        <f>IFERROR('Turistas lugar residencia isla '!EC42/'Turistas lugar residencia isla '!$M42,"-")</f>
        <v>6.2048356424884543E-2</v>
      </c>
      <c r="ED42" s="35">
        <f t="shared" si="172"/>
        <v>0.73361612710008739</v>
      </c>
    </row>
    <row r="43" spans="1:134" s="16" customFormat="1" outlineLevel="1" x14ac:dyDescent="0.25">
      <c r="A43" s="218"/>
      <c r="B43" s="33" t="s">
        <v>51</v>
      </c>
      <c r="C43" s="242">
        <f>IFERROR('Turistas lugar residencia isla '!C43/'Turistas lugar residencia isla '!$C43,"-")</f>
        <v>1</v>
      </c>
      <c r="D43" s="35">
        <f t="shared" si="107"/>
        <v>0</v>
      </c>
      <c r="E43" s="243">
        <f>IFERROR('Turistas lugar residencia isla '!E43/'Turistas lugar residencia isla '!$E43,"-")</f>
        <v>1</v>
      </c>
      <c r="F43" s="35">
        <f t="shared" si="108"/>
        <v>0</v>
      </c>
      <c r="G43" s="243">
        <f>IFERROR('Turistas lugar residencia isla '!G43/'Turistas lugar residencia isla '!$G43,"-")</f>
        <v>1</v>
      </c>
      <c r="H43" s="35">
        <f t="shared" si="109"/>
        <v>0</v>
      </c>
      <c r="I43" s="243">
        <f>IFERROR('Turistas lugar residencia isla '!I43/'Turistas lugar residencia isla '!$I43,"-")</f>
        <v>1</v>
      </c>
      <c r="J43" s="35">
        <f t="shared" si="110"/>
        <v>0</v>
      </c>
      <c r="K43" s="243">
        <f>IFERROR('Turistas lugar residencia isla '!K43/'Turistas lugar residencia isla '!$K43,"-")</f>
        <v>1</v>
      </c>
      <c r="L43" s="35">
        <f t="shared" si="111"/>
        <v>0</v>
      </c>
      <c r="M43" s="243">
        <f>IFERROR('Turistas lugar residencia isla '!M43/'Turistas lugar residencia isla '!$M43,"-")</f>
        <v>1</v>
      </c>
      <c r="N43" s="35">
        <f t="shared" si="112"/>
        <v>0</v>
      </c>
      <c r="O43" s="242">
        <f>IFERROR('Turistas lugar residencia isla '!O43/'Turistas lugar residencia isla '!$C43,"-")</f>
        <v>0.85992706250870965</v>
      </c>
      <c r="P43" s="35">
        <f t="shared" si="113"/>
        <v>0.35743690703836606</v>
      </c>
      <c r="Q43" s="243">
        <f>IFERROR('Turistas lugar residencia isla '!Q43/'Turistas lugar residencia isla '!$E43,"-")</f>
        <v>0.86812020287183345</v>
      </c>
      <c r="R43" s="35">
        <f t="shared" si="114"/>
        <v>0.32843848059289438</v>
      </c>
      <c r="S43" s="243">
        <f>IFERROR('Turistas lugar residencia isla '!S43/'Turistas lugar residencia isla '!$G43,"-")</f>
        <v>0.83595478004423696</v>
      </c>
      <c r="T43" s="35">
        <f t="shared" si="115"/>
        <v>0.51726038220017956</v>
      </c>
      <c r="U43" s="243">
        <f>IFERROR('Turistas lugar residencia isla '!U43/'Turistas lugar residencia isla '!$I43,"-")</f>
        <v>0.90995012277922704</v>
      </c>
      <c r="V43" s="35">
        <f t="shared" si="116"/>
        <v>0.37574592733641499</v>
      </c>
      <c r="W43" s="243">
        <f>IFERROR('Turistas lugar residencia isla '!W43/'Turistas lugar residencia isla '!$K43,"-")</f>
        <v>0.85240162117544493</v>
      </c>
      <c r="X43" s="35">
        <f t="shared" si="117"/>
        <v>0.3271658314064414</v>
      </c>
      <c r="Y43" s="243">
        <f>IFERROR('Turistas lugar residencia isla '!Y43/'Turistas lugar residencia isla '!$M43,"-")</f>
        <v>0.27659290855771795</v>
      </c>
      <c r="Z43" s="35">
        <f t="shared" si="118"/>
        <v>-0.23023061296714631</v>
      </c>
      <c r="AA43" s="242">
        <f>IFERROR('Turistas lugar residencia isla '!AA43/'Turistas lugar residencia isla '!$C43,"-")</f>
        <v>0.14007381393314677</v>
      </c>
      <c r="AB43" s="35">
        <f t="shared" si="119"/>
        <v>-0.61781386472415001</v>
      </c>
      <c r="AC43" s="243">
        <f>IFERROR('Turistas lugar residencia isla '!AC43/'Turistas lugar residencia isla '!$E43,"-")</f>
        <v>0.13187979712816661</v>
      </c>
      <c r="AD43" s="35">
        <f t="shared" si="120"/>
        <v>-0.61940638510990598</v>
      </c>
      <c r="AE43" s="243">
        <f>IFERROR('Turistas lugar residencia isla '!AE43/'Turistas lugar residencia isla '!$G43,"-")</f>
        <v>0.1640452199557631</v>
      </c>
      <c r="AF43" s="35">
        <f t="shared" si="121"/>
        <v>-0.63465420957930729</v>
      </c>
      <c r="AG43" s="243">
        <f>IFERROR('Turistas lugar residencia isla '!AG43/'Turistas lugar residencia isla '!$I43,"-")</f>
        <v>9.0055765912717814E-2</v>
      </c>
      <c r="AH43" s="35">
        <f t="shared" si="122"/>
        <v>-0.7340442100620499</v>
      </c>
      <c r="AI43" s="243">
        <f>IFERROR('Turistas lugar residencia isla '!AI43/'Turistas lugar residencia isla '!$K43,"-")</f>
        <v>0.14759837882455507</v>
      </c>
      <c r="AJ43" s="35">
        <f t="shared" si="123"/>
        <v>-0.58740039597419424</v>
      </c>
      <c r="AK43" s="243">
        <f>IFERROR('Turistas lugar residencia isla '!AK43/'Turistas lugar residencia isla '!$M43,"-")</f>
        <v>0.7234070914422821</v>
      </c>
      <c r="AL43" s="35">
        <f t="shared" si="124"/>
        <v>0.12912244938465745</v>
      </c>
      <c r="AM43" s="242">
        <f>IFERROR('Turistas lugar residencia isla '!AM43/'Turistas lugar residencia isla '!$C43,"-")</f>
        <v>0.1917128916709101</v>
      </c>
      <c r="AN43" s="35">
        <f t="shared" si="125"/>
        <v>1.5089403256983704</v>
      </c>
      <c r="AO43" s="243">
        <f>IFERROR('Turistas lugar residencia isla '!AO43/'Turistas lugar residencia isla '!$E43,"-")</f>
        <v>0.12359935870833023</v>
      </c>
      <c r="AP43" s="35">
        <f t="shared" si="126"/>
        <v>1.2759703712196346</v>
      </c>
      <c r="AQ43" s="243">
        <f>IFERROR('Turistas lugar residencia isla '!AQ43/'Turistas lugar residencia isla '!$G43,"-")</f>
        <v>0.22211299527593456</v>
      </c>
      <c r="AR43" s="35">
        <f t="shared" si="127"/>
        <v>1.1781582165446998</v>
      </c>
      <c r="AS43" s="243">
        <f>IFERROR('Turistas lugar residencia isla '!AS43/'Turistas lugar residencia isla '!$I43,"-")</f>
        <v>0.40371694235559458</v>
      </c>
      <c r="AT43" s="35">
        <f t="shared" si="128"/>
        <v>2.1198287701711314</v>
      </c>
      <c r="AU43" s="243">
        <f>IFERROR('Turistas lugar residencia isla '!AU43/'Turistas lugar residencia isla '!$K43,"-")</f>
        <v>0.12060970293907608</v>
      </c>
      <c r="AV43" s="35">
        <f t="shared" si="129"/>
        <v>1.9961724235491838</v>
      </c>
      <c r="AW43" s="243">
        <f>IFERROR('Turistas lugar residencia isla '!AW43/'Turistas lugar residencia isla '!$M43,"-")</f>
        <v>0.14882697947214077</v>
      </c>
      <c r="AX43" s="35">
        <f t="shared" si="130"/>
        <v>-0.16772315474980271</v>
      </c>
      <c r="AY43" s="242">
        <f>IFERROR('Turistas lugar residencia isla '!AY43/'Turistas lugar residencia isla '!$C43,"-")</f>
        <v>3.3100579590999643E-2</v>
      </c>
      <c r="AZ43" s="35">
        <f t="shared" si="131"/>
        <v>-0.23118185083830545</v>
      </c>
      <c r="BA43" s="243">
        <f>IFERROR('Turistas lugar residencia isla '!BA43/'Turistas lugar residencia isla '!$E43,"-")</f>
        <v>5.3070380450214713E-2</v>
      </c>
      <c r="BB43" s="35">
        <f t="shared" si="132"/>
        <v>-0.17350831532953137</v>
      </c>
      <c r="BC43" s="243">
        <f>IFERROR('Turistas lugar residencia isla '!BC43/'Turistas lugar residencia isla '!$G43,"-")</f>
        <v>2.822492558914284E-2</v>
      </c>
      <c r="BD43" s="35">
        <f t="shared" si="133"/>
        <v>0.49737559226720118</v>
      </c>
      <c r="BE43" s="243">
        <f>IFERROR('Turistas lugar residencia isla '!BE43/'Turistas lugar residencia isla '!$I43,"-")</f>
        <v>1.0193325756549697E-2</v>
      </c>
      <c r="BF43" s="35">
        <f t="shared" si="134"/>
        <v>-0.32507471260905352</v>
      </c>
      <c r="BG43" s="243">
        <f>IFERROR('Turistas lugar residencia isla '!BG43/'Turistas lugar residencia isla '!$K43,"-")</f>
        <v>1.5942795136473665E-2</v>
      </c>
      <c r="BH43" s="35">
        <f t="shared" si="135"/>
        <v>-0.5521064267833462</v>
      </c>
      <c r="BI43" s="243">
        <f>IFERROR('Turistas lugar residencia isla '!BI43/'Turistas lugar residencia isla '!$M43,"-")</f>
        <v>2.7992535323913621E-3</v>
      </c>
      <c r="BJ43" s="35">
        <f t="shared" si="136"/>
        <v>-0.69019424277556995</v>
      </c>
      <c r="BK43" s="242">
        <f>IFERROR('Turistas lugar residencia isla '!BK43/'Turistas lugar residencia isla '!$C43,"-")</f>
        <v>5.2040488107998668E-2</v>
      </c>
      <c r="BL43" s="35">
        <f t="shared" si="137"/>
        <v>-0.37660831532333183</v>
      </c>
      <c r="BM43" s="243">
        <f>IFERROR('Turistas lugar residencia isla '!BM43/'Turistas lugar residencia isla '!$E43,"-")</f>
        <v>5.5245879438913473E-2</v>
      </c>
      <c r="BN43" s="35">
        <f t="shared" si="138"/>
        <v>-0.25080436668923234</v>
      </c>
      <c r="BO43" s="243">
        <f>IFERROR('Turistas lugar residencia isla '!BO43/'Turistas lugar residencia isla '!$G43,"-")</f>
        <v>3.1078479560907677E-2</v>
      </c>
      <c r="BP43" s="35">
        <f t="shared" si="139"/>
        <v>-0.41929981816120776</v>
      </c>
      <c r="BQ43" s="243">
        <f>IFERROR('Turistas lugar residencia isla '!BQ43/'Turistas lugar residencia isla '!$I43,"-")</f>
        <v>6.6536330284953801E-2</v>
      </c>
      <c r="BR43" s="35">
        <f t="shared" si="140"/>
        <v>-0.39093340061633919</v>
      </c>
      <c r="BS43" s="243">
        <f>IFERROR('Turistas lugar residencia isla '!BS43/'Turistas lugar residencia isla '!$K43,"-")</f>
        <v>6.7902952060321084E-2</v>
      </c>
      <c r="BT43" s="35">
        <f t="shared" si="141"/>
        <v>-0.46026357215894076</v>
      </c>
      <c r="BU43" s="243">
        <f>IFERROR('Turistas lugar residencia isla '!BU43/'Turistas lugar residencia isla '!$M43,"-")</f>
        <v>2.6392961876832845E-2</v>
      </c>
      <c r="BV43" s="35">
        <f t="shared" si="142"/>
        <v>-0.5093589626099706</v>
      </c>
      <c r="BW43" s="242">
        <f>IFERROR('Turistas lugar residencia isla '!BW43/'Turistas lugar residencia isla '!$C43,"-")</f>
        <v>0.2950427572159649</v>
      </c>
      <c r="BX43" s="35">
        <f t="shared" si="143"/>
        <v>0.25383021465651323</v>
      </c>
      <c r="BY43" s="243">
        <f>IFERROR('Turistas lugar residencia isla '!BY43/'Turistas lugar residencia isla '!$E43,"-")</f>
        <v>0.36101051491177871</v>
      </c>
      <c r="BZ43" s="35">
        <f t="shared" si="144"/>
        <v>0.31789026933480047</v>
      </c>
      <c r="CA43" s="243">
        <f>IFERROR('Turistas lugar residencia isla '!CA43/'Turistas lugar residencia isla '!$G43,"-")</f>
        <v>0.1647586084487043</v>
      </c>
      <c r="CB43" s="35">
        <f t="shared" si="145"/>
        <v>0.59081463901219911</v>
      </c>
      <c r="CC43" s="243">
        <f>IFERROR('Turistas lugar residencia isla '!CC43/'Turistas lugar residencia isla '!$I43,"-")</f>
        <v>0.19676475264549487</v>
      </c>
      <c r="CD43" s="35">
        <f t="shared" si="146"/>
        <v>7.5547275185193108E-2</v>
      </c>
      <c r="CE43" s="243">
        <f>IFERROR('Turistas lugar residencia isla '!CE43/'Turistas lugar residencia isla '!$K43,"-")</f>
        <v>0.41568125539077933</v>
      </c>
      <c r="CF43" s="35">
        <f t="shared" si="147"/>
        <v>0.34495563165955057</v>
      </c>
      <c r="CG43" s="243">
        <f>IFERROR('Turistas lugar residencia isla '!CG43/'Turistas lugar residencia isla '!$M43,"-")</f>
        <v>9.0642495334577449E-3</v>
      </c>
      <c r="CH43" s="35">
        <f t="shared" si="148"/>
        <v>-0.68966357172859416</v>
      </c>
      <c r="CI43" s="242">
        <f>IFERROR('Turistas lugar residencia isla '!CI43/'Turistas lugar residencia isla '!$C43,"-")</f>
        <v>5.9241334400255218E-2</v>
      </c>
      <c r="CJ43" s="35">
        <f t="shared" si="149"/>
        <v>4.2465760667810404</v>
      </c>
      <c r="CK43" s="243">
        <f>IFERROR('Turistas lugar residencia isla '!CK43/'Turistas lugar residencia isla '!$E43,"-")</f>
        <v>5.3898205868605102E-2</v>
      </c>
      <c r="CL43" s="35">
        <f t="shared" si="150"/>
        <v>3.9915974790379236</v>
      </c>
      <c r="CM43" s="243">
        <f>IFERROR('Turistas lugar residencia isla '!CM43/'Turistas lugar residencia isla '!$G43,"-")</f>
        <v>9.4966003112967975E-2</v>
      </c>
      <c r="CN43" s="35">
        <f t="shared" si="151"/>
        <v>5.5696721225526336</v>
      </c>
      <c r="CO43" s="243">
        <f>IFERROR('Turistas lugar residencia isla '!CO43/'Turistas lugar residencia isla '!$I43,"-")</f>
        <v>3.4949386692733946E-2</v>
      </c>
      <c r="CP43" s="35">
        <f t="shared" si="152"/>
        <v>9.4374887133404393</v>
      </c>
      <c r="CQ43" s="243">
        <f>IFERROR('Turistas lugar residencia isla '!CQ43/'Turistas lugar residencia isla '!$K43,"-")</f>
        <v>4.292219656288547E-2</v>
      </c>
      <c r="CR43" s="35">
        <f t="shared" si="153"/>
        <v>2.1741841099391412</v>
      </c>
      <c r="CS43" s="243">
        <f>IFERROR('Turistas lugar residencia isla '!CS43/'Turistas lugar residencia isla '!$M43,"-")</f>
        <v>4.2655291922154091E-3</v>
      </c>
      <c r="CT43" s="35">
        <f t="shared" si="154"/>
        <v>-0.5279150366103923</v>
      </c>
      <c r="CU43" s="242">
        <f>IFERROR('Turistas lugar residencia isla '!CU43/'Turistas lugar residencia isla '!$C43,"-")</f>
        <v>3.527678472046325E-2</v>
      </c>
      <c r="CV43" s="35">
        <f t="shared" si="155"/>
        <v>0.59491785313086165</v>
      </c>
      <c r="CW43" s="243">
        <f>IFERROR('Turistas lugar residencia isla '!CW43/'Turistas lugar residencia isla '!$E43,"-")</f>
        <v>2.9454421548798015E-2</v>
      </c>
      <c r="CX43" s="35">
        <f t="shared" si="156"/>
        <v>0.97776047329059579</v>
      </c>
      <c r="CY43" s="243">
        <f>IFERROR('Turistas lugar residencia isla '!CY43/'Turistas lugar residencia isla '!$G43,"-")</f>
        <v>1.880751481390459E-2</v>
      </c>
      <c r="CZ43" s="35">
        <f t="shared" si="157"/>
        <v>0.86509293121282727</v>
      </c>
      <c r="DA43" s="243">
        <f>IFERROR('Turistas lugar residencia isla '!DA43/'Turistas lugar residencia isla '!$I43,"-")</f>
        <v>1.4757062013814871E-2</v>
      </c>
      <c r="DB43" s="35">
        <f t="shared" si="158"/>
        <v>-0.31979908691949788</v>
      </c>
      <c r="DC43" s="243">
        <f>IFERROR('Turistas lugar residencia isla '!DC43/'Turistas lugar residencia isla '!$K43,"-")</f>
        <v>8.7133542936108255E-2</v>
      </c>
      <c r="DD43" s="35">
        <f t="shared" si="159"/>
        <v>0.70079937184475716</v>
      </c>
      <c r="DE43" s="243">
        <f>IFERROR('Turistas lugar residencia isla '!DE43/'Turistas lugar residencia isla '!$M43,"-")</f>
        <v>2.5326579578778992E-3</v>
      </c>
      <c r="DF43" s="35">
        <f t="shared" si="160"/>
        <v>4.4099351284101473E-3</v>
      </c>
      <c r="DG43" s="242">
        <f>IFERROR('Turistas lugar residencia isla '!DG43/'Turistas lugar residencia isla '!$C43,"-")</f>
        <v>7.1772700063191461E-2</v>
      </c>
      <c r="DH43" s="35">
        <f t="shared" si="161"/>
        <v>1.468679656959639</v>
      </c>
      <c r="DI43" s="243">
        <f>IFERROR('Turistas lugar residencia isla '!DI43/'Turistas lugar residencia isla '!$E43,"-")</f>
        <v>3.8173891391052497E-2</v>
      </c>
      <c r="DJ43" s="35">
        <f t="shared" si="162"/>
        <v>1.950183633987133</v>
      </c>
      <c r="DK43" s="243">
        <f>IFERROR('Turistas lugar residencia isla '!DK43/'Turistas lugar residencia isla '!$G43,"-")</f>
        <v>0.16967723437372001</v>
      </c>
      <c r="DL43" s="35">
        <f t="shared" si="163"/>
        <v>0.72904420990255292</v>
      </c>
      <c r="DM43" s="243">
        <f>IFERROR('Turistas lugar residencia isla '!DM43/'Turistas lugar residencia isla '!$I43,"-")</f>
        <v>4.1132513234835147E-2</v>
      </c>
      <c r="DN43" s="35">
        <f t="shared" si="164"/>
        <v>0.76273416209674672</v>
      </c>
      <c r="DO43" s="243">
        <f>IFERROR('Turistas lugar residencia isla '!DO43/'Turistas lugar residencia isla '!$K43,"-")</f>
        <v>3.4853417174443298E-2</v>
      </c>
      <c r="DP43" s="35">
        <f t="shared" si="165"/>
        <v>19.154472556360371</v>
      </c>
      <c r="DQ43" s="243">
        <f>IFERROR('Turistas lugar residencia isla '!DQ43/'Turistas lugar residencia isla '!$M43,"-")</f>
        <v>7.5313249800053319E-3</v>
      </c>
      <c r="DR43" s="35" t="str">
        <f t="shared" si="166"/>
        <v>-</v>
      </c>
      <c r="DS43" s="242">
        <f>IFERROR('Turistas lugar residencia isla '!DS43/'Turistas lugar residencia isla '!$C43,"-")</f>
        <v>7.0777062114310799E-2</v>
      </c>
      <c r="DT43" s="35">
        <f t="shared" si="167"/>
        <v>-0.15335328414968985</v>
      </c>
      <c r="DU43" s="243">
        <f>IFERROR('Turistas lugar residencia isla '!DU43/'Turistas lugar residencia isla '!$E43,"-")</f>
        <v>0.11412195899752307</v>
      </c>
      <c r="DV43" s="35">
        <f t="shared" si="168"/>
        <v>6.9173808893282951E-2</v>
      </c>
      <c r="DW43" s="243">
        <f>IFERROR('Turistas lugar residencia isla '!DW43/'Turistas lugar residencia isla '!$G43,"-")</f>
        <v>8.7617077633052071E-2</v>
      </c>
      <c r="DX43" s="35">
        <f t="shared" si="169"/>
        <v>-0.293095804138781</v>
      </c>
      <c r="DY43" s="243">
        <f>IFERROR('Turistas lugar residencia isla '!DY43/'Turistas lugar residencia isla '!$I43,"-")</f>
        <v>8.4490952024826732E-2</v>
      </c>
      <c r="DZ43" s="35">
        <f t="shared" si="170"/>
        <v>-7.8601903936180051E-2</v>
      </c>
      <c r="EA43" s="243">
        <f>IFERROR('Turistas lugar residencia isla '!EA43/'Turistas lugar residencia isla '!$K43,"-")</f>
        <v>4.3014941153557217E-2</v>
      </c>
      <c r="EB43" s="35">
        <f t="shared" si="171"/>
        <v>1.9309661313804627E-2</v>
      </c>
      <c r="EC43" s="243">
        <f>IFERROR('Turistas lugar residencia isla '!EC43/'Turistas lugar residencia isla '!$M43,"-")</f>
        <v>6.2050119968008528E-2</v>
      </c>
      <c r="ED43" s="35">
        <f t="shared" si="172"/>
        <v>0.26195094413569464</v>
      </c>
    </row>
    <row r="44" spans="1:134" s="16" customFormat="1" outlineLevel="1" x14ac:dyDescent="0.25">
      <c r="A44" s="218"/>
      <c r="B44" s="33" t="s">
        <v>53</v>
      </c>
      <c r="C44" s="242">
        <f>IFERROR('Turistas lugar residencia isla '!C44/'Turistas lugar residencia isla '!$C44,"-")</f>
        <v>1</v>
      </c>
      <c r="D44" s="35">
        <f t="shared" si="107"/>
        <v>0</v>
      </c>
      <c r="E44" s="243">
        <f>IFERROR('Turistas lugar residencia isla '!E44/'Turistas lugar residencia isla '!$E44,"-")</f>
        <v>1</v>
      </c>
      <c r="F44" s="35">
        <f t="shared" si="108"/>
        <v>0</v>
      </c>
      <c r="G44" s="243">
        <f>IFERROR('Turistas lugar residencia isla '!G44/'Turistas lugar residencia isla '!$G44,"-")</f>
        <v>1</v>
      </c>
      <c r="H44" s="35">
        <f t="shared" si="109"/>
        <v>0</v>
      </c>
      <c r="I44" s="243">
        <f>IFERROR('Turistas lugar residencia isla '!I44/'Turistas lugar residencia isla '!$I44,"-")</f>
        <v>1</v>
      </c>
      <c r="J44" s="35">
        <f t="shared" si="110"/>
        <v>0</v>
      </c>
      <c r="K44" s="243">
        <f>IFERROR('Turistas lugar residencia isla '!K44/'Turistas lugar residencia isla '!$K44,"-")</f>
        <v>1</v>
      </c>
      <c r="L44" s="35">
        <f t="shared" si="111"/>
        <v>0</v>
      </c>
      <c r="M44" s="243">
        <f>IFERROR('Turistas lugar residencia isla '!M44/'Turistas lugar residencia isla '!$M44,"-")</f>
        <v>1</v>
      </c>
      <c r="N44" s="35">
        <f t="shared" si="112"/>
        <v>0</v>
      </c>
      <c r="O44" s="242">
        <f>IFERROR('Turistas lugar residencia isla '!O44/'Turistas lugar residencia isla '!$C44,"-")</f>
        <v>0.89648131270275278</v>
      </c>
      <c r="P44" s="35">
        <f t="shared" si="113"/>
        <v>0.10978870833207832</v>
      </c>
      <c r="Q44" s="243">
        <f>IFERROR('Turistas lugar residencia isla '!Q44/'Turistas lugar residencia isla '!$E44,"-")</f>
        <v>0.90407441438946723</v>
      </c>
      <c r="R44" s="35">
        <f t="shared" si="114"/>
        <v>9.9084086706834773E-2</v>
      </c>
      <c r="S44" s="243">
        <f>IFERROR('Turistas lugar residencia isla '!S44/'Turistas lugar residencia isla '!$G44,"-")</f>
        <v>0.8808798424162837</v>
      </c>
      <c r="T44" s="35">
        <f t="shared" si="115"/>
        <v>0.14729635595263479</v>
      </c>
      <c r="U44" s="243">
        <f>IFERROR('Turistas lugar residencia isla '!U44/'Turistas lugar residencia isla '!$I44,"-")</f>
        <v>0.9387128694150495</v>
      </c>
      <c r="V44" s="35">
        <f t="shared" si="116"/>
        <v>4.1186429989699791E-2</v>
      </c>
      <c r="W44" s="243">
        <f>IFERROR('Turistas lugar residencia isla '!W44/'Turistas lugar residencia isla '!$K44,"-")</f>
        <v>0.9000975562167699</v>
      </c>
      <c r="X44" s="35">
        <f t="shared" si="117"/>
        <v>0.10637616144438855</v>
      </c>
      <c r="Y44" s="243">
        <f>IFERROR('Turistas lugar residencia isla '!Y44/'Turistas lugar residencia isla '!$M44,"-")</f>
        <v>0.34539411206077875</v>
      </c>
      <c r="Z44" s="35">
        <f t="shared" si="118"/>
        <v>-0.54996290191548214</v>
      </c>
      <c r="AA44" s="242">
        <f>IFERROR('Turistas lugar residencia isla '!AA44/'Turistas lugar residencia isla '!$C44,"-")</f>
        <v>0.10351868729724728</v>
      </c>
      <c r="AB44" s="35">
        <f t="shared" si="119"/>
        <v>-0.46141637553212833</v>
      </c>
      <c r="AC44" s="243">
        <f>IFERROR('Turistas lugar residencia isla '!AC44/'Turistas lugar residencia isla '!$E44,"-")</f>
        <v>9.5925585610532813E-2</v>
      </c>
      <c r="AD44" s="35">
        <f t="shared" si="120"/>
        <v>-0.45932339345079787</v>
      </c>
      <c r="AE44" s="243">
        <f>IFERROR('Turistas lugar residencia isla '!AE44/'Turistas lugar residencia isla '!$G44,"-")</f>
        <v>0.11912344057780697</v>
      </c>
      <c r="AF44" s="35">
        <f t="shared" si="121"/>
        <v>-0.48700668937772018</v>
      </c>
      <c r="AG44" s="243">
        <f>IFERROR('Turistas lugar residencia isla '!AG44/'Turistas lugar residencia isla '!$I44,"-")</f>
        <v>6.1293433251608756E-2</v>
      </c>
      <c r="AH44" s="35">
        <f t="shared" si="122"/>
        <v>-0.37722578788931449</v>
      </c>
      <c r="AI44" s="243">
        <f>IFERROR('Turistas lugar residencia isla '!AI44/'Turistas lugar residencia isla '!$K44,"-")</f>
        <v>9.9897565972391592E-2</v>
      </c>
      <c r="AJ44" s="35">
        <f t="shared" si="123"/>
        <v>-0.46419898730547515</v>
      </c>
      <c r="AK44" s="243">
        <f>IFERROR('Turistas lugar residencia isla '!AK44/'Turistas lugar residencia isla '!$M44,"-")</f>
        <v>0.65460588793922125</v>
      </c>
      <c r="AL44" s="35">
        <f t="shared" si="124"/>
        <v>1.8152573372703107</v>
      </c>
      <c r="AM44" s="242">
        <f>IFERROR('Turistas lugar residencia isla '!AM44/'Turistas lugar residencia isla '!$C44,"-")</f>
        <v>0.21572365916939915</v>
      </c>
      <c r="AN44" s="35">
        <f t="shared" si="125"/>
        <v>-0.27191350711659312</v>
      </c>
      <c r="AO44" s="243">
        <f>IFERROR('Turistas lugar residencia isla '!AO44/'Turistas lugar residencia isla '!$E44,"-")</f>
        <v>0.156496364452612</v>
      </c>
      <c r="AP44" s="35">
        <f t="shared" si="126"/>
        <v>-0.27333939481055491</v>
      </c>
      <c r="AQ44" s="243">
        <f>IFERROR('Turistas lugar residencia isla '!AQ44/'Turistas lugar residencia isla '!$G44,"-")</f>
        <v>0.24495403808273145</v>
      </c>
      <c r="AR44" s="35">
        <f t="shared" si="127"/>
        <v>-0.30266261568555863</v>
      </c>
      <c r="AS44" s="243">
        <f>IFERROR('Turistas lugar residencia isla '!AS44/'Turistas lugar residencia isla '!$I44,"-")</f>
        <v>0.42982926076022765</v>
      </c>
      <c r="AT44" s="35">
        <f t="shared" si="128"/>
        <v>-0.30775875543015241</v>
      </c>
      <c r="AU44" s="243">
        <f>IFERROR('Turistas lugar residencia isla '!AU44/'Turistas lugar residencia isla '!$K44,"-")</f>
        <v>0.16666991854055899</v>
      </c>
      <c r="AV44" s="35">
        <f t="shared" si="129"/>
        <v>-0.40884263267645493</v>
      </c>
      <c r="AW44" s="243">
        <f>IFERROR('Turistas lugar residencia isla '!AW44/'Turistas lugar residencia isla '!$M44,"-")</f>
        <v>0.16999050332383667</v>
      </c>
      <c r="AX44" s="35">
        <f t="shared" si="130"/>
        <v>-0.72131970847772076</v>
      </c>
      <c r="AY44" s="242">
        <f>IFERROR('Turistas lugar residencia isla '!AY44/'Turistas lugar residencia isla '!$C44,"-")</f>
        <v>3.8659640815585379E-2</v>
      </c>
      <c r="AZ44" s="35">
        <f t="shared" si="131"/>
        <v>-0.30922227300817517</v>
      </c>
      <c r="BA44" s="243">
        <f>IFERROR('Turistas lugar residencia isla '!BA44/'Turistas lugar residencia isla '!$E44,"-")</f>
        <v>5.9282708388401495E-2</v>
      </c>
      <c r="BB44" s="35">
        <f t="shared" si="132"/>
        <v>-1.1767896641076137E-2</v>
      </c>
      <c r="BC44" s="243">
        <f>IFERROR('Turistas lugar residencia isla '!BC44/'Turistas lugar residencia isla '!$G44,"-")</f>
        <v>2.9024950755088642E-2</v>
      </c>
      <c r="BD44" s="35">
        <f t="shared" si="133"/>
        <v>-0.4568627026831521</v>
      </c>
      <c r="BE44" s="243">
        <f>IFERROR('Turistas lugar residencia isla '!BE44/'Turistas lugar residencia isla '!$I44,"-")</f>
        <v>1.0506545319324606E-2</v>
      </c>
      <c r="BF44" s="35">
        <f t="shared" si="134"/>
        <v>-0.65586189908702952</v>
      </c>
      <c r="BG44" s="243">
        <f>IFERROR('Turistas lugar residencia isla '!BG44/'Turistas lugar residencia isla '!$K44,"-")</f>
        <v>2.5925564606604556E-2</v>
      </c>
      <c r="BH44" s="35">
        <f t="shared" si="135"/>
        <v>-0.46573784110272309</v>
      </c>
      <c r="BI44" s="243">
        <f>IFERROR('Turistas lugar residencia isla '!BI44/'Turistas lugar residencia isla '!$M44,"-")</f>
        <v>2.5023741690408358E-2</v>
      </c>
      <c r="BJ44" s="35">
        <f t="shared" si="136"/>
        <v>-0.47732422463113522</v>
      </c>
      <c r="BK44" s="242">
        <f>IFERROR('Turistas lugar residencia isla '!BK44/'Turistas lugar residencia isla '!$C44,"-")</f>
        <v>5.6892981482063475E-2</v>
      </c>
      <c r="BL44" s="35">
        <f t="shared" si="137"/>
        <v>1.1601482911949015</v>
      </c>
      <c r="BM44" s="243">
        <f>IFERROR('Turistas lugar residencia isla '!BM44/'Turistas lugar residencia isla '!$E44,"-")</f>
        <v>5.6121271623430294E-2</v>
      </c>
      <c r="BN44" s="35">
        <f t="shared" si="138"/>
        <v>0.81533073925275668</v>
      </c>
      <c r="BO44" s="243">
        <f>IFERROR('Turistas lugar residencia isla '!BO44/'Turistas lugar residencia isla '!$G44,"-")</f>
        <v>2.6139198949441892E-2</v>
      </c>
      <c r="BP44" s="35">
        <f t="shared" si="139"/>
        <v>2.3501110479508425E-2</v>
      </c>
      <c r="BQ44" s="243">
        <f>IFERROR('Turistas lugar residencia isla '!BQ44/'Turistas lugar residencia isla '!$I44,"-")</f>
        <v>7.4188689234415087E-2</v>
      </c>
      <c r="BR44" s="35">
        <f t="shared" si="140"/>
        <v>3.6954642118642154</v>
      </c>
      <c r="BS44" s="243">
        <f>IFERROR('Turistas lugar residencia isla '!BS44/'Turistas lugar residencia isla '!$K44,"-")</f>
        <v>9.1980878981513095E-2</v>
      </c>
      <c r="BT44" s="35">
        <f t="shared" si="141"/>
        <v>3.3222225139242854</v>
      </c>
      <c r="BU44" s="243">
        <f>IFERROR('Turistas lugar residencia isla '!BU44/'Turistas lugar residencia isla '!$M44,"-")</f>
        <v>4.1547958214624883E-2</v>
      </c>
      <c r="BV44" s="35">
        <f t="shared" si="142"/>
        <v>1.6853307710225951</v>
      </c>
      <c r="BW44" s="242">
        <f>IFERROR('Turistas lugar residencia isla '!BW44/'Turistas lugar residencia isla '!$C44,"-")</f>
        <v>0.26806136096182925</v>
      </c>
      <c r="BX44" s="35">
        <f t="shared" si="143"/>
        <v>0.20082757600339152</v>
      </c>
      <c r="BY44" s="243">
        <f>IFERROR('Turistas lugar residencia isla '!BY44/'Turistas lugar residencia isla '!$E44,"-")</f>
        <v>0.32876215170700801</v>
      </c>
      <c r="BZ44" s="35">
        <f t="shared" si="144"/>
        <v>5.7686709272260828E-2</v>
      </c>
      <c r="CA44" s="243">
        <f>IFERROR('Turistas lugar residencia isla '!CA44/'Turistas lugar residencia isla '!$G44,"-")</f>
        <v>0.13296454366382141</v>
      </c>
      <c r="CB44" s="35">
        <f t="shared" si="145"/>
        <v>0.46747569459176819</v>
      </c>
      <c r="CC44" s="243">
        <f>IFERROR('Turistas lugar residencia isla '!CC44/'Turistas lugar residencia isla '!$I44,"-")</f>
        <v>0.19146240774471679</v>
      </c>
      <c r="CD44" s="35">
        <f t="shared" si="146"/>
        <v>1.3660613064430733</v>
      </c>
      <c r="CE44" s="243">
        <f>IFERROR('Turistas lugar residencia isla '!CE44/'Turistas lugar residencia isla '!$K44,"-")</f>
        <v>0.38410321447734258</v>
      </c>
      <c r="CF44" s="35">
        <f t="shared" si="147"/>
        <v>0.18553350687442527</v>
      </c>
      <c r="CG44" s="243">
        <f>IFERROR('Turistas lugar residencia isla '!CG44/'Turistas lugar residencia isla '!$M44,"-")</f>
        <v>1.647673314339981E-2</v>
      </c>
      <c r="CH44" s="35">
        <f t="shared" si="148"/>
        <v>0.79177934548304929</v>
      </c>
      <c r="CI44" s="242">
        <f>IFERROR('Turistas lugar residencia isla '!CI44/'Turistas lugar residencia isla '!$C44,"-")</f>
        <v>4.5252487158266727E-2</v>
      </c>
      <c r="CJ44" s="35">
        <f t="shared" si="149"/>
        <v>0.85961738594386183</v>
      </c>
      <c r="CK44" s="243">
        <f>IFERROR('Turistas lugar residencia isla '!CK44/'Turistas lugar residencia isla '!$E44,"-")</f>
        <v>4.3622372986603229E-2</v>
      </c>
      <c r="CL44" s="35">
        <f t="shared" si="150"/>
        <v>0.77476452735740664</v>
      </c>
      <c r="CM44" s="243">
        <f>IFERROR('Turistas lugar residencia isla '!CM44/'Turistas lugar residencia isla '!$G44,"-")</f>
        <v>5.8174655285620484E-2</v>
      </c>
      <c r="CN44" s="35">
        <f t="shared" si="151"/>
        <v>0.7796954044255604</v>
      </c>
      <c r="CO44" s="243">
        <f>IFERROR('Turistas lugar residencia isla '!CO44/'Turistas lugar residencia isla '!$I44,"-")</f>
        <v>2.9956574626724568E-2</v>
      </c>
      <c r="CP44" s="35">
        <f t="shared" si="152"/>
        <v>1.6219842673286307</v>
      </c>
      <c r="CQ44" s="243">
        <f>IFERROR('Turistas lugar residencia isla '!CQ44/'Turistas lugar residencia isla '!$K44,"-")</f>
        <v>4.2222330618018632E-2</v>
      </c>
      <c r="CR44" s="35">
        <f t="shared" si="153"/>
        <v>1.8842152234669673</v>
      </c>
      <c r="CS44" s="243">
        <f>IFERROR('Turistas lugar residencia isla '!CS44/'Turistas lugar residencia isla '!$M44,"-")</f>
        <v>1.0398860398860399E-2</v>
      </c>
      <c r="CT44" s="35">
        <f t="shared" si="154"/>
        <v>-0.30832434376123696</v>
      </c>
      <c r="CU44" s="242">
        <f>IFERROR('Turistas lugar residencia isla '!CU44/'Turistas lugar residencia isla '!$C44,"-")</f>
        <v>2.7666907612851861E-2</v>
      </c>
      <c r="CV44" s="35">
        <f t="shared" si="155"/>
        <v>0.32703461720187876</v>
      </c>
      <c r="CW44" s="243">
        <f>IFERROR('Turistas lugar residencia isla '!CW44/'Turistas lugar residencia isla '!$E44,"-")</f>
        <v>2.5505473250510821E-2</v>
      </c>
      <c r="CX44" s="35">
        <f t="shared" si="156"/>
        <v>0.15346465276917276</v>
      </c>
      <c r="CY44" s="243">
        <f>IFERROR('Turistas lugar residencia isla '!CY44/'Turistas lugar residencia isla '!$G44,"-")</f>
        <v>1.5164149704530531E-2</v>
      </c>
      <c r="CZ44" s="35">
        <f t="shared" si="157"/>
        <v>0.65353418656439</v>
      </c>
      <c r="DA44" s="243">
        <f>IFERROR('Turistas lugar residencia isla '!DA44/'Turistas lugar residencia isla '!$I44,"-")</f>
        <v>1.2617938649842748E-2</v>
      </c>
      <c r="DB44" s="35">
        <f t="shared" si="158"/>
        <v>0.88214622902724771</v>
      </c>
      <c r="DC44" s="243">
        <f>IFERROR('Turistas lugar residencia isla '!DC44/'Turistas lugar residencia isla '!$K44,"-")</f>
        <v>6.3357884981220428E-2</v>
      </c>
      <c r="DD44" s="35">
        <f t="shared" si="159"/>
        <v>0.26672844566112119</v>
      </c>
      <c r="DE44" s="243">
        <f>IFERROR('Turistas lugar residencia isla '!DE44/'Turistas lugar residencia isla '!$M44,"-")</f>
        <v>7.4548907882241219E-3</v>
      </c>
      <c r="DF44" s="35">
        <f t="shared" si="160"/>
        <v>6.2962081128747798</v>
      </c>
      <c r="DG44" s="242">
        <f>IFERROR('Turistas lugar residencia isla '!DG44/'Turistas lugar residencia isla '!$C44,"-")</f>
        <v>0.12255605490779443</v>
      </c>
      <c r="DH44" s="35">
        <f t="shared" si="161"/>
        <v>2.7735736894099725</v>
      </c>
      <c r="DI44" s="243">
        <f>IFERROR('Turistas lugar residencia isla '!DI44/'Turistas lugar residencia isla '!$E44,"-")</f>
        <v>8.0242174027968335E-2</v>
      </c>
      <c r="DJ44" s="35">
        <f t="shared" si="162"/>
        <v>4.0937850076151401</v>
      </c>
      <c r="DK44" s="243">
        <f>IFERROR('Turistas lugar residencia isla '!DK44/'Turistas lugar residencia isla '!$G44,"-")</f>
        <v>0.27451739986868023</v>
      </c>
      <c r="DL44" s="35">
        <f t="shared" si="163"/>
        <v>3.3023034934552324</v>
      </c>
      <c r="DM44" s="243">
        <f>IFERROR('Turistas lugar residencia isla '!DM44/'Turistas lugar residencia isla '!$I44,"-")</f>
        <v>5.1984394597354142E-2</v>
      </c>
      <c r="DN44" s="35">
        <f t="shared" si="164"/>
        <v>0.52930387513623689</v>
      </c>
      <c r="DO44" s="243">
        <f>IFERROR('Turistas lugar residencia isla '!DO44/'Turistas lugar residencia isla '!$K44,"-")</f>
        <v>4.5548997609872688E-2</v>
      </c>
      <c r="DP44" s="35">
        <f t="shared" si="165"/>
        <v>15.001796660325514</v>
      </c>
      <c r="DQ44" s="243">
        <f>IFERROR('Turistas lugar residencia isla '!DQ44/'Turistas lugar residencia isla '!$M44,"-")</f>
        <v>9.4491927825261154E-3</v>
      </c>
      <c r="DR44" s="35">
        <f t="shared" si="166"/>
        <v>2.7562218302959129E-2</v>
      </c>
      <c r="DS44" s="242">
        <f>IFERROR('Turistas lugar residencia isla '!DS44/'Turistas lugar residencia isla '!$C44,"-")</f>
        <v>7.1964339964591381E-2</v>
      </c>
      <c r="DT44" s="35">
        <f t="shared" si="167"/>
        <v>-0.2317352699363926</v>
      </c>
      <c r="DU44" s="243">
        <f>IFERROR('Turistas lugar residencia isla '!DU44/'Turistas lugar residencia isla '!$E44,"-")</f>
        <v>0.11031253540095913</v>
      </c>
      <c r="DV44" s="35">
        <f t="shared" si="168"/>
        <v>-5.8093945329739438E-2</v>
      </c>
      <c r="DW44" s="243">
        <f>IFERROR('Turistas lugar residencia isla '!DW44/'Turistas lugar residencia isla '!$G44,"-")</f>
        <v>7.9822718319107019E-2</v>
      </c>
      <c r="DX44" s="35">
        <f t="shared" si="169"/>
        <v>-0.35071711544330619</v>
      </c>
      <c r="DY44" s="243">
        <f>IFERROR('Turistas lugar residencia isla '!DY44/'Turistas lugar residencia isla '!$I44,"-")</f>
        <v>8.2249799890333597E-2</v>
      </c>
      <c r="DZ44" s="35">
        <f t="shared" si="170"/>
        <v>2.3195239669412393E-2</v>
      </c>
      <c r="EA44" s="243">
        <f>IFERROR('Turistas lugar residencia isla '!EA44/'Turistas lugar residencia isla '!$K44,"-")</f>
        <v>4.8958587385981168E-2</v>
      </c>
      <c r="EB44" s="35">
        <f t="shared" si="171"/>
        <v>-0.18282357818987305</v>
      </c>
      <c r="EC44" s="243">
        <f>IFERROR('Turistas lugar residencia isla '!EC44/'Turistas lugar residencia isla '!$M44,"-")</f>
        <v>5.6695156695156693E-2</v>
      </c>
      <c r="ED44" s="35">
        <f t="shared" si="172"/>
        <v>8.4967928822677452E-2</v>
      </c>
    </row>
    <row r="45" spans="1:134" s="16" customFormat="1" outlineLevel="1" x14ac:dyDescent="0.25">
      <c r="A45" s="218"/>
      <c r="B45" s="33" t="s">
        <v>55</v>
      </c>
      <c r="C45" s="242">
        <f>IFERROR('Turistas lugar residencia isla '!C45/'Turistas lugar residencia isla '!$C45,"-")</f>
        <v>1</v>
      </c>
      <c r="D45" s="35">
        <f t="shared" si="107"/>
        <v>0</v>
      </c>
      <c r="E45" s="243">
        <f>IFERROR('Turistas lugar residencia isla '!E45/'Turistas lugar residencia isla '!$E45,"-")</f>
        <v>1</v>
      </c>
      <c r="F45" s="35">
        <f t="shared" si="108"/>
        <v>0</v>
      </c>
      <c r="G45" s="243">
        <f>IFERROR('Turistas lugar residencia isla '!G45/'Turistas lugar residencia isla '!$G45,"-")</f>
        <v>1</v>
      </c>
      <c r="H45" s="35">
        <f t="shared" si="109"/>
        <v>0</v>
      </c>
      <c r="I45" s="243">
        <f>IFERROR('Turistas lugar residencia isla '!I45/'Turistas lugar residencia isla '!$I45,"-")</f>
        <v>1</v>
      </c>
      <c r="J45" s="35">
        <f t="shared" si="110"/>
        <v>0</v>
      </c>
      <c r="K45" s="243">
        <f>IFERROR('Turistas lugar residencia isla '!K45/'Turistas lugar residencia isla '!$K45,"-")</f>
        <v>1</v>
      </c>
      <c r="L45" s="35">
        <f t="shared" si="111"/>
        <v>0</v>
      </c>
      <c r="M45" s="243">
        <f>IFERROR('Turistas lugar residencia isla '!M45/'Turistas lugar residencia isla '!$M45,"-")</f>
        <v>1</v>
      </c>
      <c r="N45" s="35">
        <f t="shared" si="112"/>
        <v>0</v>
      </c>
      <c r="O45" s="242">
        <f>IFERROR('Turistas lugar residencia isla '!O45/'Turistas lugar residencia isla '!$C45,"-")</f>
        <v>0.88092383687043241</v>
      </c>
      <c r="P45" s="35">
        <f t="shared" si="113"/>
        <v>5.8942717677964662E-2</v>
      </c>
      <c r="Q45" s="243">
        <f>IFERROR('Turistas lugar residencia isla '!Q45/'Turistas lugar residencia isla '!$E45,"-")</f>
        <v>0.88492473071713329</v>
      </c>
      <c r="R45" s="35">
        <f t="shared" si="114"/>
        <v>4.407402903707891E-2</v>
      </c>
      <c r="S45" s="243">
        <f>IFERROR('Turistas lugar residencia isla '!S45/'Turistas lugar residencia isla '!$G45,"-")</f>
        <v>0.88526413228571343</v>
      </c>
      <c r="T45" s="35">
        <f t="shared" si="115"/>
        <v>7.3172351284660042E-2</v>
      </c>
      <c r="U45" s="243">
        <f>IFERROR('Turistas lugar residencia isla '!U45/'Turistas lugar residencia isla '!$I45,"-")</f>
        <v>0.92048873508016105</v>
      </c>
      <c r="V45" s="35">
        <f t="shared" si="116"/>
        <v>2.579540177354378E-2</v>
      </c>
      <c r="W45" s="243">
        <f>IFERROR('Turistas lugar residencia isla '!W45/'Turistas lugar residencia isla '!$K45,"-")</f>
        <v>0.87393344835505204</v>
      </c>
      <c r="X45" s="35">
        <f t="shared" si="117"/>
        <v>8.1235993352425817E-2</v>
      </c>
      <c r="Y45" s="243">
        <f>IFERROR('Turistas lugar residencia isla '!Y45/'Turistas lugar residencia isla '!$M45,"-")</f>
        <v>0.35107007525217482</v>
      </c>
      <c r="Z45" s="35">
        <f t="shared" si="118"/>
        <v>-0.58862937137940274</v>
      </c>
      <c r="AA45" s="242">
        <f>IFERROR('Turistas lugar residencia isla '!AA45/'Turistas lugar residencia isla '!$C45,"-")</f>
        <v>0.11907616312956758</v>
      </c>
      <c r="AB45" s="35">
        <f t="shared" si="119"/>
        <v>-0.29167717927954928</v>
      </c>
      <c r="AC45" s="243">
        <f>IFERROR('Turistas lugar residencia isla '!AC45/'Turistas lugar residencia isla '!$E45,"-")</f>
        <v>0.11507526928286671</v>
      </c>
      <c r="AD45" s="35">
        <f t="shared" si="120"/>
        <v>-0.24502142229884916</v>
      </c>
      <c r="AE45" s="243">
        <f>IFERROR('Turistas lugar residencia isla '!AE45/'Turistas lugar residencia isla '!$G45,"-")</f>
        <v>0.11473586771428662</v>
      </c>
      <c r="AF45" s="35">
        <f t="shared" si="121"/>
        <v>-0.34477596026000801</v>
      </c>
      <c r="AG45" s="243">
        <f>IFERROR('Turistas lugar residencia isla '!AG45/'Turistas lugar residencia isla '!$I45,"-")</f>
        <v>7.9511264919838967E-2</v>
      </c>
      <c r="AH45" s="35">
        <f t="shared" si="122"/>
        <v>-0.22566738123820074</v>
      </c>
      <c r="AI45" s="243">
        <f>IFERROR('Turistas lugar residencia isla '!AI45/'Turistas lugar residencia isla '!$K45,"-")</f>
        <v>0.12606655164494798</v>
      </c>
      <c r="AJ45" s="35">
        <f t="shared" si="123"/>
        <v>-0.34246975502366839</v>
      </c>
      <c r="AK45" s="243">
        <f>IFERROR('Turistas lugar residencia isla '!AK45/'Turistas lugar residencia isla '!$M45,"-")</f>
        <v>0.64892992474782518</v>
      </c>
      <c r="AL45" s="35">
        <f t="shared" si="124"/>
        <v>3.4270026751367055</v>
      </c>
      <c r="AM45" s="242">
        <f>IFERROR('Turistas lugar residencia isla '!AM45/'Turistas lugar residencia isla '!$C45,"-")</f>
        <v>0.20632135846437852</v>
      </c>
      <c r="AN45" s="35">
        <f t="shared" si="125"/>
        <v>-0.15692951834817548</v>
      </c>
      <c r="AO45" s="243">
        <f>IFERROR('Turistas lugar residencia isla '!AO45/'Turistas lugar residencia isla '!$E45,"-")</f>
        <v>0.16459877634785788</v>
      </c>
      <c r="AP45" s="35">
        <f t="shared" si="126"/>
        <v>-6.1343041553232669E-2</v>
      </c>
      <c r="AQ45" s="243">
        <f>IFERROR('Turistas lugar residencia isla '!AQ45/'Turistas lugar residencia isla '!$G45,"-")</f>
        <v>0.23408429612639681</v>
      </c>
      <c r="AR45" s="35">
        <f t="shared" si="127"/>
        <v>-0.30420614548157598</v>
      </c>
      <c r="AS45" s="243">
        <f>IFERROR('Turistas lugar residencia isla '!AS45/'Turistas lugar residencia isla '!$I45,"-")</f>
        <v>0.41180168090966879</v>
      </c>
      <c r="AT45" s="35">
        <f t="shared" si="128"/>
        <v>-0.2113540340983745</v>
      </c>
      <c r="AU45" s="243">
        <f>IFERROR('Turistas lugar residencia isla '!AU45/'Turistas lugar residencia isla '!$K45,"-")</f>
        <v>0.17392814871954917</v>
      </c>
      <c r="AV45" s="35">
        <f t="shared" si="129"/>
        <v>-5.673771551928386E-2</v>
      </c>
      <c r="AW45" s="243">
        <f>IFERROR('Turistas lugar residencia isla '!AW45/'Turistas lugar residencia isla '!$M45,"-")</f>
        <v>0.21492234616000427</v>
      </c>
      <c r="AX45" s="35">
        <f t="shared" si="130"/>
        <v>-0.69388894808081325</v>
      </c>
      <c r="AY45" s="242">
        <f>IFERROR('Turistas lugar residencia isla '!AY45/'Turistas lugar residencia isla '!$C45,"-")</f>
        <v>3.7260887617911423E-2</v>
      </c>
      <c r="AZ45" s="35">
        <f t="shared" si="131"/>
        <v>-0.37485037469229754</v>
      </c>
      <c r="BA45" s="243">
        <f>IFERROR('Turistas lugar residencia isla '!BA45/'Turistas lugar residencia isla '!$E45,"-")</f>
        <v>5.6758115777798629E-2</v>
      </c>
      <c r="BB45" s="35">
        <f t="shared" si="132"/>
        <v>-6.516296124000942E-2</v>
      </c>
      <c r="BC45" s="243">
        <f>IFERROR('Turistas lugar residencia isla '!BC45/'Turistas lugar residencia isla '!$G45,"-")</f>
        <v>2.6459038249501621E-2</v>
      </c>
      <c r="BD45" s="35">
        <f t="shared" si="133"/>
        <v>-0.55550238588513701</v>
      </c>
      <c r="BE45" s="243">
        <f>IFERROR('Turistas lugar residencia isla '!BE45/'Turistas lugar residencia isla '!$I45,"-")</f>
        <v>1.055865527226499E-2</v>
      </c>
      <c r="BF45" s="35">
        <f t="shared" si="134"/>
        <v>-0.69264378317955977</v>
      </c>
      <c r="BG45" s="243">
        <f>IFERROR('Turistas lugar residencia isla '!BG45/'Turistas lugar residencia isla '!$K45,"-")</f>
        <v>2.7422669485287623E-2</v>
      </c>
      <c r="BH45" s="35">
        <f t="shared" si="135"/>
        <v>-0.47350106890002841</v>
      </c>
      <c r="BI45" s="243">
        <f>IFERROR('Turistas lugar residencia isla '!BI45/'Turistas lugar residencia isla '!$M45,"-")</f>
        <v>1.5050434968244649E-2</v>
      </c>
      <c r="BJ45" s="35">
        <f t="shared" si="136"/>
        <v>-0.65525650725679607</v>
      </c>
      <c r="BK45" s="242">
        <f>IFERROR('Turistas lugar residencia isla '!BK45/'Turistas lugar residencia isla '!$C45,"-")</f>
        <v>6.0652136197321203E-2</v>
      </c>
      <c r="BL45" s="35">
        <f t="shared" si="137"/>
        <v>1.583105243683991E-2</v>
      </c>
      <c r="BM45" s="243">
        <f>IFERROR('Turistas lugar residencia isla '!BM45/'Turistas lugar residencia isla '!$E45,"-")</f>
        <v>6.5388159493408982E-2</v>
      </c>
      <c r="BN45" s="35">
        <f t="shared" si="138"/>
        <v>-7.0972836474506584E-3</v>
      </c>
      <c r="BO45" s="243">
        <f>IFERROR('Turistas lugar residencia isla '!BO45/'Turistas lugar residencia isla '!$G45,"-")</f>
        <v>2.6816037810360571E-2</v>
      </c>
      <c r="BP45" s="35">
        <f t="shared" si="139"/>
        <v>-0.26433982770962516</v>
      </c>
      <c r="BQ45" s="243">
        <f>IFERROR('Turistas lugar residencia isla '!BQ45/'Turistas lugar residencia isla '!$I45,"-")</f>
        <v>8.8530263436683382E-2</v>
      </c>
      <c r="BR45" s="35">
        <f t="shared" si="140"/>
        <v>0.67766110327378781</v>
      </c>
      <c r="BS45" s="243">
        <f>IFERROR('Turistas lugar residencia isla '!BS45/'Turistas lugar residencia isla '!$K45,"-")</f>
        <v>9.2502193460249793E-2</v>
      </c>
      <c r="BT45" s="35">
        <f t="shared" si="141"/>
        <v>9.2248291663340032E-2</v>
      </c>
      <c r="BU45" s="243">
        <f>IFERROR('Turistas lugar residencia isla '!BU45/'Turistas lugar residencia isla '!$M45,"-")</f>
        <v>2.1881838074398249E-2</v>
      </c>
      <c r="BV45" s="35">
        <f t="shared" si="142"/>
        <v>0.60165183198696948</v>
      </c>
      <c r="BW45" s="242">
        <f>IFERROR('Turistas lugar residencia isla '!BW45/'Turistas lugar residencia isla '!$C45,"-")</f>
        <v>0.21854964317112777</v>
      </c>
      <c r="BX45" s="35">
        <f t="shared" si="143"/>
        <v>-0.14779243249358587</v>
      </c>
      <c r="BY45" s="243">
        <f>IFERROR('Turistas lugar residencia isla '!BY45/'Turistas lugar residencia isla '!$E45,"-")</f>
        <v>0.27378434754992892</v>
      </c>
      <c r="BZ45" s="35">
        <f t="shared" si="144"/>
        <v>-0.20079213970250798</v>
      </c>
      <c r="CA45" s="243">
        <f>IFERROR('Turistas lugar residencia isla '!CA45/'Turistas lugar residencia isla '!$G45,"-")</f>
        <v>0.10254101545839692</v>
      </c>
      <c r="CB45" s="35">
        <f t="shared" si="145"/>
        <v>-9.4343836139855419E-2</v>
      </c>
      <c r="CC45" s="243">
        <f>IFERROR('Turistas lugar residencia isla '!CC45/'Turistas lugar residencia isla '!$I45,"-")</f>
        <v>0.16130376439014055</v>
      </c>
      <c r="CD45" s="35">
        <f t="shared" si="146"/>
        <v>0.12858904857049769</v>
      </c>
      <c r="CE45" s="243">
        <f>IFERROR('Turistas lugar residencia isla '!CE45/'Turistas lugar residencia isla '!$K45,"-")</f>
        <v>0.32006265346861146</v>
      </c>
      <c r="CF45" s="35">
        <f t="shared" si="147"/>
        <v>-5.3457742576705769E-2</v>
      </c>
      <c r="CG45" s="243">
        <f>IFERROR('Turistas lugar residencia isla '!CG45/'Turistas lugar residencia isla '!$M45,"-")</f>
        <v>7.4718471473554995E-3</v>
      </c>
      <c r="CH45" s="35">
        <f t="shared" si="148"/>
        <v>-0.57462905275142817</v>
      </c>
      <c r="CI45" s="242">
        <f>IFERROR('Turistas lugar residencia isla '!CI45/'Turistas lugar residencia isla '!$C45,"-")</f>
        <v>4.7304923478189674E-2</v>
      </c>
      <c r="CJ45" s="35">
        <f t="shared" si="149"/>
        <v>1.001246647918943</v>
      </c>
      <c r="CK45" s="243">
        <f>IFERROR('Turistas lugar residencia isla '!CK45/'Turistas lugar residencia isla '!$E45,"-")</f>
        <v>4.0193339925560762E-2</v>
      </c>
      <c r="CL45" s="35">
        <f t="shared" si="150"/>
        <v>0.72370927970289323</v>
      </c>
      <c r="CM45" s="243">
        <f>IFERROR('Turistas lugar residencia isla '!CM45/'Turistas lugar residencia isla '!$G45,"-")</f>
        <v>6.0898438363867852E-2</v>
      </c>
      <c r="CN45" s="35">
        <f t="shared" si="151"/>
        <v>0.9808769261472261</v>
      </c>
      <c r="CO45" s="243">
        <f>IFERROR('Turistas lugar residencia isla '!CO45/'Turistas lugar residencia isla '!$I45,"-")</f>
        <v>3.1358146761776964E-2</v>
      </c>
      <c r="CP45" s="35">
        <f t="shared" si="152"/>
        <v>1.8507341209926125</v>
      </c>
      <c r="CQ45" s="243">
        <f>IFERROR('Turistas lugar residencia isla '!CQ45/'Turistas lugar residencia isla '!$K45,"-")</f>
        <v>4.5217667807069713E-2</v>
      </c>
      <c r="CR45" s="35">
        <f t="shared" si="153"/>
        <v>1.6558346739612149</v>
      </c>
      <c r="CS45" s="243">
        <f>IFERROR('Turistas lugar residencia isla '!CS45/'Turistas lugar residencia isla '!$M45,"-")</f>
        <v>7.7386988311896245E-3</v>
      </c>
      <c r="CT45" s="35">
        <f t="shared" si="154"/>
        <v>0.3452898771719819</v>
      </c>
      <c r="CU45" s="242">
        <f>IFERROR('Turistas lugar residencia isla '!CU45/'Turistas lugar residencia isla '!$C45,"-")</f>
        <v>2.7441027230497222E-2</v>
      </c>
      <c r="CV45" s="35">
        <f t="shared" si="155"/>
        <v>0.28355571350655406</v>
      </c>
      <c r="CW45" s="243">
        <f>IFERROR('Turistas lugar residencia isla '!CW45/'Turistas lugar residencia isla '!$E45,"-")</f>
        <v>2.5601420456595955E-2</v>
      </c>
      <c r="CX45" s="35">
        <f t="shared" si="156"/>
        <v>0.21309894981048405</v>
      </c>
      <c r="CY45" s="243">
        <f>IFERROR('Turistas lugar residencia isla '!CY45/'Turistas lugar residencia isla '!$G45,"-")</f>
        <v>1.2488666053764766E-2</v>
      </c>
      <c r="CZ45" s="35">
        <f t="shared" si="157"/>
        <v>0.60059867700353342</v>
      </c>
      <c r="DA45" s="243">
        <f>IFERROR('Turistas lugar residencia isla '!DA45/'Turistas lugar residencia isla '!$I45,"-")</f>
        <v>1.6731407585281445E-2</v>
      </c>
      <c r="DB45" s="35">
        <f t="shared" si="158"/>
        <v>0.28657754397109292</v>
      </c>
      <c r="DC45" s="243">
        <f>IFERROR('Turistas lugar residencia isla '!DC45/'Turistas lugar residencia isla '!$K45,"-")</f>
        <v>6.7482025402919504E-2</v>
      </c>
      <c r="DD45" s="35">
        <f t="shared" si="159"/>
        <v>0.29497237245681829</v>
      </c>
      <c r="DE45" s="243">
        <f>IFERROR('Turistas lugar residencia isla '!DE45/'Turistas lugar residencia isla '!$M45,"-")</f>
        <v>1.6011101030047499E-3</v>
      </c>
      <c r="DF45" s="35" t="str">
        <f t="shared" si="160"/>
        <v>-</v>
      </c>
      <c r="DG45" s="242">
        <f>IFERROR('Turistas lugar residencia isla '!DG45/'Turistas lugar residencia isla '!$C45,"-")</f>
        <v>0.14249275328417069</v>
      </c>
      <c r="DH45" s="35">
        <f t="shared" si="161"/>
        <v>3.7964775875104495</v>
      </c>
      <c r="DI45" s="243">
        <f>IFERROR('Turistas lugar residencia isla '!DI45/'Turistas lugar residencia isla '!$E45,"-")</f>
        <v>8.3309875589751739E-2</v>
      </c>
      <c r="DJ45" s="35">
        <f t="shared" si="162"/>
        <v>9.0297566630988015</v>
      </c>
      <c r="DK45" s="243">
        <f>IFERROR('Turistas lugar residencia isla '!DK45/'Turistas lugar residencia isla '!$G45,"-")</f>
        <v>0.30195212414738709</v>
      </c>
      <c r="DL45" s="35">
        <f t="shared" si="163"/>
        <v>2.9766665132749859</v>
      </c>
      <c r="DM45" s="243">
        <f>IFERROR('Turistas lugar residencia isla '!DM45/'Turistas lugar residencia isla '!$I45,"-")</f>
        <v>5.0533229747863548E-2</v>
      </c>
      <c r="DN45" s="35">
        <f t="shared" si="164"/>
        <v>1.3101153104324013</v>
      </c>
      <c r="DO45" s="243">
        <f>IFERROR('Turistas lugar residencia isla '!DO45/'Turistas lugar residencia isla '!$K45,"-")</f>
        <v>5.1170925021934606E-2</v>
      </c>
      <c r="DP45" s="35">
        <f t="shared" si="165"/>
        <v>23.153924681695134</v>
      </c>
      <c r="DQ45" s="243">
        <f>IFERROR('Turistas lugar residencia isla '!DQ45/'Turistas lugar residencia isla '!$M45,"-")</f>
        <v>0</v>
      </c>
      <c r="DR45" s="35">
        <f t="shared" si="166"/>
        <v>-1</v>
      </c>
      <c r="DS45" s="242">
        <f>IFERROR('Turistas lugar residencia isla '!DS45/'Turistas lugar residencia isla '!$C45,"-")</f>
        <v>8.7587306599920853E-2</v>
      </c>
      <c r="DT45" s="35">
        <f t="shared" si="167"/>
        <v>-0.14751983826107729</v>
      </c>
      <c r="DU45" s="243">
        <f>IFERROR('Turistas lugar residencia isla '!DU45/'Turistas lugar residencia isla '!$E45,"-")</f>
        <v>0.12474226556090472</v>
      </c>
      <c r="DV45" s="35">
        <f t="shared" si="168"/>
        <v>-6.1061711781980388E-2</v>
      </c>
      <c r="DW45" s="243">
        <f>IFERROR('Turistas lugar residencia isla '!DW45/'Turistas lugar residencia isla '!$G45,"-")</f>
        <v>9.1474029071769547E-2</v>
      </c>
      <c r="DX45" s="35">
        <f t="shared" si="169"/>
        <v>-0.37497887508566541</v>
      </c>
      <c r="DY45" s="243">
        <f>IFERROR('Turistas lugar residencia isla '!DY45/'Turistas lugar residencia isla '!$I45,"-")</f>
        <v>8.9624973515078754E-2</v>
      </c>
      <c r="DZ45" s="35">
        <f t="shared" si="170"/>
        <v>0.10056709785023932</v>
      </c>
      <c r="EA45" s="243">
        <f>IFERROR('Turistas lugar residencia isla '!EA45/'Turistas lugar residencia isla '!$K45,"-")</f>
        <v>5.6341013879156535E-2</v>
      </c>
      <c r="EB45" s="35">
        <f t="shared" si="171"/>
        <v>-0.18901625763977947</v>
      </c>
      <c r="EC45" s="243">
        <f>IFERROR('Turistas lugar residencia isla '!EC45/'Turistas lugar residencia isla '!$M45,"-")</f>
        <v>6.9541548807172976E-2</v>
      </c>
      <c r="ED45" s="35">
        <f t="shared" si="172"/>
        <v>2.8855589115241553E-2</v>
      </c>
    </row>
    <row r="46" spans="1:134" s="16" customFormat="1" ht="15.75" x14ac:dyDescent="0.25">
      <c r="A46" s="218"/>
      <c r="B46" s="225">
        <v>2021</v>
      </c>
      <c r="C46" s="246">
        <f>IFERROR('Turistas lugar residencia isla '!C46/'Turistas lugar residencia isla '!$C46,"-")</f>
        <v>1</v>
      </c>
      <c r="D46" s="247">
        <f t="shared" si="107"/>
        <v>0</v>
      </c>
      <c r="E46" s="246">
        <f>IFERROR('Turistas lugar residencia isla '!E46/'Turistas lugar residencia isla '!$E46,"-")</f>
        <v>1</v>
      </c>
      <c r="F46" s="247">
        <f t="shared" si="108"/>
        <v>0</v>
      </c>
      <c r="G46" s="246">
        <f>IFERROR('Turistas lugar residencia isla '!G46/'Turistas lugar residencia isla '!$G46,"-")</f>
        <v>1</v>
      </c>
      <c r="H46" s="247">
        <f t="shared" si="109"/>
        <v>0</v>
      </c>
      <c r="I46" s="246">
        <f>IFERROR('Turistas lugar residencia isla '!I46/'Turistas lugar residencia isla '!$I46,"-")</f>
        <v>1</v>
      </c>
      <c r="J46" s="247">
        <f t="shared" si="110"/>
        <v>0</v>
      </c>
      <c r="K46" s="246">
        <f>IFERROR('Turistas lugar residencia isla '!K46/'Turistas lugar residencia isla '!$K46,"-")</f>
        <v>1</v>
      </c>
      <c r="L46" s="247">
        <f t="shared" si="111"/>
        <v>0</v>
      </c>
      <c r="M46" s="246">
        <f>IFERROR('Turistas lugar residencia isla '!M46/'Turistas lugar residencia isla '!$M46,"-")</f>
        <v>1</v>
      </c>
      <c r="N46" s="247">
        <f t="shared" si="112"/>
        <v>0</v>
      </c>
      <c r="O46" s="246">
        <f>IFERROR('Turistas lugar residencia isla '!O46/'Turistas lugar residencia isla '!$C46,"-")</f>
        <v>0.78820381459916244</v>
      </c>
      <c r="P46" s="247">
        <f t="shared" si="113"/>
        <v>-4.4032970894305135E-2</v>
      </c>
      <c r="Q46" s="246">
        <f>IFERROR('Turistas lugar residencia isla '!Q46/'Turistas lugar residencia isla '!$E46,"-")</f>
        <v>0.79236593973396074</v>
      </c>
      <c r="R46" s="247">
        <f t="shared" si="114"/>
        <v>-3.063268487145443E-2</v>
      </c>
      <c r="S46" s="246">
        <f>IFERROR('Turistas lugar residencia isla '!S46/'Turistas lugar residencia isla '!$G46,"-")</f>
        <v>0.78187808638439615</v>
      </c>
      <c r="T46" s="247">
        <f t="shared" si="115"/>
        <v>-4.5406375103876573E-2</v>
      </c>
      <c r="U46" s="246">
        <f>IFERROR('Turistas lugar residencia isla '!U46/'Turistas lugar residencia isla '!$I46,"-")</f>
        <v>0.85702260220797544</v>
      </c>
      <c r="V46" s="247">
        <f t="shared" si="116"/>
        <v>-1.2068174221616768E-2</v>
      </c>
      <c r="W46" s="246">
        <f>IFERROR('Turistas lugar residencia isla '!W46/'Turistas lugar residencia isla '!$K46,"-")</f>
        <v>0.75958121912811749</v>
      </c>
      <c r="X46" s="247">
        <f t="shared" si="117"/>
        <v>-8.691315809172806E-2</v>
      </c>
      <c r="Y46" s="246">
        <f>IFERROR('Turistas lugar residencia isla '!Y46/'Turistas lugar residencia isla '!$M46,"-")</f>
        <v>0.44832849378303924</v>
      </c>
      <c r="Z46" s="247">
        <f t="shared" si="118"/>
        <v>-0.41253851596353164</v>
      </c>
      <c r="AA46" s="246">
        <f>IFERROR('Turistas lugar residencia isla '!AA46/'Turistas lugar residencia isla '!$C46,"-")</f>
        <v>0.21179633471774997</v>
      </c>
      <c r="AB46" s="247">
        <f t="shared" si="119"/>
        <v>0.20687997294791849</v>
      </c>
      <c r="AC46" s="246">
        <f>IFERROR('Turistas lugar residencia isla '!AC46/'Turistas lugar residencia isla '!$E46,"-")</f>
        <v>0.20763442222423309</v>
      </c>
      <c r="AD46" s="247">
        <f t="shared" si="120"/>
        <v>0.13713575681052936</v>
      </c>
      <c r="AE46" s="246">
        <f>IFERROR('Turistas lugar residencia isla '!AE46/'Turistas lugar residencia isla '!$G46,"-")</f>
        <v>0.2181235900493598</v>
      </c>
      <c r="AF46" s="247">
        <f t="shared" si="121"/>
        <v>0.20556257007782985</v>
      </c>
      <c r="AG46" s="246">
        <f>IFERROR('Turistas lugar residencia isla '!AG46/'Turistas lugar residencia isla '!$I46,"-")</f>
        <v>0.14297935088841471</v>
      </c>
      <c r="AH46" s="247">
        <f t="shared" si="122"/>
        <v>7.9008905086988213E-2</v>
      </c>
      <c r="AI46" s="246">
        <f>IFERROR('Turistas lugar residencia isla '!AI46/'Turistas lugar residencia isla '!$K46,"-")</f>
        <v>0.24041962206759177</v>
      </c>
      <c r="AJ46" s="247">
        <f t="shared" si="123"/>
        <v>0.43004995791216949</v>
      </c>
      <c r="AK46" s="246">
        <f>IFERROR('Turistas lugar residencia isla '!AK46/'Turistas lugar residencia isla '!$M46,"-")</f>
        <v>0.5516653016653017</v>
      </c>
      <c r="AL46" s="247">
        <f t="shared" si="124"/>
        <v>1.3292974313095143</v>
      </c>
      <c r="AM46" s="246">
        <f>IFERROR('Turistas lugar residencia isla '!AM46/'Turistas lugar residencia isla '!$C46,"-")</f>
        <v>0.19374377068505852</v>
      </c>
      <c r="AN46" s="247">
        <f t="shared" si="125"/>
        <v>4.1751957519668981E-3</v>
      </c>
      <c r="AO46" s="246">
        <f>IFERROR('Turistas lugar residencia isla '!AO46/'Turistas lugar residencia isla '!$E46,"-")</f>
        <v>0.14236974029499594</v>
      </c>
      <c r="AP46" s="247">
        <f t="shared" si="126"/>
        <v>-2.746463126740184E-2</v>
      </c>
      <c r="AQ46" s="246">
        <f>IFERROR('Turistas lugar residencia isla '!AQ46/'Turistas lugar residencia isla '!$G46,"-")</f>
        <v>0.22769658560736916</v>
      </c>
      <c r="AR46" s="247">
        <f t="shared" si="127"/>
        <v>3.5948231766196326E-2</v>
      </c>
      <c r="AS46" s="246">
        <f>IFERROR('Turistas lugar residencia isla '!AS46/'Turistas lugar residencia isla '!$I46,"-")</f>
        <v>0.39610259615337667</v>
      </c>
      <c r="AT46" s="247">
        <f t="shared" si="128"/>
        <v>-5.1485328188933921E-2</v>
      </c>
      <c r="AU46" s="246">
        <f>IFERROR('Turistas lugar residencia isla '!AU46/'Turistas lugar residencia isla '!$K46,"-")</f>
        <v>0.13751699215332641</v>
      </c>
      <c r="AV46" s="247">
        <f t="shared" si="129"/>
        <v>-0.13119751582023254</v>
      </c>
      <c r="AW46" s="246">
        <f>IFERROR('Turistas lugar residencia isla '!AW46/'Turistas lugar residencia isla '!$M46,"-")</f>
        <v>0.27726900454173181</v>
      </c>
      <c r="AX46" s="247">
        <f t="shared" si="130"/>
        <v>-0.4135924807776421</v>
      </c>
      <c r="AY46" s="246">
        <f>IFERROR('Turistas lugar residencia isla '!AY46/'Turistas lugar residencia isla '!$C46,"-")</f>
        <v>3.7497358957110954E-2</v>
      </c>
      <c r="AZ46" s="247">
        <f t="shared" si="131"/>
        <v>0.11270119743852747</v>
      </c>
      <c r="BA46" s="246">
        <f>IFERROR('Turistas lugar residencia isla '!BA46/'Turistas lugar residencia isla '!$E46,"-")</f>
        <v>5.5646728802823273E-2</v>
      </c>
      <c r="BB46" s="247">
        <f t="shared" si="132"/>
        <v>0.12764634378017359</v>
      </c>
      <c r="BC46" s="246">
        <f>IFERROR('Turistas lugar residencia isla '!BC46/'Turistas lugar residencia isla '!$G46,"-")</f>
        <v>3.2193675038963115E-2</v>
      </c>
      <c r="BD46" s="247">
        <f t="shared" si="133"/>
        <v>0.34790766631293923</v>
      </c>
      <c r="BE46" s="246">
        <f>IFERROR('Turistas lugar residencia isla '!BE46/'Turistas lugar residencia isla '!$I46,"-")</f>
        <v>1.0750819079798636E-2</v>
      </c>
      <c r="BF46" s="247">
        <f t="shared" si="134"/>
        <v>-0.17465018603869109</v>
      </c>
      <c r="BG46" s="246">
        <f>IFERROR('Turistas lugar residencia isla '!BG46/'Turistas lugar residencia isla '!$K46,"-")</f>
        <v>2.1653218751261794E-2</v>
      </c>
      <c r="BH46" s="247">
        <f t="shared" si="135"/>
        <v>-2.4202593060912103E-2</v>
      </c>
      <c r="BI46" s="246">
        <f>IFERROR('Turistas lugar residencia isla '!BI46/'Turistas lugar residencia isla '!$M46,"-")</f>
        <v>1.6572357481448391E-2</v>
      </c>
      <c r="BJ46" s="247">
        <f t="shared" si="136"/>
        <v>-0.1305837649522591</v>
      </c>
      <c r="BK46" s="246">
        <f>IFERROR('Turistas lugar residencia isla '!BK46/'Turistas lugar residencia isla '!$C46,"-")</f>
        <v>6.8749090100064733E-2</v>
      </c>
      <c r="BL46" s="247">
        <f t="shared" si="137"/>
        <v>0.5562510594132406</v>
      </c>
      <c r="BM46" s="246">
        <f>IFERROR('Turistas lugar residencia isla '!BM46/'Turistas lugar residencia isla '!$E46,"-")</f>
        <v>7.3384490091394444E-2</v>
      </c>
      <c r="BN46" s="247">
        <f t="shared" si="138"/>
        <v>0.64902353834974158</v>
      </c>
      <c r="BO46" s="246">
        <f>IFERROR('Turistas lugar residencia isla '!BO46/'Turistas lugar residencia isla '!$G46,"-")</f>
        <v>4.1225741305036624E-2</v>
      </c>
      <c r="BP46" s="247">
        <f t="shared" si="139"/>
        <v>0.7769175337344898</v>
      </c>
      <c r="BQ46" s="246">
        <f>IFERROR('Turistas lugar residencia isla '!BQ46/'Turistas lugar residencia isla '!$I46,"-")</f>
        <v>7.8625801379862595E-2</v>
      </c>
      <c r="BR46" s="247">
        <f t="shared" si="140"/>
        <v>0.43262610450127292</v>
      </c>
      <c r="BS46" s="246">
        <f>IFERROR('Turistas lugar residencia isla '!BS46/'Turistas lugar residencia isla '!$K46,"-")</f>
        <v>9.446964292924534E-2</v>
      </c>
      <c r="BT46" s="247">
        <f t="shared" si="141"/>
        <v>0.41018711823648402</v>
      </c>
      <c r="BU46" s="246">
        <f>IFERROR('Turistas lugar residencia isla '!BU46/'Turistas lugar residencia isla '!$M46,"-")</f>
        <v>2.8516119425210335E-2</v>
      </c>
      <c r="BV46" s="247">
        <f t="shared" si="142"/>
        <v>0.22146348805250859</v>
      </c>
      <c r="BW46" s="246">
        <f>IFERROR('Turistas lugar residencia isla '!BW46/'Turistas lugar residencia isla '!$C46,"-")</f>
        <v>0.19245919728721034</v>
      </c>
      <c r="BX46" s="247">
        <f t="shared" si="143"/>
        <v>-0.24110021901904322</v>
      </c>
      <c r="BY46" s="246">
        <f>IFERROR('Turistas lugar residencia isla '!BY46/'Turistas lugar residencia isla '!$E46,"-")</f>
        <v>0.22713383404216814</v>
      </c>
      <c r="BZ46" s="247">
        <f t="shared" si="144"/>
        <v>-0.25092680314815785</v>
      </c>
      <c r="CA46" s="246">
        <f>IFERROR('Turistas lugar residencia isla '!CA46/'Turistas lugar residencia isla '!$G46,"-")</f>
        <v>0.10476481590242709</v>
      </c>
      <c r="CB46" s="247">
        <f t="shared" si="145"/>
        <v>-0.18641623934575124</v>
      </c>
      <c r="CC46" s="246">
        <f>IFERROR('Turistas lugar residencia isla '!CC46/'Turistas lugar residencia isla '!$I46,"-")</f>
        <v>0.1281885519255089</v>
      </c>
      <c r="CD46" s="247">
        <f t="shared" si="146"/>
        <v>-0.25520578807812766</v>
      </c>
      <c r="CE46" s="246">
        <f>IFERROR('Turistas lugar residencia isla '!CE46/'Turistas lugar residencia isla '!$K46,"-")</f>
        <v>0.28627320017766056</v>
      </c>
      <c r="CF46" s="247">
        <f t="shared" si="147"/>
        <v>-0.2404055751880132</v>
      </c>
      <c r="CG46" s="246">
        <f>IFERROR('Turistas lugar residencia isla '!CG46/'Turistas lugar residencia isla '!$M46,"-")</f>
        <v>1.9457474002928549E-2</v>
      </c>
      <c r="CH46" s="247">
        <f t="shared" si="148"/>
        <v>-0.72102609857066802</v>
      </c>
      <c r="CI46" s="246">
        <f>IFERROR('Turistas lugar residencia isla '!CI46/'Turistas lugar residencia isla '!$C46,"-")</f>
        <v>4.699869273043146E-2</v>
      </c>
      <c r="CJ46" s="247">
        <f t="shared" si="149"/>
        <v>0.24709254274296266</v>
      </c>
      <c r="CK46" s="246">
        <f>IFERROR('Turistas lugar residencia isla '!CK46/'Turistas lugar residencia isla '!$E46,"-")</f>
        <v>4.2051579042620579E-2</v>
      </c>
      <c r="CL46" s="247">
        <f t="shared" si="150"/>
        <v>0.40626504428685006</v>
      </c>
      <c r="CM46" s="246">
        <f>IFERROR('Turistas lugar residencia isla '!CM46/'Turistas lugar residencia isla '!$G46,"-")</f>
        <v>7.0770092198268464E-2</v>
      </c>
      <c r="CN46" s="247">
        <f t="shared" si="151"/>
        <v>0.38004115595412213</v>
      </c>
      <c r="CO46" s="246">
        <f>IFERROR('Turistas lugar residencia isla '!CO46/'Turistas lugar residencia isla '!$I46,"-")</f>
        <v>2.7941973506247466E-2</v>
      </c>
      <c r="CP46" s="247">
        <f t="shared" si="152"/>
        <v>0.11390055331147364</v>
      </c>
      <c r="CQ46" s="246">
        <f>IFERROR('Turistas lugar residencia isla '!CQ46/'Turistas lugar residencia isla '!$K46,"-")</f>
        <v>3.4890274431688177E-2</v>
      </c>
      <c r="CR46" s="247">
        <f t="shared" si="153"/>
        <v>1.8808056462602307E-2</v>
      </c>
      <c r="CS46" s="246">
        <f>IFERROR('Turistas lugar residencia isla '!CS46/'Turistas lugar residencia isla '!$M46,"-")</f>
        <v>1.8210359119450029E-2</v>
      </c>
      <c r="CT46" s="247">
        <f t="shared" si="154"/>
        <v>-0.65284135076721128</v>
      </c>
      <c r="CU46" s="246">
        <f>IFERROR('Turistas lugar residencia isla '!CU46/'Turistas lugar residencia isla '!$C46,"-")</f>
        <v>2.6687411763037048E-2</v>
      </c>
      <c r="CV46" s="247">
        <f t="shared" si="155"/>
        <v>4.34994728400111E-2</v>
      </c>
      <c r="CW46" s="246">
        <f>IFERROR('Turistas lugar residencia isla '!CW46/'Turistas lugar residencia isla '!$E46,"-")</f>
        <v>2.2019726721563659E-2</v>
      </c>
      <c r="CX46" s="247">
        <f t="shared" si="156"/>
        <v>4.3078190983996345E-2</v>
      </c>
      <c r="CY46" s="246">
        <f>IFERROR('Turistas lugar residencia isla '!CY46/'Turistas lugar residencia isla '!$G46,"-")</f>
        <v>1.3610965664960244E-2</v>
      </c>
      <c r="CZ46" s="247">
        <f t="shared" si="157"/>
        <v>-5.6981841053770466E-2</v>
      </c>
      <c r="DA46" s="246">
        <f>IFERROR('Turistas lugar residencia isla '!DA46/'Turistas lugar residencia isla '!$I46,"-")</f>
        <v>1.1353349316172127E-2</v>
      </c>
      <c r="DB46" s="247">
        <f t="shared" si="158"/>
        <v>-0.10610383368378229</v>
      </c>
      <c r="DC46" s="246">
        <f>IFERROR('Turistas lugar residencia isla '!DC46/'Turistas lugar residencia isla '!$K46,"-")</f>
        <v>6.932377959326505E-2</v>
      </c>
      <c r="DD46" s="247">
        <f t="shared" si="159"/>
        <v>7.3536459693074763E-2</v>
      </c>
      <c r="DE46" s="246">
        <f>IFERROR('Turistas lugar residencia isla '!DE46/'Turistas lugar residencia isla '!$M46,"-")</f>
        <v>2.2770704588886406E-3</v>
      </c>
      <c r="DF46" s="247">
        <f t="shared" si="160"/>
        <v>-0.46549335651457446</v>
      </c>
      <c r="DG46" s="246">
        <f>IFERROR('Turistas lugar residencia isla '!DG46/'Turistas lugar residencia isla '!$C46,"-")</f>
        <v>6.7080473603382929E-2</v>
      </c>
      <c r="DH46" s="247">
        <f t="shared" si="161"/>
        <v>-0.42429351988815178</v>
      </c>
      <c r="DI46" s="246">
        <f>IFERROR('Turistas lugar residencia isla '!DI46/'Turistas lugar residencia isla '!$E46,"-")</f>
        <v>3.7040991765451094E-2</v>
      </c>
      <c r="DJ46" s="247">
        <f t="shared" si="162"/>
        <v>-0.54179744370971317</v>
      </c>
      <c r="DK46" s="246">
        <f>IFERROR('Turistas lugar residencia isla '!DK46/'Turistas lugar residencia isla '!$G46,"-")</f>
        <v>0.15304890213147376</v>
      </c>
      <c r="DL46" s="247">
        <f t="shared" si="163"/>
        <v>-0.36317313311249555</v>
      </c>
      <c r="DM46" s="246">
        <f>IFERROR('Turistas lugar residencia isla '!DM46/'Turistas lugar residencia isla '!$I46,"-")</f>
        <v>3.6597120159372665E-2</v>
      </c>
      <c r="DN46" s="247">
        <f t="shared" si="164"/>
        <v>-0.16731760341815127</v>
      </c>
      <c r="DO46" s="246">
        <f>IFERROR('Turistas lugar residencia isla '!DO46/'Turistas lugar residencia isla '!$K46,"-")</f>
        <v>2.9086024038008588E-2</v>
      </c>
      <c r="DP46" s="247">
        <f t="shared" si="165"/>
        <v>-0.18837867803575958</v>
      </c>
      <c r="DQ46" s="246">
        <f>IFERROR('Turistas lugar residencia isla '!DQ46/'Turistas lugar residencia isla '!$M46,"-")</f>
        <v>4.262526989799717E-3</v>
      </c>
      <c r="DR46" s="247">
        <f t="shared" si="166"/>
        <v>-0.92131086386014416</v>
      </c>
      <c r="DS46" s="246">
        <f>IFERROR('Turistas lugar residencia isla '!DS46/'Turistas lugar residencia isla '!$C46,"-")</f>
        <v>9.7189034464583143E-2</v>
      </c>
      <c r="DT46" s="247">
        <f t="shared" si="167"/>
        <v>0.26641692057951416</v>
      </c>
      <c r="DU46" s="246">
        <f>IFERROR('Turistas lugar residencia isla '!DU46/'Turistas lugar residencia isla '!$E46,"-")</f>
        <v>0.14269043525472808</v>
      </c>
      <c r="DV46" s="247">
        <f t="shared" si="168"/>
        <v>0.3141977991266125</v>
      </c>
      <c r="DW46" s="246">
        <f>IFERROR('Turistas lugar residencia isla '!DW46/'Turistas lugar residencia isla '!$G46,"-")</f>
        <v>0.11061109922084947</v>
      </c>
      <c r="DX46" s="247">
        <f t="shared" si="169"/>
        <v>0.16535349660625998</v>
      </c>
      <c r="DY46" s="246">
        <f>IFERROR('Turistas lugar residencia isla '!DY46/'Turistas lugar residencia isla '!$I46,"-")</f>
        <v>0.10424749637456483</v>
      </c>
      <c r="DZ46" s="247">
        <f t="shared" si="170"/>
        <v>0.14248478547705079</v>
      </c>
      <c r="EA46" s="246">
        <f>IFERROR('Turistas lugar residencia isla '!EA46/'Turistas lugar residencia isla '!$K46,"-")</f>
        <v>5.1731853726160515E-2</v>
      </c>
      <c r="EB46" s="247">
        <f t="shared" si="171"/>
        <v>1.4171599663271639E-2</v>
      </c>
      <c r="EC46" s="246">
        <f>IFERROR('Turistas lugar residencia isla '!EC46/'Turistas lugar residencia isla '!$M46,"-")</f>
        <v>7.2196163105254008E-2</v>
      </c>
      <c r="ED46" s="247">
        <f t="shared" si="172"/>
        <v>0.2237635457571181</v>
      </c>
    </row>
    <row r="47" spans="1:134" s="16" customFormat="1" outlineLevel="1" x14ac:dyDescent="0.25">
      <c r="A47" s="218"/>
      <c r="B47" s="33" t="s">
        <v>33</v>
      </c>
      <c r="C47" s="242">
        <f>IFERROR('Turistas lugar residencia isla '!C47/'Turistas lugar residencia isla '!$C47,"-")</f>
        <v>1</v>
      </c>
      <c r="D47" s="35">
        <f>IFERROR(C47/C60-1,"-")</f>
        <v>0</v>
      </c>
      <c r="E47" s="243">
        <f>IFERROR('Turistas lugar residencia isla '!E47/'Turistas lugar residencia isla '!$E47,"-")</f>
        <v>1</v>
      </c>
      <c r="F47" s="35">
        <f>IFERROR(E47/E60-1,"-")</f>
        <v>0</v>
      </c>
      <c r="G47" s="243">
        <f>IFERROR('Turistas lugar residencia isla '!G47/'Turistas lugar residencia isla '!$G47,"-")</f>
        <v>1</v>
      </c>
      <c r="H47" s="35">
        <f>IFERROR(G47/G60-1,"-")</f>
        <v>0</v>
      </c>
      <c r="I47" s="243">
        <f>IFERROR('Turistas lugar residencia isla '!I47/'Turistas lugar residencia isla '!$I47,"-")</f>
        <v>1</v>
      </c>
      <c r="J47" s="35">
        <f>IFERROR(I47/I60-1,"-")</f>
        <v>0</v>
      </c>
      <c r="K47" s="243">
        <f>IFERROR('Turistas lugar residencia isla '!K47/'Turistas lugar residencia isla '!$K47,"-")</f>
        <v>1</v>
      </c>
      <c r="L47" s="35">
        <f>IFERROR(K47/K60-1,"-")</f>
        <v>0</v>
      </c>
      <c r="M47" s="243">
        <f>IFERROR('Turistas lugar residencia isla '!M47/'Turistas lugar residencia isla '!$M47,"-")</f>
        <v>1</v>
      </c>
      <c r="N47" s="35">
        <f>IFERROR(M47/M60-1,"-")</f>
        <v>0</v>
      </c>
      <c r="O47" s="242">
        <f>IFERROR('Turistas lugar residencia isla '!O47/'Turistas lugar residencia isla '!$C47,"-")</f>
        <v>0.90443730571124792</v>
      </c>
      <c r="P47" s="35">
        <f>IFERROR(O47/O60-1,"-")</f>
        <v>6.5768177993421606E-3</v>
      </c>
      <c r="Q47" s="243">
        <f>IFERROR('Turistas lugar residencia isla '!Q47/'Turistas lugar residencia isla '!$E47,"-")</f>
        <v>0.89594320447210107</v>
      </c>
      <c r="R47" s="35">
        <f>IFERROR(Q47/Q60-1,"-")</f>
        <v>-8.5024974793864727E-3</v>
      </c>
      <c r="S47" s="243">
        <f>IFERROR('Turistas lugar residencia isla '!S47/'Turistas lugar residencia isla '!$G47,"-")</f>
        <v>0.90422720127144263</v>
      </c>
      <c r="T47" s="35">
        <f>IFERROR(S47/S60-1,"-")</f>
        <v>4.919081391789315E-2</v>
      </c>
      <c r="U47" s="243">
        <f>IFERROR('Turistas lugar residencia isla '!U47/'Turistas lugar residencia isla '!$I47,"-")</f>
        <v>0.92646555943704278</v>
      </c>
      <c r="V47" s="35">
        <f>IFERROR(U47/U60-1,"-")</f>
        <v>-2.755905093304345E-2</v>
      </c>
      <c r="W47" s="243">
        <f>IFERROR('Turistas lugar residencia isla '!W47/'Turistas lugar residencia isla '!$K47,"-")</f>
        <v>0.92602815477978162</v>
      </c>
      <c r="X47" s="35">
        <f>IFERROR(W47/W60-1,"-")</f>
        <v>1.4850845997251838E-3</v>
      </c>
      <c r="Y47" s="243">
        <f>IFERROR('Turistas lugar residencia isla '!Y47/'Turistas lugar residencia isla '!$M47,"-")</f>
        <v>0.90693101753236116</v>
      </c>
      <c r="Z47" s="35">
        <f>IFERROR(Y47/Y60-1,"-")</f>
        <v>-9.9934890273124521E-3</v>
      </c>
      <c r="AA47" s="242">
        <f>IFERROR('Turistas lugar residencia isla '!AA47/'Turistas lugar residencia isla '!$C47,"-")</f>
        <v>9.5563505303631807E-2</v>
      </c>
      <c r="AB47" s="35">
        <f>IFERROR(AA47/AA60-1,"-")</f>
        <v>-5.8229209247487312E-2</v>
      </c>
      <c r="AC47" s="243">
        <f>IFERROR('Turistas lugar residencia isla '!AC47/'Turistas lugar residencia isla '!$E47,"-")</f>
        <v>0.10405874806942457</v>
      </c>
      <c r="AD47" s="35">
        <f>IFERROR(AC47/AC60-1,"-")</f>
        <v>7.9741999400960051E-2</v>
      </c>
      <c r="AE47" s="243">
        <f>IFERROR('Turistas lugar residencia isla '!AE47/'Turistas lugar residencia isla '!$G47,"-")</f>
        <v>9.577279872855736E-2</v>
      </c>
      <c r="AF47" s="35">
        <f>IFERROR(AE47/AE60-1,"-")</f>
        <v>-0.30683335759382302</v>
      </c>
      <c r="AG47" s="243">
        <f>IFERROR('Turistas lugar residencia isla '!AG47/'Turistas lugar residencia isla '!$I47,"-")</f>
        <v>7.3527735498622113E-2</v>
      </c>
      <c r="AH47" s="35">
        <f>IFERROR(AG47/AG60-1,"-")</f>
        <v>0.55520989526322784</v>
      </c>
      <c r="AI47" s="243">
        <f>IFERROR('Turistas lugar residencia isla '!AI47/'Turistas lugar residencia isla '!$K47,"-")</f>
        <v>7.3976612368843828E-2</v>
      </c>
      <c r="AJ47" s="35">
        <f>IFERROR(AI47/AI60-1,"-")</f>
        <v>-1.8216427180575701E-2</v>
      </c>
      <c r="AK47" s="243">
        <f>IFERROR('Turistas lugar residencia isla '!AK47/'Turistas lugar residencia isla '!$M47,"-")</f>
        <v>9.3068982467638867E-2</v>
      </c>
      <c r="AL47" s="35">
        <f>IFERROR(AK47/AK60-1,"-")</f>
        <v>0.10909842116976787</v>
      </c>
      <c r="AM47" s="242">
        <f>IFERROR('Turistas lugar residencia isla '!AM47/'Turistas lugar residencia isla '!$C47,"-")</f>
        <v>0.19188044343049562</v>
      </c>
      <c r="AN47" s="35">
        <f>IFERROR(AM47/AM60-1,"-")</f>
        <v>1.9076581765355538E-2</v>
      </c>
      <c r="AO47" s="243">
        <f>IFERROR('Turistas lugar residencia isla '!AO47/'Turistas lugar residencia isla '!$E47,"-")</f>
        <v>0.15938791728253079</v>
      </c>
      <c r="AP47" s="35">
        <f>IFERROR(AO47/AO60-1,"-")</f>
        <v>-1.9085872560643091E-2</v>
      </c>
      <c r="AQ47" s="243">
        <f>IFERROR('Turistas lugar residencia isla '!AQ47/'Turistas lugar residencia isla '!$G47,"-")</f>
        <v>0.22732466455582181</v>
      </c>
      <c r="AR47" s="35">
        <f>IFERROR(AQ47/AQ60-1,"-")</f>
        <v>0.16476495949720293</v>
      </c>
      <c r="AS47" s="243">
        <f>IFERROR('Turistas lugar residencia isla '!AS47/'Turistas lugar residencia isla '!$I47,"-")</f>
        <v>0.42694497153700189</v>
      </c>
      <c r="AT47" s="35">
        <f>IFERROR(AS47/AS60-1,"-")</f>
        <v>4.8116055328431662E-2</v>
      </c>
      <c r="AU47" s="243">
        <f>IFERROR('Turistas lugar residencia isla '!AU47/'Turistas lugar residencia isla '!$K47,"-")</f>
        <v>0.19768888634640963</v>
      </c>
      <c r="AV47" s="35">
        <f>IFERROR(AU47/AU60-1,"-")</f>
        <v>0.32690732452098792</v>
      </c>
      <c r="AW47" s="243">
        <f>IFERROR('Turistas lugar residencia isla '!AW47/'Turistas lugar residencia isla '!$M47,"-")</f>
        <v>0.56264678573379212</v>
      </c>
      <c r="AX47" s="35">
        <f>IFERROR(AW47/AW60-1,"-")</f>
        <v>0.13542088953661424</v>
      </c>
      <c r="AY47" s="242">
        <f>IFERROR('Turistas lugar residencia isla '!AY47/'Turistas lugar residencia isla '!$C47,"-")</f>
        <v>2.5503173906731666E-2</v>
      </c>
      <c r="AZ47" s="35">
        <f>IFERROR(AY47/AY60-1,"-")</f>
        <v>-1.1433363103626082E-2</v>
      </c>
      <c r="BA47" s="243">
        <f>IFERROR('Turistas lugar residencia isla '!BA47/'Turistas lugar residencia isla '!$E47,"-")</f>
        <v>3.9357379533069219E-2</v>
      </c>
      <c r="BB47" s="35">
        <f>IFERROR(BA47/BA60-1,"-")</f>
        <v>-1.2520721044624983E-2</v>
      </c>
      <c r="BC47" s="243">
        <f>IFERROR('Turistas lugar residencia isla '!BC47/'Turistas lugar residencia isla '!$G47,"-")</f>
        <v>1.5261260238543566E-2</v>
      </c>
      <c r="BD47" s="35">
        <f>IFERROR(BC47/BC60-1,"-")</f>
        <v>-0.16017128472941722</v>
      </c>
      <c r="BE47" s="243">
        <f>IFERROR('Turistas lugar residencia isla '!BE47/'Turistas lugar residencia isla '!$I47,"-")</f>
        <v>8.5824823489181381E-3</v>
      </c>
      <c r="BF47" s="35">
        <f>IFERROR(BE47/BE60-1,"-")</f>
        <v>8.5193230024350086E-2</v>
      </c>
      <c r="BG47" s="243">
        <f>IFERROR('Turistas lugar residencia isla '!BG47/'Turistas lugar residencia isla '!$K47,"-")</f>
        <v>1.6117729502452698E-2</v>
      </c>
      <c r="BH47" s="35">
        <f>IFERROR(BG47/BG60-1,"-")</f>
        <v>-5.5273818952327192E-3</v>
      </c>
      <c r="BI47" s="243">
        <f>IFERROR('Turistas lugar residencia isla '!BI47/'Turistas lugar residencia isla '!$M47,"-")</f>
        <v>1.2480200994046644E-2</v>
      </c>
      <c r="BJ47" s="35">
        <f>IFERROR(BI47/BI60-1,"-")</f>
        <v>-3.3692282886366387E-2</v>
      </c>
      <c r="BK47" s="242">
        <f>IFERROR('Turistas lugar residencia isla '!BK47/'Turistas lugar residencia isla '!$C47,"-")</f>
        <v>3.438784191373559E-2</v>
      </c>
      <c r="BL47" s="35">
        <f>IFERROR(BK47/BK60-1,"-")</f>
        <v>0.26330905265906424</v>
      </c>
      <c r="BM47" s="243">
        <f>IFERROR('Turistas lugar residencia isla '!BM47/'Turistas lugar residencia isla '!$E47,"-")</f>
        <v>3.6334845251321385E-2</v>
      </c>
      <c r="BN47" s="35">
        <f>IFERROR(BM47/BM60-1,"-")</f>
        <v>0.31136923088299784</v>
      </c>
      <c r="BO47" s="243">
        <f>IFERROR('Turistas lugar residencia isla '!BO47/'Turistas lugar residencia isla '!$G47,"-")</f>
        <v>1.5155142161205698E-2</v>
      </c>
      <c r="BP47" s="35">
        <f>IFERROR(BO47/BO60-1,"-")</f>
        <v>0.20276074625450535</v>
      </c>
      <c r="BQ47" s="243">
        <f>IFERROR('Turistas lugar residencia isla '!BQ47/'Turistas lugar residencia isla '!$I47,"-")</f>
        <v>4.8832983552477185E-2</v>
      </c>
      <c r="BR47" s="35">
        <f>IFERROR(BQ47/BQ60-1,"-")</f>
        <v>0.20281733895010512</v>
      </c>
      <c r="BS47" s="243">
        <f>IFERROR('Turistas lugar residencia isla '!BS47/'Turistas lugar residencia isla '!$K47,"-")</f>
        <v>4.9726127311471191E-2</v>
      </c>
      <c r="BT47" s="35">
        <f>IFERROR(BS47/BS60-1,"-")</f>
        <v>0.3366753096962718</v>
      </c>
      <c r="BU47" s="243">
        <f>IFERROR('Turistas lugar residencia isla '!BU47/'Turistas lugar residencia isla '!$M47,"-")</f>
        <v>2.0044786716915178E-2</v>
      </c>
      <c r="BV47" s="35">
        <f>IFERROR(BU47/BU60-1,"-")</f>
        <v>0.11326680044817028</v>
      </c>
      <c r="BW47" s="242">
        <f>IFERROR('Turistas lugar residencia isla '!BW47/'Turistas lugar residencia isla '!$C47,"-")</f>
        <v>0.27781395805268838</v>
      </c>
      <c r="BX47" s="35">
        <f>IFERROR(BW47/BW60-1,"-")</f>
        <v>-1.3628598816453508E-2</v>
      </c>
      <c r="BY47" s="243">
        <f>IFERROR('Turistas lugar residencia isla '!BY47/'Turistas lugar residencia isla '!$E47,"-")</f>
        <v>0.33652834211651594</v>
      </c>
      <c r="BZ47" s="35">
        <f>IFERROR(BY47/BY60-1,"-")</f>
        <v>-1.3285336917866264E-2</v>
      </c>
      <c r="CA47" s="243">
        <f>IFERROR('Turistas lugar residencia isla '!CA47/'Turistas lugar residencia isla '!$G47,"-")</f>
        <v>0.13573982808871471</v>
      </c>
      <c r="CB47" s="35">
        <f>IFERROR(CA47/CA60-1,"-")</f>
        <v>7.9881612978586425E-2</v>
      </c>
      <c r="CC47" s="243">
        <f>IFERROR('Turistas lugar residencia isla '!CC47/'Turistas lugar residencia isla '!$I47,"-")</f>
        <v>0.19599573557908287</v>
      </c>
      <c r="CD47" s="35">
        <f>IFERROR(CC47/CC60-1,"-")</f>
        <v>-0.20709812995277577</v>
      </c>
      <c r="CE47" s="243">
        <f>IFERROR('Turistas lugar residencia isla '!CE47/'Turistas lugar residencia isla '!$K47,"-")</f>
        <v>0.41236789039371879</v>
      </c>
      <c r="CF47" s="35">
        <f>IFERROR(CE47/CE60-1,"-")</f>
        <v>-9.3965543006499286E-2</v>
      </c>
      <c r="CG47" s="243">
        <f>IFERROR('Turistas lugar residencia isla '!CG47/'Turistas lugar residencia isla '!$M47,"-")</f>
        <v>9.2550111966792289E-2</v>
      </c>
      <c r="CH47" s="35">
        <f>IFERROR(CG47/CG60-1,"-")</f>
        <v>-0.46091931872820058</v>
      </c>
      <c r="CI47" s="242">
        <f>IFERROR('Turistas lugar residencia isla '!CI47/'Turistas lugar residencia isla '!$C47,"-")</f>
        <v>4.1274980272063048E-2</v>
      </c>
      <c r="CJ47" s="35">
        <f>IFERROR(CI47/CI60-1,"-")</f>
        <v>0.10462957429770725</v>
      </c>
      <c r="CK47" s="243">
        <f>IFERROR('Turistas lugar residencia isla '!CK47/'Turistas lugar residencia isla '!$E47,"-")</f>
        <v>3.261134856185554E-2</v>
      </c>
      <c r="CL47" s="35">
        <f>IFERROR(CK47/CK60-1,"-")</f>
        <v>0.12552657309300397</v>
      </c>
      <c r="CM47" s="243">
        <f>IFERROR('Turistas lugar residencia isla '!CM47/'Turistas lugar residencia isla '!$G47,"-")</f>
        <v>4.5386454891179616E-2</v>
      </c>
      <c r="CN47" s="35">
        <f>IFERROR(CM47/CM60-1,"-")</f>
        <v>-2.1096059342838425E-2</v>
      </c>
      <c r="CO47" s="243">
        <f>IFERROR('Turistas lugar residencia isla '!CO47/'Turistas lugar residencia isla '!$I47,"-")</f>
        <v>3.087682126310002E-2</v>
      </c>
      <c r="CP47" s="35">
        <f>IFERROR(CO47/CO60-1,"-")</f>
        <v>0.219153756777549</v>
      </c>
      <c r="CQ47" s="243">
        <f>IFERROR('Turistas lugar residencia isla '!CQ47/'Turistas lugar residencia isla '!$K47,"-")</f>
        <v>3.9819992467905171E-2</v>
      </c>
      <c r="CR47" s="35">
        <f>IFERROR(CQ47/CQ60-1,"-")</f>
        <v>7.2073281721789284E-2</v>
      </c>
      <c r="CS47" s="243">
        <f>IFERROR('Turistas lugar residencia isla '!CS47/'Turistas lugar residencia isla '!$M47,"-")</f>
        <v>6.2756021628707193E-2</v>
      </c>
      <c r="CT47" s="35">
        <f>IFERROR(CS47/CS60-1,"-")</f>
        <v>0.22832933767957941</v>
      </c>
      <c r="CU47" s="242">
        <f>IFERROR('Turistas lugar residencia isla '!CU47/'Turistas lugar residencia isla '!$C47,"-")</f>
        <v>2.9606909197963056E-2</v>
      </c>
      <c r="CV47" s="35">
        <f>IFERROR(CU47/CU60-1,"-")</f>
        <v>-2.8671857277157375E-2</v>
      </c>
      <c r="CW47" s="243">
        <f>IFERROR('Turistas lugar residencia isla '!CW47/'Turistas lugar residencia isla '!$E47,"-")</f>
        <v>2.4275948788740863E-2</v>
      </c>
      <c r="CX47" s="35">
        <f>IFERROR(CW47/CW60-1,"-")</f>
        <v>0.12679945936093473</v>
      </c>
      <c r="CY47" s="243">
        <f>IFERROR('Turistas lugar residencia isla '!CY47/'Turistas lugar residencia isla '!$G47,"-")</f>
        <v>1.7692104568259835E-2</v>
      </c>
      <c r="CZ47" s="35">
        <f>IFERROR(CY47/CY60-1,"-")</f>
        <v>0.144004011766528</v>
      </c>
      <c r="DA47" s="243">
        <f>IFERROR('Turistas lugar residencia isla '!DA47/'Turistas lugar residencia isla '!$I47,"-")</f>
        <v>1.3222386868802007E-2</v>
      </c>
      <c r="DB47" s="35">
        <f>IFERROR(DA47/DA60-1,"-")</f>
        <v>-0.1875886645926097</v>
      </c>
      <c r="DC47" s="243">
        <f>IFERROR('Turistas lugar residencia isla '!DC47/'Turistas lugar residencia isla '!$K47,"-")</f>
        <v>7.4834699121414508E-2</v>
      </c>
      <c r="DD47" s="35">
        <f>IFERROR(DC47/DC60-1,"-")</f>
        <v>-7.7528480145515943E-2</v>
      </c>
      <c r="DE47" s="243">
        <f>IFERROR('Turistas lugar residencia isla '!DE47/'Turistas lugar residencia isla '!$M47,"-")</f>
        <v>7.0457152220219565E-3</v>
      </c>
      <c r="DF47" s="35">
        <f>IFERROR(DE47/DE60-1,"-")</f>
        <v>1.4892689502476397</v>
      </c>
      <c r="DG47" s="242">
        <f>IFERROR('Turistas lugar residencia isla '!DG47/'Turistas lugar residencia isla '!$C47,"-")</f>
        <v>0.17804534059786395</v>
      </c>
      <c r="DH47" s="35">
        <f>IFERROR(DG47/DG60-1,"-")</f>
        <v>4.37955458824828E-2</v>
      </c>
      <c r="DI47" s="243">
        <f>IFERROR('Turistas lugar residencia isla '!DI47/'Turistas lugar residencia isla '!$E47,"-")</f>
        <v>0.11507303481576794</v>
      </c>
      <c r="DJ47" s="35">
        <f>IFERROR(DI47/DI60-1,"-")</f>
        <v>-1.3415091989908201E-2</v>
      </c>
      <c r="DK47" s="243">
        <f>IFERROR('Turistas lugar residencia isla '!DK47/'Turistas lugar residencia isla '!$G47,"-")</f>
        <v>0.33547872826121827</v>
      </c>
      <c r="DL47" s="35">
        <f>IFERROR(DK47/DK60-1,"-")</f>
        <v>5.0285906798280822E-2</v>
      </c>
      <c r="DM47" s="243">
        <f>IFERROR('Turistas lugar residencia isla '!DM47/'Turistas lugar residencia isla '!$I47,"-")</f>
        <v>6.6333201467068073E-2</v>
      </c>
      <c r="DN47" s="35">
        <f>IFERROR(DM47/DM60-1,"-")</f>
        <v>-8.2643365357846443E-2</v>
      </c>
      <c r="DO47" s="243">
        <f>IFERROR('Turistas lugar residencia isla '!DO47/'Turistas lugar residencia isla '!$K47,"-")</f>
        <v>5.8140144635289291E-2</v>
      </c>
      <c r="DP47" s="35">
        <f>IFERROR(DO47/DO60-1,"-")</f>
        <v>0.10919981607520723</v>
      </c>
      <c r="DQ47" s="243">
        <f>IFERROR('Turistas lugar residencia isla '!DQ47/'Turistas lugar residencia isla '!$M47,"-")</f>
        <v>8.2910044240537439E-2</v>
      </c>
      <c r="DR47" s="35">
        <f>IFERROR(DQ47/DQ60-1,"-")</f>
        <v>0.61304349375516676</v>
      </c>
      <c r="DS47" s="242">
        <f>IFERROR('Turistas lugar residencia isla '!DS47/'Turistas lugar residencia isla '!$C47,"-")</f>
        <v>7.9217500403479899E-2</v>
      </c>
      <c r="DT47" s="35">
        <f>IFERROR(DS47/DS60-1,"-")</f>
        <v>-4.0593916676622599E-2</v>
      </c>
      <c r="DU47" s="243">
        <f>IFERROR('Turistas lugar residencia isla '!DU47/'Turistas lugar residencia isla '!$E47,"-")</f>
        <v>0.11536591604461947</v>
      </c>
      <c r="DV47" s="35">
        <f>IFERROR(DU47/DU60-1,"-")</f>
        <v>-6.2518961128979811E-2</v>
      </c>
      <c r="DW47" s="243">
        <f>IFERROR('Turistas lugar residencia isla '!DW47/'Turistas lugar residencia isla '!$G47,"-")</f>
        <v>8.9509364303359498E-2</v>
      </c>
      <c r="DX47" s="35">
        <f>IFERROR(DW47/DW60-1,"-")</f>
        <v>-0.12800176730796098</v>
      </c>
      <c r="DY47" s="243">
        <f>IFERROR('Turistas lugar residencia isla '!DY47/'Turistas lugar residencia isla '!$I47,"-")</f>
        <v>9.8463869760830353E-2</v>
      </c>
      <c r="DZ47" s="35">
        <f>IFERROR(DY47/DY60-1,"-")</f>
        <v>3.0140533206605369E-2</v>
      </c>
      <c r="EA47" s="243">
        <f>IFERROR('Turistas lugar residencia isla '!EA47/'Turistas lugar residencia isla '!$K47,"-")</f>
        <v>5.4621988949749484E-2</v>
      </c>
      <c r="EB47" s="35">
        <f>IFERROR(EA47/EA60-1,"-")</f>
        <v>-0.17371063392087693</v>
      </c>
      <c r="EC47" s="243">
        <f>IFERROR('Turistas lugar residencia isla '!EC47/'Turistas lugar residencia isla '!$M47,"-")</f>
        <v>5.9151237096509914E-2</v>
      </c>
      <c r="ED47" s="35">
        <f>IFERROR(EC47/EC60-1,"-")</f>
        <v>-0.4457554131382736</v>
      </c>
    </row>
    <row r="48" spans="1:134" s="16" customFormat="1" outlineLevel="1" x14ac:dyDescent="0.25">
      <c r="A48" s="218"/>
      <c r="B48" s="33" t="s">
        <v>35</v>
      </c>
      <c r="C48" s="242">
        <f>IFERROR('Turistas lugar residencia isla '!C48/'Turistas lugar residencia isla '!$C48,"-")</f>
        <v>1</v>
      </c>
      <c r="D48" s="35">
        <f t="shared" ref="D48:D59" si="173">IFERROR(C48/C61-1,"-")</f>
        <v>0</v>
      </c>
      <c r="E48" s="243">
        <f>IFERROR('Turistas lugar residencia isla '!E48/'Turistas lugar residencia isla '!$E48,"-")</f>
        <v>1</v>
      </c>
      <c r="F48" s="35">
        <f t="shared" ref="F48:F59" si="174">IFERROR(E48/E61-1,"-")</f>
        <v>0</v>
      </c>
      <c r="G48" s="243">
        <f>IFERROR('Turistas lugar residencia isla '!G48/'Turistas lugar residencia isla '!$G48,"-")</f>
        <v>1</v>
      </c>
      <c r="H48" s="35">
        <f t="shared" ref="H48:H59" si="175">IFERROR(G48/G61-1,"-")</f>
        <v>0</v>
      </c>
      <c r="I48" s="243">
        <f>IFERROR('Turistas lugar residencia isla '!I48/'Turistas lugar residencia isla '!$I48,"-")</f>
        <v>1</v>
      </c>
      <c r="J48" s="35">
        <f t="shared" ref="J48:J59" si="176">IFERROR(I48/I61-1,"-")</f>
        <v>0</v>
      </c>
      <c r="K48" s="243">
        <f>IFERROR('Turistas lugar residencia isla '!K48/'Turistas lugar residencia isla '!$K48,"-")</f>
        <v>1</v>
      </c>
      <c r="L48" s="35">
        <f t="shared" ref="L48:L59" si="177">IFERROR(K48/K61-1,"-")</f>
        <v>0</v>
      </c>
      <c r="M48" s="243">
        <f>IFERROR('Turistas lugar residencia isla '!M48/'Turistas lugar residencia isla '!$M48,"-")</f>
        <v>1</v>
      </c>
      <c r="N48" s="35">
        <f t="shared" ref="N48:N59" si="178">IFERROR(M48/M61-1,"-")</f>
        <v>0</v>
      </c>
      <c r="O48" s="242">
        <f>IFERROR('Turistas lugar residencia isla '!O48/'Turistas lugar residencia isla '!$C48,"-")</f>
        <v>0.91348691188324638</v>
      </c>
      <c r="P48" s="35">
        <f t="shared" ref="P48:P59" si="179">IFERROR(O48/O61-1,"-")</f>
        <v>-2.2971593733264184E-3</v>
      </c>
      <c r="Q48" s="243">
        <f>IFERROR('Turistas lugar residencia isla '!Q48/'Turistas lugar residencia isla '!$E48,"-")</f>
        <v>0.90573729420862858</v>
      </c>
      <c r="R48" s="35">
        <f t="shared" ref="R48:R59" si="180">IFERROR(Q48/Q61-1,"-")</f>
        <v>8.9752454973555107E-3</v>
      </c>
      <c r="S48" s="243">
        <f>IFERROR('Turistas lugar residencia isla '!S48/'Turistas lugar residencia isla '!$G48,"-")</f>
        <v>0.90259193871440668</v>
      </c>
      <c r="T48" s="35">
        <f t="shared" ref="T48:T59" si="181">IFERROR(S48/S61-1,"-")</f>
        <v>-1.8021147616088751E-2</v>
      </c>
      <c r="U48" s="243">
        <f>IFERROR('Turistas lugar residencia isla '!U48/'Turistas lugar residencia isla '!$I48,"-")</f>
        <v>0.94254005853614098</v>
      </c>
      <c r="V48" s="35">
        <f t="shared" ref="V48:V59" si="182">IFERROR(U48/U61-1,"-")</f>
        <v>-2.7268948875857069E-3</v>
      </c>
      <c r="W48" s="243">
        <f>IFERROR('Turistas lugar residencia isla '!W48/'Turistas lugar residencia isla '!$K48,"-")</f>
        <v>0.9285714285714286</v>
      </c>
      <c r="X48" s="35">
        <f t="shared" ref="X48:X59" si="183">IFERROR(W48/W61-1,"-")</f>
        <v>-8.2102965037769149E-3</v>
      </c>
      <c r="Y48" s="243">
        <f>IFERROR('Turistas lugar residencia isla '!Y48/'Turistas lugar residencia isla '!$M48,"-")</f>
        <v>0.90433179147393428</v>
      </c>
      <c r="Z48" s="35">
        <f t="shared" ref="Z48:Z59" si="184">IFERROR(Y48/Y61-1,"-")</f>
        <v>2.228811210096926E-2</v>
      </c>
      <c r="AA48" s="242">
        <f>IFERROR('Turistas lugar residencia isla '!AA48/'Turistas lugar residencia isla '!$C48,"-")</f>
        <v>8.6513088116753636E-2</v>
      </c>
      <c r="AB48" s="35">
        <f t="shared" ref="AB48:AB59" si="185">IFERROR(AA48/AA61-1,"-")</f>
        <v>2.4917198603090052E-2</v>
      </c>
      <c r="AC48" s="243">
        <f>IFERROR('Turistas lugar residencia isla '!AC48/'Turistas lugar residencia isla '!$E48,"-")</f>
        <v>9.4262705791371457E-2</v>
      </c>
      <c r="AD48" s="35">
        <f t="shared" ref="AD48:AD59" si="186">IFERROR(AC48/AC61-1,"-")</f>
        <v>-7.8742501862495984E-2</v>
      </c>
      <c r="AE48" s="243">
        <f>IFERROR('Turistas lugar residencia isla '!AE48/'Turistas lugar residencia isla '!$G48,"-")</f>
        <v>9.740548018749097E-2</v>
      </c>
      <c r="AF48" s="35">
        <f t="shared" ref="AF48:AF59" si="187">IFERROR(AE48/AE61-1,"-")</f>
        <v>0.20486006105007415</v>
      </c>
      <c r="AG48" s="243">
        <f>IFERROR('Turistas lugar residencia isla '!AG48/'Turistas lugar residencia isla '!$I48,"-")</f>
        <v>5.7459941463859056E-2</v>
      </c>
      <c r="AH48" s="35">
        <f t="shared" ref="AH48:AH59" si="188">IFERROR(AG48/AG61-1,"-")</f>
        <v>4.6958973193376163E-2</v>
      </c>
      <c r="AI48" s="243">
        <f>IFERROR('Turistas lugar residencia isla '!AI48/'Turistas lugar residencia isla '!$K48,"-")</f>
        <v>7.1428571428571425E-2</v>
      </c>
      <c r="AJ48" s="35">
        <f t="shared" ref="AJ48:AJ59" si="189">IFERROR(AI48/AI61-1,"-")</f>
        <v>0.12059561515363426</v>
      </c>
      <c r="AK48" s="243">
        <f>IFERROR('Turistas lugar residencia isla '!AK48/'Turistas lugar residencia isla '!$M48,"-")</f>
        <v>9.5699462432804097E-2</v>
      </c>
      <c r="AL48" s="35">
        <f t="shared" ref="AL48:AL59" si="190">IFERROR(AK48/AK61-1,"-")</f>
        <v>-0.17060465891569787</v>
      </c>
      <c r="AM48" s="242">
        <f>IFERROR('Turistas lugar residencia isla '!AM48/'Turistas lugar residencia isla '!$C48,"-")</f>
        <v>0.19518823207253905</v>
      </c>
      <c r="AN48" s="35">
        <f t="shared" ref="AN48:AN59" si="191">IFERROR(AM48/AM61-1,"-")</f>
        <v>7.2997759721320943E-2</v>
      </c>
      <c r="AO48" s="243">
        <f>IFERROR('Turistas lugar residencia isla '!AO48/'Turistas lugar residencia isla '!$E48,"-")</f>
        <v>0.15945794169866867</v>
      </c>
      <c r="AP48" s="35">
        <f t="shared" ref="AP48:AP59" si="192">IFERROR(AO48/AO61-1,"-")</f>
        <v>-2.8464163236879725E-2</v>
      </c>
      <c r="AQ48" s="243">
        <f>IFERROR('Turistas lugar residencia isla '!AQ48/'Turistas lugar residencia isla '!$G48,"-")</f>
        <v>0.20939416465341015</v>
      </c>
      <c r="AR48" s="35">
        <f t="shared" ref="AR48:AR59" si="193">IFERROR(AQ48/AQ61-1,"-")</f>
        <v>-0.12525928934417285</v>
      </c>
      <c r="AS48" s="243">
        <f>IFERROR('Turistas lugar residencia isla '!AS48/'Turistas lugar residencia isla '!$I48,"-")</f>
        <v>0.41539591613615917</v>
      </c>
      <c r="AT48" s="35">
        <f t="shared" ref="AT48:AT59" si="194">IFERROR(AS48/AS61-1,"-")</f>
        <v>3.8411108526391846E-2</v>
      </c>
      <c r="AU48" s="243">
        <f>IFERROR('Turistas lugar residencia isla '!AU48/'Turistas lugar residencia isla '!$K48,"-")</f>
        <v>0.14952523552224092</v>
      </c>
      <c r="AV48" s="35">
        <f t="shared" ref="AV48:AV59" si="195">IFERROR(AU48/AU61-1,"-")</f>
        <v>-0.23424955141640258</v>
      </c>
      <c r="AW48" s="243">
        <f>IFERROR('Turistas lugar residencia isla '!AW48/'Turistas lugar residencia isla '!$M48,"-")</f>
        <v>0.5271283910488811</v>
      </c>
      <c r="AX48" s="35">
        <f t="shared" ref="AX48:AX59" si="196">IFERROR(AW48/AW61-1,"-")</f>
        <v>6.2183028188341316E-2</v>
      </c>
      <c r="AY48" s="242">
        <f>IFERROR('Turistas lugar residencia isla '!AY48/'Turistas lugar residencia isla '!$C48,"-")</f>
        <v>2.2654957362861144E-2</v>
      </c>
      <c r="AZ48" s="35">
        <f t="shared" ref="AZ48:AZ59" si="197">IFERROR(AY48/AY61-1,"-")</f>
        <v>8.917079747638379E-2</v>
      </c>
      <c r="BA48" s="243">
        <f>IFERROR('Turistas lugar residencia isla '!BA48/'Turistas lugar residencia isla '!$E48,"-")</f>
        <v>3.3994928839248741E-2</v>
      </c>
      <c r="BB48" s="35">
        <f t="shared" ref="BB48:BB59" si="198">IFERROR(BA48/BA61-1,"-")</f>
        <v>2.1477840715304897E-2</v>
      </c>
      <c r="BC48" s="243">
        <f>IFERROR('Turistas lugar residencia isla '!BC48/'Turistas lugar residencia isla '!$G48,"-")</f>
        <v>1.518460013628198E-2</v>
      </c>
      <c r="BD48" s="35">
        <f t="shared" ref="BD48:BD59" si="199">IFERROR(BC48/BC61-1,"-")</f>
        <v>0.10472145113488551</v>
      </c>
      <c r="BE48" s="243">
        <f>IFERROR('Turistas lugar residencia isla '!BE48/'Turistas lugar residencia isla '!$I48,"-")</f>
        <v>7.7668576114065758E-3</v>
      </c>
      <c r="BF48" s="35">
        <f t="shared" ref="BF48:BF59" si="200">IFERROR(BE48/BE61-1,"-")</f>
        <v>0.40185831526667704</v>
      </c>
      <c r="BG48" s="243">
        <f>IFERROR('Turistas lugar residencia isla '!BG48/'Turistas lugar residencia isla '!$K48,"-")</f>
        <v>1.5535632910803798E-2</v>
      </c>
      <c r="BH48" s="35">
        <f t="shared" ref="BH48:BH59" si="201">IFERROR(BG48/BG61-1,"-")</f>
        <v>0.40376165924525931</v>
      </c>
      <c r="BI48" s="243">
        <f>IFERROR('Turistas lugar residencia isla '!BI48/'Turistas lugar residencia isla '!$M48,"-")</f>
        <v>1.6002000250031255E-2</v>
      </c>
      <c r="BJ48" s="35">
        <f t="shared" ref="BJ48:BJ59" si="202">IFERROR(BI48/BI61-1,"-")</f>
        <v>0.27706285866378466</v>
      </c>
      <c r="BK48" s="242">
        <f>IFERROR('Turistas lugar residencia isla '!BK48/'Turistas lugar residencia isla '!$C48,"-")</f>
        <v>5.0781970140503931E-2</v>
      </c>
      <c r="BL48" s="35">
        <f t="shared" ref="BL48:BL59" si="203">IFERROR(BK48/BK61-1,"-")</f>
        <v>0.14128280395726489</v>
      </c>
      <c r="BM48" s="243">
        <f>IFERROR('Turistas lugar residencia isla '!BM48/'Turistas lugar residencia isla '!$E48,"-")</f>
        <v>5.200870530354168E-2</v>
      </c>
      <c r="BN48" s="35">
        <f t="shared" ref="BN48:BN59" si="204">IFERROR(BM48/BM61-1,"-")</f>
        <v>0.21648764139207999</v>
      </c>
      <c r="BO48" s="243">
        <f>IFERROR('Turistas lugar residencia isla '!BO48/'Turistas lugar residencia isla '!$G48,"-")</f>
        <v>2.1534101468128602E-2</v>
      </c>
      <c r="BP48" s="35">
        <f t="shared" ref="BP48:BP59" si="205">IFERROR(BO48/BO61-1,"-")</f>
        <v>3.5712816342667875E-3</v>
      </c>
      <c r="BQ48" s="243">
        <f>IFERROR('Turistas lugar residencia isla '!BQ48/'Turistas lugar residencia isla '!$I48,"-")</f>
        <v>5.8638636130692756E-2</v>
      </c>
      <c r="BR48" s="35">
        <f t="shared" ref="BR48:BR59" si="206">IFERROR(BQ48/BQ61-1,"-")</f>
        <v>9.7902145327475099E-2</v>
      </c>
      <c r="BS48" s="243">
        <f>IFERROR('Turistas lugar residencia isla '!BS48/'Turistas lugar residencia isla '!$K48,"-")</f>
        <v>9.2697648032587163E-2</v>
      </c>
      <c r="BT48" s="35">
        <f t="shared" ref="BT48:BT59" si="207">IFERROR(BS48/BS61-1,"-")</f>
        <v>0.35953888873333284</v>
      </c>
      <c r="BU48" s="243">
        <f>IFERROR('Turistas lugar residencia isla '!BU48/'Turistas lugar residencia isla '!$M48,"-")</f>
        <v>3.1691461432679084E-2</v>
      </c>
      <c r="BV48" s="35">
        <f t="shared" ref="BV48:BV59" si="208">IFERROR(BU48/BU61-1,"-")</f>
        <v>-0.21835829555381536</v>
      </c>
      <c r="BW48" s="242">
        <f>IFERROR('Turistas lugar residencia isla '!BW48/'Turistas lugar residencia isla '!$C48,"-")</f>
        <v>0.29251352779416928</v>
      </c>
      <c r="BX48" s="35">
        <f t="shared" ref="BX48:BX59" si="209">IFERROR(BW48/BW61-1,"-")</f>
        <v>-2.9492036421556178E-2</v>
      </c>
      <c r="BY48" s="243">
        <f>IFERROR('Turistas lugar residencia isla '!BY48/'Turistas lugar residencia isla '!$E48,"-")</f>
        <v>0.34830290069638647</v>
      </c>
      <c r="BZ48" s="35">
        <f t="shared" ref="BZ48:BZ59" si="210">IFERROR(BY48/BY61-1,"-")</f>
        <v>1.8075938579922957E-2</v>
      </c>
      <c r="CA48" s="243">
        <f>IFERROR('Turistas lugar residencia isla '!CA48/'Turistas lugar residencia isla '!$G48,"-")</f>
        <v>0.14679479237646864</v>
      </c>
      <c r="CB48" s="35">
        <f t="shared" ref="CB48:CB59" si="211">IFERROR(CA48/CA61-1,"-")</f>
        <v>0.13054958804766947</v>
      </c>
      <c r="CC48" s="243">
        <f>IFERROR('Turistas lugar residencia isla '!CC48/'Turistas lugar residencia isla '!$I48,"-")</f>
        <v>0.22959491623865436</v>
      </c>
      <c r="CD48" s="35">
        <f t="shared" ref="CD48:CD59" si="212">IFERROR(CC48/CC61-1,"-")</f>
        <v>-5.9605399312490759E-2</v>
      </c>
      <c r="CE48" s="243">
        <f>IFERROR('Turistas lugar residencia isla '!CE48/'Turistas lugar residencia isla '!$K48,"-")</f>
        <v>0.43268667404465855</v>
      </c>
      <c r="CF48" s="35">
        <f t="shared" ref="CF48:CF59" si="213">IFERROR(CE48/CE61-1,"-")</f>
        <v>4.9016226344040792E-3</v>
      </c>
      <c r="CG48" s="243">
        <f>IFERROR('Turistas lugar residencia isla '!CG48/'Turistas lugar residencia isla '!$M48,"-")</f>
        <v>9.4136767095886989E-2</v>
      </c>
      <c r="CH48" s="35">
        <f t="shared" ref="CH48:CH59" si="214">IFERROR(CG48/CG61-1,"-")</f>
        <v>-0.15711951466093621</v>
      </c>
      <c r="CI48" s="242">
        <f>IFERROR('Turistas lugar residencia isla '!CI48/'Turistas lugar residencia isla '!$C48,"-")</f>
        <v>3.9000158129596847E-2</v>
      </c>
      <c r="CJ48" s="35">
        <f t="shared" ref="CJ48:CJ59" si="215">IFERROR(CI48/CI61-1,"-")</f>
        <v>-2.6015550469003723E-2</v>
      </c>
      <c r="CK48" s="243">
        <f>IFERROR('Turistas lugar residencia isla '!CK48/'Turistas lugar residencia isla '!$E48,"-")</f>
        <v>2.8577749289526975E-2</v>
      </c>
      <c r="CL48" s="35">
        <f t="shared" ref="CL48:CL59" si="216">IFERROR(CK48/CK61-1,"-")</f>
        <v>-0.12705618469344804</v>
      </c>
      <c r="CM48" s="243">
        <f>IFERROR('Turistas lugar residencia isla '!CM48/'Turistas lugar residencia isla '!$G48,"-")</f>
        <v>5.2171735943339737E-2</v>
      </c>
      <c r="CN48" s="35">
        <f t="shared" ref="CN48:CN59" si="217">IFERROR(CM48/CM61-1,"-")</f>
        <v>0.17830840431883832</v>
      </c>
      <c r="CO48" s="243">
        <f>IFERROR('Turistas lugar residencia isla '!CO48/'Turistas lugar residencia isla '!$I48,"-")</f>
        <v>3.3584256739058641E-2</v>
      </c>
      <c r="CP48" s="35">
        <f t="shared" ref="CP48:CP59" si="218">IFERROR(CO48/CO61-1,"-")</f>
        <v>6.5870495237111193E-2</v>
      </c>
      <c r="CQ48" s="243">
        <f>IFERROR('Turistas lugar residencia isla '!CQ48/'Turistas lugar residencia isla '!$K48,"-")</f>
        <v>3.9631906404902953E-2</v>
      </c>
      <c r="CR48" s="35">
        <f t="shared" ref="CR48:CR59" si="219">IFERROR(CQ48/CQ61-1,"-")</f>
        <v>3.6861711137510911E-2</v>
      </c>
      <c r="CS48" s="243">
        <f>IFERROR('Turistas lugar residencia isla '!CS48/'Turistas lugar residencia isla '!$M48,"-")</f>
        <v>7.6978372296537062E-2</v>
      </c>
      <c r="CT48" s="35">
        <f t="shared" ref="CT48:CT59" si="220">IFERROR(CS48/CS61-1,"-")</f>
        <v>0.23603515217235405</v>
      </c>
      <c r="CU48" s="242">
        <f>IFERROR('Turistas lugar residencia isla '!CU48/'Turistas lugar residencia isla '!$C48,"-")</f>
        <v>2.7657252170425136E-2</v>
      </c>
      <c r="CV48" s="35">
        <f t="shared" ref="CV48:CV59" si="221">IFERROR(CU48/CU61-1,"-")</f>
        <v>-5.2895432942109522E-2</v>
      </c>
      <c r="CW48" s="243">
        <f>IFERROR('Turistas lugar residencia isla '!CW48/'Turistas lugar residencia isla '!$E48,"-")</f>
        <v>2.3069810710699922E-2</v>
      </c>
      <c r="CX48" s="35">
        <f t="shared" ref="CX48:CX59" si="222">IFERROR(CW48/CW61-1,"-")</f>
        <v>1.4297940452983937E-2</v>
      </c>
      <c r="CY48" s="243">
        <f>IFERROR('Turistas lugar residencia isla '!CY48/'Turistas lugar residencia isla '!$G48,"-")</f>
        <v>1.6880381589543456E-2</v>
      </c>
      <c r="CZ48" s="35">
        <f t="shared" ref="CZ48:CZ59" si="223">IFERROR(CY48/CY61-1,"-")</f>
        <v>0.23702418969669625</v>
      </c>
      <c r="DA48" s="243">
        <f>IFERROR('Turistas lugar residencia isla '!DA48/'Turistas lugar residencia isla '!$I48,"-")</f>
        <v>1.2942864626632805E-2</v>
      </c>
      <c r="DB48" s="35">
        <f t="shared" ref="DB48:DB59" si="224">IFERROR(DA48/DA61-1,"-")</f>
        <v>-0.13590272057644115</v>
      </c>
      <c r="DC48" s="243">
        <f>IFERROR('Turistas lugar residencia isla '!DC48/'Turistas lugar residencia isla '!$K48,"-")</f>
        <v>6.9968473034679665E-2</v>
      </c>
      <c r="DD48" s="35">
        <f t="shared" ref="DD48:DD59" si="225">IFERROR(DC48/DC61-1,"-")</f>
        <v>4.1263584174134671E-2</v>
      </c>
      <c r="DE48" s="243">
        <f>IFERROR('Turistas lugar residencia isla '!DE48/'Turistas lugar residencia isla '!$M48,"-")</f>
        <v>6.0632579072384049E-3</v>
      </c>
      <c r="DF48" s="35">
        <f t="shared" ref="DF48:DF59" si="226">IFERROR(DE48/DE61-1,"-")</f>
        <v>0.35421181119862188</v>
      </c>
      <c r="DG48" s="242">
        <f>IFERROR('Turistas lugar residencia isla '!DG48/'Turistas lugar residencia isla '!$C48,"-")</f>
        <v>0.16930126002290952</v>
      </c>
      <c r="DH48" s="35">
        <f t="shared" ref="DH48:DH59" si="227">IFERROR(DG48/DG61-1,"-")</f>
        <v>-2.4542589840075291E-2</v>
      </c>
      <c r="DI48" s="243">
        <f>IFERROR('Turistas lugar residencia isla '!DI48/'Turistas lugar residencia isla '!$E48,"-")</f>
        <v>0.12077001472943411</v>
      </c>
      <c r="DJ48" s="35">
        <f t="shared" ref="DJ48:DJ59" si="228">IFERROR(DI48/DI61-1,"-")</f>
        <v>8.0435493274169989E-2</v>
      </c>
      <c r="DK48" s="243">
        <f>IFERROR('Turistas lugar residencia isla '!DK48/'Turistas lugar residencia isla '!$G48,"-")</f>
        <v>0.33109294018047036</v>
      </c>
      <c r="DL48" s="35">
        <f t="shared" ref="DL48:DL59" si="229">IFERROR(DK48/DK61-1,"-")</f>
        <v>-3.9561489797208305E-2</v>
      </c>
      <c r="DM48" s="243">
        <f>IFERROR('Turistas lugar residencia isla '!DM48/'Turistas lugar residencia isla '!$I48,"-")</f>
        <v>6.6086619822569442E-2</v>
      </c>
      <c r="DN48" s="35">
        <f t="shared" ref="DN48:DN59" si="230">IFERROR(DM48/DM61-1,"-")</f>
        <v>-8.6449667158598809E-2</v>
      </c>
      <c r="DO48" s="243">
        <f>IFERROR('Turistas lugar residencia isla '!DO48/'Turistas lugar residencia isla '!$K48,"-")</f>
        <v>5.713448715206413E-2</v>
      </c>
      <c r="DP48" s="35">
        <f t="shared" ref="DP48:DP59" si="231">IFERROR(DO48/DO61-1,"-")</f>
        <v>0.10054684761808153</v>
      </c>
      <c r="DQ48" s="243">
        <f>IFERROR('Turistas lugar residencia isla '!DQ48/'Turistas lugar residencia isla '!$M48,"-")</f>
        <v>8.988623577947244E-2</v>
      </c>
      <c r="DR48" s="35">
        <f t="shared" ref="DR48:DR59" si="232">IFERROR(DQ48/DQ61-1,"-")</f>
        <v>0.39793090674051879</v>
      </c>
      <c r="DS48" s="242">
        <f>IFERROR('Turistas lugar residencia isla '!DS48/'Turistas lugar residencia isla '!$C48,"-")</f>
        <v>7.4564661506242261E-2</v>
      </c>
      <c r="DT48" s="35">
        <f t="shared" ref="DT48:DT59" si="233">IFERROR(DS48/DS61-1,"-")</f>
        <v>-2.0982342339081916E-2</v>
      </c>
      <c r="DU48" s="243">
        <f>IFERROR('Turistas lugar residencia isla '!DU48/'Turistas lugar residencia isla '!$E48,"-")</f>
        <v>0.10684984864041083</v>
      </c>
      <c r="DV48" s="35">
        <f t="shared" ref="DV48:DV59" si="234">IFERROR(DU48/DU61-1,"-")</f>
        <v>1.2054414777423306E-2</v>
      </c>
      <c r="DW48" s="243">
        <f>IFERROR('Turistas lugar residencia isla '!DW48/'Turistas lugar residencia isla '!$G48,"-")</f>
        <v>9.1203101447479812E-2</v>
      </c>
      <c r="DX48" s="35">
        <f t="shared" ref="DX48:DX59" si="235">IFERROR(DW48/DW61-1,"-")</f>
        <v>2.1733766807814803E-2</v>
      </c>
      <c r="DY48" s="243">
        <f>IFERROR('Turistas lugar residencia isla '!DY48/'Turistas lugar residencia isla '!$I48,"-")</f>
        <v>8.897151772597342E-2</v>
      </c>
      <c r="DZ48" s="35">
        <f t="shared" ref="DZ48:DZ59" si="236">IFERROR(DY48/DY61-1,"-")</f>
        <v>-3.0923591756646274E-2</v>
      </c>
      <c r="EA48" s="243">
        <f>IFERROR('Turistas lugar residencia isla '!EA48/'Turistas lugar residencia isla '!$K48,"-")</f>
        <v>5.3191291489579365E-2</v>
      </c>
      <c r="EB48" s="35">
        <f t="shared" ref="EB48:EB59" si="237">IFERROR(EA48/EA61-1,"-")</f>
        <v>5.3977074809634651E-3</v>
      </c>
      <c r="EC48" s="243">
        <f>IFERROR('Turistas lugar residencia isla '!EC48/'Turistas lugar residencia isla '!$M48,"-")</f>
        <v>5.6632079009876234E-2</v>
      </c>
      <c r="ED48" s="35">
        <f t="shared" ref="ED48:ED59" si="238">IFERROR(EC48/EC61-1,"-")</f>
        <v>-0.35296592358236611</v>
      </c>
    </row>
    <row r="49" spans="1:134" s="16" customFormat="1" outlineLevel="1" x14ac:dyDescent="0.25">
      <c r="A49" s="218"/>
      <c r="B49" s="33" t="s">
        <v>37</v>
      </c>
      <c r="C49" s="242">
        <f>IFERROR('Turistas lugar residencia isla '!C49/'Turistas lugar residencia isla '!$C49,"-")</f>
        <v>1</v>
      </c>
      <c r="D49" s="35">
        <f t="shared" si="173"/>
        <v>0</v>
      </c>
      <c r="E49" s="243">
        <f>IFERROR('Turistas lugar residencia isla '!E49/'Turistas lugar residencia isla '!$E49,"-")</f>
        <v>1</v>
      </c>
      <c r="F49" s="35">
        <f t="shared" si="174"/>
        <v>0</v>
      </c>
      <c r="G49" s="243">
        <f>IFERROR('Turistas lugar residencia isla '!G49/'Turistas lugar residencia isla '!$G49,"-")</f>
        <v>1</v>
      </c>
      <c r="H49" s="35">
        <f t="shared" si="175"/>
        <v>0</v>
      </c>
      <c r="I49" s="243">
        <f>IFERROR('Turistas lugar residencia isla '!I49/'Turistas lugar residencia isla '!$I49,"-")</f>
        <v>1</v>
      </c>
      <c r="J49" s="35">
        <f t="shared" si="176"/>
        <v>0</v>
      </c>
      <c r="K49" s="243">
        <f>IFERROR('Turistas lugar residencia isla '!K49/'Turistas lugar residencia isla '!$K49,"-")</f>
        <v>1</v>
      </c>
      <c r="L49" s="35">
        <f t="shared" si="177"/>
        <v>0</v>
      </c>
      <c r="M49" s="243">
        <f>IFERROR('Turistas lugar residencia isla '!M49/'Turistas lugar residencia isla '!$M49,"-")</f>
        <v>1</v>
      </c>
      <c r="N49" s="35">
        <f t="shared" si="178"/>
        <v>0</v>
      </c>
      <c r="O49" s="242">
        <f>IFERROR('Turistas lugar residencia isla '!O49/'Turistas lugar residencia isla '!$C49,"-")</f>
        <v>0.89299955179821644</v>
      </c>
      <c r="P49" s="35">
        <f t="shared" si="179"/>
        <v>1.0621011233613364E-2</v>
      </c>
      <c r="Q49" s="243">
        <f>IFERROR('Turistas lugar residencia isla '!Q49/'Turistas lugar residencia isla '!$E49,"-")</f>
        <v>0.88647123088128188</v>
      </c>
      <c r="R49" s="35">
        <f t="shared" si="180"/>
        <v>2.303306848104647E-2</v>
      </c>
      <c r="S49" s="243">
        <f>IFERROR('Turistas lugar residencia isla '!S49/'Turistas lugar residencia isla '!$G49,"-")</f>
        <v>0.86208113372667472</v>
      </c>
      <c r="T49" s="35">
        <f t="shared" si="181"/>
        <v>-1.1666013210920423E-2</v>
      </c>
      <c r="U49" s="243">
        <f>IFERROR('Turistas lugar residencia isla '!U49/'Turistas lugar residencia isla '!$I49,"-")</f>
        <v>0.93632272045340892</v>
      </c>
      <c r="V49" s="35">
        <f t="shared" si="182"/>
        <v>-4.8698239146443001E-3</v>
      </c>
      <c r="W49" s="243">
        <f>IFERROR('Turistas lugar residencia isla '!W49/'Turistas lugar residencia isla '!$K49,"-")</f>
        <v>0.91986479825364409</v>
      </c>
      <c r="X49" s="35">
        <f t="shared" si="183"/>
        <v>3.0243354823877855E-3</v>
      </c>
      <c r="Y49" s="243">
        <f>IFERROR('Turistas lugar residencia isla '!Y49/'Turistas lugar residencia isla '!$M49,"-")</f>
        <v>0.85751452606018563</v>
      </c>
      <c r="Z49" s="35">
        <f t="shared" si="184"/>
        <v>-1.8658362605155188E-2</v>
      </c>
      <c r="AA49" s="242">
        <f>IFERROR('Turistas lugar residencia isla '!AA49/'Turistas lugar residencia isla '!$C49,"-")</f>
        <v>0.10700044820178353</v>
      </c>
      <c r="AB49" s="35">
        <f t="shared" si="185"/>
        <v>-8.0636291343332278E-2</v>
      </c>
      <c r="AC49" s="243">
        <f>IFERROR('Turistas lugar residencia isla '!AC49/'Turistas lugar residencia isla '!$E49,"-")</f>
        <v>0.11352876911871813</v>
      </c>
      <c r="AD49" s="35">
        <f t="shared" si="186"/>
        <v>-0.14951580123875907</v>
      </c>
      <c r="AE49" s="243">
        <f>IFERROR('Turistas lugar residencia isla '!AE49/'Turistas lugar residencia isla '!$G49,"-")</f>
        <v>0.13791886627332525</v>
      </c>
      <c r="AF49" s="35">
        <f t="shared" si="187"/>
        <v>7.9658000995586287E-2</v>
      </c>
      <c r="AG49" s="243">
        <f>IFERROR('Turistas lugar residencia isla '!AG49/'Turistas lugar residencia isla '!$I49,"-")</f>
        <v>6.3677279546591095E-2</v>
      </c>
      <c r="AH49" s="35">
        <f t="shared" si="188"/>
        <v>7.7536542380380657E-2</v>
      </c>
      <c r="AI49" s="243">
        <f>IFERROR('Turistas lugar residencia isla '!AI49/'Turistas lugar residencia isla '!$K49,"-")</f>
        <v>8.0145261400102613E-2</v>
      </c>
      <c r="AJ49" s="35">
        <f t="shared" si="189"/>
        <v>-3.3292749162317059E-2</v>
      </c>
      <c r="AK49" s="243">
        <f>IFERROR('Turistas lugar residencia isla '!AK49/'Turistas lugar residencia isla '!$M49,"-")</f>
        <v>0.14248547393981442</v>
      </c>
      <c r="AL49" s="35">
        <f t="shared" si="190"/>
        <v>0.12921093607018963</v>
      </c>
      <c r="AM49" s="242">
        <f>IFERROR('Turistas lugar residencia isla '!AM49/'Turistas lugar residencia isla '!$C49,"-")</f>
        <v>0.21007526698916587</v>
      </c>
      <c r="AN49" s="35">
        <f t="shared" si="191"/>
        <v>8.2633469902452683E-2</v>
      </c>
      <c r="AO49" s="243">
        <f>IFERROR('Turistas lugar residencia isla '!AO49/'Turistas lugar residencia isla '!$E49,"-")</f>
        <v>0.17328554452409245</v>
      </c>
      <c r="AP49" s="35">
        <f t="shared" si="192"/>
        <v>0.1698950549731677</v>
      </c>
      <c r="AQ49" s="243">
        <f>IFERROR('Turistas lugar residencia isla '!AQ49/'Turistas lugar residencia isla '!$G49,"-")</f>
        <v>0.20547384467718713</v>
      </c>
      <c r="AR49" s="35">
        <f t="shared" si="193"/>
        <v>-0.11973304767195603</v>
      </c>
      <c r="AS49" s="243">
        <f>IFERROR('Turistas lugar residencia isla '!AS49/'Turistas lugar residencia isla '!$I49,"-")</f>
        <v>0.40848474745790964</v>
      </c>
      <c r="AT49" s="35">
        <f t="shared" si="194"/>
        <v>2.2942521166742447E-2</v>
      </c>
      <c r="AU49" s="243">
        <f>IFERROR('Turistas lugar residencia isla '!AU49/'Turistas lugar residencia isla '!$K49,"-")</f>
        <v>0.18433309525486133</v>
      </c>
      <c r="AV49" s="35">
        <f t="shared" si="195"/>
        <v>-4.0728041181752106E-2</v>
      </c>
      <c r="AW49" s="243">
        <f>IFERROR('Turistas lugar residencia isla '!AW49/'Turistas lugar residencia isla '!$M49,"-")</f>
        <v>0.418437256092273</v>
      </c>
      <c r="AX49" s="35">
        <f t="shared" si="196"/>
        <v>-0.18735890927257703</v>
      </c>
      <c r="AY49" s="242">
        <f>IFERROR('Turistas lugar residencia isla '!AY49/'Turistas lugar residencia isla '!$C49,"-")</f>
        <v>2.4241534395623078E-2</v>
      </c>
      <c r="AZ49" s="35">
        <f t="shared" si="197"/>
        <v>5.1035617143712075E-2</v>
      </c>
      <c r="BA49" s="243">
        <f>IFERROR('Turistas lugar residencia isla '!BA49/'Turistas lugar residencia isla '!$E49,"-")</f>
        <v>3.7389312684478856E-2</v>
      </c>
      <c r="BB49" s="35">
        <f t="shared" si="198"/>
        <v>7.3819280561016498E-2</v>
      </c>
      <c r="BC49" s="243">
        <f>IFERROR('Turistas lugar residencia isla '!BC49/'Turistas lugar residencia isla '!$G49,"-")</f>
        <v>1.6225333822657596E-2</v>
      </c>
      <c r="BD49" s="35">
        <f t="shared" si="199"/>
        <v>-7.0037583219861865E-2</v>
      </c>
      <c r="BE49" s="243">
        <f>IFERROR('Turistas lugar residencia isla '!BE49/'Turistas lugar residencia isla '!$I49,"-")</f>
        <v>7.9318775351447466E-3</v>
      </c>
      <c r="BF49" s="35">
        <f t="shared" si="200"/>
        <v>0.27999800518305418</v>
      </c>
      <c r="BG49" s="243">
        <f>IFERROR('Turistas lugar residencia isla '!BG49/'Turistas lugar residencia isla '!$K49,"-")</f>
        <v>1.6085386341002143E-2</v>
      </c>
      <c r="BH49" s="35">
        <f t="shared" si="201"/>
        <v>5.6916069750835296E-2</v>
      </c>
      <c r="BI49" s="243">
        <f>IFERROR('Turistas lugar residencia isla '!BI49/'Turistas lugar residencia isla '!$M49,"-")</f>
        <v>1.7778163212210561E-2</v>
      </c>
      <c r="BJ49" s="35">
        <f t="shared" si="202"/>
        <v>1.5125423242672298E-2</v>
      </c>
      <c r="BK49" s="242">
        <f>IFERROR('Turistas lugar residencia isla '!BK49/'Turistas lugar residencia isla '!$C49,"-")</f>
        <v>4.196482388760954E-2</v>
      </c>
      <c r="BL49" s="35">
        <f t="shared" si="203"/>
        <v>0.25799930298545348</v>
      </c>
      <c r="BM49" s="243">
        <f>IFERROR('Turistas lugar residencia isla '!BM49/'Turistas lugar residencia isla '!$E49,"-")</f>
        <v>3.4317859470234219E-2</v>
      </c>
      <c r="BN49" s="35">
        <f t="shared" si="204"/>
        <v>-2.4645346722917294E-2</v>
      </c>
      <c r="BO49" s="243">
        <f>IFERROR('Turistas lugar residencia isla '!BO49/'Turistas lugar residencia isla '!$G49,"-")</f>
        <v>2.8145555147785339E-2</v>
      </c>
      <c r="BP49" s="35">
        <f t="shared" si="205"/>
        <v>0.89590668610775337</v>
      </c>
      <c r="BQ49" s="243">
        <f>IFERROR('Turistas lugar residencia isla '!BQ49/'Turistas lugar residencia isla '!$I49,"-")</f>
        <v>7.8263043840640104E-2</v>
      </c>
      <c r="BR49" s="35">
        <f t="shared" si="206"/>
        <v>0.48520723701572899</v>
      </c>
      <c r="BS49" s="243">
        <f>IFERROR('Turistas lugar residencia isla '!BS49/'Turistas lugar residencia isla '!$K49,"-")</f>
        <v>4.5358978743951631E-2</v>
      </c>
      <c r="BT49" s="35">
        <f t="shared" si="207"/>
        <v>8.6256411407527489E-2</v>
      </c>
      <c r="BU49" s="243">
        <f>IFERROR('Turistas lugar residencia isla '!BU49/'Turistas lugar residencia isla '!$M49,"-")</f>
        <v>3.3648425982135112E-2</v>
      </c>
      <c r="BV49" s="35">
        <f t="shared" si="208"/>
        <v>0.95229943711596254</v>
      </c>
      <c r="BW49" s="242">
        <f>IFERROR('Turistas lugar residencia isla '!BW49/'Turistas lugar residencia isla '!$C49,"-")</f>
        <v>0.31170115759702022</v>
      </c>
      <c r="BX49" s="35">
        <f t="shared" si="209"/>
        <v>5.3694042244572637E-2</v>
      </c>
      <c r="BY49" s="243">
        <f>IFERROR('Turistas lugar residencia isla '!BY49/'Turistas lugar residencia isla '!$E49,"-")</f>
        <v>0.3501312914478476</v>
      </c>
      <c r="BZ49" s="35">
        <f t="shared" si="210"/>
        <v>1.5840590444836655E-2</v>
      </c>
      <c r="CA49" s="243">
        <f>IFERROR('Turistas lugar residencia isla '!CA49/'Turistas lugar residencia isla '!$G49,"-")</f>
        <v>0.16136408548118455</v>
      </c>
      <c r="CB49" s="35">
        <f t="shared" si="211"/>
        <v>0.32699132950894794</v>
      </c>
      <c r="CC49" s="243">
        <f>IFERROR('Turistas lugar residencia isla '!CC49/'Turistas lugar residencia isla '!$I49,"-")</f>
        <v>0.23573373340001111</v>
      </c>
      <c r="CD49" s="35">
        <f t="shared" si="212"/>
        <v>-0.10529049300117421</v>
      </c>
      <c r="CE49" s="243">
        <f>IFERROR('Turistas lugar residencia isla '!CE49/'Turistas lugar residencia isla '!$K49,"-")</f>
        <v>0.46978582997173235</v>
      </c>
      <c r="CF49" s="35">
        <f t="shared" si="213"/>
        <v>8.5658533914411361E-2</v>
      </c>
      <c r="CG49" s="243">
        <f>IFERROR('Turistas lugar residencia isla '!CG49/'Turistas lugar residencia isla '!$M49,"-")</f>
        <v>0.13962362327638539</v>
      </c>
      <c r="CH49" s="35">
        <f t="shared" si="214"/>
        <v>0.39236561820730098</v>
      </c>
      <c r="CI49" s="242">
        <f>IFERROR('Turistas lugar residencia isla '!CI49/'Turistas lugar residencia isla '!$C49,"-")</f>
        <v>4.1760042038236252E-2</v>
      </c>
      <c r="CJ49" s="35">
        <f t="shared" si="215"/>
        <v>0.17847956430731982</v>
      </c>
      <c r="CK49" s="243">
        <f>IFERROR('Turistas lugar residencia isla '!CK49/'Turistas lugar residencia isla '!$E49,"-")</f>
        <v>2.7944953425077624E-2</v>
      </c>
      <c r="CL49" s="35">
        <f t="shared" si="216"/>
        <v>2.1932426459193133E-2</v>
      </c>
      <c r="CM49" s="243">
        <f>IFERROR('Turistas lugar residencia isla '!CM49/'Turistas lugar residencia isla '!$G49,"-")</f>
        <v>6.2184174124156624E-2</v>
      </c>
      <c r="CN49" s="35">
        <f t="shared" si="217"/>
        <v>0.4253572727969972</v>
      </c>
      <c r="CO49" s="243">
        <f>IFERROR('Turistas lugar residencia isla '!CO49/'Turistas lugar residencia isla '!$I49,"-")</f>
        <v>3.1963660610101682E-2</v>
      </c>
      <c r="CP49" s="35">
        <f t="shared" si="218"/>
        <v>0.2406061193779423</v>
      </c>
      <c r="CQ49" s="243">
        <f>IFERROR('Turistas lugar residencia isla '!CQ49/'Turistas lugar residencia isla '!$K49,"-")</f>
        <v>3.9514319917108451E-2</v>
      </c>
      <c r="CR49" s="35">
        <f t="shared" si="219"/>
        <v>0.11067663477950895</v>
      </c>
      <c r="CS49" s="243">
        <f>IFERROR('Turistas lugar residencia isla '!CS49/'Turistas lugar residencia isla '!$M49,"-")</f>
        <v>6.8510970427543144E-2</v>
      </c>
      <c r="CT49" s="35">
        <f t="shared" si="220"/>
        <v>0.34007864548585376</v>
      </c>
      <c r="CU49" s="242">
        <f>IFERROR('Turistas lugar residencia isla '!CU49/'Turistas lugar residencia isla '!$C49,"-")</f>
        <v>2.8723552230963015E-2</v>
      </c>
      <c r="CV49" s="35">
        <f t="shared" si="221"/>
        <v>-5.3619286856757431E-2</v>
      </c>
      <c r="CW49" s="243">
        <f>IFERROR('Turistas lugar residencia isla '!CW49/'Turistas lugar residencia isla '!$E49,"-")</f>
        <v>2.0244757925403457E-2</v>
      </c>
      <c r="CX49" s="35">
        <f t="shared" si="222"/>
        <v>-9.5685226761479836E-2</v>
      </c>
      <c r="CY49" s="243">
        <f>IFERROR('Turistas lugar residencia isla '!CY49/'Turistas lugar residencia isla '!$G49,"-")</f>
        <v>1.3670496570025125E-2</v>
      </c>
      <c r="CZ49" s="35">
        <f t="shared" si="223"/>
        <v>7.7883092701392931E-2</v>
      </c>
      <c r="DA49" s="243">
        <f>IFERROR('Turistas lugar residencia isla '!DA49/'Turistas lugar residencia isla '!$I49,"-")</f>
        <v>1.5849863866199923E-2</v>
      </c>
      <c r="DB49" s="35">
        <f t="shared" si="224"/>
        <v>9.4427941560737194E-2</v>
      </c>
      <c r="DC49" s="243">
        <f>IFERROR('Turistas lugar residencia isla '!DC49/'Turistas lugar residencia isla '!$K49,"-")</f>
        <v>7.7046888046113454E-2</v>
      </c>
      <c r="DD49" s="35">
        <f t="shared" si="225"/>
        <v>-4.1609982627234032E-2</v>
      </c>
      <c r="DE49" s="243">
        <f>IFERROR('Turistas lugar residencia isla '!DE49/'Turistas lugar residencia isla '!$M49,"-")</f>
        <v>3.8158008845720231E-3</v>
      </c>
      <c r="DF49" s="35">
        <f t="shared" si="226"/>
        <v>-0.36558302099783635</v>
      </c>
      <c r="DG49" s="242">
        <f>IFERROR('Turistas lugar residencia isla '!DG49/'Turistas lugar residencia isla '!$C49,"-")</f>
        <v>0.14842047509389056</v>
      </c>
      <c r="DH49" s="35">
        <f t="shared" si="227"/>
        <v>-6.7511828783965E-2</v>
      </c>
      <c r="DI49" s="243">
        <f>IFERROR('Turistas lugar residencia isla '!DI49/'Turistas lugar residencia isla '!$E49,"-")</f>
        <v>0.13860831065281559</v>
      </c>
      <c r="DJ49" s="35">
        <f t="shared" si="228"/>
        <v>0.26750856679822643</v>
      </c>
      <c r="DK49" s="243">
        <f>IFERROR('Turistas lugar residencia isla '!DK49/'Turistas lugar residencia isla '!$G49,"-")</f>
        <v>0.27763741072184739</v>
      </c>
      <c r="DL49" s="35">
        <f t="shared" si="229"/>
        <v>-0.14131603046265817</v>
      </c>
      <c r="DM49" s="243">
        <f>IFERROR('Turistas lugar residencia isla '!DM49/'Turistas lugar residencia isla '!$I49,"-")</f>
        <v>5.9523809523809521E-2</v>
      </c>
      <c r="DN49" s="35">
        <f t="shared" si="230"/>
        <v>4.2887774024769731E-2</v>
      </c>
      <c r="DO49" s="243">
        <f>IFERROR('Turistas lugar residencia isla '!DO49/'Turistas lugar residencia isla '!$K49,"-")</f>
        <v>3.6979287172935506E-2</v>
      </c>
      <c r="DP49" s="35">
        <f t="shared" si="231"/>
        <v>-0.22388391918067752</v>
      </c>
      <c r="DQ49" s="243">
        <f>IFERROR('Turistas lugar residencia isla '!DQ49/'Turistas lugar residencia isla '!$M49,"-")</f>
        <v>5.5155667331541064E-2</v>
      </c>
      <c r="DR49" s="35">
        <f t="shared" si="232"/>
        <v>0.78164061739516733</v>
      </c>
      <c r="DS49" s="242">
        <f>IFERROR('Turistas lugar residencia isla '!DS49/'Turistas lugar residencia isla '!$C49,"-")</f>
        <v>5.9510378189573901E-2</v>
      </c>
      <c r="DT49" s="35">
        <f t="shared" si="233"/>
        <v>-0.11036254767451292</v>
      </c>
      <c r="DU49" s="243">
        <f>IFERROR('Turistas lugar residencia isla '!DU49/'Turistas lugar residencia isla '!$E49,"-")</f>
        <v>8.5866523555794078E-2</v>
      </c>
      <c r="DV49" s="35">
        <f t="shared" si="234"/>
        <v>-0.18563110965432728</v>
      </c>
      <c r="DW49" s="243">
        <f>IFERROR('Turistas lugar residencia isla '!DW49/'Turistas lugar residencia isla '!$G49,"-")</f>
        <v>8.0950230076503968E-2</v>
      </c>
      <c r="DX49" s="35">
        <f t="shared" si="235"/>
        <v>-1.1228005392562856E-2</v>
      </c>
      <c r="DY49" s="243">
        <f>IFERROR('Turistas lugar residencia isla '!DY49/'Turistas lugar residencia isla '!$I49,"-")</f>
        <v>7.5832083124965269E-2</v>
      </c>
      <c r="DZ49" s="35">
        <f t="shared" si="236"/>
        <v>-6.9385573165154701E-2</v>
      </c>
      <c r="EA49" s="243">
        <f>IFERROR('Turistas lugar residencia isla '!EA49/'Turistas lugar residencia isla '!$K49,"-")</f>
        <v>3.8075789431327771E-2</v>
      </c>
      <c r="EB49" s="35">
        <f t="shared" si="237"/>
        <v>-0.2608040706013971</v>
      </c>
      <c r="EC49" s="243">
        <f>IFERROR('Turistas lugar residencia isla '!EC49/'Turistas lugar residencia isla '!$M49,"-")</f>
        <v>0.11325990807388778</v>
      </c>
      <c r="ED49" s="35">
        <f t="shared" si="238"/>
        <v>-0.12089161190981967</v>
      </c>
    </row>
    <row r="50" spans="1:134" s="16" customFormat="1" outlineLevel="1" x14ac:dyDescent="0.25">
      <c r="A50" s="218"/>
      <c r="B50" s="33" t="s">
        <v>39</v>
      </c>
      <c r="C50" s="242" t="str">
        <f>IFERROR('Turistas lugar residencia isla '!C50/'Turistas lugar residencia isla '!$C50,"-")</f>
        <v>-</v>
      </c>
      <c r="D50" s="35" t="str">
        <f t="shared" si="173"/>
        <v>-</v>
      </c>
      <c r="E50" s="243" t="str">
        <f>IFERROR('Turistas lugar residencia isla '!E50/'Turistas lugar residencia isla '!$E50,"-")</f>
        <v>-</v>
      </c>
      <c r="F50" s="35" t="str">
        <f t="shared" si="174"/>
        <v>-</v>
      </c>
      <c r="G50" s="243" t="str">
        <f>IFERROR('Turistas lugar residencia isla '!G50/'Turistas lugar residencia isla '!$G50,"-")</f>
        <v>-</v>
      </c>
      <c r="H50" s="35" t="str">
        <f t="shared" si="175"/>
        <v>-</v>
      </c>
      <c r="I50" s="243" t="str">
        <f>IFERROR('Turistas lugar residencia isla '!I50/'Turistas lugar residencia isla '!$I50,"-")</f>
        <v>-</v>
      </c>
      <c r="J50" s="35" t="str">
        <f t="shared" si="176"/>
        <v>-</v>
      </c>
      <c r="K50" s="243" t="str">
        <f>IFERROR('Turistas lugar residencia isla '!K50/'Turistas lugar residencia isla '!$K50,"-")</f>
        <v>-</v>
      </c>
      <c r="L50" s="35" t="str">
        <f t="shared" si="177"/>
        <v>-</v>
      </c>
      <c r="M50" s="243" t="str">
        <f>IFERROR('Turistas lugar residencia isla '!M50/'Turistas lugar residencia isla '!$M50,"-")</f>
        <v>-</v>
      </c>
      <c r="N50" s="35" t="str">
        <f t="shared" si="178"/>
        <v>-</v>
      </c>
      <c r="O50" s="242" t="str">
        <f>IFERROR('Turistas lugar residencia isla '!O50/'Turistas lugar residencia isla '!$C50,"-")</f>
        <v>-</v>
      </c>
      <c r="P50" s="35" t="str">
        <f t="shared" si="179"/>
        <v>-</v>
      </c>
      <c r="Q50" s="243" t="str">
        <f>IFERROR('Turistas lugar residencia isla '!Q50/'Turistas lugar residencia isla '!$E50,"-")</f>
        <v>-</v>
      </c>
      <c r="R50" s="35" t="str">
        <f t="shared" si="180"/>
        <v>-</v>
      </c>
      <c r="S50" s="243" t="str">
        <f>IFERROR('Turistas lugar residencia isla '!S50/'Turistas lugar residencia isla '!$G50,"-")</f>
        <v>-</v>
      </c>
      <c r="T50" s="35" t="str">
        <f t="shared" si="181"/>
        <v>-</v>
      </c>
      <c r="U50" s="243" t="str">
        <f>IFERROR('Turistas lugar residencia isla '!U50/'Turistas lugar residencia isla '!$I50,"-")</f>
        <v>-</v>
      </c>
      <c r="V50" s="35" t="str">
        <f t="shared" si="182"/>
        <v>-</v>
      </c>
      <c r="W50" s="243" t="str">
        <f>IFERROR('Turistas lugar residencia isla '!W50/'Turistas lugar residencia isla '!$K50,"-")</f>
        <v>-</v>
      </c>
      <c r="X50" s="35" t="str">
        <f t="shared" si="183"/>
        <v>-</v>
      </c>
      <c r="Y50" s="243" t="str">
        <f>IFERROR('Turistas lugar residencia isla '!Y50/'Turistas lugar residencia isla '!$M50,"-")</f>
        <v>-</v>
      </c>
      <c r="Z50" s="35" t="str">
        <f t="shared" si="184"/>
        <v>-</v>
      </c>
      <c r="AA50" s="242" t="str">
        <f>IFERROR('Turistas lugar residencia isla '!AA50/'Turistas lugar residencia isla '!$C50,"-")</f>
        <v>-</v>
      </c>
      <c r="AB50" s="35" t="str">
        <f t="shared" si="185"/>
        <v>-</v>
      </c>
      <c r="AC50" s="243" t="str">
        <f>IFERROR('Turistas lugar residencia isla '!AC50/'Turistas lugar residencia isla '!$E50,"-")</f>
        <v>-</v>
      </c>
      <c r="AD50" s="35" t="str">
        <f t="shared" si="186"/>
        <v>-</v>
      </c>
      <c r="AE50" s="243" t="str">
        <f>IFERROR('Turistas lugar residencia isla '!AE50/'Turistas lugar residencia isla '!$G50,"-")</f>
        <v>-</v>
      </c>
      <c r="AF50" s="35" t="str">
        <f t="shared" si="187"/>
        <v>-</v>
      </c>
      <c r="AG50" s="243" t="str">
        <f>IFERROR('Turistas lugar residencia isla '!AG50/'Turistas lugar residencia isla '!$I50,"-")</f>
        <v>-</v>
      </c>
      <c r="AH50" s="35" t="str">
        <f t="shared" si="188"/>
        <v>-</v>
      </c>
      <c r="AI50" s="243" t="str">
        <f>IFERROR('Turistas lugar residencia isla '!AI50/'Turistas lugar residencia isla '!$K50,"-")</f>
        <v>-</v>
      </c>
      <c r="AJ50" s="35" t="str">
        <f t="shared" si="189"/>
        <v>-</v>
      </c>
      <c r="AK50" s="243" t="str">
        <f>IFERROR('Turistas lugar residencia isla '!AK50/'Turistas lugar residencia isla '!$M50,"-")</f>
        <v>-</v>
      </c>
      <c r="AL50" s="35" t="str">
        <f t="shared" si="190"/>
        <v>-</v>
      </c>
      <c r="AM50" s="242" t="str">
        <f>IFERROR('Turistas lugar residencia isla '!AM50/'Turistas lugar residencia isla '!$C50,"-")</f>
        <v>-</v>
      </c>
      <c r="AN50" s="35" t="str">
        <f t="shared" si="191"/>
        <v>-</v>
      </c>
      <c r="AO50" s="243" t="str">
        <f>IFERROR('Turistas lugar residencia isla '!AO50/'Turistas lugar residencia isla '!$E50,"-")</f>
        <v>-</v>
      </c>
      <c r="AP50" s="35" t="str">
        <f t="shared" si="192"/>
        <v>-</v>
      </c>
      <c r="AQ50" s="243" t="str">
        <f>IFERROR('Turistas lugar residencia isla '!AQ50/'Turistas lugar residencia isla '!$G50,"-")</f>
        <v>-</v>
      </c>
      <c r="AR50" s="35" t="str">
        <f t="shared" si="193"/>
        <v>-</v>
      </c>
      <c r="AS50" s="243" t="str">
        <f>IFERROR('Turistas lugar residencia isla '!AS50/'Turistas lugar residencia isla '!$I50,"-")</f>
        <v>-</v>
      </c>
      <c r="AT50" s="35" t="str">
        <f t="shared" si="194"/>
        <v>-</v>
      </c>
      <c r="AU50" s="243" t="str">
        <f>IFERROR('Turistas lugar residencia isla '!AU50/'Turistas lugar residencia isla '!$K50,"-")</f>
        <v>-</v>
      </c>
      <c r="AV50" s="35" t="str">
        <f t="shared" si="195"/>
        <v>-</v>
      </c>
      <c r="AW50" s="243" t="str">
        <f>IFERROR('Turistas lugar residencia isla '!AW50/'Turistas lugar residencia isla '!$M50,"-")</f>
        <v>-</v>
      </c>
      <c r="AX50" s="35" t="str">
        <f t="shared" si="196"/>
        <v>-</v>
      </c>
      <c r="AY50" s="242" t="str">
        <f>IFERROR('Turistas lugar residencia isla '!AY50/'Turistas lugar residencia isla '!$C50,"-")</f>
        <v>-</v>
      </c>
      <c r="AZ50" s="35" t="str">
        <f t="shared" si="197"/>
        <v>-</v>
      </c>
      <c r="BA50" s="243" t="str">
        <f>IFERROR('Turistas lugar residencia isla '!BA50/'Turistas lugar residencia isla '!$E50,"-")</f>
        <v>-</v>
      </c>
      <c r="BB50" s="35" t="str">
        <f t="shared" si="198"/>
        <v>-</v>
      </c>
      <c r="BC50" s="243" t="str">
        <f>IFERROR('Turistas lugar residencia isla '!BC50/'Turistas lugar residencia isla '!$G50,"-")</f>
        <v>-</v>
      </c>
      <c r="BD50" s="35" t="str">
        <f t="shared" si="199"/>
        <v>-</v>
      </c>
      <c r="BE50" s="243" t="str">
        <f>IFERROR('Turistas lugar residencia isla '!BE50/'Turistas lugar residencia isla '!$I50,"-")</f>
        <v>-</v>
      </c>
      <c r="BF50" s="35" t="str">
        <f t="shared" si="200"/>
        <v>-</v>
      </c>
      <c r="BG50" s="243" t="str">
        <f>IFERROR('Turistas lugar residencia isla '!BG50/'Turistas lugar residencia isla '!$K50,"-")</f>
        <v>-</v>
      </c>
      <c r="BH50" s="35" t="str">
        <f t="shared" si="201"/>
        <v>-</v>
      </c>
      <c r="BI50" s="243" t="str">
        <f>IFERROR('Turistas lugar residencia isla '!BI50/'Turistas lugar residencia isla '!$M50,"-")</f>
        <v>-</v>
      </c>
      <c r="BJ50" s="35" t="str">
        <f t="shared" si="202"/>
        <v>-</v>
      </c>
      <c r="BK50" s="242" t="str">
        <f>IFERROR('Turistas lugar residencia isla '!BK50/'Turistas lugar residencia isla '!$C50,"-")</f>
        <v>-</v>
      </c>
      <c r="BL50" s="35" t="str">
        <f t="shared" si="203"/>
        <v>-</v>
      </c>
      <c r="BM50" s="243" t="str">
        <f>IFERROR('Turistas lugar residencia isla '!BM50/'Turistas lugar residencia isla '!$E50,"-")</f>
        <v>-</v>
      </c>
      <c r="BN50" s="35" t="str">
        <f t="shared" si="204"/>
        <v>-</v>
      </c>
      <c r="BO50" s="243" t="str">
        <f>IFERROR('Turistas lugar residencia isla '!BO50/'Turistas lugar residencia isla '!$G50,"-")</f>
        <v>-</v>
      </c>
      <c r="BP50" s="35" t="str">
        <f t="shared" si="205"/>
        <v>-</v>
      </c>
      <c r="BQ50" s="243" t="str">
        <f>IFERROR('Turistas lugar residencia isla '!BQ50/'Turistas lugar residencia isla '!$I50,"-")</f>
        <v>-</v>
      </c>
      <c r="BR50" s="35" t="str">
        <f t="shared" si="206"/>
        <v>-</v>
      </c>
      <c r="BS50" s="243" t="str">
        <f>IFERROR('Turistas lugar residencia isla '!BS50/'Turistas lugar residencia isla '!$K50,"-")</f>
        <v>-</v>
      </c>
      <c r="BT50" s="35" t="str">
        <f t="shared" si="207"/>
        <v>-</v>
      </c>
      <c r="BU50" s="243" t="str">
        <f>IFERROR('Turistas lugar residencia isla '!BU50/'Turistas lugar residencia isla '!$M50,"-")</f>
        <v>-</v>
      </c>
      <c r="BV50" s="35" t="str">
        <f t="shared" si="208"/>
        <v>-</v>
      </c>
      <c r="BW50" s="242" t="str">
        <f>IFERROR('Turistas lugar residencia isla '!BW50/'Turistas lugar residencia isla '!$C50,"-")</f>
        <v>-</v>
      </c>
      <c r="BX50" s="35" t="str">
        <f t="shared" si="209"/>
        <v>-</v>
      </c>
      <c r="BY50" s="243" t="str">
        <f>IFERROR('Turistas lugar residencia isla '!BY50/'Turistas lugar residencia isla '!$E50,"-")</f>
        <v>-</v>
      </c>
      <c r="BZ50" s="35" t="str">
        <f t="shared" si="210"/>
        <v>-</v>
      </c>
      <c r="CA50" s="243" t="str">
        <f>IFERROR('Turistas lugar residencia isla '!CA50/'Turistas lugar residencia isla '!$G50,"-")</f>
        <v>-</v>
      </c>
      <c r="CB50" s="35" t="str">
        <f t="shared" si="211"/>
        <v>-</v>
      </c>
      <c r="CC50" s="243" t="str">
        <f>IFERROR('Turistas lugar residencia isla '!CC50/'Turistas lugar residencia isla '!$I50,"-")</f>
        <v>-</v>
      </c>
      <c r="CD50" s="35" t="str">
        <f t="shared" si="212"/>
        <v>-</v>
      </c>
      <c r="CE50" s="243" t="str">
        <f>IFERROR('Turistas lugar residencia isla '!CE50/'Turistas lugar residencia isla '!$K50,"-")</f>
        <v>-</v>
      </c>
      <c r="CF50" s="35" t="str">
        <f t="shared" si="213"/>
        <v>-</v>
      </c>
      <c r="CG50" s="243" t="str">
        <f>IFERROR('Turistas lugar residencia isla '!CG50/'Turistas lugar residencia isla '!$M50,"-")</f>
        <v>-</v>
      </c>
      <c r="CH50" s="35" t="str">
        <f t="shared" si="214"/>
        <v>-</v>
      </c>
      <c r="CI50" s="242" t="str">
        <f>IFERROR('Turistas lugar residencia isla '!CI50/'Turistas lugar residencia isla '!$C50,"-")</f>
        <v>-</v>
      </c>
      <c r="CJ50" s="35" t="str">
        <f t="shared" si="215"/>
        <v>-</v>
      </c>
      <c r="CK50" s="243" t="str">
        <f>IFERROR('Turistas lugar residencia isla '!CK50/'Turistas lugar residencia isla '!$E50,"-")</f>
        <v>-</v>
      </c>
      <c r="CL50" s="35" t="str">
        <f t="shared" si="216"/>
        <v>-</v>
      </c>
      <c r="CM50" s="243" t="str">
        <f>IFERROR('Turistas lugar residencia isla '!CM50/'Turistas lugar residencia isla '!$G50,"-")</f>
        <v>-</v>
      </c>
      <c r="CN50" s="35" t="str">
        <f t="shared" si="217"/>
        <v>-</v>
      </c>
      <c r="CO50" s="243" t="str">
        <f>IFERROR('Turistas lugar residencia isla '!CO50/'Turistas lugar residencia isla '!$I50,"-")</f>
        <v>-</v>
      </c>
      <c r="CP50" s="35" t="str">
        <f t="shared" si="218"/>
        <v>-</v>
      </c>
      <c r="CQ50" s="243" t="str">
        <f>IFERROR('Turistas lugar residencia isla '!CQ50/'Turistas lugar residencia isla '!$K50,"-")</f>
        <v>-</v>
      </c>
      <c r="CR50" s="35" t="str">
        <f t="shared" si="219"/>
        <v>-</v>
      </c>
      <c r="CS50" s="243" t="str">
        <f>IFERROR('Turistas lugar residencia isla '!CS50/'Turistas lugar residencia isla '!$M50,"-")</f>
        <v>-</v>
      </c>
      <c r="CT50" s="35" t="str">
        <f t="shared" si="220"/>
        <v>-</v>
      </c>
      <c r="CU50" s="242" t="str">
        <f>IFERROR('Turistas lugar residencia isla '!CU50/'Turistas lugar residencia isla '!$C50,"-")</f>
        <v>-</v>
      </c>
      <c r="CV50" s="35" t="str">
        <f t="shared" si="221"/>
        <v>-</v>
      </c>
      <c r="CW50" s="243" t="str">
        <f>IFERROR('Turistas lugar residencia isla '!CW50/'Turistas lugar residencia isla '!$E50,"-")</f>
        <v>-</v>
      </c>
      <c r="CX50" s="35" t="str">
        <f t="shared" si="222"/>
        <v>-</v>
      </c>
      <c r="CY50" s="243" t="str">
        <f>IFERROR('Turistas lugar residencia isla '!CY50/'Turistas lugar residencia isla '!$G50,"-")</f>
        <v>-</v>
      </c>
      <c r="CZ50" s="35" t="str">
        <f t="shared" si="223"/>
        <v>-</v>
      </c>
      <c r="DA50" s="243" t="str">
        <f>IFERROR('Turistas lugar residencia isla '!DA50/'Turistas lugar residencia isla '!$I50,"-")</f>
        <v>-</v>
      </c>
      <c r="DB50" s="35" t="str">
        <f t="shared" si="224"/>
        <v>-</v>
      </c>
      <c r="DC50" s="243" t="str">
        <f>IFERROR('Turistas lugar residencia isla '!DC50/'Turistas lugar residencia isla '!$K50,"-")</f>
        <v>-</v>
      </c>
      <c r="DD50" s="35" t="str">
        <f t="shared" si="225"/>
        <v>-</v>
      </c>
      <c r="DE50" s="243" t="str">
        <f>IFERROR('Turistas lugar residencia isla '!DE50/'Turistas lugar residencia isla '!$M50,"-")</f>
        <v>-</v>
      </c>
      <c r="DF50" s="35" t="str">
        <f t="shared" si="226"/>
        <v>-</v>
      </c>
      <c r="DG50" s="242" t="str">
        <f>IFERROR('Turistas lugar residencia isla '!DG50/'Turistas lugar residencia isla '!$C50,"-")</f>
        <v>-</v>
      </c>
      <c r="DH50" s="35" t="str">
        <f t="shared" si="227"/>
        <v>-</v>
      </c>
      <c r="DI50" s="243" t="str">
        <f>IFERROR('Turistas lugar residencia isla '!DI50/'Turistas lugar residencia isla '!$E50,"-")</f>
        <v>-</v>
      </c>
      <c r="DJ50" s="35" t="str">
        <f t="shared" si="228"/>
        <v>-</v>
      </c>
      <c r="DK50" s="243" t="str">
        <f>IFERROR('Turistas lugar residencia isla '!DK50/'Turistas lugar residencia isla '!$G50,"-")</f>
        <v>-</v>
      </c>
      <c r="DL50" s="35" t="str">
        <f t="shared" si="229"/>
        <v>-</v>
      </c>
      <c r="DM50" s="243" t="str">
        <f>IFERROR('Turistas lugar residencia isla '!DM50/'Turistas lugar residencia isla '!$I50,"-")</f>
        <v>-</v>
      </c>
      <c r="DN50" s="35" t="str">
        <f t="shared" si="230"/>
        <v>-</v>
      </c>
      <c r="DO50" s="243" t="str">
        <f>IFERROR('Turistas lugar residencia isla '!DO50/'Turistas lugar residencia isla '!$K50,"-")</f>
        <v>-</v>
      </c>
      <c r="DP50" s="35" t="str">
        <f t="shared" si="231"/>
        <v>-</v>
      </c>
      <c r="DQ50" s="243" t="str">
        <f>IFERROR('Turistas lugar residencia isla '!DQ50/'Turistas lugar residencia isla '!$M50,"-")</f>
        <v>-</v>
      </c>
      <c r="DR50" s="35" t="str">
        <f t="shared" si="232"/>
        <v>-</v>
      </c>
      <c r="DS50" s="242" t="str">
        <f>IFERROR('Turistas lugar residencia isla '!DS50/'Turistas lugar residencia isla '!$C50,"-")</f>
        <v>-</v>
      </c>
      <c r="DT50" s="35" t="str">
        <f t="shared" si="233"/>
        <v>-</v>
      </c>
      <c r="DU50" s="243" t="str">
        <f>IFERROR('Turistas lugar residencia isla '!DU50/'Turistas lugar residencia isla '!$E50,"-")</f>
        <v>-</v>
      </c>
      <c r="DV50" s="35" t="str">
        <f t="shared" si="234"/>
        <v>-</v>
      </c>
      <c r="DW50" s="243" t="str">
        <f>IFERROR('Turistas lugar residencia isla '!DW50/'Turistas lugar residencia isla '!$G50,"-")</f>
        <v>-</v>
      </c>
      <c r="DX50" s="35" t="str">
        <f t="shared" si="235"/>
        <v>-</v>
      </c>
      <c r="DY50" s="243" t="str">
        <f>IFERROR('Turistas lugar residencia isla '!DY50/'Turistas lugar residencia isla '!$I50,"-")</f>
        <v>-</v>
      </c>
      <c r="DZ50" s="35" t="str">
        <f t="shared" si="236"/>
        <v>-</v>
      </c>
      <c r="EA50" s="243" t="str">
        <f>IFERROR('Turistas lugar residencia isla '!EA50/'Turistas lugar residencia isla '!$K50,"-")</f>
        <v>-</v>
      </c>
      <c r="EB50" s="35" t="str">
        <f t="shared" si="237"/>
        <v>-</v>
      </c>
      <c r="EC50" s="243" t="str">
        <f>IFERROR('Turistas lugar residencia isla '!EC50/'Turistas lugar residencia isla '!$M50,"-")</f>
        <v>-</v>
      </c>
      <c r="ED50" s="35" t="str">
        <f t="shared" si="238"/>
        <v>-</v>
      </c>
    </row>
    <row r="51" spans="1:134" s="16" customFormat="1" outlineLevel="1" x14ac:dyDescent="0.25">
      <c r="A51" s="218"/>
      <c r="B51" s="33" t="s">
        <v>41</v>
      </c>
      <c r="C51" s="242" t="str">
        <f>IFERROR('Turistas lugar residencia isla '!C51/'Turistas lugar residencia isla '!$C51,"-")</f>
        <v>-</v>
      </c>
      <c r="D51" s="35" t="str">
        <f t="shared" si="173"/>
        <v>-</v>
      </c>
      <c r="E51" s="243" t="str">
        <f>IFERROR('Turistas lugar residencia isla '!E51/'Turistas lugar residencia isla '!$E51,"-")</f>
        <v>-</v>
      </c>
      <c r="F51" s="35" t="str">
        <f t="shared" si="174"/>
        <v>-</v>
      </c>
      <c r="G51" s="243" t="str">
        <f>IFERROR('Turistas lugar residencia isla '!G51/'Turistas lugar residencia isla '!$G51,"-")</f>
        <v>-</v>
      </c>
      <c r="H51" s="35" t="str">
        <f t="shared" si="175"/>
        <v>-</v>
      </c>
      <c r="I51" s="243" t="str">
        <f>IFERROR('Turistas lugar residencia isla '!I51/'Turistas lugar residencia isla '!$I51,"-")</f>
        <v>-</v>
      </c>
      <c r="J51" s="35" t="str">
        <f t="shared" si="176"/>
        <v>-</v>
      </c>
      <c r="K51" s="243" t="str">
        <f>IFERROR('Turistas lugar residencia isla '!K51/'Turistas lugar residencia isla '!$K51,"-")</f>
        <v>-</v>
      </c>
      <c r="L51" s="35" t="str">
        <f t="shared" si="177"/>
        <v>-</v>
      </c>
      <c r="M51" s="243" t="str">
        <f>IFERROR('Turistas lugar residencia isla '!M51/'Turistas lugar residencia isla '!$M51,"-")</f>
        <v>-</v>
      </c>
      <c r="N51" s="35" t="str">
        <f t="shared" si="178"/>
        <v>-</v>
      </c>
      <c r="O51" s="242" t="str">
        <f>IFERROR('Turistas lugar residencia isla '!O51/'Turistas lugar residencia isla '!$C51,"-")</f>
        <v>-</v>
      </c>
      <c r="P51" s="35" t="str">
        <f t="shared" si="179"/>
        <v>-</v>
      </c>
      <c r="Q51" s="243" t="str">
        <f>IFERROR('Turistas lugar residencia isla '!Q51/'Turistas lugar residencia isla '!$E51,"-")</f>
        <v>-</v>
      </c>
      <c r="R51" s="35" t="str">
        <f t="shared" si="180"/>
        <v>-</v>
      </c>
      <c r="S51" s="243" t="str">
        <f>IFERROR('Turistas lugar residencia isla '!S51/'Turistas lugar residencia isla '!$G51,"-")</f>
        <v>-</v>
      </c>
      <c r="T51" s="35" t="str">
        <f t="shared" si="181"/>
        <v>-</v>
      </c>
      <c r="U51" s="243" t="str">
        <f>IFERROR('Turistas lugar residencia isla '!U51/'Turistas lugar residencia isla '!$I51,"-")</f>
        <v>-</v>
      </c>
      <c r="V51" s="35" t="str">
        <f t="shared" si="182"/>
        <v>-</v>
      </c>
      <c r="W51" s="243" t="str">
        <f>IFERROR('Turistas lugar residencia isla '!W51/'Turistas lugar residencia isla '!$K51,"-")</f>
        <v>-</v>
      </c>
      <c r="X51" s="35" t="str">
        <f t="shared" si="183"/>
        <v>-</v>
      </c>
      <c r="Y51" s="243" t="str">
        <f>IFERROR('Turistas lugar residencia isla '!Y51/'Turistas lugar residencia isla '!$M51,"-")</f>
        <v>-</v>
      </c>
      <c r="Z51" s="35" t="str">
        <f t="shared" si="184"/>
        <v>-</v>
      </c>
      <c r="AA51" s="242" t="str">
        <f>IFERROR('Turistas lugar residencia isla '!AA51/'Turistas lugar residencia isla '!$C51,"-")</f>
        <v>-</v>
      </c>
      <c r="AB51" s="35" t="str">
        <f t="shared" si="185"/>
        <v>-</v>
      </c>
      <c r="AC51" s="243" t="str">
        <f>IFERROR('Turistas lugar residencia isla '!AC51/'Turistas lugar residencia isla '!$E51,"-")</f>
        <v>-</v>
      </c>
      <c r="AD51" s="35" t="str">
        <f t="shared" si="186"/>
        <v>-</v>
      </c>
      <c r="AE51" s="243" t="str">
        <f>IFERROR('Turistas lugar residencia isla '!AE51/'Turistas lugar residencia isla '!$G51,"-")</f>
        <v>-</v>
      </c>
      <c r="AF51" s="35" t="str">
        <f t="shared" si="187"/>
        <v>-</v>
      </c>
      <c r="AG51" s="243" t="str">
        <f>IFERROR('Turistas lugar residencia isla '!AG51/'Turistas lugar residencia isla '!$I51,"-")</f>
        <v>-</v>
      </c>
      <c r="AH51" s="35" t="str">
        <f t="shared" si="188"/>
        <v>-</v>
      </c>
      <c r="AI51" s="243" t="str">
        <f>IFERROR('Turistas lugar residencia isla '!AI51/'Turistas lugar residencia isla '!$K51,"-")</f>
        <v>-</v>
      </c>
      <c r="AJ51" s="35" t="str">
        <f t="shared" si="189"/>
        <v>-</v>
      </c>
      <c r="AK51" s="243" t="str">
        <f>IFERROR('Turistas lugar residencia isla '!AK51/'Turistas lugar residencia isla '!$M51,"-")</f>
        <v>-</v>
      </c>
      <c r="AL51" s="35" t="str">
        <f t="shared" si="190"/>
        <v>-</v>
      </c>
      <c r="AM51" s="242" t="str">
        <f>IFERROR('Turistas lugar residencia isla '!AM51/'Turistas lugar residencia isla '!$C51,"-")</f>
        <v>-</v>
      </c>
      <c r="AN51" s="35" t="str">
        <f t="shared" si="191"/>
        <v>-</v>
      </c>
      <c r="AO51" s="243" t="str">
        <f>IFERROR('Turistas lugar residencia isla '!AO51/'Turistas lugar residencia isla '!$E51,"-")</f>
        <v>-</v>
      </c>
      <c r="AP51" s="35" t="str">
        <f t="shared" si="192"/>
        <v>-</v>
      </c>
      <c r="AQ51" s="243" t="str">
        <f>IFERROR('Turistas lugar residencia isla '!AQ51/'Turistas lugar residencia isla '!$G51,"-")</f>
        <v>-</v>
      </c>
      <c r="AR51" s="35" t="str">
        <f t="shared" si="193"/>
        <v>-</v>
      </c>
      <c r="AS51" s="243" t="str">
        <f>IFERROR('Turistas lugar residencia isla '!AS51/'Turistas lugar residencia isla '!$I51,"-")</f>
        <v>-</v>
      </c>
      <c r="AT51" s="35" t="str">
        <f t="shared" si="194"/>
        <v>-</v>
      </c>
      <c r="AU51" s="243" t="str">
        <f>IFERROR('Turistas lugar residencia isla '!AU51/'Turistas lugar residencia isla '!$K51,"-")</f>
        <v>-</v>
      </c>
      <c r="AV51" s="35" t="str">
        <f t="shared" si="195"/>
        <v>-</v>
      </c>
      <c r="AW51" s="243" t="str">
        <f>IFERROR('Turistas lugar residencia isla '!AW51/'Turistas lugar residencia isla '!$M51,"-")</f>
        <v>-</v>
      </c>
      <c r="AX51" s="35" t="str">
        <f t="shared" si="196"/>
        <v>-</v>
      </c>
      <c r="AY51" s="242" t="str">
        <f>IFERROR('Turistas lugar residencia isla '!AY51/'Turistas lugar residencia isla '!$C51,"-")</f>
        <v>-</v>
      </c>
      <c r="AZ51" s="35" t="str">
        <f t="shared" si="197"/>
        <v>-</v>
      </c>
      <c r="BA51" s="243" t="str">
        <f>IFERROR('Turistas lugar residencia isla '!BA51/'Turistas lugar residencia isla '!$E51,"-")</f>
        <v>-</v>
      </c>
      <c r="BB51" s="35" t="str">
        <f t="shared" si="198"/>
        <v>-</v>
      </c>
      <c r="BC51" s="243" t="str">
        <f>IFERROR('Turistas lugar residencia isla '!BC51/'Turistas lugar residencia isla '!$G51,"-")</f>
        <v>-</v>
      </c>
      <c r="BD51" s="35" t="str">
        <f t="shared" si="199"/>
        <v>-</v>
      </c>
      <c r="BE51" s="243" t="str">
        <f>IFERROR('Turistas lugar residencia isla '!BE51/'Turistas lugar residencia isla '!$I51,"-")</f>
        <v>-</v>
      </c>
      <c r="BF51" s="35" t="str">
        <f t="shared" si="200"/>
        <v>-</v>
      </c>
      <c r="BG51" s="243" t="str">
        <f>IFERROR('Turistas lugar residencia isla '!BG51/'Turistas lugar residencia isla '!$K51,"-")</f>
        <v>-</v>
      </c>
      <c r="BH51" s="35" t="str">
        <f t="shared" si="201"/>
        <v>-</v>
      </c>
      <c r="BI51" s="243" t="str">
        <f>IFERROR('Turistas lugar residencia isla '!BI51/'Turistas lugar residencia isla '!$M51,"-")</f>
        <v>-</v>
      </c>
      <c r="BJ51" s="35" t="str">
        <f t="shared" si="202"/>
        <v>-</v>
      </c>
      <c r="BK51" s="242" t="str">
        <f>IFERROR('Turistas lugar residencia isla '!BK51/'Turistas lugar residencia isla '!$C51,"-")</f>
        <v>-</v>
      </c>
      <c r="BL51" s="35" t="str">
        <f t="shared" si="203"/>
        <v>-</v>
      </c>
      <c r="BM51" s="243" t="str">
        <f>IFERROR('Turistas lugar residencia isla '!BM51/'Turistas lugar residencia isla '!$E51,"-")</f>
        <v>-</v>
      </c>
      <c r="BN51" s="35" t="str">
        <f t="shared" si="204"/>
        <v>-</v>
      </c>
      <c r="BO51" s="243" t="str">
        <f>IFERROR('Turistas lugar residencia isla '!BO51/'Turistas lugar residencia isla '!$G51,"-")</f>
        <v>-</v>
      </c>
      <c r="BP51" s="35" t="str">
        <f t="shared" si="205"/>
        <v>-</v>
      </c>
      <c r="BQ51" s="243" t="str">
        <f>IFERROR('Turistas lugar residencia isla '!BQ51/'Turistas lugar residencia isla '!$I51,"-")</f>
        <v>-</v>
      </c>
      <c r="BR51" s="35" t="str">
        <f t="shared" si="206"/>
        <v>-</v>
      </c>
      <c r="BS51" s="243" t="str">
        <f>IFERROR('Turistas lugar residencia isla '!BS51/'Turistas lugar residencia isla '!$K51,"-")</f>
        <v>-</v>
      </c>
      <c r="BT51" s="35" t="str">
        <f t="shared" si="207"/>
        <v>-</v>
      </c>
      <c r="BU51" s="243" t="str">
        <f>IFERROR('Turistas lugar residencia isla '!BU51/'Turistas lugar residencia isla '!$M51,"-")</f>
        <v>-</v>
      </c>
      <c r="BV51" s="35" t="str">
        <f t="shared" si="208"/>
        <v>-</v>
      </c>
      <c r="BW51" s="242" t="str">
        <f>IFERROR('Turistas lugar residencia isla '!BW51/'Turistas lugar residencia isla '!$C51,"-")</f>
        <v>-</v>
      </c>
      <c r="BX51" s="35" t="str">
        <f t="shared" si="209"/>
        <v>-</v>
      </c>
      <c r="BY51" s="243" t="str">
        <f>IFERROR('Turistas lugar residencia isla '!BY51/'Turistas lugar residencia isla '!$E51,"-")</f>
        <v>-</v>
      </c>
      <c r="BZ51" s="35" t="str">
        <f t="shared" si="210"/>
        <v>-</v>
      </c>
      <c r="CA51" s="243" t="str">
        <f>IFERROR('Turistas lugar residencia isla '!CA51/'Turistas lugar residencia isla '!$G51,"-")</f>
        <v>-</v>
      </c>
      <c r="CB51" s="35" t="str">
        <f t="shared" si="211"/>
        <v>-</v>
      </c>
      <c r="CC51" s="243" t="str">
        <f>IFERROR('Turistas lugar residencia isla '!CC51/'Turistas lugar residencia isla '!$I51,"-")</f>
        <v>-</v>
      </c>
      <c r="CD51" s="35" t="str">
        <f t="shared" si="212"/>
        <v>-</v>
      </c>
      <c r="CE51" s="243" t="str">
        <f>IFERROR('Turistas lugar residencia isla '!CE51/'Turistas lugar residencia isla '!$K51,"-")</f>
        <v>-</v>
      </c>
      <c r="CF51" s="35" t="str">
        <f t="shared" si="213"/>
        <v>-</v>
      </c>
      <c r="CG51" s="243" t="str">
        <f>IFERROR('Turistas lugar residencia isla '!CG51/'Turistas lugar residencia isla '!$M51,"-")</f>
        <v>-</v>
      </c>
      <c r="CH51" s="35" t="str">
        <f t="shared" si="214"/>
        <v>-</v>
      </c>
      <c r="CI51" s="242" t="str">
        <f>IFERROR('Turistas lugar residencia isla '!CI51/'Turistas lugar residencia isla '!$C51,"-")</f>
        <v>-</v>
      </c>
      <c r="CJ51" s="35" t="str">
        <f t="shared" si="215"/>
        <v>-</v>
      </c>
      <c r="CK51" s="243" t="str">
        <f>IFERROR('Turistas lugar residencia isla '!CK51/'Turistas lugar residencia isla '!$E51,"-")</f>
        <v>-</v>
      </c>
      <c r="CL51" s="35" t="str">
        <f t="shared" si="216"/>
        <v>-</v>
      </c>
      <c r="CM51" s="243" t="str">
        <f>IFERROR('Turistas lugar residencia isla '!CM51/'Turistas lugar residencia isla '!$G51,"-")</f>
        <v>-</v>
      </c>
      <c r="CN51" s="35" t="str">
        <f t="shared" si="217"/>
        <v>-</v>
      </c>
      <c r="CO51" s="243" t="str">
        <f>IFERROR('Turistas lugar residencia isla '!CO51/'Turistas lugar residencia isla '!$I51,"-")</f>
        <v>-</v>
      </c>
      <c r="CP51" s="35" t="str">
        <f t="shared" si="218"/>
        <v>-</v>
      </c>
      <c r="CQ51" s="243" t="str">
        <f>IFERROR('Turistas lugar residencia isla '!CQ51/'Turistas lugar residencia isla '!$K51,"-")</f>
        <v>-</v>
      </c>
      <c r="CR51" s="35" t="str">
        <f t="shared" si="219"/>
        <v>-</v>
      </c>
      <c r="CS51" s="243" t="str">
        <f>IFERROR('Turistas lugar residencia isla '!CS51/'Turistas lugar residencia isla '!$M51,"-")</f>
        <v>-</v>
      </c>
      <c r="CT51" s="35" t="str">
        <f t="shared" si="220"/>
        <v>-</v>
      </c>
      <c r="CU51" s="242" t="str">
        <f>IFERROR('Turistas lugar residencia isla '!CU51/'Turistas lugar residencia isla '!$C51,"-")</f>
        <v>-</v>
      </c>
      <c r="CV51" s="35" t="str">
        <f t="shared" si="221"/>
        <v>-</v>
      </c>
      <c r="CW51" s="243" t="str">
        <f>IFERROR('Turistas lugar residencia isla '!CW51/'Turistas lugar residencia isla '!$E51,"-")</f>
        <v>-</v>
      </c>
      <c r="CX51" s="35" t="str">
        <f t="shared" si="222"/>
        <v>-</v>
      </c>
      <c r="CY51" s="243" t="str">
        <f>IFERROR('Turistas lugar residencia isla '!CY51/'Turistas lugar residencia isla '!$G51,"-")</f>
        <v>-</v>
      </c>
      <c r="CZ51" s="35" t="str">
        <f t="shared" si="223"/>
        <v>-</v>
      </c>
      <c r="DA51" s="243" t="str">
        <f>IFERROR('Turistas lugar residencia isla '!DA51/'Turistas lugar residencia isla '!$I51,"-")</f>
        <v>-</v>
      </c>
      <c r="DB51" s="35" t="str">
        <f t="shared" si="224"/>
        <v>-</v>
      </c>
      <c r="DC51" s="243" t="str">
        <f>IFERROR('Turistas lugar residencia isla '!DC51/'Turistas lugar residencia isla '!$K51,"-")</f>
        <v>-</v>
      </c>
      <c r="DD51" s="35" t="str">
        <f t="shared" si="225"/>
        <v>-</v>
      </c>
      <c r="DE51" s="243" t="str">
        <f>IFERROR('Turistas lugar residencia isla '!DE51/'Turistas lugar residencia isla '!$M51,"-")</f>
        <v>-</v>
      </c>
      <c r="DF51" s="35" t="str">
        <f t="shared" si="226"/>
        <v>-</v>
      </c>
      <c r="DG51" s="242" t="str">
        <f>IFERROR('Turistas lugar residencia isla '!DG51/'Turistas lugar residencia isla '!$C51,"-")</f>
        <v>-</v>
      </c>
      <c r="DH51" s="35" t="str">
        <f t="shared" si="227"/>
        <v>-</v>
      </c>
      <c r="DI51" s="243" t="str">
        <f>IFERROR('Turistas lugar residencia isla '!DI51/'Turistas lugar residencia isla '!$E51,"-")</f>
        <v>-</v>
      </c>
      <c r="DJ51" s="35" t="str">
        <f t="shared" si="228"/>
        <v>-</v>
      </c>
      <c r="DK51" s="243" t="str">
        <f>IFERROR('Turistas lugar residencia isla '!DK51/'Turistas lugar residencia isla '!$G51,"-")</f>
        <v>-</v>
      </c>
      <c r="DL51" s="35" t="str">
        <f t="shared" si="229"/>
        <v>-</v>
      </c>
      <c r="DM51" s="243" t="str">
        <f>IFERROR('Turistas lugar residencia isla '!DM51/'Turistas lugar residencia isla '!$I51,"-")</f>
        <v>-</v>
      </c>
      <c r="DN51" s="35" t="str">
        <f t="shared" si="230"/>
        <v>-</v>
      </c>
      <c r="DO51" s="243" t="str">
        <f>IFERROR('Turistas lugar residencia isla '!DO51/'Turistas lugar residencia isla '!$K51,"-")</f>
        <v>-</v>
      </c>
      <c r="DP51" s="35" t="str">
        <f t="shared" si="231"/>
        <v>-</v>
      </c>
      <c r="DQ51" s="243" t="str">
        <f>IFERROR('Turistas lugar residencia isla '!DQ51/'Turistas lugar residencia isla '!$M51,"-")</f>
        <v>-</v>
      </c>
      <c r="DR51" s="35" t="str">
        <f t="shared" si="232"/>
        <v>-</v>
      </c>
      <c r="DS51" s="242" t="str">
        <f>IFERROR('Turistas lugar residencia isla '!DS51/'Turistas lugar residencia isla '!$C51,"-")</f>
        <v>-</v>
      </c>
      <c r="DT51" s="35" t="str">
        <f t="shared" si="233"/>
        <v>-</v>
      </c>
      <c r="DU51" s="243" t="str">
        <f>IFERROR('Turistas lugar residencia isla '!DU51/'Turistas lugar residencia isla '!$E51,"-")</f>
        <v>-</v>
      </c>
      <c r="DV51" s="35" t="str">
        <f t="shared" si="234"/>
        <v>-</v>
      </c>
      <c r="DW51" s="243" t="str">
        <f>IFERROR('Turistas lugar residencia isla '!DW51/'Turistas lugar residencia isla '!$G51,"-")</f>
        <v>-</v>
      </c>
      <c r="DX51" s="35" t="str">
        <f t="shared" si="235"/>
        <v>-</v>
      </c>
      <c r="DY51" s="243" t="str">
        <f>IFERROR('Turistas lugar residencia isla '!DY51/'Turistas lugar residencia isla '!$I51,"-")</f>
        <v>-</v>
      </c>
      <c r="DZ51" s="35" t="str">
        <f t="shared" si="236"/>
        <v>-</v>
      </c>
      <c r="EA51" s="243" t="str">
        <f>IFERROR('Turistas lugar residencia isla '!EA51/'Turistas lugar residencia isla '!$K51,"-")</f>
        <v>-</v>
      </c>
      <c r="EB51" s="35" t="str">
        <f t="shared" si="237"/>
        <v>-</v>
      </c>
      <c r="EC51" s="243" t="str">
        <f>IFERROR('Turistas lugar residencia isla '!EC51/'Turistas lugar residencia isla '!$M51,"-")</f>
        <v>-</v>
      </c>
      <c r="ED51" s="35" t="str">
        <f t="shared" si="238"/>
        <v>-</v>
      </c>
    </row>
    <row r="52" spans="1:134" s="16" customFormat="1" outlineLevel="1" x14ac:dyDescent="0.25">
      <c r="A52" s="218"/>
      <c r="B52" s="33" t="s">
        <v>43</v>
      </c>
      <c r="C52" s="242">
        <f>IFERROR('Turistas lugar residencia isla '!C52/'Turistas lugar residencia isla '!$C52,"-")</f>
        <v>1</v>
      </c>
      <c r="D52" s="35">
        <f t="shared" si="173"/>
        <v>0</v>
      </c>
      <c r="E52" s="243">
        <f>IFERROR('Turistas lugar residencia isla '!E52/'Turistas lugar residencia isla '!$E52,"-")</f>
        <v>1</v>
      </c>
      <c r="F52" s="35">
        <f t="shared" si="174"/>
        <v>0</v>
      </c>
      <c r="G52" s="243">
        <f>IFERROR('Turistas lugar residencia isla '!G52/'Turistas lugar residencia isla '!$G52,"-")</f>
        <v>1</v>
      </c>
      <c r="H52" s="35">
        <f t="shared" si="175"/>
        <v>0</v>
      </c>
      <c r="I52" s="243">
        <f>IFERROR('Turistas lugar residencia isla '!I52/'Turistas lugar residencia isla '!$I52,"-")</f>
        <v>1</v>
      </c>
      <c r="J52" s="35">
        <f t="shared" si="176"/>
        <v>0</v>
      </c>
      <c r="K52" s="243">
        <f>IFERROR('Turistas lugar residencia isla '!K52/'Turistas lugar residencia isla '!$K52,"-")</f>
        <v>1</v>
      </c>
      <c r="L52" s="35">
        <f t="shared" si="177"/>
        <v>0</v>
      </c>
      <c r="M52" s="243">
        <f>IFERROR('Turistas lugar residencia isla '!M52/'Turistas lugar residencia isla '!$M52,"-")</f>
        <v>1</v>
      </c>
      <c r="N52" s="35">
        <f t="shared" si="178"/>
        <v>0</v>
      </c>
      <c r="O52" s="242">
        <f>IFERROR('Turistas lugar residencia isla '!O52/'Turistas lugar residencia isla '!$C52,"-")</f>
        <v>0.41885282347710096</v>
      </c>
      <c r="P52" s="35">
        <f t="shared" si="179"/>
        <v>-0.50243319314144186</v>
      </c>
      <c r="Q52" s="243">
        <f>IFERROR('Turistas lugar residencia isla '!Q52/'Turistas lugar residencia isla '!$E52,"-")</f>
        <v>0.50226796929518491</v>
      </c>
      <c r="R52" s="35">
        <f t="shared" si="180"/>
        <v>-0.38280924147410844</v>
      </c>
      <c r="S52" s="243">
        <f>IFERROR('Turistas lugar residencia isla '!S52/'Turistas lugar residencia isla '!$G52,"-")</f>
        <v>0.34223263075722093</v>
      </c>
      <c r="T52" s="35">
        <f t="shared" si="181"/>
        <v>-0.5785437580073669</v>
      </c>
      <c r="U52" s="243">
        <f>IFERROR('Turistas lugar residencia isla '!U52/'Turistas lugar residencia isla '!$I52,"-")</f>
        <v>0.30441898527004913</v>
      </c>
      <c r="V52" s="35">
        <f t="shared" si="182"/>
        <v>-0.66036582753316453</v>
      </c>
      <c r="W52" s="243">
        <f>IFERROR('Turistas lugar residencia isla '!W52/'Turistas lugar residencia isla '!$K52,"-")</f>
        <v>0.52284263959390864</v>
      </c>
      <c r="X52" s="35">
        <f t="shared" si="183"/>
        <v>-0.41355664533289005</v>
      </c>
      <c r="Y52" s="243">
        <f>IFERROR('Turistas lugar residencia isla '!Y52/'Turistas lugar residencia isla '!$M52,"-")</f>
        <v>0.5</v>
      </c>
      <c r="Z52" s="35">
        <f t="shared" si="184"/>
        <v>-0.34062522561547903</v>
      </c>
      <c r="AA52" s="242">
        <f>IFERROR('Turistas lugar residencia isla '!AA52/'Turistas lugar residencia isla '!$C52,"-")</f>
        <v>0.58114717652289904</v>
      </c>
      <c r="AB52" s="35">
        <f t="shared" si="185"/>
        <v>2.6735473484560499</v>
      </c>
      <c r="AC52" s="243">
        <f>IFERROR('Turistas lugar residencia isla '!AC52/'Turistas lugar residencia isla '!$E52,"-")</f>
        <v>0.49773203070481509</v>
      </c>
      <c r="AD52" s="35">
        <f t="shared" si="186"/>
        <v>1.6730608579003792</v>
      </c>
      <c r="AE52" s="243">
        <f>IFERROR('Turistas lugar residencia isla '!AE52/'Turistas lugar residencia isla '!$G52,"-")</f>
        <v>0.65776736924277912</v>
      </c>
      <c r="AF52" s="35">
        <f t="shared" si="187"/>
        <v>2.4992113995243828</v>
      </c>
      <c r="AG52" s="243">
        <f>IFERROR('Turistas lugar residencia isla '!AG52/'Turistas lugar residencia isla '!$I52,"-")</f>
        <v>0.69558101472995093</v>
      </c>
      <c r="AH52" s="35">
        <f t="shared" si="188"/>
        <v>5.7085567656163771</v>
      </c>
      <c r="AI52" s="243">
        <f>IFERROR('Turistas lugar residencia isla '!AI52/'Turistas lugar residencia isla '!$K52,"-")</f>
        <v>0.47715736040609136</v>
      </c>
      <c r="AJ52" s="35">
        <f t="shared" si="189"/>
        <v>3.3997266826101811</v>
      </c>
      <c r="AK52" s="243">
        <f>IFERROR('Turistas lugar residencia isla '!AK52/'Turistas lugar residencia isla '!$M52,"-")</f>
        <v>0.5</v>
      </c>
      <c r="AL52" s="35">
        <f t="shared" si="190"/>
        <v>1.068629671574179</v>
      </c>
      <c r="AM52" s="242">
        <f>IFERROR('Turistas lugar residencia isla '!AM52/'Turistas lugar residencia isla '!$C52,"-")</f>
        <v>8.4481991996442865E-2</v>
      </c>
      <c r="AN52" s="35">
        <f t="shared" si="191"/>
        <v>-0.48448617676098871</v>
      </c>
      <c r="AO52" s="243">
        <f>IFERROR('Turistas lugar residencia isla '!AO52/'Turistas lugar residencia isla '!$E52,"-")</f>
        <v>0.10746685275645498</v>
      </c>
      <c r="AP52" s="35">
        <f t="shared" si="192"/>
        <v>-3.9670227830687521E-2</v>
      </c>
      <c r="AQ52" s="243">
        <f>IFERROR('Turistas lugar residencia isla '!AQ52/'Turistas lugar residencia isla '!$G52,"-")</f>
        <v>6.6354410616705703E-2</v>
      </c>
      <c r="AR52" s="35">
        <f t="shared" si="193"/>
        <v>-0.68475289943083617</v>
      </c>
      <c r="AS52" s="243">
        <f>IFERROR('Turistas lugar residencia isla '!AS52/'Turistas lugar residencia isla '!$I52,"-")</f>
        <v>3.7643207855973811E-2</v>
      </c>
      <c r="AT52" s="35">
        <f t="shared" si="194"/>
        <v>-0.89753500884064441</v>
      </c>
      <c r="AU52" s="243">
        <f>IFERROR('Turistas lugar residencia isla '!AU52/'Turistas lugar residencia isla '!$K52,"-")</f>
        <v>6.8527918781725886E-2</v>
      </c>
      <c r="AV52" s="35">
        <f t="shared" si="195"/>
        <v>-0.23975793560173564</v>
      </c>
      <c r="AW52" s="243">
        <f>IFERROR('Turistas lugar residencia isla '!AW52/'Turistas lugar residencia isla '!$M52,"-")</f>
        <v>0</v>
      </c>
      <c r="AX52" s="35">
        <f t="shared" si="196"/>
        <v>-1</v>
      </c>
      <c r="AY52" s="242">
        <f>IFERROR('Turistas lugar residencia isla '!AY52/'Turistas lugar residencia isla '!$C52,"-")</f>
        <v>1.7859789536090114E-2</v>
      </c>
      <c r="AZ52" s="35">
        <f t="shared" si="197"/>
        <v>-0.33757074025552547</v>
      </c>
      <c r="BA52" s="243">
        <f>IFERROR('Turistas lugar residencia isla '!BA52/'Turistas lugar residencia isla '!$E52,"-")</f>
        <v>3.8904396371249129E-2</v>
      </c>
      <c r="BB52" s="35">
        <f t="shared" si="198"/>
        <v>0.19595172941943884</v>
      </c>
      <c r="BC52" s="243">
        <f>IFERROR('Turistas lugar residencia isla '!BC52/'Turistas lugar residencia isla '!$G52,"-")</f>
        <v>1.405152224824356E-3</v>
      </c>
      <c r="BD52" s="35">
        <f t="shared" si="199"/>
        <v>-0.96113406634011433</v>
      </c>
      <c r="BE52" s="243">
        <f>IFERROR('Turistas lugar residencia isla '!BE52/'Turistas lugar residencia isla '!$I52,"-")</f>
        <v>0</v>
      </c>
      <c r="BF52" s="35">
        <f t="shared" si="200"/>
        <v>-1</v>
      </c>
      <c r="BG52" s="243">
        <f>IFERROR('Turistas lugar residencia isla '!BG52/'Turistas lugar residencia isla '!$K52,"-")</f>
        <v>0</v>
      </c>
      <c r="BH52" s="35">
        <f t="shared" si="201"/>
        <v>-1</v>
      </c>
      <c r="BI52" s="243">
        <f>IFERROR('Turistas lugar residencia isla '!BI52/'Turistas lugar residencia isla '!$M52,"-")</f>
        <v>0</v>
      </c>
      <c r="BJ52" s="35">
        <f t="shared" si="202"/>
        <v>-1</v>
      </c>
      <c r="BK52" s="242">
        <f>IFERROR('Turistas lugar residencia isla '!BK52/'Turistas lugar residencia isla '!$C52,"-")</f>
        <v>1.6451756336149401E-2</v>
      </c>
      <c r="BL52" s="35">
        <f t="shared" si="203"/>
        <v>-0.55539440057973577</v>
      </c>
      <c r="BM52" s="243">
        <f>IFERROR('Turistas lugar residencia isla '!BM52/'Turistas lugar residencia isla '!$E52,"-")</f>
        <v>1.9364968597348219E-2</v>
      </c>
      <c r="BN52" s="35">
        <f t="shared" si="204"/>
        <v>-0.44613514041061031</v>
      </c>
      <c r="BO52" s="243">
        <f>IFERROR('Turistas lugar residencia isla '!BO52/'Turistas lugar residencia isla '!$G52,"-")</f>
        <v>1.249024199843872E-2</v>
      </c>
      <c r="BP52" s="35">
        <f t="shared" si="205"/>
        <v>-0.48893566377302267</v>
      </c>
      <c r="BQ52" s="243">
        <f>IFERROR('Turistas lugar residencia isla '!BQ52/'Turistas lugar residencia isla '!$I52,"-")</f>
        <v>3.2733224222585927E-2</v>
      </c>
      <c r="BR52" s="35">
        <f t="shared" si="206"/>
        <v>-0.3806322550240735</v>
      </c>
      <c r="BS52" s="243">
        <f>IFERROR('Turistas lugar residencia isla '!BS52/'Turistas lugar residencia isla '!$K52,"-")</f>
        <v>6.2182741116751268E-2</v>
      </c>
      <c r="BT52" s="35">
        <f t="shared" si="207"/>
        <v>0.39931906614785984</v>
      </c>
      <c r="BU52" s="243">
        <f>IFERROR('Turistas lugar residencia isla '!BU52/'Turistas lugar residencia isla '!$M52,"-")</f>
        <v>0</v>
      </c>
      <c r="BV52" s="35">
        <f t="shared" si="208"/>
        <v>-1</v>
      </c>
      <c r="BW52" s="242">
        <f>IFERROR('Turistas lugar residencia isla '!BW52/'Turistas lugar residencia isla '!$C52,"-")</f>
        <v>9.9081073069512374E-2</v>
      </c>
      <c r="BX52" s="35">
        <f t="shared" si="209"/>
        <v>-0.7349615207861484</v>
      </c>
      <c r="BY52" s="243">
        <f>IFERROR('Turistas lugar residencia isla '!BY52/'Turistas lugar residencia isla '!$E52,"-")</f>
        <v>0.1503838101884159</v>
      </c>
      <c r="BZ52" s="35">
        <f t="shared" si="210"/>
        <v>-0.63382369930573312</v>
      </c>
      <c r="CA52" s="243">
        <f>IFERROR('Turistas lugar residencia isla '!CA52/'Turistas lugar residencia isla '!$G52,"-")</f>
        <v>2.4043715846994537E-2</v>
      </c>
      <c r="CB52" s="35">
        <f t="shared" si="211"/>
        <v>-0.90250105985310303</v>
      </c>
      <c r="CC52" s="243">
        <f>IFERROR('Turistas lugar residencia isla '!CC52/'Turistas lugar residencia isla '!$I52,"-")</f>
        <v>9.3289689034369891E-2</v>
      </c>
      <c r="CD52" s="35">
        <f t="shared" si="212"/>
        <v>-0.65200757235406748</v>
      </c>
      <c r="CE52" s="243">
        <f>IFERROR('Turistas lugar residencia isla '!CE52/'Turistas lugar residencia isla '!$K52,"-")</f>
        <v>0.26269035532994922</v>
      </c>
      <c r="CF52" s="35">
        <f t="shared" si="213"/>
        <v>-0.47870337085995329</v>
      </c>
      <c r="CG52" s="243">
        <f>IFERROR('Turistas lugar residencia isla '!CG52/'Turistas lugar residencia isla '!$M52,"-")</f>
        <v>0</v>
      </c>
      <c r="CH52" s="35">
        <f t="shared" si="214"/>
        <v>-1</v>
      </c>
      <c r="CI52" s="242">
        <f>IFERROR('Turistas lugar residencia isla '!CI52/'Turistas lugar residencia isla '!$C52,"-")</f>
        <v>2.3714243367422557E-2</v>
      </c>
      <c r="CJ52" s="35">
        <f t="shared" si="215"/>
        <v>-0.32704066749563099</v>
      </c>
      <c r="CK52" s="243">
        <f>IFERROR('Turistas lugar residencia isla '!CK52/'Turistas lugar residencia isla '!$E52,"-")</f>
        <v>4.0474528960223306E-2</v>
      </c>
      <c r="CL52" s="35">
        <f t="shared" si="216"/>
        <v>0.56825419424068402</v>
      </c>
      <c r="CM52" s="243">
        <f>IFERROR('Turistas lugar residencia isla '!CM52/'Turistas lugar residencia isla '!$G52,"-")</f>
        <v>1.3739266198282592E-2</v>
      </c>
      <c r="CN52" s="35">
        <f t="shared" si="217"/>
        <v>-0.77816956053743802</v>
      </c>
      <c r="CO52" s="243">
        <f>IFERROR('Turistas lugar residencia isla '!CO52/'Turistas lugar residencia isla '!$I52,"-")</f>
        <v>0</v>
      </c>
      <c r="CP52" s="35">
        <f t="shared" si="218"/>
        <v>-1</v>
      </c>
      <c r="CQ52" s="243">
        <f>IFERROR('Turistas lugar residencia isla '!CQ52/'Turistas lugar residencia isla '!$K52,"-")</f>
        <v>0</v>
      </c>
      <c r="CR52" s="35">
        <f t="shared" si="219"/>
        <v>-1</v>
      </c>
      <c r="CS52" s="243">
        <f>IFERROR('Turistas lugar residencia isla '!CS52/'Turistas lugar residencia isla '!$M52,"-")</f>
        <v>0</v>
      </c>
      <c r="CT52" s="35">
        <f t="shared" si="220"/>
        <v>-1</v>
      </c>
      <c r="CU52" s="242">
        <f>IFERROR('Turistas lugar residencia isla '!CU52/'Turistas lugar residencia isla '!$C52,"-")</f>
        <v>6.0026678523788348E-3</v>
      </c>
      <c r="CV52" s="35">
        <f t="shared" si="221"/>
        <v>-0.87902303177209107</v>
      </c>
      <c r="CW52" s="243">
        <f>IFERROR('Turistas lugar residencia isla '!CW52/'Turistas lugar residencia isla '!$E52,"-")</f>
        <v>1.0293091416608514E-2</v>
      </c>
      <c r="CX52" s="35">
        <f t="shared" si="222"/>
        <v>-0.68392679529118117</v>
      </c>
      <c r="CY52" s="243">
        <f>IFERROR('Turistas lugar residencia isla '!CY52/'Turistas lugar residencia isla '!$G52,"-")</f>
        <v>0</v>
      </c>
      <c r="CZ52" s="35">
        <f t="shared" si="223"/>
        <v>-1</v>
      </c>
      <c r="DA52" s="243">
        <f>IFERROR('Turistas lugar residencia isla '!DA52/'Turistas lugar residencia isla '!$I52,"-")</f>
        <v>0</v>
      </c>
      <c r="DB52" s="35">
        <f t="shared" si="224"/>
        <v>-1</v>
      </c>
      <c r="DC52" s="243">
        <f>IFERROR('Turistas lugar residencia isla '!DC52/'Turistas lugar residencia isla '!$K52,"-")</f>
        <v>2.7918781725888325E-2</v>
      </c>
      <c r="DD52" s="35">
        <f t="shared" si="225"/>
        <v>-0.78373939664519421</v>
      </c>
      <c r="DE52" s="243">
        <f>IFERROR('Turistas lugar residencia isla '!DE52/'Turistas lugar residencia isla '!$M52,"-")</f>
        <v>0</v>
      </c>
      <c r="DF52" s="35">
        <f t="shared" si="226"/>
        <v>-1</v>
      </c>
      <c r="DG52" s="242">
        <f>IFERROR('Turistas lugar residencia isla '!DG52/'Turistas lugar residencia isla '!$C52,"-")</f>
        <v>5.0392767155772933E-3</v>
      </c>
      <c r="DH52" s="35">
        <f t="shared" si="227"/>
        <v>-0.8264566754334608</v>
      </c>
      <c r="DI52" s="243">
        <f>IFERROR('Turistas lugar residencia isla '!DI52/'Turistas lugar residencia isla '!$E52,"-")</f>
        <v>6.8039078855547802E-3</v>
      </c>
      <c r="DJ52" s="35">
        <f t="shared" si="228"/>
        <v>-0.5743487300832828</v>
      </c>
      <c r="DK52" s="243">
        <f>IFERROR('Turistas lugar residencia isla '!DK52/'Turistas lugar residencia isla '!$G52,"-")</f>
        <v>7.1818891491022639E-3</v>
      </c>
      <c r="DL52" s="35">
        <f t="shared" si="229"/>
        <v>-0.90581274469492468</v>
      </c>
      <c r="DM52" s="243">
        <f>IFERROR('Turistas lugar residencia isla '!DM52/'Turistas lugar residencia isla '!$I52,"-")</f>
        <v>9.8199672667757774E-3</v>
      </c>
      <c r="DN52" s="35">
        <f t="shared" si="230"/>
        <v>-0.32935326025429046</v>
      </c>
      <c r="DO52" s="243">
        <f>IFERROR('Turistas lugar residencia isla '!DO52/'Turistas lugar residencia isla '!$K52,"-")</f>
        <v>3.8071065989847717E-3</v>
      </c>
      <c r="DP52" s="35">
        <f t="shared" si="231"/>
        <v>-0.55455202312138729</v>
      </c>
      <c r="DQ52" s="243">
        <f>IFERROR('Turistas lugar residencia isla '!DQ52/'Turistas lugar residencia isla '!$M52,"-")</f>
        <v>0.14285714285714285</v>
      </c>
      <c r="DR52" s="35">
        <f t="shared" si="232"/>
        <v>21.889724310776941</v>
      </c>
      <c r="DS52" s="242">
        <f>IFERROR('Turistas lugar residencia isla '!DS52/'Turistas lugar residencia isla '!$C52,"-")</f>
        <v>0.14302653030976731</v>
      </c>
      <c r="DT52" s="35">
        <f t="shared" si="233"/>
        <v>0.6664777783078375</v>
      </c>
      <c r="DU52" s="243">
        <f>IFERROR('Turistas lugar residencia isla '!DU52/'Turistas lugar residencia isla '!$E52,"-")</f>
        <v>0.10886252616887648</v>
      </c>
      <c r="DV52" s="35">
        <f t="shared" si="234"/>
        <v>-0.10809300146070955</v>
      </c>
      <c r="DW52" s="243">
        <f>IFERROR('Turistas lugar residencia isla '!DW52/'Turistas lugar residencia isla '!$G52,"-")</f>
        <v>0.20187353629976582</v>
      </c>
      <c r="DX52" s="35">
        <f t="shared" si="235"/>
        <v>0.83940597757941959</v>
      </c>
      <c r="DY52" s="243">
        <f>IFERROR('Turistas lugar residencia isla '!DY52/'Turistas lugar residencia isla '!$I52,"-")</f>
        <v>7.2013093289689037E-2</v>
      </c>
      <c r="DZ52" s="35">
        <f t="shared" si="236"/>
        <v>-0.26929301489441648</v>
      </c>
      <c r="EA52" s="243">
        <f>IFERROR('Turistas lugar residencia isla '!EA52/'Turistas lugar residencia isla '!$K52,"-")</f>
        <v>8.3756345177664976E-2</v>
      </c>
      <c r="EB52" s="35">
        <f t="shared" si="237"/>
        <v>0.74286815728604472</v>
      </c>
      <c r="EC52" s="243">
        <f>IFERROR('Turistas lugar residencia isla '!EC52/'Turistas lugar residencia isla '!$M52,"-")</f>
        <v>0.35714285714285715</v>
      </c>
      <c r="ED52" s="35">
        <f t="shared" si="238"/>
        <v>1.5846162553769525</v>
      </c>
    </row>
    <row r="53" spans="1:134" s="16" customFormat="1" outlineLevel="1" x14ac:dyDescent="0.25">
      <c r="A53" s="218"/>
      <c r="B53" s="33" t="s">
        <v>45</v>
      </c>
      <c r="C53" s="242">
        <f>IFERROR('Turistas lugar residencia isla '!C53/'Turistas lugar residencia isla '!$C53,"-")</f>
        <v>1</v>
      </c>
      <c r="D53" s="35">
        <f t="shared" si="173"/>
        <v>0</v>
      </c>
      <c r="E53" s="243">
        <f>IFERROR('Turistas lugar residencia isla '!E53/'Turistas lugar residencia isla '!$E53,"-")</f>
        <v>1</v>
      </c>
      <c r="F53" s="35">
        <f t="shared" si="174"/>
        <v>0</v>
      </c>
      <c r="G53" s="243">
        <f>IFERROR('Turistas lugar residencia isla '!G53/'Turistas lugar residencia isla '!$G53,"-")</f>
        <v>1</v>
      </c>
      <c r="H53" s="35">
        <f t="shared" si="175"/>
        <v>0</v>
      </c>
      <c r="I53" s="243">
        <f>IFERROR('Turistas lugar residencia isla '!I53/'Turistas lugar residencia isla '!$I53,"-")</f>
        <v>1</v>
      </c>
      <c r="J53" s="35">
        <f t="shared" si="176"/>
        <v>0</v>
      </c>
      <c r="K53" s="243">
        <f>IFERROR('Turistas lugar residencia isla '!K53/'Turistas lugar residencia isla '!$K53,"-")</f>
        <v>1</v>
      </c>
      <c r="L53" s="35">
        <f t="shared" si="177"/>
        <v>0</v>
      </c>
      <c r="M53" s="243">
        <f>IFERROR('Turistas lugar residencia isla '!M53/'Turistas lugar residencia isla '!$M53,"-")</f>
        <v>1</v>
      </c>
      <c r="N53" s="35">
        <f t="shared" si="178"/>
        <v>0</v>
      </c>
      <c r="O53" s="242">
        <f>IFERROR('Turistas lugar residencia isla '!O53/'Turistas lugar residencia isla '!$C53,"-")</f>
        <v>0.7240917934382034</v>
      </c>
      <c r="P53" s="35">
        <f t="shared" si="179"/>
        <v>-0.11666385652329703</v>
      </c>
      <c r="Q53" s="243">
        <f>IFERROR('Turistas lugar residencia isla '!Q53/'Turistas lugar residencia isla '!$E53,"-")</f>
        <v>0.72555152701839387</v>
      </c>
      <c r="R53" s="35">
        <f t="shared" si="180"/>
        <v>-0.12891380819522835</v>
      </c>
      <c r="S53" s="243">
        <f>IFERROR('Turistas lugar residencia isla '!S53/'Turistas lugar residencia isla '!$G53,"-")</f>
        <v>0.64555441125986956</v>
      </c>
      <c r="T53" s="35">
        <f t="shared" si="181"/>
        <v>-0.14271959565730841</v>
      </c>
      <c r="U53" s="243">
        <f>IFERROR('Turistas lugar residencia isla '!U53/'Turistas lugar residencia isla '!$I53,"-")</f>
        <v>0.8259874284642087</v>
      </c>
      <c r="V53" s="35">
        <f t="shared" si="182"/>
        <v>-4.2463370725492333E-2</v>
      </c>
      <c r="W53" s="243">
        <f>IFERROR('Turistas lugar residencia isla '!W53/'Turistas lugar residencia isla '!$K53,"-")</f>
        <v>0.72448961832326786</v>
      </c>
      <c r="X53" s="35">
        <f t="shared" si="183"/>
        <v>-0.14475241978031472</v>
      </c>
      <c r="Y53" s="243">
        <f>IFERROR('Turistas lugar residencia isla '!Y53/'Turistas lugar residencia isla '!$M53,"-")</f>
        <v>0.60133481646273634</v>
      </c>
      <c r="Z53" s="35">
        <f t="shared" si="184"/>
        <v>-0.13267655836592784</v>
      </c>
      <c r="AA53" s="242">
        <f>IFERROR('Turistas lugar residencia isla '!AA53/'Turistas lugar residencia isla '!$C53,"-")</f>
        <v>0.27590820656179654</v>
      </c>
      <c r="AB53" s="35">
        <f t="shared" si="185"/>
        <v>0.53048289373269486</v>
      </c>
      <c r="AC53" s="243">
        <f>IFERROR('Turistas lugar residencia isla '!AC53/'Turistas lugar residencia isla '!$E53,"-")</f>
        <v>0.27444847298160607</v>
      </c>
      <c r="AD53" s="35">
        <f t="shared" si="186"/>
        <v>0.64268956490260876</v>
      </c>
      <c r="AE53" s="243">
        <f>IFERROR('Turistas lugar residencia isla '!AE53/'Turistas lugar residencia isla '!$G53,"-")</f>
        <v>0.35444558874013044</v>
      </c>
      <c r="AF53" s="35">
        <f t="shared" si="187"/>
        <v>0.43515329983012596</v>
      </c>
      <c r="AG53" s="243">
        <f>IFERROR('Turistas lugar residencia isla '!AG53/'Turistas lugar residencia isla '!$I53,"-")</f>
        <v>0.1739938080495356</v>
      </c>
      <c r="AH53" s="35">
        <f t="shared" si="188"/>
        <v>0.26648769774467951</v>
      </c>
      <c r="AI53" s="243">
        <f>IFERROR('Turistas lugar residencia isla '!AI53/'Turistas lugar residencia isla '!$K53,"-")</f>
        <v>0.27551038167673214</v>
      </c>
      <c r="AJ53" s="35">
        <f t="shared" si="189"/>
        <v>0.80202860183065483</v>
      </c>
      <c r="AK53" s="243">
        <f>IFERROR('Turistas lugar residencia isla '!AK53/'Turistas lugar residencia isla '!$M53,"-")</f>
        <v>0.39844271412680754</v>
      </c>
      <c r="AL53" s="35">
        <f t="shared" si="190"/>
        <v>0.29922362615273435</v>
      </c>
      <c r="AM53" s="242">
        <f>IFERROR('Turistas lugar residencia isla '!AM53/'Turistas lugar residencia isla '!$C53,"-")</f>
        <v>0.23055597978738238</v>
      </c>
      <c r="AN53" s="35">
        <f t="shared" si="191"/>
        <v>0.5854985227528815</v>
      </c>
      <c r="AO53" s="243">
        <f>IFERROR('Turistas lugar residencia isla '!AO53/'Turistas lugar residencia isla '!$E53,"-")</f>
        <v>0.14561640766952352</v>
      </c>
      <c r="AP53" s="35">
        <f t="shared" si="192"/>
        <v>0.45839110844747455</v>
      </c>
      <c r="AQ53" s="243">
        <f>IFERROR('Turistas lugar residencia isla '!AQ53/'Turistas lugar residencia isla '!$G53,"-")</f>
        <v>0.2371266735324408</v>
      </c>
      <c r="AR53" s="35">
        <f t="shared" si="193"/>
        <v>0.52848930863307975</v>
      </c>
      <c r="AS53" s="243">
        <f>IFERROR('Turistas lugar residencia isla '!AS53/'Turistas lugar residencia isla '!$I53,"-")</f>
        <v>0.49736373018106766</v>
      </c>
      <c r="AT53" s="35">
        <f t="shared" si="194"/>
        <v>0.55279534026203558</v>
      </c>
      <c r="AU53" s="243">
        <f>IFERROR('Turistas lugar residencia isla '!AU53/'Turistas lugar residencia isla '!$K53,"-")</f>
        <v>0.14847625180569818</v>
      </c>
      <c r="AV53" s="35">
        <f t="shared" si="195"/>
        <v>0.80644325111703297</v>
      </c>
      <c r="AW53" s="243">
        <f>IFERROR('Turistas lugar residencia isla '!AW53/'Turistas lugar residencia isla '!$M53,"-")</f>
        <v>0.42157953281423804</v>
      </c>
      <c r="AX53" s="35">
        <f t="shared" si="196"/>
        <v>0.57300793544473549</v>
      </c>
      <c r="AY53" s="242">
        <f>IFERROR('Turistas lugar residencia isla '!AY53/'Turistas lugar residencia isla '!$C53,"-")</f>
        <v>5.4050823710648808E-2</v>
      </c>
      <c r="AZ53" s="35">
        <f t="shared" si="197"/>
        <v>0.66965999452786473</v>
      </c>
      <c r="BA53" s="243">
        <f>IFERROR('Turistas lugar residencia isla '!BA53/'Turistas lugar residencia isla '!$E53,"-")</f>
        <v>6.9742551585095708E-2</v>
      </c>
      <c r="BB53" s="35">
        <f t="shared" si="198"/>
        <v>0.7130891877880996</v>
      </c>
      <c r="BC53" s="243">
        <f>IFERROR('Turistas lugar residencia isla '!BC53/'Turistas lugar residencia isla '!$G53,"-")</f>
        <v>5.7114658427737726E-2</v>
      </c>
      <c r="BD53" s="35">
        <f t="shared" si="199"/>
        <v>0.5587427306067374</v>
      </c>
      <c r="BE53" s="243">
        <f>IFERROR('Turistas lugar residencia isla '!BE53/'Turistas lugar residencia isla '!$I53,"-")</f>
        <v>2.2459893048128343E-2</v>
      </c>
      <c r="BF53" s="35">
        <f t="shared" si="200"/>
        <v>1.3373933153460715</v>
      </c>
      <c r="BG53" s="243">
        <f>IFERROR('Turistas lugar residencia isla '!BG53/'Turistas lugar residencia isla '!$K53,"-")</f>
        <v>4.004733974972588E-2</v>
      </c>
      <c r="BH53" s="35">
        <f t="shared" si="201"/>
        <v>0.72457364127967638</v>
      </c>
      <c r="BI53" s="243">
        <f>IFERROR('Turistas lugar residencia isla '!BI53/'Turistas lugar residencia isla '!$M53,"-")</f>
        <v>2.7586206896551724E-2</v>
      </c>
      <c r="BJ53" s="35">
        <f t="shared" si="202"/>
        <v>-0.42429126023553976</v>
      </c>
      <c r="BK53" s="242">
        <f>IFERROR('Turistas lugar residencia isla '!BK53/'Turistas lugar residencia isla '!$C53,"-")</f>
        <v>2.2247823690728356E-2</v>
      </c>
      <c r="BL53" s="35">
        <f t="shared" si="203"/>
        <v>-0.42650465147373728</v>
      </c>
      <c r="BM53" s="243">
        <f>IFERROR('Turistas lugar residencia isla '!BM53/'Turistas lugar residencia isla '!$E53,"-")</f>
        <v>2.2343170523276557E-2</v>
      </c>
      <c r="BN53" s="35">
        <f t="shared" si="204"/>
        <v>-0.36002424935361377</v>
      </c>
      <c r="BO53" s="243">
        <f>IFERROR('Turistas lugar residencia isla '!BO53/'Turistas lugar residencia isla '!$G53,"-")</f>
        <v>1.6492161574550863E-2</v>
      </c>
      <c r="BP53" s="35">
        <f t="shared" si="205"/>
        <v>-0.3189780663862356</v>
      </c>
      <c r="BQ53" s="243">
        <f>IFERROR('Turistas lugar residencia isla '!BQ53/'Turistas lugar residencia isla '!$I53,"-")</f>
        <v>2.3754573599774838E-2</v>
      </c>
      <c r="BR53" s="35">
        <f t="shared" si="206"/>
        <v>-0.58104218011294262</v>
      </c>
      <c r="BS53" s="243">
        <f>IFERROR('Turistas lugar residencia isla '!BS53/'Turistas lugar residencia isla '!$K53,"-")</f>
        <v>3.0823050281079765E-2</v>
      </c>
      <c r="BT53" s="35">
        <f t="shared" si="207"/>
        <v>-0.42165239215190109</v>
      </c>
      <c r="BU53" s="243">
        <f>IFERROR('Turistas lugar residencia isla '!BU53/'Turistas lugar residencia isla '!$M53,"-")</f>
        <v>5.7842046718576193E-3</v>
      </c>
      <c r="BV53" s="35">
        <f t="shared" si="208"/>
        <v>-0.88688495491444397</v>
      </c>
      <c r="BW53" s="242">
        <f>IFERROR('Turistas lugar residencia isla '!BW53/'Turistas lugar residencia isla '!$C53,"-")</f>
        <v>0.21581484604811452</v>
      </c>
      <c r="BX53" s="35">
        <f t="shared" si="209"/>
        <v>-0.36477782070195786</v>
      </c>
      <c r="BY53" s="243">
        <f>IFERROR('Turistas lugar residencia isla '!BY53/'Turistas lugar residencia isla '!$E53,"-")</f>
        <v>0.26117365945125237</v>
      </c>
      <c r="BZ53" s="35">
        <f t="shared" si="210"/>
        <v>-0.36177295032942347</v>
      </c>
      <c r="CA53" s="243">
        <f>IFERROR('Turistas lugar residencia isla '!CA53/'Turistas lugar residencia isla '!$G53,"-")</f>
        <v>0.12048003204027921</v>
      </c>
      <c r="CB53" s="35">
        <f t="shared" si="211"/>
        <v>-0.46624713281048968</v>
      </c>
      <c r="CC53" s="243">
        <f>IFERROR('Turistas lugar residencia isla '!CC53/'Turistas lugar residencia isla '!$I53,"-")</f>
        <v>0.11036682615629984</v>
      </c>
      <c r="CD53" s="35">
        <f t="shared" si="212"/>
        <v>-0.52037034414980199</v>
      </c>
      <c r="CE53" s="243">
        <f>IFERROR('Turistas lugar residencia isla '!CE53/'Turistas lugar residencia isla '!$K53,"-")</f>
        <v>0.33734792975616545</v>
      </c>
      <c r="CF53" s="35">
        <f t="shared" si="213"/>
        <v>-0.22412787723540317</v>
      </c>
      <c r="CG53" s="243">
        <f>IFERROR('Turistas lugar residencia isla '!CG53/'Turistas lugar residencia isla '!$M53,"-")</f>
        <v>1.6017797552836485E-2</v>
      </c>
      <c r="CH53" s="35">
        <f t="shared" si="214"/>
        <v>-0.78804043418235148</v>
      </c>
      <c r="CI53" s="242">
        <f>IFERROR('Turistas lugar residencia isla '!CI53/'Turistas lugar residencia isla '!$C53,"-")</f>
        <v>4.7583317286303363E-2</v>
      </c>
      <c r="CJ53" s="35">
        <f t="shared" si="215"/>
        <v>0.23152346152274617</v>
      </c>
      <c r="CK53" s="243">
        <f>IFERROR('Turistas lugar residencia isla '!CK53/'Turistas lugar residencia isla '!$E53,"-")</f>
        <v>4.740767782027562E-2</v>
      </c>
      <c r="CL53" s="35">
        <f t="shared" si="216"/>
        <v>0.4896253292330115</v>
      </c>
      <c r="CM53" s="243">
        <f>IFERROR('Turistas lugar residencia isla '!CM53/'Turistas lugar residencia isla '!$G53,"-")</f>
        <v>7.9771713010641954E-2</v>
      </c>
      <c r="CN53" s="35">
        <f t="shared" si="217"/>
        <v>0.31245953377695357</v>
      </c>
      <c r="CO53" s="243">
        <f>IFERROR('Turistas lugar residencia isla '!CO53/'Turistas lugar residencia isla '!$I53,"-")</f>
        <v>1.7693967539168777E-2</v>
      </c>
      <c r="CP53" s="35">
        <f t="shared" si="218"/>
        <v>-1.6447813454403049E-2</v>
      </c>
      <c r="CQ53" s="243">
        <f>IFERROR('Turistas lugar residencia isla '!CQ53/'Turistas lugar residencia isla '!$K53,"-")</f>
        <v>2.9865812694710826E-2</v>
      </c>
      <c r="CR53" s="35">
        <f t="shared" si="219"/>
        <v>-5.9737991439789639E-2</v>
      </c>
      <c r="CS53" s="243">
        <f>IFERROR('Turistas lugar residencia isla '!CS53/'Turistas lugar residencia isla '!$M53,"-")</f>
        <v>8.2091212458286988E-2</v>
      </c>
      <c r="CT53" s="35">
        <f t="shared" si="220"/>
        <v>-6.945012558203878E-2</v>
      </c>
      <c r="CU53" s="242">
        <f>IFERROR('Turistas lugar residencia isla '!CU53/'Turistas lugar residencia isla '!$C53,"-")</f>
        <v>2.4100425633636346E-2</v>
      </c>
      <c r="CV53" s="35">
        <f t="shared" si="221"/>
        <v>-0.53533733720372334</v>
      </c>
      <c r="CW53" s="243">
        <f>IFERROR('Turistas lugar residencia isla '!CW53/'Turistas lugar residencia isla '!$E53,"-")</f>
        <v>2.3620871325573098E-2</v>
      </c>
      <c r="CX53" s="35">
        <f t="shared" si="222"/>
        <v>-0.36173722722350055</v>
      </c>
      <c r="CY53" s="243">
        <f>IFERROR('Turistas lugar residencia isla '!CY53/'Turistas lugar residencia isla '!$G53,"-")</f>
        <v>9.5262615859938206E-3</v>
      </c>
      <c r="CZ53" s="35">
        <f t="shared" si="223"/>
        <v>-0.54558288036113656</v>
      </c>
      <c r="DA53" s="243">
        <f>IFERROR('Turistas lugar residencia isla '!DA53/'Turistas lugar residencia isla '!$I53,"-")</f>
        <v>1.2102448634956376E-2</v>
      </c>
      <c r="DB53" s="35">
        <f t="shared" si="224"/>
        <v>-0.42888475088998368</v>
      </c>
      <c r="DC53" s="243">
        <f>IFERROR('Turistas lugar residencia isla '!DC53/'Turistas lugar residencia isla '!$K53,"-")</f>
        <v>5.4562542423029395E-2</v>
      </c>
      <c r="DD53" s="35">
        <f t="shared" si="225"/>
        <v>-0.61158765865229725</v>
      </c>
      <c r="DE53" s="243">
        <f>IFERROR('Turistas lugar residencia isla '!DE53/'Turistas lugar residencia isla '!$M53,"-")</f>
        <v>0</v>
      </c>
      <c r="DF53" s="35">
        <f t="shared" si="226"/>
        <v>-1</v>
      </c>
      <c r="DG53" s="242">
        <f>IFERROR('Turistas lugar residencia isla '!DG53/'Turistas lugar residencia isla '!$C53,"-")</f>
        <v>4.7576677135970358E-3</v>
      </c>
      <c r="DH53" s="35">
        <f t="shared" si="227"/>
        <v>-0.88064020425573231</v>
      </c>
      <c r="DI53" s="243">
        <f>IFERROR('Turistas lugar residencia isla '!DI53/'Turistas lugar residencia isla '!$E53,"-")</f>
        <v>2.0658928556612933E-3</v>
      </c>
      <c r="DJ53" s="35">
        <f t="shared" si="228"/>
        <v>-0.90641816024434141</v>
      </c>
      <c r="DK53" s="243">
        <f>IFERROR('Turistas lugar residencia isla '!DK53/'Turistas lugar residencia isla '!$G53,"-")</f>
        <v>1.3602814967387572E-2</v>
      </c>
      <c r="DL53" s="35">
        <f t="shared" si="229"/>
        <v>-0.86396002179136999</v>
      </c>
      <c r="DM53" s="243">
        <f>IFERROR('Turistas lugar residencia isla '!DM53/'Turistas lugar residencia isla '!$I53,"-")</f>
        <v>4.2405478937986678E-3</v>
      </c>
      <c r="DN53" s="35">
        <f t="shared" si="230"/>
        <v>-0.80141545419335158</v>
      </c>
      <c r="DO53" s="243">
        <f>IFERROR('Turistas lugar residencia isla '!DO53/'Turistas lugar residencia isla '!$K53,"-")</f>
        <v>1.3227283011643489E-3</v>
      </c>
      <c r="DP53" s="35">
        <f t="shared" si="231"/>
        <v>-0.88445865752251807</v>
      </c>
      <c r="DQ53" s="243">
        <f>IFERROR('Turistas lugar residencia isla '!DQ53/'Turistas lugar residencia isla '!$M53,"-")</f>
        <v>4.0044493882091213E-3</v>
      </c>
      <c r="DR53" s="35">
        <f t="shared" si="232"/>
        <v>-0.16665897118391504</v>
      </c>
      <c r="DS53" s="242">
        <f>IFERROR('Turistas lugar residencia isla '!DS53/'Turistas lugar residencia isla '!$C53,"-")</f>
        <v>7.1179091494631433E-2</v>
      </c>
      <c r="DT53" s="35">
        <f t="shared" si="233"/>
        <v>-0.18660192920927809</v>
      </c>
      <c r="DU53" s="243">
        <f>IFERROR('Turistas lugar residencia isla '!DU53/'Turistas lugar residencia isla '!$E53,"-")</f>
        <v>0.11824540152162551</v>
      </c>
      <c r="DV53" s="35">
        <f t="shared" si="234"/>
        <v>-9.5115340195818243E-2</v>
      </c>
      <c r="DW53" s="243">
        <f>IFERROR('Turistas lugar residencia isla '!DW53/'Turistas lugar residencia isla '!$G53,"-")</f>
        <v>8.3690925735209976E-2</v>
      </c>
      <c r="DX53" s="35">
        <f t="shared" si="235"/>
        <v>-0.22944511333226092</v>
      </c>
      <c r="DY53" s="243">
        <f>IFERROR('Turistas lugar residencia isla '!DY53/'Turistas lugar residencia isla '!$I53,"-")</f>
        <v>0.10957875973355849</v>
      </c>
      <c r="DZ53" s="35">
        <f t="shared" si="236"/>
        <v>-0.17000031217332534</v>
      </c>
      <c r="EA53" s="243">
        <f>IFERROR('Turistas lugar residencia isla '!EA53/'Turistas lugar residencia isla '!$K53,"-")</f>
        <v>4.95500983344066E-2</v>
      </c>
      <c r="EB53" s="35">
        <f t="shared" si="237"/>
        <v>1.7095217712353117E-2</v>
      </c>
      <c r="EC53" s="243">
        <f>IFERROR('Turistas lugar residencia isla '!EC53/'Turistas lugar residencia isla '!$M53,"-")</f>
        <v>3.1368186874304781E-2</v>
      </c>
      <c r="ED53" s="35">
        <f t="shared" si="238"/>
        <v>-0.76888749690705105</v>
      </c>
    </row>
    <row r="54" spans="1:134" s="16" customFormat="1" outlineLevel="1" x14ac:dyDescent="0.25">
      <c r="A54" s="218"/>
      <c r="B54" s="33" t="s">
        <v>47</v>
      </c>
      <c r="C54" s="242">
        <f>IFERROR('Turistas lugar residencia isla '!C54/'Turistas lugar residencia isla '!$C54,"-")</f>
        <v>1</v>
      </c>
      <c r="D54" s="35">
        <f t="shared" si="173"/>
        <v>0</v>
      </c>
      <c r="E54" s="243">
        <f>IFERROR('Turistas lugar residencia isla '!E54/'Turistas lugar residencia isla '!$E54,"-")</f>
        <v>1</v>
      </c>
      <c r="F54" s="35">
        <f t="shared" si="174"/>
        <v>0</v>
      </c>
      <c r="G54" s="243">
        <f>IFERROR('Turistas lugar residencia isla '!G54/'Turistas lugar residencia isla '!$G54,"-")</f>
        <v>1</v>
      </c>
      <c r="H54" s="35">
        <f t="shared" si="175"/>
        <v>0</v>
      </c>
      <c r="I54" s="243">
        <f>IFERROR('Turistas lugar residencia isla '!I54/'Turistas lugar residencia isla '!$I54,"-")</f>
        <v>1</v>
      </c>
      <c r="J54" s="35">
        <f t="shared" si="176"/>
        <v>0</v>
      </c>
      <c r="K54" s="243">
        <f>IFERROR('Turistas lugar residencia isla '!K54/'Turistas lugar residencia isla '!$K54,"-")</f>
        <v>1</v>
      </c>
      <c r="L54" s="35">
        <f t="shared" si="177"/>
        <v>0</v>
      </c>
      <c r="M54" s="243">
        <f>IFERROR('Turistas lugar residencia isla '!M54/'Turistas lugar residencia isla '!$M54,"-")</f>
        <v>1</v>
      </c>
      <c r="N54" s="35">
        <f t="shared" si="178"/>
        <v>0</v>
      </c>
      <c r="O54" s="242">
        <f>IFERROR('Turistas lugar residencia isla '!O54/'Turistas lugar residencia isla '!$C54,"-")</f>
        <v>0.58413146486540979</v>
      </c>
      <c r="P54" s="35">
        <f t="shared" si="179"/>
        <v>-0.27233613027025227</v>
      </c>
      <c r="Q54" s="243">
        <f>IFERROR('Turistas lugar residencia isla '!Q54/'Turistas lugar residencia isla '!$E54,"-")</f>
        <v>0.56246255526055233</v>
      </c>
      <c r="R54" s="35">
        <f t="shared" si="180"/>
        <v>-0.2951593953410574</v>
      </c>
      <c r="S54" s="243">
        <f>IFERROR('Turistas lugar residencia isla '!S54/'Turistas lugar residencia isla '!$G54,"-")</f>
        <v>0.55324246828233625</v>
      </c>
      <c r="T54" s="35">
        <f t="shared" si="181"/>
        <v>-0.26340113780932894</v>
      </c>
      <c r="U54" s="243">
        <f>IFERROR('Turistas lugar residencia isla '!U54/'Turistas lugar residencia isla '!$I54,"-")</f>
        <v>0.71655259889543643</v>
      </c>
      <c r="V54" s="35">
        <f t="shared" si="182"/>
        <v>-0.1570815853162808</v>
      </c>
      <c r="W54" s="243">
        <f>IFERROR('Turistas lugar residencia isla '!W54/'Turistas lugar residencia isla '!$K54,"-")</f>
        <v>0.54233144807834177</v>
      </c>
      <c r="X54" s="35">
        <f t="shared" si="183"/>
        <v>-0.35828850499287912</v>
      </c>
      <c r="Y54" s="243">
        <f>IFERROR('Turistas lugar residencia isla '!Y54/'Turistas lugar residencia isla '!$M54,"-")</f>
        <v>0.23537073216113127</v>
      </c>
      <c r="Z54" s="35">
        <f t="shared" si="184"/>
        <v>-0.58544613159561165</v>
      </c>
      <c r="AA54" s="242">
        <f>IFERROR('Turistas lugar residencia isla '!AA54/'Turistas lugar residencia isla '!$C54,"-")</f>
        <v>0.41586853513459016</v>
      </c>
      <c r="AB54" s="35">
        <f t="shared" si="185"/>
        <v>1.1083218654414435</v>
      </c>
      <c r="AC54" s="243">
        <f>IFERROR('Turistas lugar residencia isla '!AC54/'Turistas lugar residencia isla '!$E54,"-")</f>
        <v>0.43753744473944767</v>
      </c>
      <c r="AD54" s="35">
        <f t="shared" si="186"/>
        <v>1.1660231925790634</v>
      </c>
      <c r="AE54" s="243">
        <f>IFERROR('Turistas lugar residencia isla '!AE54/'Turistas lugar residencia isla '!$G54,"-")</f>
        <v>0.44675753171766369</v>
      </c>
      <c r="AF54" s="35">
        <f t="shared" si="187"/>
        <v>0.79476200706074618</v>
      </c>
      <c r="AG54" s="243">
        <f>IFERROR('Turistas lugar residencia isla '!AG54/'Turistas lugar residencia isla '!$I54,"-")</f>
        <v>0.28344740110456357</v>
      </c>
      <c r="AH54" s="35">
        <f t="shared" si="188"/>
        <v>0.89072521310334452</v>
      </c>
      <c r="AI54" s="243">
        <f>IFERROR('Turistas lugar residencia isla '!AI54/'Turistas lugar residencia isla '!$K54,"-")</f>
        <v>0.45766855192165823</v>
      </c>
      <c r="AJ54" s="35">
        <f t="shared" si="189"/>
        <v>1.9552327629897963</v>
      </c>
      <c r="AK54" s="243">
        <f>IFERROR('Turistas lugar residencia isla '!AK54/'Turistas lugar residencia isla '!$M54,"-")</f>
        <v>0.76462926783886875</v>
      </c>
      <c r="AL54" s="35">
        <f t="shared" si="190"/>
        <v>0.76918286180762929</v>
      </c>
      <c r="AM54" s="242">
        <f>IFERROR('Turistas lugar residencia isla '!AM54/'Turistas lugar residencia isla '!$C54,"-")</f>
        <v>0.18708367041327434</v>
      </c>
      <c r="AN54" s="35">
        <f t="shared" si="191"/>
        <v>0.35630797978241802</v>
      </c>
      <c r="AO54" s="243">
        <f>IFERROR('Turistas lugar residencia isla '!AO54/'Turistas lugar residencia isla '!$E54,"-")</f>
        <v>0.10148391531655389</v>
      </c>
      <c r="AP54" s="35">
        <f t="shared" si="192"/>
        <v>9.0645577099196295E-2</v>
      </c>
      <c r="AQ54" s="243">
        <f>IFERROR('Turistas lugar residencia isla '!AQ54/'Turistas lugar residencia isla '!$G54,"-")</f>
        <v>0.18800816999882164</v>
      </c>
      <c r="AR54" s="35">
        <f t="shared" si="193"/>
        <v>0.32626665417424272</v>
      </c>
      <c r="AS54" s="243">
        <f>IFERROR('Turistas lugar residencia isla '!AS54/'Turistas lugar residencia isla '!$I54,"-")</f>
        <v>0.42487382078587849</v>
      </c>
      <c r="AT54" s="35">
        <f t="shared" si="194"/>
        <v>0.34270215668499171</v>
      </c>
      <c r="AU54" s="243">
        <f>IFERROR('Turistas lugar residencia isla '!AU54/'Turistas lugar residencia isla '!$K54,"-")</f>
        <v>0.1023100400676956</v>
      </c>
      <c r="AV54" s="35">
        <f t="shared" si="195"/>
        <v>0.25591847284463531</v>
      </c>
      <c r="AW54" s="243">
        <f>IFERROR('Turistas lugar residencia isla '!AW54/'Turistas lugar residencia isla '!$M54,"-")</f>
        <v>0.12782584426458274</v>
      </c>
      <c r="AX54" s="35">
        <f t="shared" si="196"/>
        <v>-0.38234234645569065</v>
      </c>
      <c r="AY54" s="242">
        <f>IFERROR('Turistas lugar residencia isla '!AY54/'Turistas lugar residencia isla '!$C54,"-")</f>
        <v>4.3707690832327215E-2</v>
      </c>
      <c r="AZ54" s="35">
        <f t="shared" si="197"/>
        <v>0.66506165036997045</v>
      </c>
      <c r="BA54" s="243">
        <f>IFERROR('Turistas lugar residencia isla '!BA54/'Turistas lugar residencia isla '!$E54,"-")</f>
        <v>6.7126199019972632E-2</v>
      </c>
      <c r="BB54" s="35">
        <f t="shared" si="198"/>
        <v>0.82784366690412514</v>
      </c>
      <c r="BC54" s="243">
        <f>IFERROR('Turistas lugar residencia isla '!BC54/'Turistas lugar residencia isla '!$G54,"-")</f>
        <v>4.2322950626497505E-2</v>
      </c>
      <c r="BD54" s="35">
        <f t="shared" si="199"/>
        <v>0.57869213461308533</v>
      </c>
      <c r="BE54" s="243">
        <f>IFERROR('Turistas lugar residencia isla '!BE54/'Turistas lugar residencia isla '!$I54,"-")</f>
        <v>1.4190206907486192E-2</v>
      </c>
      <c r="BF54" s="35">
        <f t="shared" si="200"/>
        <v>0.7200396612227884</v>
      </c>
      <c r="BG54" s="243">
        <f>IFERROR('Turistas lugar residencia isla '!BG54/'Turistas lugar residencia isla '!$K54,"-")</f>
        <v>2.6036769704771961E-2</v>
      </c>
      <c r="BH54" s="35">
        <f t="shared" si="201"/>
        <v>0.60225329738853239</v>
      </c>
      <c r="BI54" s="243">
        <f>IFERROR('Turistas lugar residencia isla '!BI54/'Turistas lugar residencia isla '!$M54,"-")</f>
        <v>7.3495208856637828E-3</v>
      </c>
      <c r="BJ54" s="35">
        <f t="shared" si="202"/>
        <v>-0.75987028365544196</v>
      </c>
      <c r="BK54" s="242">
        <f>IFERROR('Turistas lugar residencia isla '!BK54/'Turistas lugar residencia isla '!$C54,"-")</f>
        <v>5.4254092293922231E-2</v>
      </c>
      <c r="BL54" s="35">
        <f t="shared" si="203"/>
        <v>6.6471041143128407E-2</v>
      </c>
      <c r="BM54" s="243">
        <f>IFERROR('Turistas lugar residencia isla '!BM54/'Turistas lugar residencia isla '!$E54,"-")</f>
        <v>6.0977378647511779E-2</v>
      </c>
      <c r="BN54" s="35">
        <f t="shared" si="204"/>
        <v>0.41884252833690883</v>
      </c>
      <c r="BO54" s="243">
        <f>IFERROR('Turistas lugar residencia isla '!BO54/'Turistas lugar residencia isla '!$G54,"-")</f>
        <v>3.639184571271456E-2</v>
      </c>
      <c r="BP54" s="35">
        <f t="shared" si="205"/>
        <v>-0.12938815305318307</v>
      </c>
      <c r="BQ54" s="243">
        <f>IFERROR('Turistas lugar residencia isla '!BQ54/'Turistas lugar residencia isla '!$I54,"-")</f>
        <v>5.5954866157545649E-2</v>
      </c>
      <c r="BR54" s="35">
        <f t="shared" si="206"/>
        <v>-0.12968096331652668</v>
      </c>
      <c r="BS54" s="243">
        <f>IFERROR('Turistas lugar residencia isla '!BS54/'Turistas lugar residencia isla '!$K54,"-")</f>
        <v>7.0024445633778368E-2</v>
      </c>
      <c r="BT54" s="35">
        <f t="shared" si="207"/>
        <v>-2.1598501560015082E-3</v>
      </c>
      <c r="BU54" s="243">
        <f>IFERROR('Turistas lugar residencia isla '!BU54/'Turistas lugar residencia isla '!$M54,"-")</f>
        <v>1.0884733463578006E-2</v>
      </c>
      <c r="BV54" s="35">
        <f t="shared" si="208"/>
        <v>-0.80310015645003974</v>
      </c>
      <c r="BW54" s="242">
        <f>IFERROR('Turistas lugar residencia isla '!BW54/'Turistas lugar residencia isla '!$C54,"-")</f>
        <v>9.6599529358535843E-2</v>
      </c>
      <c r="BX54" s="35">
        <f t="shared" si="209"/>
        <v>-0.72178067293744996</v>
      </c>
      <c r="BY54" s="243">
        <f>IFERROR('Turistas lugar residencia isla '!BY54/'Turistas lugar residencia isla '!$E54,"-")</f>
        <v>0.11409057370070695</v>
      </c>
      <c r="BZ54" s="35">
        <f t="shared" si="210"/>
        <v>-0.71307102011825374</v>
      </c>
      <c r="CA54" s="243">
        <f>IFERROR('Turistas lugar residencia isla '!CA54/'Turistas lugar residencia isla '!$G54,"-")</f>
        <v>6.0872383047252447E-2</v>
      </c>
      <c r="CB54" s="35">
        <f t="shared" si="211"/>
        <v>-0.74972869297910893</v>
      </c>
      <c r="CC54" s="243">
        <f>IFERROR('Turistas lugar residencia isla '!CC54/'Turistas lugar residencia isla '!$I54,"-")</f>
        <v>4.290093280131068E-2</v>
      </c>
      <c r="CD54" s="35">
        <f t="shared" si="212"/>
        <v>-0.82390318757591885</v>
      </c>
      <c r="CE54" s="243">
        <f>IFERROR('Turistas lugar residencia isla '!CE54/'Turistas lugar residencia isla '!$K54,"-")</f>
        <v>0.16838557562958356</v>
      </c>
      <c r="CF54" s="35">
        <f t="shared" si="213"/>
        <v>-0.62776358264827103</v>
      </c>
      <c r="CG54" s="243">
        <f>IFERROR('Turistas lugar residencia isla '!CG54/'Turistas lugar residencia isla '!$M54,"-")</f>
        <v>1.107079728346823E-2</v>
      </c>
      <c r="CH54" s="35">
        <f t="shared" si="214"/>
        <v>-0.85804813463808782</v>
      </c>
      <c r="CI54" s="242">
        <f>IFERROR('Turistas lugar residencia isla '!CI54/'Turistas lugar residencia isla '!$C54,"-")</f>
        <v>5.4214749224818594E-2</v>
      </c>
      <c r="CJ54" s="35">
        <f t="shared" si="215"/>
        <v>0.25747841642396119</v>
      </c>
      <c r="CK54" s="243">
        <f>IFERROR('Turistas lugar residencia isla '!CK54/'Turistas lugar residencia isla '!$E54,"-")</f>
        <v>4.8673431420156781E-2</v>
      </c>
      <c r="CL54" s="35">
        <f t="shared" si="216"/>
        <v>0.24173927716209187</v>
      </c>
      <c r="CM54" s="243">
        <f>IFERROR('Turistas lugar residencia isla '!CM54/'Turistas lugar residencia isla '!$G54,"-")</f>
        <v>9.3807690796967672E-2</v>
      </c>
      <c r="CN54" s="35">
        <f t="shared" si="217"/>
        <v>0.35663557266221435</v>
      </c>
      <c r="CO54" s="243">
        <f>IFERROR('Turistas lugar residencia isla '!CO54/'Turistas lugar residencia isla '!$I54,"-")</f>
        <v>2.1694897339005894E-2</v>
      </c>
      <c r="CP54" s="35">
        <f t="shared" si="218"/>
        <v>-1.8614061565366935E-2</v>
      </c>
      <c r="CQ54" s="243">
        <f>IFERROR('Turistas lugar residencia isla '!CQ54/'Turistas lugar residencia isla '!$K54,"-")</f>
        <v>4.3032994373164768E-2</v>
      </c>
      <c r="CR54" s="35">
        <f t="shared" si="219"/>
        <v>0.51943542667889719</v>
      </c>
      <c r="CS54" s="243">
        <f>IFERROR('Turistas lugar residencia isla '!CS54/'Turistas lugar residencia isla '!$M54,"-")</f>
        <v>3.0514466461996466E-2</v>
      </c>
      <c r="CT54" s="35">
        <f t="shared" si="220"/>
        <v>-0.62068325273990776</v>
      </c>
      <c r="CU54" s="242">
        <f>IFERROR('Turistas lugar residencia isla '!CU54/'Turistas lugar residencia isla '!$C54,"-")</f>
        <v>1.5102820652160549E-2</v>
      </c>
      <c r="CV54" s="35">
        <f t="shared" si="221"/>
        <v>-0.66613060175786787</v>
      </c>
      <c r="CW54" s="243">
        <f>IFERROR('Turistas lugar residencia isla '!CW54/'Turistas lugar residencia isla '!$E54,"-")</f>
        <v>1.33192908991152E-2</v>
      </c>
      <c r="CX54" s="35">
        <f t="shared" si="222"/>
        <v>-0.60247185749096466</v>
      </c>
      <c r="CY54" s="243">
        <f>IFERROR('Turistas lugar residencia isla '!CY54/'Turistas lugar residencia isla '!$G54,"-")</f>
        <v>7.6299147649161398E-3</v>
      </c>
      <c r="CZ54" s="35">
        <f t="shared" si="223"/>
        <v>-0.6682126924390559</v>
      </c>
      <c r="DA54" s="243">
        <f>IFERROR('Turistas lugar residencia isla '!DA54/'Turistas lugar residencia isla '!$I54,"-")</f>
        <v>6.923341172740005E-3</v>
      </c>
      <c r="DB54" s="35">
        <f t="shared" si="224"/>
        <v>-0.55053966774316898</v>
      </c>
      <c r="DC54" s="243">
        <f>IFERROR('Turistas lugar residencia isla '!DC54/'Turistas lugar residencia isla '!$K54,"-")</f>
        <v>3.9604819695369796E-2</v>
      </c>
      <c r="DD54" s="35">
        <f t="shared" si="225"/>
        <v>-0.65654789678320524</v>
      </c>
      <c r="DE54" s="243">
        <f>IFERROR('Turistas lugar residencia isla '!DE54/'Turistas lugar residencia isla '!$M54,"-")</f>
        <v>1.1163829193413341E-3</v>
      </c>
      <c r="DF54" s="35">
        <f t="shared" si="226"/>
        <v>-0.80814887038721817</v>
      </c>
      <c r="DG54" s="242">
        <f>IFERROR('Turistas lugar residencia isla '!DG54/'Turistas lugar residencia isla '!$C54,"-")</f>
        <v>3.1277739937395342E-3</v>
      </c>
      <c r="DH54" s="35">
        <f t="shared" si="227"/>
        <v>-0.8702467694003807</v>
      </c>
      <c r="DI54" s="243">
        <f>IFERROR('Turistas lugar residencia isla '!DI54/'Turistas lugar residencia isla '!$E54,"-")</f>
        <v>2.0433003083869909E-3</v>
      </c>
      <c r="DJ54" s="35">
        <f t="shared" si="228"/>
        <v>-0.80117372297877154</v>
      </c>
      <c r="DK54" s="243">
        <f>IFERROR('Turistas lugar residencia isla '!DK54/'Turistas lugar residencia isla '!$G54,"-")</f>
        <v>8.6118857771318585E-3</v>
      </c>
      <c r="DL54" s="35">
        <f t="shared" si="229"/>
        <v>-0.87066797179709665</v>
      </c>
      <c r="DM54" s="243">
        <f>IFERROR('Turistas lugar residencia isla '!DM54/'Turistas lugar residencia isla '!$I54,"-")</f>
        <v>5.9456174193377902E-4</v>
      </c>
      <c r="DN54" s="35">
        <f t="shared" si="230"/>
        <v>-0.94059368352257433</v>
      </c>
      <c r="DO54" s="243">
        <f>IFERROR('Turistas lugar residencia isla '!DO54/'Turistas lugar residencia isla '!$K54,"-")</f>
        <v>1.4464872058206644E-4</v>
      </c>
      <c r="DP54" s="35">
        <f t="shared" si="231"/>
        <v>-0.9833253218243706</v>
      </c>
      <c r="DQ54" s="243">
        <f>IFERROR('Turistas lugar residencia isla '!DQ54/'Turistas lugar residencia isla '!$M54,"-")</f>
        <v>4.3724997674202248E-3</v>
      </c>
      <c r="DR54" s="35">
        <f t="shared" si="232"/>
        <v>-0.6129825874756647</v>
      </c>
      <c r="DS54" s="242">
        <f>IFERROR('Turistas lugar residencia isla '!DS54/'Turistas lugar residencia isla '!$C54,"-")</f>
        <v>7.3094504510928762E-2</v>
      </c>
      <c r="DT54" s="35">
        <f t="shared" si="233"/>
        <v>-9.6788624149171665E-2</v>
      </c>
      <c r="DU54" s="243">
        <f>IFERROR('Turistas lugar residencia isla '!DU54/'Turistas lugar residencia isla '!$E54,"-")</f>
        <v>0.10534978904816261</v>
      </c>
      <c r="DV54" s="35">
        <f t="shared" si="234"/>
        <v>-2.0781937437579723E-2</v>
      </c>
      <c r="DW54" s="243">
        <f>IFERROR('Turistas lugar residencia isla '!DW54/'Turistas lugar residencia isla '!$G54,"-")</f>
        <v>7.5611767940610392E-2</v>
      </c>
      <c r="DX54" s="35">
        <f t="shared" si="235"/>
        <v>-0.31778087168307478</v>
      </c>
      <c r="DY54" s="243">
        <f>IFERROR('Turistas lugar residencia isla '!DY54/'Turistas lugar residencia isla '!$I54,"-")</f>
        <v>9.1760695505113232E-2</v>
      </c>
      <c r="DZ54" s="35">
        <f t="shared" si="236"/>
        <v>-0.10456509555924576</v>
      </c>
      <c r="EA54" s="243">
        <f>IFERROR('Turistas lugar residencia isla '!EA54/'Turistas lugar residencia isla '!$K54,"-")</f>
        <v>5.1147787597818697E-2</v>
      </c>
      <c r="EB54" s="35">
        <f t="shared" si="237"/>
        <v>9.1286995939338977E-2</v>
      </c>
      <c r="EC54" s="243">
        <f>IFERROR('Turistas lugar residencia isla '!EC54/'Turistas lugar residencia isla '!$M54,"-")</f>
        <v>3.4328774769746023E-2</v>
      </c>
      <c r="ED54" s="35">
        <f t="shared" si="238"/>
        <v>-0.58965175055043884</v>
      </c>
    </row>
    <row r="55" spans="1:134" s="16" customFormat="1" outlineLevel="1" x14ac:dyDescent="0.25">
      <c r="A55" s="218"/>
      <c r="B55" s="33" t="s">
        <v>49</v>
      </c>
      <c r="C55" s="242">
        <f>IFERROR('Turistas lugar residencia isla '!C55/'Turistas lugar residencia isla '!$C55,"-")</f>
        <v>1</v>
      </c>
      <c r="D55" s="35">
        <f t="shared" si="173"/>
        <v>0</v>
      </c>
      <c r="E55" s="243">
        <f>IFERROR('Turistas lugar residencia isla '!E55/'Turistas lugar residencia isla '!$E55,"-")</f>
        <v>1</v>
      </c>
      <c r="F55" s="35">
        <f t="shared" si="174"/>
        <v>0</v>
      </c>
      <c r="G55" s="243">
        <f>IFERROR('Turistas lugar residencia isla '!G55/'Turistas lugar residencia isla '!$G55,"-")</f>
        <v>1</v>
      </c>
      <c r="H55" s="35">
        <f t="shared" si="175"/>
        <v>0</v>
      </c>
      <c r="I55" s="243">
        <f>IFERROR('Turistas lugar residencia isla '!I55/'Turistas lugar residencia isla '!$I55,"-")</f>
        <v>1</v>
      </c>
      <c r="J55" s="35">
        <f t="shared" si="176"/>
        <v>0</v>
      </c>
      <c r="K55" s="243">
        <f>IFERROR('Turistas lugar residencia isla '!K55/'Turistas lugar residencia isla '!$K55,"-")</f>
        <v>1</v>
      </c>
      <c r="L55" s="35">
        <f t="shared" si="177"/>
        <v>0</v>
      </c>
      <c r="M55" s="243">
        <f>IFERROR('Turistas lugar residencia isla '!M55/'Turistas lugar residencia isla '!$M55,"-")</f>
        <v>1</v>
      </c>
      <c r="N55" s="35">
        <f t="shared" si="178"/>
        <v>0</v>
      </c>
      <c r="O55" s="242">
        <f>IFERROR('Turistas lugar residencia isla '!O55/'Turistas lugar residencia isla '!$C55,"-")</f>
        <v>0.45615052387427019</v>
      </c>
      <c r="P55" s="35">
        <f t="shared" si="179"/>
        <v>-0.4531791883292059</v>
      </c>
      <c r="Q55" s="243">
        <f>IFERROR('Turistas lugar residencia isla '!Q55/'Turistas lugar residencia isla '!$E55,"-")</f>
        <v>0.46790163836936161</v>
      </c>
      <c r="R55" s="35">
        <f t="shared" si="180"/>
        <v>-0.4321572747808291</v>
      </c>
      <c r="S55" s="243">
        <f>IFERROR('Turistas lugar residencia isla '!S55/'Turistas lugar residencia isla '!$G55,"-")</f>
        <v>0.39797938250340625</v>
      </c>
      <c r="T55" s="35">
        <f t="shared" si="181"/>
        <v>-0.4974699951087822</v>
      </c>
      <c r="U55" s="243">
        <f>IFERROR('Turistas lugar residencia isla '!U55/'Turistas lugar residencia isla '!$I55,"-")</f>
        <v>0.5093788437884379</v>
      </c>
      <c r="V55" s="35">
        <f t="shared" si="182"/>
        <v>-0.42971543383013755</v>
      </c>
      <c r="W55" s="243">
        <f>IFERROR('Turistas lugar residencia isla '!W55/'Turistas lugar residencia isla '!$K55,"-")</f>
        <v>0.4317117971203413</v>
      </c>
      <c r="X55" s="35">
        <f t="shared" si="183"/>
        <v>-0.50225512919107695</v>
      </c>
      <c r="Y55" s="243">
        <f>IFERROR('Turistas lugar residencia isla '!Y55/'Turistas lugar residencia isla '!$M55,"-")</f>
        <v>0.26706913899669399</v>
      </c>
      <c r="Z55" s="35">
        <f t="shared" si="184"/>
        <v>-0.62166848461881852</v>
      </c>
      <c r="AA55" s="242">
        <f>IFERROR('Turistas lugar residencia isla '!AA55/'Turistas lugar residencia isla '!$C55,"-")</f>
        <v>0.54384947612572987</v>
      </c>
      <c r="AB55" s="35">
        <f t="shared" si="185"/>
        <v>2.2798860485497316</v>
      </c>
      <c r="AC55" s="243">
        <f>IFERROR('Turistas lugar residencia isla '!AC55/'Turistas lugar residencia isla '!$E55,"-")</f>
        <v>0.53209836163063839</v>
      </c>
      <c r="AD55" s="35">
        <f t="shared" si="186"/>
        <v>2.0232629369646897</v>
      </c>
      <c r="AE55" s="243">
        <f>IFERROR('Turistas lugar residencia isla '!AE55/'Turistas lugar residencia isla '!$G55,"-")</f>
        <v>0.60204632509833156</v>
      </c>
      <c r="AF55" s="35">
        <f t="shared" si="187"/>
        <v>1.8937784949205132</v>
      </c>
      <c r="AG55" s="243">
        <f>IFERROR('Turistas lugar residencia isla '!AG55/'Turistas lugar residencia isla '!$I55,"-")</f>
        <v>0.49065959409594095</v>
      </c>
      <c r="AH55" s="35">
        <f t="shared" si="188"/>
        <v>3.5942414409557095</v>
      </c>
      <c r="AI55" s="243">
        <f>IFERROR('Turistas lugar residencia isla '!AI55/'Turistas lugar residencia isla '!$K55,"-")</f>
        <v>0.56828820287965875</v>
      </c>
      <c r="AJ55" s="35">
        <f t="shared" si="189"/>
        <v>3.2836494248106236</v>
      </c>
      <c r="AK55" s="243">
        <f>IFERROR('Turistas lugar residencia isla '!AK55/'Turistas lugar residencia isla '!$M55,"-")</f>
        <v>0.73293086100330607</v>
      </c>
      <c r="AL55" s="35">
        <f t="shared" si="190"/>
        <v>1.4918232526314075</v>
      </c>
      <c r="AM55" s="242">
        <f>IFERROR('Turistas lugar residencia isla '!AM55/'Turistas lugar residencia isla '!$C55,"-")</f>
        <v>5.9205790610253536E-2</v>
      </c>
      <c r="AN55" s="35">
        <f t="shared" si="191"/>
        <v>-0.64281533375546496</v>
      </c>
      <c r="AO55" s="243">
        <f>IFERROR('Turistas lugar residencia isla '!AO55/'Turistas lugar residencia isla '!$E55,"-")</f>
        <v>3.1637477327465732E-2</v>
      </c>
      <c r="AP55" s="35">
        <f t="shared" si="192"/>
        <v>-0.71866161586806188</v>
      </c>
      <c r="AQ55" s="243">
        <f>IFERROR('Turistas lugar residencia isla '!AQ55/'Turistas lugar residencia isla '!$G55,"-")</f>
        <v>7.1647086043343022E-2</v>
      </c>
      <c r="AR55" s="35">
        <f t="shared" si="193"/>
        <v>-0.60122508348723458</v>
      </c>
      <c r="AS55" s="243">
        <f>IFERROR('Turistas lugar residencia isla '!AS55/'Turistas lugar residencia isla '!$I55,"-")</f>
        <v>0.13745387453874539</v>
      </c>
      <c r="AT55" s="35">
        <f t="shared" si="194"/>
        <v>-0.62404626549594389</v>
      </c>
      <c r="AU55" s="243">
        <f>IFERROR('Turistas lugar residencia isla '!AU55/'Turistas lugar residencia isla '!$K55,"-")</f>
        <v>3.3447887657759079E-2</v>
      </c>
      <c r="AV55" s="35">
        <f t="shared" si="195"/>
        <v>-0.61827140364460575</v>
      </c>
      <c r="AW55" s="243">
        <f>IFERROR('Turistas lugar residencia isla '!AW55/'Turistas lugar residencia isla '!$M55,"-")</f>
        <v>0.15279574529251114</v>
      </c>
      <c r="AX55" s="35">
        <f t="shared" si="196"/>
        <v>-0.52166908926969147</v>
      </c>
      <c r="AY55" s="242">
        <f>IFERROR('Turistas lugar residencia isla '!AY55/'Turistas lugar residencia isla '!$C55,"-")</f>
        <v>6.5709229784851636E-2</v>
      </c>
      <c r="AZ55" s="35">
        <f t="shared" si="197"/>
        <v>1.5101602045869882</v>
      </c>
      <c r="BA55" s="243">
        <f>IFERROR('Turistas lugar residencia isla '!BA55/'Turistas lugar residencia isla '!$E55,"-")</f>
        <v>0.11728266579445551</v>
      </c>
      <c r="BB55" s="35">
        <f t="shared" si="198"/>
        <v>2.2678641620357922</v>
      </c>
      <c r="BC55" s="243">
        <f>IFERROR('Turistas lugar residencia isla '!BC55/'Turistas lugar residencia isla '!$G55,"-")</f>
        <v>1.3882104938430295E-2</v>
      </c>
      <c r="BD55" s="35">
        <f t="shared" si="199"/>
        <v>-0.54214467885573803</v>
      </c>
      <c r="BE55" s="243">
        <f>IFERROR('Turistas lugar residencia isla '!BE55/'Turistas lugar residencia isla '!$I55,"-")</f>
        <v>9.3019680196801974E-3</v>
      </c>
      <c r="BF55" s="35">
        <f t="shared" si="200"/>
        <v>0.44458063028210937</v>
      </c>
      <c r="BG55" s="243">
        <f>IFERROR('Turistas lugar residencia isla '!BG55/'Turistas lugar residencia isla '!$K55,"-")</f>
        <v>8.7100788054749068E-3</v>
      </c>
      <c r="BH55" s="35">
        <f t="shared" si="201"/>
        <v>-0.50731995644362948</v>
      </c>
      <c r="BI55" s="243">
        <f>IFERROR('Turistas lugar residencia isla '!BI55/'Turistas lugar residencia isla '!$M55,"-")</f>
        <v>2.6591921805375882E-2</v>
      </c>
      <c r="BJ55" s="35">
        <f t="shared" si="202"/>
        <v>-3.565446456312138E-2</v>
      </c>
      <c r="BK55" s="242">
        <f>IFERROR('Turistas lugar residencia isla '!BK55/'Turistas lugar residencia isla '!$C55,"-")</f>
        <v>3.8305806606414458E-2</v>
      </c>
      <c r="BL55" s="35">
        <f t="shared" si="203"/>
        <v>6.5512563973750382E-2</v>
      </c>
      <c r="BM55" s="243">
        <f>IFERROR('Turistas lugar residencia isla '!BM55/'Turistas lugar residencia isla '!$E55,"-")</f>
        <v>2.8941551941165392E-2</v>
      </c>
      <c r="BN55" s="35">
        <f t="shared" si="204"/>
        <v>-0.18439657369922602</v>
      </c>
      <c r="BO55" s="243">
        <f>IFERROR('Turistas lugar residencia isla '!BO55/'Turistas lugar residencia isla '!$G55,"-")</f>
        <v>2.1928584282372297E-2</v>
      </c>
      <c r="BP55" s="35">
        <f t="shared" si="205"/>
        <v>-6.7739699092240868E-2</v>
      </c>
      <c r="BQ55" s="243">
        <f>IFERROR('Turistas lugar residencia isla '!BQ55/'Turistas lugar residencia isla '!$I55,"-")</f>
        <v>5.1737392373923739E-2</v>
      </c>
      <c r="BR55" s="35">
        <f t="shared" si="206"/>
        <v>-0.17754042724618768</v>
      </c>
      <c r="BS55" s="243">
        <f>IFERROR('Turistas lugar residencia isla '!BS55/'Turistas lugar residencia isla '!$K55,"-")</f>
        <v>7.6790898856431825E-2</v>
      </c>
      <c r="BT55" s="35">
        <f t="shared" si="207"/>
        <v>1.1122115580113059</v>
      </c>
      <c r="BU55" s="243">
        <f>IFERROR('Turistas lugar residencia isla '!BU55/'Turistas lugar residencia isla '!$M55,"-")</f>
        <v>1.6386373436826217E-2</v>
      </c>
      <c r="BV55" s="35">
        <f t="shared" si="208"/>
        <v>-0.17850166803407574</v>
      </c>
      <c r="BW55" s="242">
        <f>IFERROR('Turistas lugar residencia isla '!BW55/'Turistas lugar residencia isla '!$C55,"-")</f>
        <v>0.13460769415340318</v>
      </c>
      <c r="BX55" s="35">
        <f t="shared" si="209"/>
        <v>-0.62449282023237807</v>
      </c>
      <c r="BY55" s="243">
        <f>IFERROR('Turistas lugar residencia isla '!BY55/'Turistas lugar residencia isla '!$E55,"-")</f>
        <v>0.13706600061451241</v>
      </c>
      <c r="BZ55" s="35">
        <f t="shared" si="210"/>
        <v>-0.66465798105179397</v>
      </c>
      <c r="CA55" s="243">
        <f>IFERROR('Turistas lugar residencia isla '!CA55/'Turistas lugar residencia isla '!$G55,"-")</f>
        <v>8.6428957042597496E-2</v>
      </c>
      <c r="CB55" s="35">
        <f t="shared" si="211"/>
        <v>-0.64739406668250032</v>
      </c>
      <c r="CC55" s="243">
        <f>IFERROR('Turistas lugar residencia isla '!CC55/'Turistas lugar residencia isla '!$I55,"-")</f>
        <v>0.11958025830258302</v>
      </c>
      <c r="CD55" s="35">
        <f t="shared" si="212"/>
        <v>-0.48114191598189748</v>
      </c>
      <c r="CE55" s="243">
        <f>IFERROR('Turistas lugar residencia isla '!CE55/'Turistas lugar residencia isla '!$K55,"-")</f>
        <v>0.1983764887124489</v>
      </c>
      <c r="CF55" s="35">
        <f t="shared" si="213"/>
        <v>-0.60557471685099074</v>
      </c>
      <c r="CG55" s="243">
        <f>IFERROR('Turistas lugar residencia isla '!CG55/'Turistas lugar residencia isla '!$M55,"-")</f>
        <v>7.6182262469455227E-3</v>
      </c>
      <c r="CH55" s="35">
        <f t="shared" si="214"/>
        <v>-0.91447325363402543</v>
      </c>
      <c r="CI55" s="242">
        <f>IFERROR('Turistas lugar residencia isla '!CI55/'Turistas lugar residencia isla '!$C55,"-")</f>
        <v>7.9980804606894339E-3</v>
      </c>
      <c r="CJ55" s="35">
        <f t="shared" si="215"/>
        <v>-0.80040053021356483</v>
      </c>
      <c r="CK55" s="243">
        <f>IFERROR('Turistas lugar residencia isla '!CK55/'Turistas lugar residencia isla '!$E55,"-")</f>
        <v>6.9281317831762362E-3</v>
      </c>
      <c r="CL55" s="35">
        <f t="shared" si="216"/>
        <v>-0.77519535995106381</v>
      </c>
      <c r="CM55" s="243">
        <f>IFERROR('Turistas lugar residencia isla '!CM55/'Turistas lugar residencia isla '!$G55,"-")</f>
        <v>1.7815368004318877E-2</v>
      </c>
      <c r="CN55" s="35">
        <f t="shared" si="217"/>
        <v>-0.74005078347662812</v>
      </c>
      <c r="CO55" s="243">
        <f>IFERROR('Turistas lugar residencia isla '!CO55/'Turistas lugar residencia isla '!$I55,"-")</f>
        <v>3.3056580565805657E-3</v>
      </c>
      <c r="CP55" s="35">
        <f t="shared" si="218"/>
        <v>-0.87459826211165337</v>
      </c>
      <c r="CQ55" s="243">
        <f>IFERROR('Turistas lugar residencia isla '!CQ55/'Turistas lugar residencia isla '!$K55,"-")</f>
        <v>2.4885939444214021E-3</v>
      </c>
      <c r="CR55" s="35">
        <f t="shared" si="219"/>
        <v>-0.90085445092940619</v>
      </c>
      <c r="CS55" s="243">
        <f>IFERROR('Turistas lugar residencia isla '!CS55/'Turistas lugar residencia isla '!$M55,"-")</f>
        <v>5.6058645968089698E-3</v>
      </c>
      <c r="CT55" s="35">
        <f t="shared" si="220"/>
        <v>-0.94151390104782495</v>
      </c>
      <c r="CU55" s="242">
        <f>IFERROR('Turistas lugar residencia isla '!CU55/'Turistas lugar residencia isla '!$C55,"-")</f>
        <v>1.756578421178917E-2</v>
      </c>
      <c r="CV55" s="35">
        <f t="shared" si="221"/>
        <v>-0.62865492505120113</v>
      </c>
      <c r="CW55" s="243">
        <f>IFERROR('Turistas lugar residencia isla '!CW55/'Turistas lugar residencia isla '!$E55,"-")</f>
        <v>1.1784762074673169E-2</v>
      </c>
      <c r="CX55" s="35">
        <f t="shared" si="222"/>
        <v>-0.62959152531131424</v>
      </c>
      <c r="CY55" s="243">
        <f>IFERROR('Turistas lugar residencia isla '!CY55/'Turistas lugar residencia isla '!$G55,"-")</f>
        <v>1.3882104938430295E-2</v>
      </c>
      <c r="CZ55" s="35">
        <f t="shared" si="223"/>
        <v>-0.46787999253932577</v>
      </c>
      <c r="DA55" s="243">
        <f>IFERROR('Turistas lugar residencia isla '!DA55/'Turistas lugar residencia isla '!$I55,"-")</f>
        <v>1.4644833948339483E-2</v>
      </c>
      <c r="DB55" s="35">
        <f t="shared" si="224"/>
        <v>-0.14798922252817692</v>
      </c>
      <c r="DC55" s="243">
        <f>IFERROR('Turistas lugar residencia isla '!DC55/'Turistas lugar residencia isla '!$K55,"-")</f>
        <v>4.2246844818391895E-2</v>
      </c>
      <c r="DD55" s="35">
        <f t="shared" si="225"/>
        <v>-0.65976310102389668</v>
      </c>
      <c r="DE55" s="243">
        <f>IFERROR('Turistas lugar residencia isla '!DE55/'Turistas lugar residencia isla '!$M55,"-")</f>
        <v>0</v>
      </c>
      <c r="DF55" s="35">
        <f t="shared" si="226"/>
        <v>-1</v>
      </c>
      <c r="DG55" s="242">
        <f>IFERROR('Turistas lugar residencia isla '!DG55/'Turistas lugar residencia isla '!$C55,"-")</f>
        <v>4.7538590738222825E-3</v>
      </c>
      <c r="DH55" s="35">
        <f t="shared" si="227"/>
        <v>-0.84207239564747882</v>
      </c>
      <c r="DI55" s="243">
        <f>IFERROR('Turistas lugar residencia isla '!DI55/'Turistas lugar residencia isla '!$E55,"-")</f>
        <v>2.5670760112198069E-3</v>
      </c>
      <c r="DJ55" s="35">
        <f t="shared" si="228"/>
        <v>-0.83544483135612335</v>
      </c>
      <c r="DK55" s="243">
        <f>IFERROR('Turistas lugar residencia isla '!DK55/'Turistas lugar residencia isla '!$G55,"-")</f>
        <v>1.73012159695622E-2</v>
      </c>
      <c r="DL55" s="35">
        <f t="shared" si="229"/>
        <v>-0.78007637688168219</v>
      </c>
      <c r="DM55" s="243">
        <f>IFERROR('Turistas lugar residencia isla '!DM55/'Turistas lugar residencia isla '!$I55,"-")</f>
        <v>1.5375153751537516E-4</v>
      </c>
      <c r="DN55" s="35">
        <f t="shared" si="230"/>
        <v>-0.98792744808182031</v>
      </c>
      <c r="DO55" s="243">
        <f>IFERROR('Turistas lugar residencia isla '!DO55/'Turistas lugar residencia isla '!$K55,"-")</f>
        <v>3.5551342063162882E-4</v>
      </c>
      <c r="DP55" s="35">
        <f t="shared" si="231"/>
        <v>-0.96181691836979022</v>
      </c>
      <c r="DQ55" s="243">
        <f>IFERROR('Turistas lugar residencia isla '!DQ55/'Turistas lugar residencia isla '!$M55,"-")</f>
        <v>2.5873221216041399E-3</v>
      </c>
      <c r="DR55" s="35">
        <f t="shared" si="232"/>
        <v>-0.60428970508277557</v>
      </c>
      <c r="DS55" s="242">
        <f>IFERROR('Turistas lugar residencia isla '!DS55/'Turistas lugar residencia isla '!$C55,"-")</f>
        <v>7.4762057106294494E-2</v>
      </c>
      <c r="DT55" s="35">
        <f t="shared" si="233"/>
        <v>-8.2333545217343929E-2</v>
      </c>
      <c r="DU55" s="243">
        <f>IFERROR('Turistas lugar residencia isla '!DU55/'Turistas lugar residencia isla '!$E55,"-")</f>
        <v>9.1859692942027699E-2</v>
      </c>
      <c r="DV55" s="35">
        <f t="shared" si="234"/>
        <v>-0.21882573508784542</v>
      </c>
      <c r="DW55" s="243">
        <f>IFERROR('Turistas lugar residencia isla '!DW55/'Turistas lugar residencia isla '!$G55,"-")</f>
        <v>0.1162497750584848</v>
      </c>
      <c r="DX55" s="35">
        <f t="shared" si="235"/>
        <v>6.6820051557842985E-2</v>
      </c>
      <c r="DY55" s="243">
        <f>IFERROR('Turistas lugar residencia isla '!DY55/'Turistas lugar residencia isla '!$I55,"-")</f>
        <v>9.7094095940959413E-2</v>
      </c>
      <c r="DZ55" s="35">
        <f t="shared" si="236"/>
        <v>-0.10259610965440102</v>
      </c>
      <c r="EA55" s="243">
        <f>IFERROR('Turistas lugar residencia isla '!EA55/'Turistas lugar residencia isla '!$K55,"-")</f>
        <v>3.6084612194110327E-2</v>
      </c>
      <c r="EB55" s="35">
        <f t="shared" si="237"/>
        <v>-0.19705686834883496</v>
      </c>
      <c r="EC55" s="243">
        <f>IFERROR('Turistas lugar residencia isla '!EC55/'Turistas lugar residencia isla '!$M55,"-")</f>
        <v>3.5791289348857266E-2</v>
      </c>
      <c r="ED55" s="35">
        <f t="shared" si="238"/>
        <v>-0.715046792532259</v>
      </c>
    </row>
    <row r="56" spans="1:134" s="16" customFormat="1" outlineLevel="1" x14ac:dyDescent="0.25">
      <c r="A56" s="218"/>
      <c r="B56" s="33" t="s">
        <v>51</v>
      </c>
      <c r="C56" s="242">
        <f>IFERROR('Turistas lugar residencia isla '!C56/'Turistas lugar residencia isla '!$C56,"-")</f>
        <v>1</v>
      </c>
      <c r="D56" s="35">
        <f t="shared" si="173"/>
        <v>0</v>
      </c>
      <c r="E56" s="243">
        <f>IFERROR('Turistas lugar residencia isla '!E56/'Turistas lugar residencia isla '!$E56,"-")</f>
        <v>1</v>
      </c>
      <c r="F56" s="35">
        <f t="shared" si="174"/>
        <v>0</v>
      </c>
      <c r="G56" s="243">
        <f>IFERROR('Turistas lugar residencia isla '!G56/'Turistas lugar residencia isla '!$G56,"-")</f>
        <v>1</v>
      </c>
      <c r="H56" s="35">
        <f t="shared" si="175"/>
        <v>0</v>
      </c>
      <c r="I56" s="243">
        <f>IFERROR('Turistas lugar residencia isla '!I56/'Turistas lugar residencia isla '!$I56,"-")</f>
        <v>1</v>
      </c>
      <c r="J56" s="35">
        <f t="shared" si="176"/>
        <v>0</v>
      </c>
      <c r="K56" s="243">
        <f>IFERROR('Turistas lugar residencia isla '!K56/'Turistas lugar residencia isla '!$K56,"-")</f>
        <v>1</v>
      </c>
      <c r="L56" s="35">
        <f t="shared" si="177"/>
        <v>0</v>
      </c>
      <c r="M56" s="243">
        <f>IFERROR('Turistas lugar residencia isla '!M56/'Turistas lugar residencia isla '!$M56,"-")</f>
        <v>1</v>
      </c>
      <c r="N56" s="35">
        <f t="shared" si="178"/>
        <v>0</v>
      </c>
      <c r="O56" s="242">
        <f>IFERROR('Turistas lugar residencia isla '!O56/'Turistas lugar residencia isla '!$C56,"-")</f>
        <v>0.63349320918707352</v>
      </c>
      <c r="P56" s="35">
        <f t="shared" si="179"/>
        <v>-0.28372922834248582</v>
      </c>
      <c r="Q56" s="243">
        <f>IFERROR('Turistas lugar residencia isla '!Q56/'Turistas lugar residencia isla '!$E56,"-")</f>
        <v>0.65348920221310014</v>
      </c>
      <c r="R56" s="35">
        <f t="shared" si="180"/>
        <v>-0.24107281127386715</v>
      </c>
      <c r="S56" s="243">
        <f>IFERROR('Turistas lugar residencia isla '!S56/'Turistas lugar residencia isla '!$G56,"-")</f>
        <v>0.5509632953257626</v>
      </c>
      <c r="T56" s="35">
        <f t="shared" si="181"/>
        <v>-0.35727079289721919</v>
      </c>
      <c r="U56" s="243">
        <f>IFERROR('Turistas lugar residencia isla '!U56/'Turistas lugar residencia isla '!$I56,"-")</f>
        <v>0.6614230903383328</v>
      </c>
      <c r="V56" s="35">
        <f t="shared" si="182"/>
        <v>-0.29967154722401146</v>
      </c>
      <c r="W56" s="243">
        <f>IFERROR('Turistas lugar residencia isla '!W56/'Turistas lugar residencia isla '!$K56,"-")</f>
        <v>0.64227212681638046</v>
      </c>
      <c r="X56" s="35">
        <f t="shared" si="183"/>
        <v>-0.29938134889623069</v>
      </c>
      <c r="Y56" s="243">
        <f>IFERROR('Turistas lugar residencia isla '!Y56/'Turistas lugar residencia isla '!$M56,"-")</f>
        <v>0.3593191847026686</v>
      </c>
      <c r="Z56" s="35">
        <f t="shared" si="184"/>
        <v>-0.55660023463801811</v>
      </c>
      <c r="AA56" s="242">
        <f>IFERROR('Turistas lugar residencia isla '!AA56/'Turistas lugar residencia isla '!$C56,"-")</f>
        <v>0.36650679081292648</v>
      </c>
      <c r="AB56" s="35">
        <f t="shared" si="185"/>
        <v>2.1713678687631983</v>
      </c>
      <c r="AC56" s="243">
        <f>IFERROR('Turistas lugar residencia isla '!AC56/'Turistas lugar residencia isla '!$E56,"-")</f>
        <v>0.34651079778689986</v>
      </c>
      <c r="AD56" s="35">
        <f t="shared" si="186"/>
        <v>1.494133986475132</v>
      </c>
      <c r="AE56" s="243">
        <f>IFERROR('Turistas lugar residencia isla '!AE56/'Turistas lugar residencia isla '!$G56,"-")</f>
        <v>0.44901357633508338</v>
      </c>
      <c r="AF56" s="35">
        <f t="shared" si="187"/>
        <v>2.1448948123295111</v>
      </c>
      <c r="AG56" s="243">
        <f>IFERROR('Turistas lugar residencia isla '!AG56/'Turistas lugar residencia isla '!$I56,"-")</f>
        <v>0.33861178932682245</v>
      </c>
      <c r="AH56" s="35">
        <f t="shared" si="188"/>
        <v>5.0952901002006756</v>
      </c>
      <c r="AI56" s="243">
        <f>IFERROR('Turistas lugar residencia isla '!AI56/'Turistas lugar residencia isla '!$K56,"-")</f>
        <v>0.35772787318361954</v>
      </c>
      <c r="AJ56" s="35">
        <f t="shared" si="189"/>
        <v>3.295556985324998</v>
      </c>
      <c r="AK56" s="243">
        <f>IFERROR('Turistas lugar residencia isla '!AK56/'Turistas lugar residencia isla '!$M56,"-")</f>
        <v>0.64068081529733134</v>
      </c>
      <c r="AL56" s="35">
        <f t="shared" si="190"/>
        <v>2.378636552544954</v>
      </c>
      <c r="AM56" s="242">
        <f>IFERROR('Turistas lugar residencia isla '!AM56/'Turistas lugar residencia isla '!$C56,"-")</f>
        <v>7.6411897767056813E-2</v>
      </c>
      <c r="AN56" s="35">
        <f t="shared" si="191"/>
        <v>-0.5705399186029283</v>
      </c>
      <c r="AO56" s="243">
        <f>IFERROR('Turistas lugar residencia isla '!AO56/'Turistas lugar residencia isla '!$E56,"-")</f>
        <v>5.430622483986753E-2</v>
      </c>
      <c r="AP56" s="35">
        <f t="shared" si="192"/>
        <v>-0.48492205465083693</v>
      </c>
      <c r="AQ56" s="243">
        <f>IFERROR('Turistas lugar residencia isla '!AQ56/'Turistas lugar residencia isla '!$G56,"-")</f>
        <v>0.10197284732983325</v>
      </c>
      <c r="AR56" s="35">
        <f t="shared" si="193"/>
        <v>-0.42579286187345156</v>
      </c>
      <c r="AS56" s="243">
        <f>IFERROR('Turistas lugar residencia isla '!AS56/'Turistas lugar residencia isla '!$I56,"-")</f>
        <v>0.12940355772584583</v>
      </c>
      <c r="AT56" s="35">
        <f t="shared" si="194"/>
        <v>-0.69335159516435807</v>
      </c>
      <c r="AU56" s="243">
        <f>IFERROR('Turistas lugar residencia isla '!AU56/'Turistas lugar residencia isla '!$K56,"-")</f>
        <v>4.0254593491053203E-2</v>
      </c>
      <c r="AV56" s="35">
        <f t="shared" si="195"/>
        <v>-0.64724465054896807</v>
      </c>
      <c r="AW56" s="243">
        <f>IFERROR('Turistas lugar residencia isla '!AW56/'Turistas lugar residencia isla '!$M56,"-")</f>
        <v>0.17881907963857954</v>
      </c>
      <c r="AX56" s="35">
        <f t="shared" si="196"/>
        <v>-0.54837263056549213</v>
      </c>
      <c r="AY56" s="242">
        <f>IFERROR('Turistas lugar residencia isla '!AY56/'Turistas lugar residencia isla '!$C56,"-")</f>
        <v>4.3053847814456404E-2</v>
      </c>
      <c r="AZ56" s="35">
        <f t="shared" si="197"/>
        <v>0.78754843108601924</v>
      </c>
      <c r="BA56" s="243">
        <f>IFERROR('Turistas lugar residencia isla '!BA56/'Turistas lugar residencia isla '!$E56,"-")</f>
        <v>6.4211632657108289E-2</v>
      </c>
      <c r="BB56" s="35">
        <f t="shared" si="198"/>
        <v>0.78740193648651524</v>
      </c>
      <c r="BC56" s="243">
        <f>IFERROR('Turistas lugar residencia isla '!BC56/'Turistas lugar residencia isla '!$G56,"-")</f>
        <v>1.8849596410481763E-2</v>
      </c>
      <c r="BD56" s="35">
        <f t="shared" si="199"/>
        <v>-0.1507314696388582</v>
      </c>
      <c r="BE56" s="243">
        <f>IFERROR('Turistas lugar residencia isla '!BE56/'Turistas lugar residencia isla '!$I56,"-")</f>
        <v>1.5102895012207882E-2</v>
      </c>
      <c r="BF56" s="35">
        <f t="shared" si="200"/>
        <v>1.2964776374195335</v>
      </c>
      <c r="BG56" s="243">
        <f>IFERROR('Turistas lugar residencia isla '!BG56/'Turistas lugar residencia isla '!$K56,"-")</f>
        <v>3.5595052239702177E-2</v>
      </c>
      <c r="BH56" s="35">
        <f t="shared" si="201"/>
        <v>1.2677230006304421</v>
      </c>
      <c r="BI56" s="243">
        <f>IFERROR('Turistas lugar residencia isla '!BI56/'Turistas lugar residencia isla '!$M56,"-")</f>
        <v>9.0355116621138893E-3</v>
      </c>
      <c r="BJ56" s="35">
        <f t="shared" si="202"/>
        <v>-0.56066617303221633</v>
      </c>
      <c r="BK56" s="242">
        <f>IFERROR('Turistas lugar residencia isla '!BK56/'Turistas lugar residencia isla '!$C56,"-")</f>
        <v>8.3479599403046709E-2</v>
      </c>
      <c r="BL56" s="35">
        <f t="shared" si="203"/>
        <v>1.2094271870119355</v>
      </c>
      <c r="BM56" s="243">
        <f>IFERROR('Turistas lugar residencia isla '!BM56/'Turistas lugar residencia isla '!$E56,"-")</f>
        <v>7.3740258195014577E-2</v>
      </c>
      <c r="BN56" s="35">
        <f t="shared" si="204"/>
        <v>0.88611772866618543</v>
      </c>
      <c r="BO56" s="243">
        <f>IFERROR('Turistas lugar residencia isla '!BO56/'Turistas lugar residencia isla '!$G56,"-")</f>
        <v>5.3518976802275832E-2</v>
      </c>
      <c r="BP56" s="35">
        <f t="shared" si="205"/>
        <v>1.355645168550649</v>
      </c>
      <c r="BQ56" s="243">
        <f>IFERROR('Turistas lugar residencia isla '!BQ56/'Turistas lugar residencia isla '!$I56,"-")</f>
        <v>0.10924311126613184</v>
      </c>
      <c r="BR56" s="35">
        <f t="shared" si="206"/>
        <v>0.9476841312833455</v>
      </c>
      <c r="BS56" s="243">
        <f>IFERROR('Turistas lugar residencia isla '!BS56/'Turistas lugar residencia isla '!$K56,"-")</f>
        <v>0.12580761378647773</v>
      </c>
      <c r="BT56" s="35">
        <f t="shared" si="207"/>
        <v>1.4355879567543468</v>
      </c>
      <c r="BU56" s="243">
        <f>IFERROR('Turistas lugar residencia isla '!BU56/'Turistas lugar residencia isla '!$M56,"-")</f>
        <v>5.3792813616305946E-2</v>
      </c>
      <c r="BV56" s="35">
        <f t="shared" si="208"/>
        <v>1.4411975749651731</v>
      </c>
      <c r="BW56" s="242">
        <f>IFERROR('Turistas lugar residencia isla '!BW56/'Turistas lugar residencia isla '!$C56,"-")</f>
        <v>0.2353131658234858</v>
      </c>
      <c r="BX56" s="35">
        <f t="shared" si="209"/>
        <v>-0.29769476666981787</v>
      </c>
      <c r="BY56" s="243">
        <f>IFERROR('Turistas lugar residencia isla '!BY56/'Turistas lugar residencia isla '!$E56,"-")</f>
        <v>0.27393063239930987</v>
      </c>
      <c r="BZ56" s="35">
        <f t="shared" si="210"/>
        <v>-0.30108058729716047</v>
      </c>
      <c r="CA56" s="243">
        <f>IFERROR('Turistas lugar residencia isla '!CA56/'Turistas lugar residencia isla '!$G56,"-")</f>
        <v>0.10356870273145685</v>
      </c>
      <c r="CB56" s="35">
        <f t="shared" si="211"/>
        <v>-0.48299018976755725</v>
      </c>
      <c r="CC56" s="243">
        <f>IFERROR('Turistas lugar residencia isla '!CC56/'Turistas lugar residencia isla '!$I56,"-")</f>
        <v>0.18294384373910011</v>
      </c>
      <c r="CD56" s="35">
        <f t="shared" si="212"/>
        <v>-0.19814352428966941</v>
      </c>
      <c r="CE56" s="243">
        <f>IFERROR('Turistas lugar residencia isla '!CE56/'Turistas lugar residencia isla '!$K56,"-")</f>
        <v>0.30906689083703615</v>
      </c>
      <c r="CF56" s="35">
        <f t="shared" si="213"/>
        <v>-0.37625370226183408</v>
      </c>
      <c r="CG56" s="243">
        <f>IFERROR('Turistas lugar residencia isla '!CG56/'Turistas lugar residencia isla '!$M56,"-")</f>
        <v>2.9207816768228621E-2</v>
      </c>
      <c r="CH56" s="35">
        <f t="shared" si="214"/>
        <v>-0.72470509318376519</v>
      </c>
      <c r="CI56" s="242">
        <f>IFERROR('Turistas lugar residencia isla '!CI56/'Turistas lugar residencia isla '!$C56,"-")</f>
        <v>1.1291427713274701E-2</v>
      </c>
      <c r="CJ56" s="35">
        <f t="shared" si="215"/>
        <v>-0.73447774395327681</v>
      </c>
      <c r="CK56" s="243">
        <f>IFERROR('Turistas lugar residencia isla '!CK56/'Turistas lugar residencia isla '!$E56,"-")</f>
        <v>1.0797786899875067E-2</v>
      </c>
      <c r="CL56" s="35">
        <f t="shared" si="216"/>
        <v>-0.68195949361088992</v>
      </c>
      <c r="CM56" s="243">
        <f>IFERROR('Turistas lugar residencia isla '!CM56/'Turistas lugar residencia isla '!$G56,"-")</f>
        <v>1.4455211971228347E-2</v>
      </c>
      <c r="CN56" s="35">
        <f t="shared" si="217"/>
        <v>-0.78458497332226285</v>
      </c>
      <c r="CO56" s="243">
        <f>IFERROR('Turistas lugar residencia isla '!CO56/'Turistas lugar residencia isla '!$I56,"-")</f>
        <v>3.3484478549005931E-3</v>
      </c>
      <c r="CP56" s="35">
        <f t="shared" si="218"/>
        <v>-0.87885384701131608</v>
      </c>
      <c r="CQ56" s="243">
        <f>IFERROR('Turistas lugar residencia isla '!CQ56/'Turistas lugar residencia isla '!$K56,"-")</f>
        <v>1.3522276930467154E-2</v>
      </c>
      <c r="CR56" s="35">
        <f t="shared" si="219"/>
        <v>-0.55176034183160505</v>
      </c>
      <c r="CS56" s="243">
        <f>IFERROR('Turistas lugar residencia isla '!CS56/'Turistas lugar residencia isla '!$M56,"-")</f>
        <v>9.0355116621138893E-3</v>
      </c>
      <c r="CT56" s="35">
        <f t="shared" si="220"/>
        <v>-0.89032974304518919</v>
      </c>
      <c r="CU56" s="242">
        <f>IFERROR('Turistas lugar residencia isla '!CU56/'Turistas lugar residencia isla '!$C56,"-")</f>
        <v>2.2118245558048075E-2</v>
      </c>
      <c r="CV56" s="35">
        <f t="shared" si="221"/>
        <v>-0.44143159462354653</v>
      </c>
      <c r="CW56" s="243">
        <f>IFERROR('Turistas lugar residencia isla '!CW56/'Turistas lugar residencia isla '!$E56,"-")</f>
        <v>1.489281535685248E-2</v>
      </c>
      <c r="CX56" s="35">
        <f t="shared" si="222"/>
        <v>-0.45791918401031739</v>
      </c>
      <c r="CY56" s="243">
        <f>IFERROR('Turistas lugar residencia isla '!CY56/'Turistas lugar residencia isla '!$G56,"-")</f>
        <v>1.0083955871128895E-2</v>
      </c>
      <c r="CZ56" s="35">
        <f t="shared" si="223"/>
        <v>-0.48966176934011996</v>
      </c>
      <c r="DA56" s="243">
        <f>IFERROR('Turistas lugar residencia isla '!DA56/'Turistas lugar residencia isla '!$I56,"-")</f>
        <v>2.1695151726543425E-2</v>
      </c>
      <c r="DB56" s="35">
        <f t="shared" si="224"/>
        <v>9.3620127480616988E-2</v>
      </c>
      <c r="DC56" s="243">
        <f>IFERROR('Turistas lugar residencia isla '!DC56/'Turistas lugar residencia isla '!$K56,"-")</f>
        <v>5.1230935510988354E-2</v>
      </c>
      <c r="DD56" s="35">
        <f t="shared" si="225"/>
        <v>-0.51586784654562323</v>
      </c>
      <c r="DE56" s="243">
        <f>IFERROR('Turistas lugar residencia isla '!DE56/'Turistas lugar residencia isla '!$M56,"-")</f>
        <v>2.5215381382643412E-3</v>
      </c>
      <c r="DF56" s="35" t="str">
        <f t="shared" si="226"/>
        <v>-</v>
      </c>
      <c r="DG56" s="242">
        <f>IFERROR('Turistas lugar residencia isla '!DG56/'Turistas lugar residencia isla '!$C56,"-")</f>
        <v>2.9073314498643716E-2</v>
      </c>
      <c r="DH56" s="35">
        <f t="shared" si="227"/>
        <v>-0.7168189888234926</v>
      </c>
      <c r="DI56" s="243">
        <f>IFERROR('Turistas lugar residencia isla '!DI56/'Turistas lugar residencia isla '!$E56,"-")</f>
        <v>1.2939496698197394E-2</v>
      </c>
      <c r="DJ56" s="35">
        <f t="shared" si="228"/>
        <v>-0.81950328961396335</v>
      </c>
      <c r="DK56" s="243">
        <f>IFERROR('Turistas lugar residencia isla '!DK56/'Turistas lugar residencia isla '!$G56,"-")</f>
        <v>9.8133543030274994E-2</v>
      </c>
      <c r="DL56" s="35">
        <f t="shared" si="229"/>
        <v>-0.5527293340792645</v>
      </c>
      <c r="DM56" s="243">
        <f>IFERROR('Turistas lugar residencia isla '!DM56/'Turistas lugar residencia isla '!$I56,"-")</f>
        <v>2.3334495988838508E-2</v>
      </c>
      <c r="DN56" s="35">
        <f t="shared" si="230"/>
        <v>-0.5020006470258489</v>
      </c>
      <c r="DO56" s="243">
        <f>IFERROR('Turistas lugar residencia isla '!DO56/'Turistas lugar residencia isla '!$K56,"-")</f>
        <v>1.7293142788519275E-3</v>
      </c>
      <c r="DP56" s="35">
        <f t="shared" si="231"/>
        <v>-0.95196869040760834</v>
      </c>
      <c r="DQ56" s="243">
        <f>IFERROR('Turistas lugar residencia isla '!DQ56/'Turistas lugar residencia isla '!$M56,"-")</f>
        <v>0</v>
      </c>
      <c r="DR56" s="35">
        <f t="shared" si="232"/>
        <v>-1</v>
      </c>
      <c r="DS56" s="242">
        <f>IFERROR('Turistas lugar residencia isla '!DS56/'Turistas lugar residencia isla '!$C56,"-")</f>
        <v>8.3596925127415733E-2</v>
      </c>
      <c r="DT56" s="35">
        <f t="shared" si="233"/>
        <v>0.16960809284664125</v>
      </c>
      <c r="DU56" s="243">
        <f>IFERROR('Turistas lugar residencia isla '!DU56/'Turistas lugar residencia isla '!$E56,"-")</f>
        <v>0.10673845360620303</v>
      </c>
      <c r="DV56" s="35">
        <f t="shared" si="234"/>
        <v>-0.15124366858667659</v>
      </c>
      <c r="DW56" s="243">
        <f>IFERROR('Turistas lugar residencia isla '!DW56/'Turistas lugar residencia isla '!$G56,"-")</f>
        <v>0.12394476952610033</v>
      </c>
      <c r="DX56" s="35">
        <f t="shared" si="235"/>
        <v>0.15881499095306428</v>
      </c>
      <c r="DY56" s="243">
        <f>IFERROR('Turistas lugar residencia isla '!DY56/'Turistas lugar residencia isla '!$I56,"-")</f>
        <v>9.1698639693058942E-2</v>
      </c>
      <c r="DZ56" s="35">
        <f t="shared" si="236"/>
        <v>-5.5053811121656082E-2</v>
      </c>
      <c r="EA56" s="243">
        <f>IFERROR('Turistas lugar residencia isla '!EA56/'Turistas lugar residencia isla '!$K56,"-")</f>
        <v>4.2200072054761617E-2</v>
      </c>
      <c r="EB56" s="35">
        <f t="shared" si="237"/>
        <v>-0.15357104875168337</v>
      </c>
      <c r="EC56" s="243">
        <f>IFERROR('Turistas lugar residencia isla '!EC56/'Turistas lugar residencia isla '!$M56,"-")</f>
        <v>4.9169993696154657E-2</v>
      </c>
      <c r="ED56" s="35">
        <f t="shared" si="238"/>
        <v>-0.38365224270180764</v>
      </c>
    </row>
    <row r="57" spans="1:134" s="16" customFormat="1" outlineLevel="1" x14ac:dyDescent="0.25">
      <c r="A57" s="218"/>
      <c r="B57" s="33" t="s">
        <v>53</v>
      </c>
      <c r="C57" s="242">
        <f>IFERROR('Turistas lugar residencia isla '!C57/'Turistas lugar residencia isla '!$C57,"-")</f>
        <v>1</v>
      </c>
      <c r="D57" s="35">
        <f t="shared" si="173"/>
        <v>0</v>
      </c>
      <c r="E57" s="243">
        <f>IFERROR('Turistas lugar residencia isla '!E57/'Turistas lugar residencia isla '!$E57,"-")</f>
        <v>1</v>
      </c>
      <c r="F57" s="35">
        <f t="shared" si="174"/>
        <v>0</v>
      </c>
      <c r="G57" s="243">
        <f>IFERROR('Turistas lugar residencia isla '!G57/'Turistas lugar residencia isla '!$G57,"-")</f>
        <v>1</v>
      </c>
      <c r="H57" s="35">
        <f t="shared" si="175"/>
        <v>0</v>
      </c>
      <c r="I57" s="243">
        <f>IFERROR('Turistas lugar residencia isla '!I57/'Turistas lugar residencia isla '!$I57,"-")</f>
        <v>1</v>
      </c>
      <c r="J57" s="35">
        <f t="shared" si="176"/>
        <v>0</v>
      </c>
      <c r="K57" s="243">
        <f>IFERROR('Turistas lugar residencia isla '!K57/'Turistas lugar residencia isla '!$K57,"-")</f>
        <v>1</v>
      </c>
      <c r="L57" s="35">
        <f t="shared" si="177"/>
        <v>0</v>
      </c>
      <c r="M57" s="243">
        <f>IFERROR('Turistas lugar residencia isla '!M57/'Turistas lugar residencia isla '!$M57,"-")</f>
        <v>1</v>
      </c>
      <c r="N57" s="35">
        <f t="shared" si="178"/>
        <v>0</v>
      </c>
      <c r="O57" s="242">
        <f>IFERROR('Turistas lugar residencia isla '!O57/'Turistas lugar residencia isla '!$C57,"-")</f>
        <v>0.80779458826003991</v>
      </c>
      <c r="P57" s="35">
        <f t="shared" si="179"/>
        <v>-0.10401672720223054</v>
      </c>
      <c r="Q57" s="243">
        <f>IFERROR('Turistas lugar residencia isla '!Q57/'Turistas lugar residencia isla '!$E57,"-")</f>
        <v>0.82257074351638426</v>
      </c>
      <c r="R57" s="35">
        <f t="shared" si="180"/>
        <v>-7.1252323594093614E-2</v>
      </c>
      <c r="S57" s="243">
        <f>IFERROR('Turistas lugar residencia isla '!S57/'Turistas lugar residencia isla '!$G57,"-")</f>
        <v>0.76778753618969053</v>
      </c>
      <c r="T57" s="35">
        <f t="shared" si="181"/>
        <v>-0.13996510128382733</v>
      </c>
      <c r="U57" s="243">
        <f>IFERROR('Turistas lugar residencia isla '!U57/'Turistas lugar residencia isla '!$I57,"-")</f>
        <v>0.90158000755382095</v>
      </c>
      <c r="V57" s="35">
        <f t="shared" si="182"/>
        <v>-4.398766718093361E-2</v>
      </c>
      <c r="W57" s="243">
        <f>IFERROR('Turistas lugar residencia isla '!W57/'Turistas lugar residencia isla '!$K57,"-")</f>
        <v>0.81355472721111488</v>
      </c>
      <c r="X57" s="35">
        <f t="shared" si="183"/>
        <v>-0.11283165790339333</v>
      </c>
      <c r="Y57" s="243">
        <f>IFERROR('Turistas lugar residencia isla '!Y57/'Turistas lugar residencia isla '!$M57,"-")</f>
        <v>0.76747920011677129</v>
      </c>
      <c r="Z57" s="35">
        <f t="shared" si="184"/>
        <v>-0.14220527505064673</v>
      </c>
      <c r="AA57" s="242">
        <f>IFERROR('Turistas lugar residencia isla '!AA57/'Turistas lugar residencia isla '!$C57,"-")</f>
        <v>0.19220541173996003</v>
      </c>
      <c r="AB57" s="35">
        <f t="shared" si="185"/>
        <v>0.9527769890539044</v>
      </c>
      <c r="AC57" s="243">
        <f>IFERROR('Turistas lugar residencia isla '!AC57/'Turistas lugar residencia isla '!$E57,"-")</f>
        <v>0.17741767342731052</v>
      </c>
      <c r="AD57" s="35">
        <f t="shared" si="186"/>
        <v>0.5519025410199736</v>
      </c>
      <c r="AE57" s="243">
        <f>IFERROR('Turistas lugar residencia isla '!AE57/'Turistas lugar residencia isla '!$G57,"-")</f>
        <v>0.23221246381030941</v>
      </c>
      <c r="AF57" s="35">
        <f t="shared" si="187"/>
        <v>1.1649488649217474</v>
      </c>
      <c r="AG57" s="243">
        <f>IFERROR('Turistas lugar residencia isla '!AG57/'Turistas lugar residencia isla '!$I57,"-")</f>
        <v>9.8419992446179022E-2</v>
      </c>
      <c r="AH57" s="35">
        <f t="shared" si="188"/>
        <v>0.72877233645100525</v>
      </c>
      <c r="AI57" s="243">
        <f>IFERROR('Turistas lugar residencia isla '!AI57/'Turistas lugar residencia isla '!$K57,"-")</f>
        <v>0.18644527278888512</v>
      </c>
      <c r="AJ57" s="35">
        <f t="shared" si="189"/>
        <v>1.2469803148393455</v>
      </c>
      <c r="AK57" s="243">
        <f>IFERROR('Turistas lugar residencia isla '!AK57/'Turistas lugar residencia isla '!$M57,"-")</f>
        <v>0.23252079988322871</v>
      </c>
      <c r="AL57" s="35">
        <f t="shared" si="190"/>
        <v>1.2084255829833017</v>
      </c>
      <c r="AM57" s="242">
        <f>IFERROR('Turistas lugar residencia isla '!AM57/'Turistas lugar residencia isla '!$C57,"-")</f>
        <v>0.29628850593708839</v>
      </c>
      <c r="AN57" s="35">
        <f t="shared" si="191"/>
        <v>0.423406739221728</v>
      </c>
      <c r="AO57" s="243">
        <f>IFERROR('Turistas lugar residencia isla '!AO57/'Turistas lugar residencia isla '!$E57,"-")</f>
        <v>0.21536376588326595</v>
      </c>
      <c r="AP57" s="35">
        <f t="shared" si="192"/>
        <v>0.58075214539500331</v>
      </c>
      <c r="AQ57" s="243">
        <f>IFERROR('Turistas lugar residencia isla '!AQ57/'Turistas lugar residencia isla '!$G57,"-")</f>
        <v>0.35127048053439436</v>
      </c>
      <c r="AR57" s="35">
        <f t="shared" si="193"/>
        <v>0.50724139655658984</v>
      </c>
      <c r="AS57" s="243">
        <f>IFERROR('Turistas lugar residencia isla '!AS57/'Turistas lugar residencia isla '!$I57,"-")</f>
        <v>0.62092408409920685</v>
      </c>
      <c r="AT57" s="35">
        <f t="shared" si="194"/>
        <v>0.3732511887161607</v>
      </c>
      <c r="AU57" s="243">
        <f>IFERROR('Turistas lugar residencia isla '!AU57/'Turistas lugar residencia isla '!$K57,"-")</f>
        <v>0.28193832599118945</v>
      </c>
      <c r="AV57" s="35">
        <f t="shared" si="195"/>
        <v>0.6977698680975446</v>
      </c>
      <c r="AW57" s="243">
        <f>IFERROR('Turistas lugar residencia isla '!AW57/'Turistas lugar residencia isla '!$M57,"-")</f>
        <v>0.60998394394978839</v>
      </c>
      <c r="AX57" s="35">
        <f t="shared" si="196"/>
        <v>0.21089050248887453</v>
      </c>
      <c r="AY57" s="242">
        <f>IFERROR('Turistas lugar residencia isla '!AY57/'Turistas lugar residencia isla '!$C57,"-")</f>
        <v>5.596538409531393E-2</v>
      </c>
      <c r="AZ57" s="35">
        <f t="shared" si="197"/>
        <v>1.3106755907684127</v>
      </c>
      <c r="BA57" s="243">
        <f>IFERROR('Turistas lugar residencia isla '!BA57/'Turistas lugar residencia isla '!$E57,"-")</f>
        <v>5.9988648604820866E-2</v>
      </c>
      <c r="BB57" s="35">
        <f t="shared" si="198"/>
        <v>0.6025107019583682</v>
      </c>
      <c r="BC57" s="243">
        <f>IFERROR('Turistas lugar residencia isla '!BC57/'Turistas lugar residencia isla '!$G57,"-")</f>
        <v>5.3439435845180905E-2</v>
      </c>
      <c r="BD57" s="35">
        <f t="shared" si="199"/>
        <v>2.1517925154713722</v>
      </c>
      <c r="BE57" s="243">
        <f>IFERROR('Turistas lugar residencia isla '!BE57/'Turistas lugar residencia isla '!$I57,"-")</f>
        <v>3.0530026438373412E-2</v>
      </c>
      <c r="BF57" s="35">
        <f t="shared" si="200"/>
        <v>2.92974214297874</v>
      </c>
      <c r="BG57" s="243">
        <f>IFERROR('Turistas lugar residencia isla '!BG57/'Turistas lugar residencia isla '!$K57,"-")</f>
        <v>4.8525923415791254E-2</v>
      </c>
      <c r="BH57" s="35">
        <f t="shared" si="201"/>
        <v>1.630320467954788</v>
      </c>
      <c r="BI57" s="243">
        <f>IFERROR('Turistas lugar residencia isla '!BI57/'Turistas lugar residencia isla '!$M57,"-")</f>
        <v>4.7876222449277479E-2</v>
      </c>
      <c r="BJ57" s="35">
        <f t="shared" si="202"/>
        <v>1.4153431884376548</v>
      </c>
      <c r="BK57" s="242">
        <f>IFERROR('Turistas lugar residencia isla '!BK57/'Turistas lugar residencia isla '!$C57,"-")</f>
        <v>2.6337535119217537E-2</v>
      </c>
      <c r="BL57" s="35">
        <f t="shared" si="203"/>
        <v>-0.14787500667580089</v>
      </c>
      <c r="BM57" s="243">
        <f>IFERROR('Turistas lugar residencia isla '!BM57/'Turistas lugar residencia isla '!$E57,"-")</f>
        <v>3.091517727867675E-2</v>
      </c>
      <c r="BN57" s="35">
        <f t="shared" si="204"/>
        <v>-0.13509877915836044</v>
      </c>
      <c r="BO57" s="243">
        <f>IFERROR('Turistas lugar residencia isla '!BO57/'Turistas lugar residencia isla '!$G57,"-")</f>
        <v>2.5539003995018357E-2</v>
      </c>
      <c r="BP57" s="35">
        <f t="shared" si="205"/>
        <v>0.76727903903102046</v>
      </c>
      <c r="BQ57" s="243">
        <f>IFERROR('Turistas lugar residencia isla '!BQ57/'Turistas lugar residencia isla '!$I57,"-")</f>
        <v>1.5800075538209744E-2</v>
      </c>
      <c r="BR57" s="35">
        <f t="shared" si="206"/>
        <v>-0.6473706390525491</v>
      </c>
      <c r="BS57" s="243">
        <f>IFERROR('Turistas lugar residencia isla '!BS57/'Turistas lugar residencia isla '!$K57,"-")</f>
        <v>2.1280921721450356E-2</v>
      </c>
      <c r="BT57" s="35">
        <f t="shared" si="207"/>
        <v>-0.51151999260236714</v>
      </c>
      <c r="BU57" s="243">
        <f>IFERROR('Turistas lugar residencia isla '!BU57/'Turistas lugar residencia isla '!$M57,"-")</f>
        <v>1.5472193840315283E-2</v>
      </c>
      <c r="BV57" s="35">
        <f t="shared" si="208"/>
        <v>0.38427053893382723</v>
      </c>
      <c r="BW57" s="242">
        <f>IFERROR('Turistas lugar residencia isla '!BW57/'Turistas lugar residencia isla '!$C57,"-")</f>
        <v>0.22323051728541596</v>
      </c>
      <c r="BX57" s="35">
        <f t="shared" si="209"/>
        <v>-0.21768881117454164</v>
      </c>
      <c r="BY57" s="243">
        <f>IFERROR('Turistas lugar residencia isla '!BY57/'Turistas lugar residencia isla '!$E57,"-")</f>
        <v>0.31083131595102687</v>
      </c>
      <c r="BZ57" s="35">
        <f t="shared" si="210"/>
        <v>-0.13950949776500854</v>
      </c>
      <c r="CA57" s="243">
        <f>IFERROR('Turistas lugar residencia isla '!CA57/'Turistas lugar residencia isla '!$G57,"-")</f>
        <v>9.0607663318614848E-2</v>
      </c>
      <c r="CB57" s="35">
        <f t="shared" si="211"/>
        <v>-0.3247448911955948</v>
      </c>
      <c r="CC57" s="243">
        <f>IFERROR('Turistas lugar residencia isla '!CC57/'Turistas lugar residencia isla '!$I57,"-")</f>
        <v>8.0920307188719634E-2</v>
      </c>
      <c r="CD57" s="35">
        <f t="shared" si="212"/>
        <v>-0.60970934982484781</v>
      </c>
      <c r="CE57" s="243">
        <f>IFERROR('Turistas lugar residencia isla '!CE57/'Turistas lugar residencia isla '!$K57,"-")</f>
        <v>0.32399186716367334</v>
      </c>
      <c r="CF57" s="35">
        <f t="shared" si="213"/>
        <v>-0.24995266858954024</v>
      </c>
      <c r="CG57" s="243">
        <f>IFERROR('Turistas lugar residencia isla '!CG57/'Turistas lugar residencia isla '!$M57,"-")</f>
        <v>9.1957378484892709E-3</v>
      </c>
      <c r="CH57" s="35">
        <f t="shared" si="214"/>
        <v>-0.89625806451612899</v>
      </c>
      <c r="CI57" s="242">
        <f>IFERROR('Turistas lugar residencia isla '!CI57/'Turistas lugar residencia isla '!$C57,"-")</f>
        <v>2.4334299894329343E-2</v>
      </c>
      <c r="CJ57" s="35">
        <f t="shared" si="215"/>
        <v>-0.32410670655486917</v>
      </c>
      <c r="CK57" s="243">
        <f>IFERROR('Turistas lugar residencia isla '!CK57/'Turistas lugar residencia isla '!$E57,"-")</f>
        <v>2.4579245479712276E-2</v>
      </c>
      <c r="CL57" s="35">
        <f t="shared" si="216"/>
        <v>-4.909543806901584E-2</v>
      </c>
      <c r="CM57" s="243">
        <f>IFERROR('Turistas lugar residencia isla '!CM57/'Turistas lugar residencia isla '!$G57,"-")</f>
        <v>3.268798421401653E-2</v>
      </c>
      <c r="CN57" s="35">
        <f t="shared" si="217"/>
        <v>-0.28321232756514336</v>
      </c>
      <c r="CO57" s="243">
        <f>IFERROR('Turistas lugar residencia isla '!CO57/'Turistas lugar residencia isla '!$I57,"-")</f>
        <v>1.1425154223844896E-2</v>
      </c>
      <c r="CP57" s="35">
        <f t="shared" si="218"/>
        <v>-0.54484470603046709</v>
      </c>
      <c r="CQ57" s="243">
        <f>IFERROR('Turistas lugar residencia isla '!CQ57/'Turistas lugar residencia isla '!$K57,"-")</f>
        <v>1.4639105388004066E-2</v>
      </c>
      <c r="CR57" s="35">
        <f t="shared" si="219"/>
        <v>-0.62781378032986268</v>
      </c>
      <c r="CS57" s="243">
        <f>IFERROR('Turistas lugar residencia isla '!CS57/'Turistas lugar residencia isla '!$M57,"-")</f>
        <v>1.5034301561815793E-2</v>
      </c>
      <c r="CT57" s="35">
        <f t="shared" si="220"/>
        <v>-0.76990914395265486</v>
      </c>
      <c r="CU57" s="242">
        <f>IFERROR('Turistas lugar residencia isla '!CU57/'Turistas lugar residencia isla '!$C57,"-")</f>
        <v>2.0848670603023884E-2</v>
      </c>
      <c r="CV57" s="35">
        <f t="shared" si="221"/>
        <v>-0.26281303591582872</v>
      </c>
      <c r="CW57" s="243">
        <f>IFERROR('Turistas lugar residencia isla '!CW57/'Turistas lugar residencia isla '!$E57,"-")</f>
        <v>2.2112054486696859E-2</v>
      </c>
      <c r="CX57" s="35">
        <f t="shared" si="222"/>
        <v>-6.0288758092416295E-2</v>
      </c>
      <c r="CY57" s="243">
        <f>IFERROR('Turistas lugar residencia isla '!CY57/'Turistas lugar residencia isla '!$G57,"-")</f>
        <v>9.1707506429229944E-3</v>
      </c>
      <c r="CZ57" s="35">
        <f t="shared" si="223"/>
        <v>-0.24406519766487145</v>
      </c>
      <c r="DA57" s="243">
        <f>IFERROR('Turistas lugar residencia isla '!DA57/'Turistas lugar residencia isla '!$I57,"-")</f>
        <v>6.7040161148180788E-3</v>
      </c>
      <c r="DB57" s="35">
        <f t="shared" si="224"/>
        <v>-0.5475229242149553</v>
      </c>
      <c r="DC57" s="243">
        <f>IFERROR('Turistas lugar residencia isla '!DC57/'Turistas lugar residencia isla '!$K57,"-")</f>
        <v>5.0016943409013893E-2</v>
      </c>
      <c r="DD57" s="35">
        <f t="shared" si="225"/>
        <v>-0.3424558969697864</v>
      </c>
      <c r="DE57" s="243">
        <f>IFERROR('Turistas lugar residencia isla '!DE57/'Turistas lugar residencia isla '!$M57,"-")</f>
        <v>1.0217486498321413E-3</v>
      </c>
      <c r="DF57" s="35">
        <f t="shared" si="226"/>
        <v>-0.22415219189412738</v>
      </c>
      <c r="DG57" s="242">
        <f>IFERROR('Turistas lugar residencia isla '!DG57/'Turistas lugar residencia isla '!$C57,"-")</f>
        <v>3.247745108349985E-2</v>
      </c>
      <c r="DH57" s="35">
        <f t="shared" si="227"/>
        <v>-0.81005541839750528</v>
      </c>
      <c r="DI57" s="243">
        <f>IFERROR('Turistas lugar residencia isla '!DI57/'Turistas lugar residencia isla '!$E57,"-")</f>
        <v>1.575295657512191E-2</v>
      </c>
      <c r="DJ57" s="35">
        <f t="shared" si="228"/>
        <v>-0.86581709692228226</v>
      </c>
      <c r="DK57" s="243">
        <f>IFERROR('Turistas lugar residencia isla '!DK57/'Turistas lugar residencia isla '!$G57,"-")</f>
        <v>6.3807074579067397E-2</v>
      </c>
      <c r="DL57" s="35">
        <f t="shared" si="229"/>
        <v>-0.80756231406406043</v>
      </c>
      <c r="DM57" s="243">
        <f>IFERROR('Turistas lugar residencia isla '!DM57/'Turistas lugar residencia isla '!$I57,"-")</f>
        <v>3.3992194384993075E-2</v>
      </c>
      <c r="DN57" s="35">
        <f t="shared" si="230"/>
        <v>-0.48303835086491531</v>
      </c>
      <c r="DO57" s="243">
        <f>IFERROR('Turistas lugar residencia isla '!DO57/'Turistas lugar residencia isla '!$K57,"-")</f>
        <v>2.8464927143341239E-3</v>
      </c>
      <c r="DP57" s="35">
        <f t="shared" si="231"/>
        <v>-0.95252537187189468</v>
      </c>
      <c r="DQ57" s="243">
        <f>IFERROR('Turistas lugar residencia isla '!DQ57/'Turistas lugar residencia isla '!$M57,"-")</f>
        <v>9.1957378484892709E-3</v>
      </c>
      <c r="DR57" s="35">
        <f t="shared" si="232"/>
        <v>-0.91623421081354617</v>
      </c>
      <c r="DS57" s="242">
        <f>IFERROR('Turistas lugar residencia isla '!DS57/'Turistas lugar residencia isla '!$C57,"-")</f>
        <v>9.3671279115771972E-2</v>
      </c>
      <c r="DT57" s="35">
        <f t="shared" si="233"/>
        <v>0.39016654563479691</v>
      </c>
      <c r="DU57" s="243">
        <f>IFERROR('Turistas lugar residencia isla '!DU57/'Turistas lugar residencia isla '!$E57,"-")</f>
        <v>0.11711628230224827</v>
      </c>
      <c r="DV57" s="35">
        <f t="shared" si="234"/>
        <v>2.9032805806260331E-2</v>
      </c>
      <c r="DW57" s="243">
        <f>IFERROR('Turistas lugar residencia isla '!DW57/'Turistas lugar residencia isla '!$G57,"-")</f>
        <v>0.1229398159380206</v>
      </c>
      <c r="DX57" s="35">
        <f t="shared" si="235"/>
        <v>0.44504236820390042</v>
      </c>
      <c r="DY57" s="243">
        <f>IFERROR('Turistas lugar residencia isla '!DY57/'Turistas lugar residencia isla '!$I57,"-")</f>
        <v>8.0385244869696587E-2</v>
      </c>
      <c r="DZ57" s="35">
        <f t="shared" si="236"/>
        <v>-0.11713077810490802</v>
      </c>
      <c r="EA57" s="243">
        <f>IFERROR('Turistas lugar residencia isla '!EA57/'Turistas lugar residencia isla '!$K57,"-")</f>
        <v>5.991189427312775E-2</v>
      </c>
      <c r="EB57" s="35">
        <f t="shared" si="237"/>
        <v>0.11300928186212933</v>
      </c>
      <c r="EC57" s="243">
        <f>IFERROR('Turistas lugar residencia isla '!EC57/'Turistas lugar residencia isla '!$M57,"-")</f>
        <v>5.2255145234272368E-2</v>
      </c>
      <c r="ED57" s="35">
        <f t="shared" si="238"/>
        <v>-0.39575014800166275</v>
      </c>
    </row>
    <row r="58" spans="1:134" s="16" customFormat="1" outlineLevel="1" x14ac:dyDescent="0.25">
      <c r="A58" s="218"/>
      <c r="B58" s="33" t="s">
        <v>55</v>
      </c>
      <c r="C58" s="242">
        <f>IFERROR('Turistas lugar residencia isla '!C58/'Turistas lugar residencia isla '!$C58,"-")</f>
        <v>1</v>
      </c>
      <c r="D58" s="35">
        <f t="shared" si="173"/>
        <v>0</v>
      </c>
      <c r="E58" s="243">
        <f>IFERROR('Turistas lugar residencia isla '!E58/'Turistas lugar residencia isla '!$E58,"-")</f>
        <v>1</v>
      </c>
      <c r="F58" s="35">
        <f t="shared" si="174"/>
        <v>0</v>
      </c>
      <c r="G58" s="243">
        <f>IFERROR('Turistas lugar residencia isla '!G58/'Turistas lugar residencia isla '!$G58,"-")</f>
        <v>1</v>
      </c>
      <c r="H58" s="35">
        <f t="shared" si="175"/>
        <v>0</v>
      </c>
      <c r="I58" s="243">
        <f>IFERROR('Turistas lugar residencia isla '!I58/'Turistas lugar residencia isla '!$I58,"-")</f>
        <v>1</v>
      </c>
      <c r="J58" s="35">
        <f t="shared" si="176"/>
        <v>0</v>
      </c>
      <c r="K58" s="243">
        <f>IFERROR('Turistas lugar residencia isla '!K58/'Turistas lugar residencia isla '!$K58,"-")</f>
        <v>1</v>
      </c>
      <c r="L58" s="35">
        <f t="shared" si="177"/>
        <v>0</v>
      </c>
      <c r="M58" s="243">
        <f>IFERROR('Turistas lugar residencia isla '!M58/'Turistas lugar residencia isla '!$M58,"-")</f>
        <v>1</v>
      </c>
      <c r="N58" s="35">
        <f t="shared" si="178"/>
        <v>0</v>
      </c>
      <c r="O58" s="242">
        <f>IFERROR('Turistas lugar residencia isla '!O58/'Turistas lugar residencia isla '!$C58,"-")</f>
        <v>0.83188998060453201</v>
      </c>
      <c r="P58" s="35">
        <f t="shared" si="179"/>
        <v>-8.0474033189710581E-2</v>
      </c>
      <c r="Q58" s="243">
        <f>IFERROR('Turistas lugar residencia isla '!Q58/'Turistas lugar residencia isla '!$E58,"-")</f>
        <v>0.84756895211087224</v>
      </c>
      <c r="R58" s="35">
        <f t="shared" si="180"/>
        <v>-5.0597066480002728E-2</v>
      </c>
      <c r="S58" s="243">
        <f>IFERROR('Turistas lugar residencia isla '!S58/'Turistas lugar residencia isla '!$G58,"-")</f>
        <v>0.8249039692701664</v>
      </c>
      <c r="T58" s="35">
        <f t="shared" si="181"/>
        <v>-8.9775071330713163E-2</v>
      </c>
      <c r="U58" s="243">
        <f>IFERROR('Turistas lugar residencia isla '!U58/'Turistas lugar residencia isla '!$I58,"-")</f>
        <v>0.89734145180285152</v>
      </c>
      <c r="V58" s="35">
        <f t="shared" si="182"/>
        <v>-5.3421213298518233E-2</v>
      </c>
      <c r="W58" s="243">
        <f>IFERROR('Turistas lugar residencia isla '!W58/'Turistas lugar residencia isla '!$K58,"-")</f>
        <v>0.80827261923216043</v>
      </c>
      <c r="X58" s="35">
        <f t="shared" si="183"/>
        <v>-0.11730818096487172</v>
      </c>
      <c r="Y58" s="243">
        <f>IFERROR('Turistas lugar residencia isla '!Y58/'Turistas lugar residencia isla '!$M58,"-")</f>
        <v>0.85341551104262969</v>
      </c>
      <c r="Z58" s="35">
        <f t="shared" si="184"/>
        <v>-5.7407809837381585E-2</v>
      </c>
      <c r="AA58" s="242">
        <f>IFERROR('Turistas lugar residencia isla '!AA58/'Turistas lugar residencia isla '!$C58,"-")</f>
        <v>0.16811001939546802</v>
      </c>
      <c r="AB58" s="35">
        <f t="shared" si="185"/>
        <v>0.76390470179884562</v>
      </c>
      <c r="AC58" s="243">
        <f>IFERROR('Turistas lugar residencia isla '!AC58/'Turistas lugar residencia isla '!$E58,"-")</f>
        <v>0.1524219000137218</v>
      </c>
      <c r="AD58" s="35">
        <f t="shared" si="186"/>
        <v>0.42103644582389155</v>
      </c>
      <c r="AE58" s="243">
        <f>IFERROR('Turistas lugar residencia isla '!AE58/'Turistas lugar residencia isla '!$G58,"-")</f>
        <v>0.17510936833119931</v>
      </c>
      <c r="AF58" s="35">
        <f t="shared" si="187"/>
        <v>0.86810970506073337</v>
      </c>
      <c r="AG58" s="243">
        <f>IFERROR('Turistas lugar residencia isla '!AG58/'Turistas lugar residencia isla '!$I58,"-")</f>
        <v>0.10268360520183417</v>
      </c>
      <c r="AH58" s="35">
        <f t="shared" si="188"/>
        <v>0.97407358920212572</v>
      </c>
      <c r="AI58" s="243">
        <f>IFERROR('Turistas lugar residencia isla '!AI58/'Turistas lugar residencia isla '!$K58,"-")</f>
        <v>0.1917273807678396</v>
      </c>
      <c r="AJ58" s="35">
        <f t="shared" si="189"/>
        <v>1.274093122969266</v>
      </c>
      <c r="AK58" s="243">
        <f>IFERROR('Turistas lugar residencia isla '!AK58/'Turistas lugar residencia isla '!$M58,"-")</f>
        <v>0.14658448895737031</v>
      </c>
      <c r="AL58" s="35">
        <f t="shared" si="190"/>
        <v>0.54938932301220444</v>
      </c>
      <c r="AM58" s="242">
        <f>IFERROR('Turistas lugar residencia isla '!AM58/'Turistas lugar residencia isla '!$C58,"-")</f>
        <v>0.24472610885407106</v>
      </c>
      <c r="AN58" s="35">
        <f t="shared" si="191"/>
        <v>0.27351164905621439</v>
      </c>
      <c r="AO58" s="243">
        <f>IFERROR('Turistas lugar residencia isla '!AO58/'Turistas lugar residencia isla '!$E58,"-")</f>
        <v>0.17535562365640581</v>
      </c>
      <c r="AP58" s="35">
        <f t="shared" si="192"/>
        <v>0.24287599555782302</v>
      </c>
      <c r="AQ58" s="243">
        <f>IFERROR('Turistas lugar residencia isla '!AQ58/'Turistas lugar residencia isla '!$G58,"-")</f>
        <v>0.33642765685019205</v>
      </c>
      <c r="AR58" s="35">
        <f t="shared" si="193"/>
        <v>0.38231490648560063</v>
      </c>
      <c r="AS58" s="243">
        <f>IFERROR('Turistas lugar residencia isla '!AS58/'Turistas lugar residencia isla '!$I58,"-")</f>
        <v>0.52216292064446612</v>
      </c>
      <c r="AT58" s="35">
        <f t="shared" si="194"/>
        <v>0.22147636684560457</v>
      </c>
      <c r="AU58" s="243">
        <f>IFERROR('Turistas lugar residencia isla '!AU58/'Turistas lugar residencia isla '!$K58,"-")</f>
        <v>0.18439001705161989</v>
      </c>
      <c r="AV58" s="35">
        <f t="shared" si="195"/>
        <v>9.5756504097574968E-3</v>
      </c>
      <c r="AW58" s="243">
        <f>IFERROR('Turistas lugar residencia isla '!AW58/'Turistas lugar residencia isla '!$M58,"-")</f>
        <v>0.70210580380071907</v>
      </c>
      <c r="AX58" s="35">
        <f t="shared" si="196"/>
        <v>0.24963854976358313</v>
      </c>
      <c r="AY58" s="242">
        <f>IFERROR('Turistas lugar residencia isla '!AY58/'Turistas lugar residencia isla '!$C58,"-")</f>
        <v>5.960315116492533E-2</v>
      </c>
      <c r="AZ58" s="35">
        <f t="shared" si="197"/>
        <v>1.3472407438653495</v>
      </c>
      <c r="BA58" s="243">
        <f>IFERROR('Turistas lugar residencia isla '!BA58/'Turistas lugar residencia isla '!$E58,"-")</f>
        <v>6.0714449069203674E-2</v>
      </c>
      <c r="BB58" s="35">
        <f t="shared" si="198"/>
        <v>0.54886153173983177</v>
      </c>
      <c r="BC58" s="243">
        <f>IFERROR('Turistas lugar residencia isla '!BC58/'Turistas lugar residencia isla '!$G58,"-")</f>
        <v>5.9525714895433207E-2</v>
      </c>
      <c r="BD58" s="35">
        <f t="shared" si="199"/>
        <v>2.3448940787984913</v>
      </c>
      <c r="BE58" s="243">
        <f>IFERROR('Turistas lugar residencia isla '!BE58/'Turistas lugar residencia isla '!$I58,"-")</f>
        <v>3.435315342403969E-2</v>
      </c>
      <c r="BF58" s="35">
        <f t="shared" si="200"/>
        <v>3.6854979678607149</v>
      </c>
      <c r="BG58" s="243">
        <f>IFERROR('Turistas lugar residencia isla '!BG58/'Turistas lugar residencia isla '!$K58,"-")</f>
        <v>5.208494807006666E-2</v>
      </c>
      <c r="BH58" s="35">
        <f t="shared" si="201"/>
        <v>1.9486052861901704</v>
      </c>
      <c r="BI58" s="243">
        <f>IFERROR('Turistas lugar residencia isla '!BI58/'Turistas lugar residencia isla '!$M58,"-")</f>
        <v>4.3656908063687723E-2</v>
      </c>
      <c r="BJ58" s="35">
        <f t="shared" si="202"/>
        <v>1.6549230991127901</v>
      </c>
      <c r="BK58" s="242">
        <f>IFERROR('Turistas lugar residencia isla '!BK58/'Turistas lugar residencia isla '!$C58,"-")</f>
        <v>5.9706912927917501E-2</v>
      </c>
      <c r="BL58" s="35">
        <f t="shared" si="203"/>
        <v>0.83656170410235409</v>
      </c>
      <c r="BM58" s="243">
        <f>IFERROR('Turistas lugar residencia isla '!BM58/'Turistas lugar residencia isla '!$E58,"-")</f>
        <v>6.5855555047340253E-2</v>
      </c>
      <c r="BN58" s="35">
        <f t="shared" si="204"/>
        <v>1.1276329233288225</v>
      </c>
      <c r="BO58" s="243">
        <f>IFERROR('Turistas lugar residencia isla '!BO58/'Turistas lugar residencia isla '!$G58,"-")</f>
        <v>3.6451664532650446E-2</v>
      </c>
      <c r="BP58" s="35">
        <f t="shared" si="205"/>
        <v>1.0229387400505647</v>
      </c>
      <c r="BQ58" s="243">
        <f>IFERROR('Turistas lugar residencia isla '!BQ58/'Turistas lugar residencia isla '!$I58,"-")</f>
        <v>5.2770051867999698E-2</v>
      </c>
      <c r="BR58" s="35">
        <f t="shared" si="206"/>
        <v>1.1383033172021495E-2</v>
      </c>
      <c r="BS58" s="243">
        <f>IFERROR('Turistas lugar residencia isla '!BS58/'Turistas lugar residencia isla '!$K58,"-")</f>
        <v>8.4689712189324654E-2</v>
      </c>
      <c r="BT58" s="35">
        <f t="shared" si="207"/>
        <v>0.84509876777850357</v>
      </c>
      <c r="BU58" s="243">
        <f>IFERROR('Turistas lugar residencia isla '!BU58/'Turistas lugar residencia isla '!$M58,"-")</f>
        <v>1.3662044170518747E-2</v>
      </c>
      <c r="BV58" s="35">
        <f t="shared" si="208"/>
        <v>-4.4867128511863585E-2</v>
      </c>
      <c r="BW58" s="242">
        <f>IFERROR('Turistas lugar residencia isla '!BW58/'Turistas lugar residencia isla '!$C58,"-")</f>
        <v>0.25645118807218625</v>
      </c>
      <c r="BX58" s="35">
        <f t="shared" si="209"/>
        <v>-0.13319894594155435</v>
      </c>
      <c r="BY58" s="243">
        <f>IFERROR('Turistas lugar residencia isla '!BY58/'Turistas lugar residencia isla '!$E58,"-")</f>
        <v>0.34256963820152769</v>
      </c>
      <c r="BZ58" s="35">
        <f t="shared" si="210"/>
        <v>-3.2058820298094703E-2</v>
      </c>
      <c r="CA58" s="243">
        <f>IFERROR('Turistas lugar residencia isla '!CA58/'Turistas lugar residencia isla '!$G58,"-")</f>
        <v>0.11322289799402475</v>
      </c>
      <c r="CB58" s="35">
        <f t="shared" si="211"/>
        <v>-0.17358370166633419</v>
      </c>
      <c r="CC58" s="243">
        <f>IFERROR('Turistas lugar residencia isla '!CC58/'Turistas lugar residencia isla '!$I58,"-")</f>
        <v>0.14292515472700393</v>
      </c>
      <c r="CD58" s="35">
        <f t="shared" si="212"/>
        <v>-0.30525502520741243</v>
      </c>
      <c r="CE58" s="243">
        <f>IFERROR('Turistas lugar residencia isla '!CE58/'Turistas lugar residencia isla '!$K58,"-")</f>
        <v>0.33813878985170259</v>
      </c>
      <c r="CF58" s="35">
        <f t="shared" si="213"/>
        <v>-0.22862435970004569</v>
      </c>
      <c r="CG58" s="243">
        <f>IFERROR('Turistas lugar residencia isla '!CG58/'Turistas lugar residencia isla '!$M58,"-")</f>
        <v>1.7565485362095533E-2</v>
      </c>
      <c r="CH58" s="35">
        <f t="shared" si="214"/>
        <v>-0.71592066819907885</v>
      </c>
      <c r="CI58" s="242">
        <f>IFERROR('Turistas lugar residencia isla '!CI58/'Turistas lugar residencia isla '!$C58,"-")</f>
        <v>2.3637727777023953E-2</v>
      </c>
      <c r="CJ58" s="35">
        <f t="shared" si="215"/>
        <v>-0.39592493707072107</v>
      </c>
      <c r="CK58" s="243">
        <f>IFERROR('Turistas lugar residencia isla '!CK58/'Turistas lugar residencia isla '!$E58,"-")</f>
        <v>2.331793440973334E-2</v>
      </c>
      <c r="CL58" s="35">
        <f t="shared" si="216"/>
        <v>-0.31750558806465812</v>
      </c>
      <c r="CM58" s="243">
        <f>IFERROR('Turistas lugar residencia isla '!CM58/'Turistas lugar residencia isla '!$G58,"-")</f>
        <v>3.0743171148100726E-2</v>
      </c>
      <c r="CN58" s="35">
        <f t="shared" si="217"/>
        <v>-0.40814069526240515</v>
      </c>
      <c r="CO58" s="243">
        <f>IFERROR('Turistas lugar residencia isla '!CO58/'Turistas lugar residencia isla '!$I58,"-")</f>
        <v>1.1000025057004686E-2</v>
      </c>
      <c r="CP58" s="35">
        <f t="shared" si="218"/>
        <v>-0.64123502270584587</v>
      </c>
      <c r="CQ58" s="243">
        <f>IFERROR('Turistas lugar residencia isla '!CQ58/'Turistas lugar residencia isla '!$K58,"-")</f>
        <v>1.70257841161577E-2</v>
      </c>
      <c r="CR58" s="35">
        <f t="shared" si="219"/>
        <v>-0.54713213494679702</v>
      </c>
      <c r="CS58" s="243">
        <f>IFERROR('Turistas lugar residencia isla '!CS58/'Turistas lugar residencia isla '!$M58,"-")</f>
        <v>5.7524396507447357E-3</v>
      </c>
      <c r="CT58" s="35">
        <f t="shared" si="220"/>
        <v>-0.92986684030339883</v>
      </c>
      <c r="CU58" s="242">
        <f>IFERROR('Turistas lugar residencia isla '!CU58/'Turistas lugar residencia isla '!$C58,"-")</f>
        <v>2.1378914013425176E-2</v>
      </c>
      <c r="CV58" s="35">
        <f t="shared" si="221"/>
        <v>-0.27250570552196174</v>
      </c>
      <c r="CW58" s="243">
        <f>IFERROR('Turistas lugar residencia isla '!CW58/'Turistas lugar residencia isla '!$E58,"-")</f>
        <v>2.1104148561496592E-2</v>
      </c>
      <c r="CX58" s="35">
        <f t="shared" si="222"/>
        <v>-2.1650192593721473E-2</v>
      </c>
      <c r="CY58" s="243">
        <f>IFERROR('Turistas lugar residencia isla '!CY58/'Turistas lugar residencia isla '!$G58,"-")</f>
        <v>7.802496798975672E-3</v>
      </c>
      <c r="CZ58" s="35">
        <f t="shared" si="223"/>
        <v>-0.48552533646209828</v>
      </c>
      <c r="DA58" s="243">
        <f>IFERROR('Turistas lugar residencia isla '!DA58/'Turistas lugar residencia isla '!$I58,"-")</f>
        <v>1.3004585431857476E-2</v>
      </c>
      <c r="DB58" s="35">
        <f t="shared" si="224"/>
        <v>-0.30785658034489027</v>
      </c>
      <c r="DC58" s="243">
        <f>IFERROR('Turistas lugar residencia isla '!DC58/'Turistas lugar residencia isla '!$K58,"-")</f>
        <v>5.2110783857799825E-2</v>
      </c>
      <c r="DD58" s="35">
        <f t="shared" si="225"/>
        <v>-0.26628507885463837</v>
      </c>
      <c r="DE58" s="243">
        <f>IFERROR('Turistas lugar residencia isla '!DE58/'Turistas lugar residencia isla '!$M58,"-")</f>
        <v>0</v>
      </c>
      <c r="DF58" s="35" t="str">
        <f t="shared" si="226"/>
        <v>-</v>
      </c>
      <c r="DG58" s="242">
        <f>IFERROR('Turistas lugar residencia isla '!DG58/'Turistas lugar residencia isla '!$C58,"-")</f>
        <v>2.9707790912065896E-2</v>
      </c>
      <c r="DH58" s="35">
        <f t="shared" si="227"/>
        <v>-0.82327086633335544</v>
      </c>
      <c r="DI58" s="243">
        <f>IFERROR('Turistas lugar residencia isla '!DI58/'Turistas lugar residencia isla '!$E58,"-")</f>
        <v>8.3062708685907698E-3</v>
      </c>
      <c r="DJ58" s="35">
        <f t="shared" si="228"/>
        <v>-0.93179952109771835</v>
      </c>
      <c r="DK58" s="243">
        <f>IFERROR('Turistas lugar residencia isla '!DK58/'Turistas lugar residencia isla '!$G58,"-")</f>
        <v>7.5930964575330773E-2</v>
      </c>
      <c r="DL58" s="35">
        <f t="shared" si="229"/>
        <v>-0.75842898537446601</v>
      </c>
      <c r="DM58" s="243">
        <f>IFERROR('Turistas lugar residencia isla '!DM58/'Turistas lugar residencia isla '!$I58,"-")</f>
        <v>2.1874765090581071E-2</v>
      </c>
      <c r="DN58" s="35">
        <f t="shared" si="230"/>
        <v>-0.69152083401976205</v>
      </c>
      <c r="DO58" s="243">
        <f>IFERROR('Turistas lugar residencia isla '!DO58/'Turistas lugar residencia isla '!$K58,"-")</f>
        <v>2.1185345941197747E-3</v>
      </c>
      <c r="DP58" s="35">
        <f t="shared" si="231"/>
        <v>-0.95739481889768507</v>
      </c>
      <c r="DQ58" s="243">
        <f>IFERROR('Turistas lugar residencia isla '!DQ58/'Turistas lugar residencia isla '!$M58,"-")</f>
        <v>5.1361068310220854E-4</v>
      </c>
      <c r="DR58" s="35">
        <f t="shared" si="232"/>
        <v>-0.99391564929607246</v>
      </c>
      <c r="DS58" s="242">
        <f>IFERROR('Turistas lugar residencia isla '!DS58/'Turistas lugar residencia isla '!$C58,"-")</f>
        <v>0.10274409954743909</v>
      </c>
      <c r="DT58" s="35">
        <f t="shared" si="233"/>
        <v>0.35360499436958959</v>
      </c>
      <c r="DU58" s="243">
        <f>IFERROR('Turistas lugar residencia isla '!DU58/'Turistas lugar residencia isla '!$E58,"-")</f>
        <v>0.13285459452042264</v>
      </c>
      <c r="DV58" s="35">
        <f t="shared" si="234"/>
        <v>0.17937642459985459</v>
      </c>
      <c r="DW58" s="243">
        <f>IFERROR('Turistas lugar residencia isla '!DW58/'Turistas lugar residencia isla '!$G58,"-")</f>
        <v>0.14635349978659837</v>
      </c>
      <c r="DX58" s="35">
        <f t="shared" si="235"/>
        <v>0.70022774641271868</v>
      </c>
      <c r="DY58" s="243">
        <f>IFERROR('Turistas lugar residencia isla '!DY58/'Turistas lugar residencia isla '!$I58,"-")</f>
        <v>8.1435265228394602E-2</v>
      </c>
      <c r="DZ58" s="35">
        <f t="shared" si="236"/>
        <v>-0.12803746629821333</v>
      </c>
      <c r="EA58" s="243">
        <f>IFERROR('Turistas lugar residencia isla '!EA58/'Turistas lugar residencia isla '!$K58,"-")</f>
        <v>6.9472433214488705E-2</v>
      </c>
      <c r="EB58" s="35">
        <f t="shared" si="237"/>
        <v>0.39571689462832227</v>
      </c>
      <c r="EC58" s="243">
        <f>IFERROR('Turistas lugar residencia isla '!EC58/'Turistas lugar residencia isla '!$M58,"-")</f>
        <v>6.7591165896250638E-2</v>
      </c>
      <c r="ED58" s="35">
        <f t="shared" si="238"/>
        <v>-0.12550081719295392</v>
      </c>
    </row>
    <row r="59" spans="1:134" s="16" customFormat="1" ht="15.75" x14ac:dyDescent="0.25">
      <c r="A59" s="218"/>
      <c r="B59" s="225">
        <v>2020</v>
      </c>
      <c r="C59" s="246">
        <f>IFERROR('Turistas lugar residencia isla '!C59/'Turistas lugar residencia isla '!$C59,"-")</f>
        <v>1</v>
      </c>
      <c r="D59" s="247">
        <f t="shared" si="173"/>
        <v>0</v>
      </c>
      <c r="E59" s="246">
        <f>IFERROR('Turistas lugar residencia isla '!E59/'Turistas lugar residencia isla '!$E59,"-")</f>
        <v>1</v>
      </c>
      <c r="F59" s="247">
        <f t="shared" si="174"/>
        <v>0</v>
      </c>
      <c r="G59" s="246">
        <f>IFERROR('Turistas lugar residencia isla '!G59/'Turistas lugar residencia isla '!$G59,"-")</f>
        <v>1</v>
      </c>
      <c r="H59" s="247">
        <f t="shared" si="175"/>
        <v>0</v>
      </c>
      <c r="I59" s="246">
        <f>IFERROR('Turistas lugar residencia isla '!I59/'Turistas lugar residencia isla '!$I59,"-")</f>
        <v>1</v>
      </c>
      <c r="J59" s="247">
        <f t="shared" si="176"/>
        <v>0</v>
      </c>
      <c r="K59" s="246">
        <f>IFERROR('Turistas lugar residencia isla '!K59/'Turistas lugar residencia isla '!$K59,"-")</f>
        <v>1</v>
      </c>
      <c r="L59" s="247">
        <f t="shared" si="177"/>
        <v>0</v>
      </c>
      <c r="M59" s="246">
        <f>IFERROR('Turistas lugar residencia isla '!M59/'Turistas lugar residencia isla '!$M59,"-")</f>
        <v>1</v>
      </c>
      <c r="N59" s="247">
        <f t="shared" si="178"/>
        <v>0</v>
      </c>
      <c r="O59" s="246">
        <f>IFERROR('Turistas lugar residencia isla '!O59/'Turistas lugar residencia isla '!$C59,"-")</f>
        <v>0.82450941361076591</v>
      </c>
      <c r="P59" s="247">
        <f t="shared" si="179"/>
        <v>-5.2057880935837741E-2</v>
      </c>
      <c r="Q59" s="246">
        <f>IFERROR('Turistas lugar residencia isla '!Q59/'Turistas lugar residencia isla '!$E59,"-")</f>
        <v>0.81740525739604386</v>
      </c>
      <c r="R59" s="247">
        <f t="shared" si="180"/>
        <v>-4.6380476166466122E-2</v>
      </c>
      <c r="S59" s="246">
        <f>IFERROR('Turistas lugar residencia isla '!S59/'Turistas lugar residencia isla '!$G59,"-")</f>
        <v>0.81906904256717428</v>
      </c>
      <c r="T59" s="247">
        <f t="shared" si="181"/>
        <v>-3.3470723432303284E-2</v>
      </c>
      <c r="U59" s="246">
        <f>IFERROR('Turistas lugar residencia isla '!U59/'Turistas lugar residencia isla '!$I59,"-")</f>
        <v>0.86749164248528432</v>
      </c>
      <c r="V59" s="247">
        <f t="shared" si="182"/>
        <v>-5.5273345396224527E-2</v>
      </c>
      <c r="W59" s="246">
        <f>IFERROR('Turistas lugar residencia isla '!W59/'Turistas lugar residencia isla '!$K59,"-")</f>
        <v>0.83188277857630599</v>
      </c>
      <c r="X59" s="247">
        <f t="shared" si="183"/>
        <v>-7.4682514267260469E-2</v>
      </c>
      <c r="Y59" s="246">
        <f>IFERROR('Turistas lugar residencia isla '!Y59/'Turistas lugar residencia isla '!$M59,"-")</f>
        <v>0.76316236207105614</v>
      </c>
      <c r="Z59" s="247">
        <f t="shared" si="184"/>
        <v>-7.2950447306933008E-2</v>
      </c>
      <c r="AA59" s="246">
        <f>IFERROR('Turistas lugar residencia isla '!AA59/'Turistas lugar residencia isla '!$C59,"-")</f>
        <v>0.17549080228783429</v>
      </c>
      <c r="AB59" s="247">
        <f t="shared" si="185"/>
        <v>0.34774010588143334</v>
      </c>
      <c r="AC59" s="246">
        <f>IFERROR('Turistas lugar residencia isla '!AC59/'Turistas lugar residencia isla '!$E59,"-")</f>
        <v>0.18259422499087707</v>
      </c>
      <c r="AD59" s="247">
        <f t="shared" si="186"/>
        <v>0.27831997664107466</v>
      </c>
      <c r="AE59" s="246">
        <f>IFERROR('Turistas lugar residencia isla '!AE59/'Turistas lugar residencia isla '!$G59,"-")</f>
        <v>0.18093095743282572</v>
      </c>
      <c r="AF59" s="247">
        <f t="shared" si="187"/>
        <v>0.18591521879282391</v>
      </c>
      <c r="AG59" s="246">
        <f>IFERROR('Turistas lugar residencia isla '!AG59/'Turistas lugar residencia isla '!$I59,"-")</f>
        <v>0.13250988959807325</v>
      </c>
      <c r="AH59" s="247">
        <f t="shared" si="188"/>
        <v>0.62085015746548389</v>
      </c>
      <c r="AI59" s="246">
        <f>IFERROR('Turistas lugar residencia isla '!AI59/'Turistas lugar residencia isla '!$K59,"-")</f>
        <v>0.16811973647312103</v>
      </c>
      <c r="AJ59" s="247">
        <f t="shared" si="189"/>
        <v>0.66494479450359556</v>
      </c>
      <c r="AK59" s="246">
        <f>IFERROR('Turistas lugar residencia isla '!AK59/'Turistas lugar residencia isla '!$M59,"-")</f>
        <v>0.23683763792894386</v>
      </c>
      <c r="AL59" s="247">
        <f t="shared" si="190"/>
        <v>0.33970339884160539</v>
      </c>
      <c r="AM59" s="246">
        <f>IFERROR('Turistas lugar residencia isla '!AM59/'Turistas lugar residencia isla '!$C59,"-")</f>
        <v>0.19293821586578361</v>
      </c>
      <c r="AN59" s="247">
        <f t="shared" si="191"/>
        <v>9.9955542365655958E-2</v>
      </c>
      <c r="AO59" s="246">
        <f>IFERROR('Turistas lugar residencia isla '!AO59/'Turistas lugar residencia isla '!$E59,"-")</f>
        <v>0.14639029578999402</v>
      </c>
      <c r="AP59" s="247">
        <f t="shared" si="192"/>
        <v>0.1619408019438886</v>
      </c>
      <c r="AQ59" s="246">
        <f>IFERROR('Turistas lugar residencia isla '!AQ59/'Turistas lugar residencia isla '!$G59,"-")</f>
        <v>0.2197953320690238</v>
      </c>
      <c r="AR59" s="247">
        <f t="shared" si="193"/>
        <v>7.3574645699065799E-2</v>
      </c>
      <c r="AS59" s="246">
        <f>IFERROR('Turistas lugar residencia isla '!AS59/'Turistas lugar residencia isla '!$I59,"-")</f>
        <v>0.41760302494538121</v>
      </c>
      <c r="AT59" s="247">
        <f t="shared" si="194"/>
        <v>8.9767997845204173E-2</v>
      </c>
      <c r="AU59" s="246">
        <f>IFERROR('Turistas lugar residencia isla '!AU59/'Turistas lugar residencia isla '!$K59,"-")</f>
        <v>0.15828337816408938</v>
      </c>
      <c r="AV59" s="247">
        <f t="shared" si="195"/>
        <v>0.21925554314217677</v>
      </c>
      <c r="AW59" s="246">
        <f>IFERROR('Turistas lugar residencia isla '!AW59/'Turistas lugar residencia isla '!$M59,"-")</f>
        <v>0.4728264823572208</v>
      </c>
      <c r="AX59" s="247">
        <f t="shared" si="196"/>
        <v>0.10420959777480809</v>
      </c>
      <c r="AY59" s="246">
        <f>IFERROR('Turistas lugar residencia isla '!AY59/'Turistas lugar residencia isla '!$C59,"-")</f>
        <v>3.3699396606592165E-2</v>
      </c>
      <c r="AZ59" s="247">
        <f t="shared" si="197"/>
        <v>0.27316375633178525</v>
      </c>
      <c r="BA59" s="246">
        <f>IFERROR('Turistas lugar residencia isla '!BA59/'Turistas lugar residencia isla '!$E59,"-")</f>
        <v>4.9347678117130665E-2</v>
      </c>
      <c r="BB59" s="247">
        <f t="shared" si="198"/>
        <v>0.31437601033682472</v>
      </c>
      <c r="BC59" s="246">
        <f>IFERROR('Turistas lugar residencia isla '!BC59/'Turistas lugar residencia isla '!$G59,"-")</f>
        <v>2.3884184238691628E-2</v>
      </c>
      <c r="BD59" s="247">
        <f t="shared" si="199"/>
        <v>-1.378197575238771E-2</v>
      </c>
      <c r="BE59" s="246">
        <f>IFERROR('Turistas lugar residencia isla '!BE59/'Turistas lugar residencia isla '!$I59,"-")</f>
        <v>1.3025772706241402E-2</v>
      </c>
      <c r="BF59" s="247">
        <f t="shared" si="200"/>
        <v>0.6908566172319246</v>
      </c>
      <c r="BG59" s="246">
        <f>IFERROR('Turistas lugar residencia isla '!BG59/'Turistas lugar residencia isla '!$K59,"-")</f>
        <v>2.219028109449921E-2</v>
      </c>
      <c r="BH59" s="247">
        <f t="shared" si="201"/>
        <v>0.28683523383594234</v>
      </c>
      <c r="BI59" s="246">
        <f>IFERROR('Turistas lugar residencia isla '!BI59/'Turistas lugar residencia isla '!$M59,"-")</f>
        <v>1.9061476900691161E-2</v>
      </c>
      <c r="BJ59" s="247">
        <f t="shared" si="202"/>
        <v>-0.10185791318487269</v>
      </c>
      <c r="BK59" s="246">
        <f>IFERROR('Turistas lugar residencia isla '!BK59/'Turistas lugar residencia isla '!$C59,"-")</f>
        <v>4.4176092079889394E-2</v>
      </c>
      <c r="BL59" s="247">
        <f t="shared" si="203"/>
        <v>0.14484953312430293</v>
      </c>
      <c r="BM59" s="246">
        <f>IFERROR('Turistas lugar residencia isla '!BM59/'Turistas lugar residencia isla '!$E59,"-")</f>
        <v>4.4501784471090017E-2</v>
      </c>
      <c r="BN59" s="247">
        <f t="shared" si="204"/>
        <v>0.19531168790600906</v>
      </c>
      <c r="BO59" s="246">
        <f>IFERROR('Turistas lugar residencia isla '!BO59/'Turistas lugar residencia isla '!$G59,"-")</f>
        <v>2.3200706010477495E-2</v>
      </c>
      <c r="BP59" s="247">
        <f t="shared" si="205"/>
        <v>3.7660258672210789E-2</v>
      </c>
      <c r="BQ59" s="246">
        <f>IFERROR('Turistas lugar residencia isla '!BQ59/'Turistas lugar residencia isla '!$I59,"-")</f>
        <v>5.4882290035636258E-2</v>
      </c>
      <c r="BR59" s="247">
        <f t="shared" si="206"/>
        <v>-2.6771117423315172E-2</v>
      </c>
      <c r="BS59" s="246">
        <f>IFERROR('Turistas lugar residencia isla '!BS59/'Turistas lugar residencia isla '!$K59,"-")</f>
        <v>6.6990856537808105E-2</v>
      </c>
      <c r="BT59" s="247">
        <f t="shared" si="207"/>
        <v>0.30202307155921004</v>
      </c>
      <c r="BU59" s="246">
        <f>IFERROR('Turistas lugar residencia isla '!BU59/'Turistas lugar residencia isla '!$M59,"-")</f>
        <v>2.3345863142152701E-2</v>
      </c>
      <c r="BV59" s="247">
        <f t="shared" si="208"/>
        <v>-0.29735473818241176</v>
      </c>
      <c r="BW59" s="246">
        <f>IFERROR('Turistas lugar residencia isla '!BW59/'Turistas lugar residencia isla '!$C59,"-")</f>
        <v>0.25360291584013483</v>
      </c>
      <c r="BX59" s="247">
        <f t="shared" si="209"/>
        <v>-0.22391691843976147</v>
      </c>
      <c r="BY59" s="246">
        <f>IFERROR('Turistas lugar residencia isla '!BY59/'Turistas lugar residencia isla '!$E59,"-")</f>
        <v>0.30321981215821359</v>
      </c>
      <c r="BZ59" s="247">
        <f t="shared" si="210"/>
        <v>-0.20556154539020843</v>
      </c>
      <c r="CA59" s="246">
        <f>IFERROR('Turistas lugar residencia isla '!CA59/'Turistas lugar residencia isla '!$G59,"-")</f>
        <v>0.12876955142047056</v>
      </c>
      <c r="CB59" s="247">
        <f t="shared" si="211"/>
        <v>-0.28725607387485552</v>
      </c>
      <c r="CC59" s="246">
        <f>IFERROR('Turistas lugar residencia isla '!CC59/'Turistas lugar residencia isla '!$I59,"-")</f>
        <v>0.17211271230845127</v>
      </c>
      <c r="CD59" s="247">
        <f t="shared" si="212"/>
        <v>-0.29235972164937751</v>
      </c>
      <c r="CE59" s="246">
        <f>IFERROR('Turistas lugar residencia isla '!CE59/'Turistas lugar residencia isla '!$K59,"-")</f>
        <v>0.37687638406313778</v>
      </c>
      <c r="CF59" s="247">
        <f t="shared" si="213"/>
        <v>-0.18681638337490469</v>
      </c>
      <c r="CG59" s="246">
        <f>IFERROR('Turistas lugar residencia isla '!CG59/'Turistas lugar residencia isla '!$M59,"-")</f>
        <v>6.9746574511943743E-2</v>
      </c>
      <c r="CH59" s="247">
        <f t="shared" si="214"/>
        <v>-0.34646101945948993</v>
      </c>
      <c r="CI59" s="246">
        <f>IFERROR('Turistas lugar residencia isla '!CI59/'Turistas lugar residencia isla '!$C59,"-")</f>
        <v>3.768661195508273E-2</v>
      </c>
      <c r="CJ59" s="247">
        <f t="shared" si="215"/>
        <v>-2.4479866583980603E-2</v>
      </c>
      <c r="CK59" s="246">
        <f>IFERROR('Turistas lugar residencia isla '!CK59/'Turistas lugar residencia isla '!$E59,"-")</f>
        <v>2.9903025189640491E-2</v>
      </c>
      <c r="CL59" s="247">
        <f t="shared" si="216"/>
        <v>-3.7015718795567976E-2</v>
      </c>
      <c r="CM59" s="246">
        <f>IFERROR('Turistas lugar residencia isla '!CM59/'Turistas lugar residencia isla '!$G59,"-")</f>
        <v>5.1281146140413465E-2</v>
      </c>
      <c r="CN59" s="247">
        <f t="shared" si="217"/>
        <v>-7.8598817398504273E-2</v>
      </c>
      <c r="CO59" s="246">
        <f>IFERROR('Turistas lugar residencia isla '!CO59/'Turistas lugar residencia isla '!$I59,"-")</f>
        <v>2.5084800813842678E-2</v>
      </c>
      <c r="CP59" s="247">
        <f t="shared" si="218"/>
        <v>-1.9219482329779103E-2</v>
      </c>
      <c r="CQ59" s="246">
        <f>IFERROR('Turistas lugar residencia isla '!CQ59/'Turistas lugar residencia isla '!$K59,"-")</f>
        <v>3.4246170522866201E-2</v>
      </c>
      <c r="CR59" s="247">
        <f t="shared" si="219"/>
        <v>8.1608895260145919E-2</v>
      </c>
      <c r="CS59" s="246">
        <f>IFERROR('Turistas lugar residencia isla '!CS59/'Turistas lugar residencia isla '!$M59,"-")</f>
        <v>5.2455438341214987E-2</v>
      </c>
      <c r="CT59" s="247">
        <f t="shared" si="220"/>
        <v>-0.2578674028853627</v>
      </c>
      <c r="CU59" s="246">
        <f>IFERROR('Turistas lugar residencia isla '!CU59/'Turistas lugar residencia isla '!$C59,"-")</f>
        <v>2.5574916382472144E-2</v>
      </c>
      <c r="CV59" s="247">
        <f t="shared" si="221"/>
        <v>-0.33901166485975764</v>
      </c>
      <c r="CW59" s="246">
        <f>IFERROR('Turistas lugar residencia isla '!CW59/'Turistas lugar residencia isla '!$E59,"-")</f>
        <v>2.1110331815864324E-2</v>
      </c>
      <c r="CX59" s="247">
        <f t="shared" si="222"/>
        <v>-0.23188212012609954</v>
      </c>
      <c r="CY59" s="246">
        <f>IFERROR('Turistas lugar residencia isla '!CY59/'Turistas lugar residencia isla '!$G59,"-")</f>
        <v>1.4433407814935125E-2</v>
      </c>
      <c r="CZ59" s="247">
        <f t="shared" si="223"/>
        <v>-0.20851704124739734</v>
      </c>
      <c r="DA59" s="246">
        <f>IFERROR('Turistas lugar residencia isla '!DA59/'Turistas lugar residencia isla '!$I59,"-")</f>
        <v>1.2700971034432041E-2</v>
      </c>
      <c r="DB59" s="247">
        <f t="shared" si="224"/>
        <v>-0.28012791929127157</v>
      </c>
      <c r="DC59" s="246">
        <f>IFERROR('Turistas lugar residencia isla '!DC59/'Turistas lugar residencia isla '!$K59,"-")</f>
        <v>6.4575151563166094E-2</v>
      </c>
      <c r="DD59" s="247">
        <f t="shared" si="225"/>
        <v>-0.36488390664711878</v>
      </c>
      <c r="DE59" s="246">
        <f>IFERROR('Turistas lugar residencia isla '!DE59/'Turistas lugar residencia isla '!$M59,"-")</f>
        <v>4.2601349985853442E-3</v>
      </c>
      <c r="DF59" s="247">
        <f t="shared" si="226"/>
        <v>-0.11958917840420247</v>
      </c>
      <c r="DG59" s="246">
        <f>IFERROR('Turistas lugar residencia isla '!DG59/'Turistas lugar residencia isla '!$C59,"-")</f>
        <v>0.11651853144044955</v>
      </c>
      <c r="DH59" s="247">
        <f t="shared" si="227"/>
        <v>0.14636943203618502</v>
      </c>
      <c r="DI59" s="246">
        <f>IFERROR('Turistas lugar residencia isla '!DI59/'Turistas lugar residencia isla '!$E59,"-")</f>
        <v>8.0839775459446303E-2</v>
      </c>
      <c r="DJ59" s="247">
        <f t="shared" si="228"/>
        <v>0.19684698210076457</v>
      </c>
      <c r="DK59" s="246">
        <f>IFERROR('Turistas lugar residencia isla '!DK59/'Turistas lugar residencia isla '!$G59,"-")</f>
        <v>0.24033047298946617</v>
      </c>
      <c r="DL59" s="247">
        <f t="shared" si="229"/>
        <v>8.9273471412858907E-2</v>
      </c>
      <c r="DM59" s="246">
        <f>IFERROR('Turistas lugar residencia isla '!DM59/'Turistas lugar residencia isla '!$I59,"-")</f>
        <v>4.3950875279222194E-2</v>
      </c>
      <c r="DN59" s="247">
        <f t="shared" si="230"/>
        <v>5.7805370576731852E-2</v>
      </c>
      <c r="DO59" s="246">
        <f>IFERROR('Turistas lugar residencia isla '!DO59/'Turistas lugar residencia isla '!$K59,"-")</f>
        <v>3.5836939285449308E-2</v>
      </c>
      <c r="DP59" s="247">
        <f t="shared" si="231"/>
        <v>0.14616253508039834</v>
      </c>
      <c r="DQ59" s="246">
        <f>IFERROR('Turistas lugar residencia isla '!DQ59/'Turistas lugar residencia isla '!$M59,"-")</f>
        <v>5.4169192837799605E-2</v>
      </c>
      <c r="DR59" s="247">
        <f t="shared" si="232"/>
        <v>8.9916760991450628E-2</v>
      </c>
      <c r="DS59" s="246">
        <f>IFERROR('Turistas lugar residencia isla '!DS59/'Turistas lugar residencia isla '!$C59,"-")</f>
        <v>7.6743316427033609E-2</v>
      </c>
      <c r="DT59" s="247">
        <f t="shared" si="233"/>
        <v>9.3805944629579141E-3</v>
      </c>
      <c r="DU59" s="246">
        <f>IFERROR('Turistas lugar residencia isla '!DU59/'Turistas lugar residencia isla '!$E59,"-")</f>
        <v>0.10857607230019488</v>
      </c>
      <c r="DV59" s="247">
        <f t="shared" si="234"/>
        <v>-4.7476511690785261E-2</v>
      </c>
      <c r="DW59" s="246">
        <f>IFERROR('Turistas lugar residencia isla '!DW59/'Turistas lugar residencia isla '!$G59,"-")</f>
        <v>9.491634902454138E-2</v>
      </c>
      <c r="DX59" s="247">
        <f t="shared" si="235"/>
        <v>-2.5977666791981768E-2</v>
      </c>
      <c r="DY59" s="246">
        <f>IFERROR('Turistas lugar residencia isla '!DY59/'Turistas lugar residencia isla '!$I59,"-")</f>
        <v>9.1246288528066238E-2</v>
      </c>
      <c r="DZ59" s="247">
        <f t="shared" si="236"/>
        <v>-7.0714216137213848E-2</v>
      </c>
      <c r="EA59" s="246">
        <f>IFERROR('Turistas lugar residencia isla '!EA59/'Turistas lugar residencia isla '!$K59,"-")</f>
        <v>5.1008974953880279E-2</v>
      </c>
      <c r="EB59" s="247">
        <f t="shared" si="237"/>
        <v>2.1370596957815513E-2</v>
      </c>
      <c r="EC59" s="246">
        <f>IFERROR('Turistas lugar residencia isla '!EC59/'Turistas lugar residencia isla '!$M59,"-")</f>
        <v>5.8995190170162887E-2</v>
      </c>
      <c r="ED59" s="247">
        <f t="shared" si="238"/>
        <v>-0.41051120925478757</v>
      </c>
    </row>
    <row r="60" spans="1:134" s="16" customFormat="1" outlineLevel="1" x14ac:dyDescent="0.25">
      <c r="A60" s="218"/>
      <c r="B60" s="33" t="s">
        <v>33</v>
      </c>
      <c r="C60" s="242">
        <f>IFERROR('Turistas lugar residencia isla '!C60/'Turistas lugar residencia isla '!$C60,"-")</f>
        <v>1</v>
      </c>
      <c r="D60" s="35">
        <f>IFERROR(C60/C73-1,"-")</f>
        <v>0</v>
      </c>
      <c r="E60" s="243">
        <f>IFERROR('Turistas lugar residencia isla '!E60/'Turistas lugar residencia isla '!$E60,"-")</f>
        <v>1</v>
      </c>
      <c r="F60" s="35">
        <f>IFERROR(E60/E73-1,"-")</f>
        <v>0</v>
      </c>
      <c r="G60" s="243">
        <f>IFERROR('Turistas lugar residencia isla '!G60/'Turistas lugar residencia isla '!$G60,"-")</f>
        <v>1</v>
      </c>
      <c r="H60" s="35">
        <f>IFERROR(G60/G73-1,"-")</f>
        <v>0</v>
      </c>
      <c r="I60" s="243">
        <f>IFERROR('Turistas lugar residencia isla '!I60/'Turistas lugar residencia isla '!$I60,"-")</f>
        <v>1</v>
      </c>
      <c r="J60" s="35">
        <f>IFERROR(I60/I73-1,"-")</f>
        <v>0</v>
      </c>
      <c r="K60" s="243">
        <f>IFERROR('Turistas lugar residencia isla '!K60/'Turistas lugar residencia isla '!$K60,"-")</f>
        <v>1</v>
      </c>
      <c r="L60" s="35">
        <f>IFERROR(K60/K73-1,"-")</f>
        <v>0</v>
      </c>
      <c r="M60" s="243">
        <f>IFERROR('Turistas lugar residencia isla '!M60/'Turistas lugar residencia isla '!$M60,"-")</f>
        <v>1</v>
      </c>
      <c r="N60" s="35">
        <f>IFERROR(M60/M73-1,"-")</f>
        <v>0</v>
      </c>
      <c r="O60" s="242">
        <f>IFERROR('Turistas lugar residencia isla '!O60/'Turistas lugar residencia isla '!$C60,"-")</f>
        <v>0.89852785174270189</v>
      </c>
      <c r="P60" s="35">
        <f>IFERROR(O60/O73-1,"-")</f>
        <v>-2.7587746723648277E-2</v>
      </c>
      <c r="Q60" s="243">
        <f>IFERROR('Turistas lugar residencia isla '!Q60/'Turistas lugar residencia isla '!$E60,"-")</f>
        <v>0.90362628467989925</v>
      </c>
      <c r="R60" s="35">
        <f>IFERROR(Q60/Q73-1,"-")</f>
        <v>-3.9825049687929326E-3</v>
      </c>
      <c r="S60" s="243">
        <f>IFERROR('Turistas lugar residencia isla '!S60/'Turistas lugar residencia isla '!$G60,"-")</f>
        <v>0.86183293760919744</v>
      </c>
      <c r="T60" s="35">
        <f>IFERROR(S60/S73-1,"-")</f>
        <v>-6.5317889000772622E-2</v>
      </c>
      <c r="U60" s="243">
        <f>IFERROR('Turistas lugar residencia isla '!U60/'Turistas lugar residencia isla '!$I60,"-")</f>
        <v>0.95272166430874128</v>
      </c>
      <c r="V60" s="35">
        <f>IFERROR(U60/U73-1,"-")</f>
        <v>6.1079423477474748E-3</v>
      </c>
      <c r="W60" s="243">
        <f>IFERROR('Turistas lugar residencia isla '!W60/'Turistas lugar residencia isla '!$K60,"-")</f>
        <v>0.92465496393278568</v>
      </c>
      <c r="X60" s="35">
        <f>IFERROR(W60/W73-1,"-")</f>
        <v>-3.4517867029756344E-3</v>
      </c>
      <c r="Y60" s="243">
        <f>IFERROR('Turistas lugar residencia isla '!Y60/'Turistas lugar residencia isla '!$M60,"-")</f>
        <v>0.91608591204243273</v>
      </c>
      <c r="Z60" s="35">
        <f>IFERROR(Y60/Y73-1,"-")</f>
        <v>2.2704625905085818E-2</v>
      </c>
      <c r="AA60" s="242">
        <f>IFERROR('Turistas lugar residencia isla '!AA60/'Turistas lugar residencia isla '!$C60,"-")</f>
        <v>0.10147214825729807</v>
      </c>
      <c r="AB60" s="35">
        <f>IFERROR(AA60/AA73-1,"-")</f>
        <v>0.33550192305112914</v>
      </c>
      <c r="AC60" s="243">
        <f>IFERROR('Turistas lugar residencia isla '!AC60/'Turistas lugar residencia isla '!$E60,"-")</f>
        <v>9.6373715320100806E-2</v>
      </c>
      <c r="AD60" s="35">
        <f>IFERROR(AC60/AC73-1,"-")</f>
        <v>3.8950633452965677E-2</v>
      </c>
      <c r="AE60" s="243">
        <f>IFERROR('Turistas lugar residencia isla '!AE60/'Turistas lugar residencia isla '!$G60,"-")</f>
        <v>0.13816706239080254</v>
      </c>
      <c r="AF60" s="35">
        <f>IFERROR(AE60/AE73-1,"-")</f>
        <v>0.77268316794799619</v>
      </c>
      <c r="AG60" s="243">
        <f>IFERROR('Turistas lugar residencia isla '!AG60/'Turistas lugar residencia isla '!$I60,"-")</f>
        <v>4.7278335691258666E-2</v>
      </c>
      <c r="AH60" s="35">
        <f>IFERROR(AG60/AG73-1,"-")</f>
        <v>-0.1090923625581427</v>
      </c>
      <c r="AI60" s="243">
        <f>IFERROR('Turistas lugar residencia isla '!AI60/'Turistas lugar residencia isla '!$K60,"-")</f>
        <v>7.5349205687361878E-2</v>
      </c>
      <c r="AJ60" s="35">
        <f>IFERROR(AI60/AI73-1,"-")</f>
        <v>4.4452948852822471E-2</v>
      </c>
      <c r="AK60" s="243">
        <f>IFERROR('Turistas lugar residencia isla '!AK60/'Turistas lugar residencia isla '!$M60,"-")</f>
        <v>8.3914087957567246E-2</v>
      </c>
      <c r="AL60" s="35">
        <f>IFERROR(AK60/AK73-1,"-")</f>
        <v>-0.19508196240893239</v>
      </c>
      <c r="AM60" s="242">
        <f>IFERROR('Turistas lugar residencia isla '!AM60/'Turistas lugar residencia isla '!$C60,"-")</f>
        <v>0.18828854166985115</v>
      </c>
      <c r="AN60" s="35">
        <f>IFERROR(AM60/AM73-1,"-")</f>
        <v>-6.1905933072392005E-2</v>
      </c>
      <c r="AO60" s="243">
        <f>IFERROR('Turistas lugar residencia isla '!AO60/'Turistas lugar residencia isla '!$E60,"-")</f>
        <v>0.16248916477389061</v>
      </c>
      <c r="AP60" s="35">
        <f>IFERROR(AO60/AO73-1,"-")</f>
        <v>8.887125252780903E-2</v>
      </c>
      <c r="AQ60" s="243">
        <f>IFERROR('Turistas lugar residencia isla '!AQ60/'Turistas lugar residencia isla '!$G60,"-")</f>
        <v>0.19516784283582125</v>
      </c>
      <c r="AR60" s="35">
        <f>IFERROR(AQ60/AQ73-1,"-")</f>
        <v>-0.12024921817163359</v>
      </c>
      <c r="AS60" s="243">
        <f>IFERROR('Turistas lugar residencia isla '!AS60/'Turistas lugar residencia isla '!$I60,"-")</f>
        <v>0.40734513069091077</v>
      </c>
      <c r="AT60" s="35">
        <f>IFERROR(AS60/AS73-1,"-")</f>
        <v>0.14574526215696104</v>
      </c>
      <c r="AU60" s="243">
        <f>IFERROR('Turistas lugar residencia isla '!AU60/'Turistas lugar residencia isla '!$K60,"-")</f>
        <v>0.14898469749405829</v>
      </c>
      <c r="AV60" s="35">
        <f>IFERROR(AU60/AU73-1,"-")</f>
        <v>-4.1510650543493455E-2</v>
      </c>
      <c r="AW60" s="243">
        <f>IFERROR('Turistas lugar residencia isla '!AW60/'Turistas lugar residencia isla '!$M60,"-")</f>
        <v>0.49554028018933</v>
      </c>
      <c r="AX60" s="35">
        <f>IFERROR(AW60/AW73-1,"-")</f>
        <v>0.11380668590068499</v>
      </c>
      <c r="AY60" s="242">
        <f>IFERROR('Turistas lugar residencia isla '!AY60/'Turistas lugar residencia isla '!$C60,"-")</f>
        <v>2.5798133332518104E-2</v>
      </c>
      <c r="AZ60" s="35">
        <f>IFERROR(AY60/AY73-1,"-")</f>
        <v>1.6769837143827848E-2</v>
      </c>
      <c r="BA60" s="243">
        <f>IFERROR('Turistas lugar residencia isla '!BA60/'Turistas lugar residencia isla '!$E60,"-")</f>
        <v>3.9856410531170054E-2</v>
      </c>
      <c r="BB60" s="35">
        <f>IFERROR(BA60/BA73-1,"-")</f>
        <v>2.6314283466715382E-2</v>
      </c>
      <c r="BC60" s="243">
        <f>IFERROR('Turistas lugar residencia isla '!BC60/'Turistas lugar residencia isla '!$G60,"-")</f>
        <v>1.8171872384271322E-2</v>
      </c>
      <c r="BD60" s="35">
        <f>IFERROR(BC60/BC73-1,"-")</f>
        <v>1.5205795348294249E-2</v>
      </c>
      <c r="BE60" s="243">
        <f>IFERROR('Turistas lugar residencia isla '!BE60/'Turistas lugar residencia isla '!$I60,"-")</f>
        <v>7.9087135004754505E-3</v>
      </c>
      <c r="BF60" s="35">
        <f>IFERROR(BE60/BE73-1,"-")</f>
        <v>-5.3426174090917766E-2</v>
      </c>
      <c r="BG60" s="243">
        <f>IFERROR('Turistas lugar residencia isla '!BG60/'Turistas lugar residencia isla '!$K60,"-")</f>
        <v>1.62073135137389E-2</v>
      </c>
      <c r="BH60" s="35">
        <f>IFERROR(BG60/BG73-1,"-")</f>
        <v>-7.6490574269565736E-2</v>
      </c>
      <c r="BI60" s="243">
        <f>IFERROR('Turistas lugar residencia isla '!BI60/'Turistas lugar residencia isla '!$M60,"-")</f>
        <v>1.2915348571700402E-2</v>
      </c>
      <c r="BJ60" s="35">
        <f>IFERROR(BI60/BI73-1,"-")</f>
        <v>0.60929088964748312</v>
      </c>
      <c r="BK60" s="242">
        <f>IFERROR('Turistas lugar residencia isla '!BK60/'Turistas lugar residencia isla '!$C60,"-")</f>
        <v>2.7220450800502588E-2</v>
      </c>
      <c r="BL60" s="35">
        <f>IFERROR(BK60/BK73-1,"-")</f>
        <v>3.6974064252267125E-2</v>
      </c>
      <c r="BM60" s="243">
        <f>IFERROR('Turistas lugar residencia isla '!BM60/'Turistas lugar residencia isla '!$E60,"-")</f>
        <v>2.7707562748636148E-2</v>
      </c>
      <c r="BN60" s="35">
        <f>IFERROR(BM60/BM73-1,"-")</f>
        <v>5.2519732831484811E-2</v>
      </c>
      <c r="BO60" s="243">
        <f>IFERROR('Turistas lugar residencia isla '!BO60/'Turistas lugar residencia isla '!$G60,"-")</f>
        <v>1.2600296616263908E-2</v>
      </c>
      <c r="BP60" s="35">
        <f>IFERROR(BO60/BO73-1,"-")</f>
        <v>-5.5650523682071462E-4</v>
      </c>
      <c r="BQ60" s="243">
        <f>IFERROR('Turistas lugar residencia isla '!BQ60/'Turistas lugar residencia isla '!$I60,"-")</f>
        <v>4.0598835726047729E-2</v>
      </c>
      <c r="BR60" s="35">
        <f>IFERROR(BQ60/BQ73-1,"-")</f>
        <v>-9.6718813636638923E-2</v>
      </c>
      <c r="BS60" s="243">
        <f>IFERROR('Turistas lugar residencia isla '!BS60/'Turistas lugar residencia isla '!$K60,"-")</f>
        <v>3.7201350956927823E-2</v>
      </c>
      <c r="BT60" s="35">
        <f>IFERROR(BS60/BS73-1,"-")</f>
        <v>9.1071103675786746E-2</v>
      </c>
      <c r="BU60" s="243">
        <f>IFERROR('Turistas lugar residencia isla '!BU60/'Turistas lugar residencia isla '!$M60,"-")</f>
        <v>1.8005375448945128E-2</v>
      </c>
      <c r="BV60" s="35">
        <f>IFERROR(BU60/BU73-1,"-")</f>
        <v>0.23347875602834867</v>
      </c>
      <c r="BW60" s="242">
        <f>IFERROR('Turistas lugar residencia isla '!BW60/'Turistas lugar residencia isla '!$C60,"-")</f>
        <v>0.28165248680095506</v>
      </c>
      <c r="BX60" s="35">
        <f>IFERROR(BW60/BW73-1,"-")</f>
        <v>2.5748844210008892E-2</v>
      </c>
      <c r="BY60" s="243">
        <f>IFERROR('Turistas lugar residencia isla '!BY60/'Turistas lugar residencia isla '!$E60,"-")</f>
        <v>0.34105943157399238</v>
      </c>
      <c r="BZ60" s="35">
        <f>IFERROR(BY60/BY73-1,"-")</f>
        <v>-1.0970636398377476E-2</v>
      </c>
      <c r="CA60" s="243">
        <f>IFERROR('Turistas lugar residencia isla '!CA60/'Turistas lugar residencia isla '!$G60,"-")</f>
        <v>0.12569880481093659</v>
      </c>
      <c r="CB60" s="35">
        <f>IFERROR(CA60/CA73-1,"-")</f>
        <v>-0.18391331709040404</v>
      </c>
      <c r="CC60" s="243">
        <f>IFERROR('Turistas lugar residencia isla '!CC60/'Turistas lugar residencia isla '!$I60,"-")</f>
        <v>0.24718788412922976</v>
      </c>
      <c r="CD60" s="35">
        <f>IFERROR(CC60/CC73-1,"-")</f>
        <v>-5.6258320509057769E-2</v>
      </c>
      <c r="CE60" s="243">
        <f>IFERROR('Turistas lugar residencia isla '!CE60/'Turistas lugar residencia isla '!$K60,"-")</f>
        <v>0.45513488721177503</v>
      </c>
      <c r="CF60" s="35">
        <f>IFERROR(CE60/CE73-1,"-")</f>
        <v>6.9290141250092363E-2</v>
      </c>
      <c r="CG60" s="243">
        <f>IFERROR('Turistas lugar residencia isla '!CG60/'Turistas lugar residencia isla '!$M60,"-")</f>
        <v>0.17168137383155341</v>
      </c>
      <c r="CH60" s="35">
        <f>IFERROR(CG60/CG73-1,"-")</f>
        <v>-2.1677237068604804E-2</v>
      </c>
      <c r="CI60" s="242">
        <f>IFERROR('Turistas lugar residencia isla '!CI60/'Turistas lugar residencia isla '!$C60,"-")</f>
        <v>3.7365449226094215E-2</v>
      </c>
      <c r="CJ60" s="35">
        <f>IFERROR(CI60/CI73-1,"-")</f>
        <v>-6.1459698702639676E-2</v>
      </c>
      <c r="CK60" s="243">
        <f>IFERROR('Turistas lugar residencia isla '!CK60/'Turistas lugar residencia isla '!$E60,"-")</f>
        <v>2.8974303531757499E-2</v>
      </c>
      <c r="CL60" s="35">
        <f>IFERROR(CK60/CK73-1,"-")</f>
        <v>-4.644828998711914E-2</v>
      </c>
      <c r="CM60" s="243">
        <f>IFERROR('Turistas lugar residencia isla '!CM60/'Turistas lugar residencia isla '!$G60,"-")</f>
        <v>4.6364564495174683E-2</v>
      </c>
      <c r="CN60" s="35">
        <f>IFERROR(CM60/CM73-1,"-")</f>
        <v>-2.3230456733374982E-2</v>
      </c>
      <c r="CO60" s="243">
        <f>IFERROR('Turistas lugar residencia isla '!CO60/'Turistas lugar residencia isla '!$I60,"-")</f>
        <v>2.5326437368091471E-2</v>
      </c>
      <c r="CP60" s="35">
        <f>IFERROR(CO60/CO73-1,"-")</f>
        <v>-8.058643343218741E-2</v>
      </c>
      <c r="CQ60" s="243">
        <f>IFERROR('Turistas lugar residencia isla '!CQ60/'Turistas lugar residencia isla '!$K60,"-")</f>
        <v>3.7142976274861357E-2</v>
      </c>
      <c r="CR60" s="35">
        <f>IFERROR(CQ60/CQ73-1,"-")</f>
        <v>-0.14167250282721622</v>
      </c>
      <c r="CS60" s="243">
        <f>IFERROR('Turistas lugar residencia isla '!CS60/'Turistas lugar residencia isla '!$M60,"-")</f>
        <v>5.1090550151035842E-2</v>
      </c>
      <c r="CT60" s="35">
        <f>IFERROR(CS60/CS73-1,"-")</f>
        <v>1.2435665285818853E-2</v>
      </c>
      <c r="CU60" s="242">
        <f>IFERROR('Turistas lugar residencia isla '!CU60/'Turistas lugar residencia isla '!$C60,"-")</f>
        <v>3.0480851831357934E-2</v>
      </c>
      <c r="CV60" s="35">
        <f>IFERROR(CU60/CU73-1,"-")</f>
        <v>-1.657362806315188E-2</v>
      </c>
      <c r="CW60" s="243">
        <f>IFERROR('Turistas lugar residencia isla '!CW60/'Turistas lugar residencia isla '!$E60,"-")</f>
        <v>2.1544160841636354E-2</v>
      </c>
      <c r="CX60" s="35">
        <f>IFERROR(CW60/CW73-1,"-")</f>
        <v>-9.566176548948313E-3</v>
      </c>
      <c r="CY60" s="243">
        <f>IFERROR('Turistas lugar residencia isla '!CY60/'Turistas lugar residencia isla '!$G60,"-")</f>
        <v>1.5465072138112832E-2</v>
      </c>
      <c r="CZ60" s="35">
        <f>IFERROR(CY60/CY73-1,"-")</f>
        <v>-2.5533805814644706E-2</v>
      </c>
      <c r="DA60" s="243">
        <f>IFERROR('Turistas lugar residencia isla '!DA60/'Turistas lugar residencia isla '!$I60,"-")</f>
        <v>1.6275482988148526E-2</v>
      </c>
      <c r="DB60" s="35">
        <f>IFERROR(DA60/DA73-1,"-")</f>
        <v>-0.16908877745732531</v>
      </c>
      <c r="DC60" s="243">
        <f>IFERROR('Turistas lugar residencia isla '!DC60/'Turistas lugar residencia isla '!$K60,"-")</f>
        <v>8.1124129591794186E-2</v>
      </c>
      <c r="DD60" s="35">
        <f>IFERROR(DC60/DC73-1,"-")</f>
        <v>-5.196809326256302E-2</v>
      </c>
      <c r="DE60" s="243">
        <f>IFERROR('Turistas lugar residencia isla '!DE60/'Turistas lugar residencia isla '!$M60,"-")</f>
        <v>2.8304355065052445E-3</v>
      </c>
      <c r="DF60" s="35">
        <f>IFERROR(DE60/DE73-1,"-")</f>
        <v>-0.50129712645908464</v>
      </c>
      <c r="DG60" s="242">
        <f>IFERROR('Turistas lugar residencia isla '!DG60/'Turistas lugar residencia isla '!$C60,"-")</f>
        <v>0.17057491891032597</v>
      </c>
      <c r="DH60" s="35">
        <f>IFERROR(DG60/DG73-1,"-")</f>
        <v>-0.13945143624314182</v>
      </c>
      <c r="DI60" s="243">
        <f>IFERROR('Turistas lugar residencia isla '!DI60/'Turistas lugar residencia isla '!$E60,"-")</f>
        <v>0.11663774083861302</v>
      </c>
      <c r="DJ60" s="35">
        <f>IFERROR(DI60/DI73-1,"-")</f>
        <v>-0.12262062124182316</v>
      </c>
      <c r="DK60" s="243">
        <f>IFERROR('Turistas lugar residencia isla '!DK60/'Turistas lugar residencia isla '!$G60,"-")</f>
        <v>0.3194165760863158</v>
      </c>
      <c r="DL60" s="35">
        <f>IFERROR(DK60/DK73-1,"-")</f>
        <v>-7.1802326259729043E-2</v>
      </c>
      <c r="DM60" s="243">
        <f>IFERROR('Turistas lugar residencia isla '!DM60/'Turistas lugar residencia isla '!$I60,"-")</f>
        <v>7.2309066029640282E-2</v>
      </c>
      <c r="DN60" s="35">
        <f>IFERROR(DM60/DM73-1,"-")</f>
        <v>-0.22336690066508968</v>
      </c>
      <c r="DO60" s="243">
        <f>IFERROR('Turistas lugar residencia isla '!DO60/'Turistas lugar residencia isla '!$K60,"-")</f>
        <v>5.241629487553684E-2</v>
      </c>
      <c r="DP60" s="35">
        <f>IFERROR(DO60/DO73-1,"-")</f>
        <v>-0.33238303496338784</v>
      </c>
      <c r="DQ60" s="243">
        <f>IFERROR('Turistas lugar residencia isla '!DQ60/'Turistas lugar residencia isla '!$M60,"-")</f>
        <v>5.13997573912423E-2</v>
      </c>
      <c r="DR60" s="35">
        <f>IFERROR(DQ60/DQ73-1,"-")</f>
        <v>-0.44790613531524448</v>
      </c>
      <c r="DS60" s="242">
        <f>IFERROR('Turistas lugar residencia isla '!DS60/'Turistas lugar residencia isla '!$C60,"-")</f>
        <v>8.2569312182252289E-2</v>
      </c>
      <c r="DT60" s="35">
        <f>IFERROR(DS60/DS73-1,"-")</f>
        <v>0.15458179466866584</v>
      </c>
      <c r="DU60" s="243">
        <f>IFERROR('Turistas lugar residencia isla '!DU60/'Turistas lugar residencia isla '!$E60,"-")</f>
        <v>0.12305946601709526</v>
      </c>
      <c r="DV60" s="35">
        <f>IFERROR(DU60/DU73-1,"-")</f>
        <v>7.9273286501471807E-2</v>
      </c>
      <c r="DW60" s="243">
        <f>IFERROR('Turistas lugar residencia isla '!DW60/'Turistas lugar residencia isla '!$G60,"-")</f>
        <v>0.10264856159974724</v>
      </c>
      <c r="DX60" s="35">
        <f>IFERROR(DW60/DW73-1,"-")</f>
        <v>0.19111604837744478</v>
      </c>
      <c r="DY60" s="243">
        <f>IFERROR('Turistas lugar residencia isla '!DY60/'Turistas lugar residencia isla '!$I60,"-")</f>
        <v>9.5582948720922142E-2</v>
      </c>
      <c r="DZ60" s="35">
        <f>IFERROR(DY60/DY73-1,"-")</f>
        <v>0.15952868621214011</v>
      </c>
      <c r="EA60" s="243">
        <f>IFERROR('Turistas lugar residencia isla '!EA60/'Turistas lugar residencia isla '!$K60,"-")</f>
        <v>6.6105157820122593E-2</v>
      </c>
      <c r="EB60" s="35">
        <f>IFERROR(EA60/EA73-1,"-")</f>
        <v>3.0799915519488685E-2</v>
      </c>
      <c r="EC60" s="243">
        <f>IFERROR('Turistas lugar residencia isla '!EC60/'Turistas lugar residencia isla '!$M60,"-")</f>
        <v>0.10672406821587423</v>
      </c>
      <c r="ED60" s="35">
        <f>IFERROR(EC60/EC73-1,"-")</f>
        <v>0.11835331499585222</v>
      </c>
    </row>
    <row r="61" spans="1:134" s="16" customFormat="1" outlineLevel="1" x14ac:dyDescent="0.25">
      <c r="A61" s="218"/>
      <c r="B61" s="33" t="s">
        <v>35</v>
      </c>
      <c r="C61" s="242">
        <f>IFERROR('Turistas lugar residencia isla '!C61/'Turistas lugar residencia isla '!$C61,"-")</f>
        <v>1</v>
      </c>
      <c r="D61" s="35">
        <f t="shared" ref="D61:D72" si="239">IFERROR(C61/C74-1,"-")</f>
        <v>0</v>
      </c>
      <c r="E61" s="243">
        <f>IFERROR('Turistas lugar residencia isla '!E61/'Turistas lugar residencia isla '!$E61,"-")</f>
        <v>1</v>
      </c>
      <c r="F61" s="35">
        <f t="shared" ref="F61:F72" si="240">IFERROR(E61/E74-1,"-")</f>
        <v>0</v>
      </c>
      <c r="G61" s="243">
        <f>IFERROR('Turistas lugar residencia isla '!G61/'Turistas lugar residencia isla '!$G61,"-")</f>
        <v>1</v>
      </c>
      <c r="H61" s="35">
        <f t="shared" ref="H61:H72" si="241">IFERROR(G61/G74-1,"-")</f>
        <v>0</v>
      </c>
      <c r="I61" s="243">
        <f>IFERROR('Turistas lugar residencia isla '!I61/'Turistas lugar residencia isla '!$I61,"-")</f>
        <v>1</v>
      </c>
      <c r="J61" s="35">
        <f t="shared" ref="J61:J72" si="242">IFERROR(I61/I74-1,"-")</f>
        <v>0</v>
      </c>
      <c r="K61" s="243">
        <f>IFERROR('Turistas lugar residencia isla '!K61/'Turistas lugar residencia isla '!$K61,"-")</f>
        <v>1</v>
      </c>
      <c r="L61" s="35">
        <f t="shared" ref="L61:L72" si="243">IFERROR(K61/K74-1,"-")</f>
        <v>0</v>
      </c>
      <c r="M61" s="243">
        <f>IFERROR('Turistas lugar residencia isla '!M61/'Turistas lugar residencia isla '!$M61,"-")</f>
        <v>1</v>
      </c>
      <c r="N61" s="35">
        <f t="shared" ref="N61:N72" si="244">IFERROR(M61/M74-1,"-")</f>
        <v>0</v>
      </c>
      <c r="O61" s="242">
        <f>IFERROR('Turistas lugar residencia isla '!O61/'Turistas lugar residencia isla '!$C61,"-")</f>
        <v>0.91559016842075969</v>
      </c>
      <c r="P61" s="35">
        <f t="shared" ref="P61:P72" si="245">IFERROR(O61/O74-1,"-")</f>
        <v>-9.352912211182618E-3</v>
      </c>
      <c r="Q61" s="243">
        <f>IFERROR('Turistas lugar residencia isla '!Q61/'Turistas lugar residencia isla '!$E61,"-")</f>
        <v>0.8976803923094886</v>
      </c>
      <c r="R61" s="35">
        <f t="shared" ref="R61:R72" si="246">IFERROR(Q61/Q74-1,"-")</f>
        <v>-5.5251655662840182E-3</v>
      </c>
      <c r="S61" s="243">
        <f>IFERROR('Turistas lugar residencia isla '!S61/'Turistas lugar residencia isla '!$G61,"-")</f>
        <v>0.91915618806170818</v>
      </c>
      <c r="T61" s="35">
        <f t="shared" ref="T61:T72" si="247">IFERROR(S61/S74-1,"-")</f>
        <v>-2.4848064873282949E-3</v>
      </c>
      <c r="U61" s="243">
        <f>IFERROR('Turistas lugar residencia isla '!U61/'Turistas lugar residencia isla '!$I61,"-")</f>
        <v>0.94511729405346423</v>
      </c>
      <c r="V61" s="35">
        <f t="shared" ref="V61:V72" si="248">IFERROR(U61/U74-1,"-")</f>
        <v>-8.5312204405272318E-3</v>
      </c>
      <c r="W61" s="243">
        <f>IFERROR('Turistas lugar residencia isla '!W61/'Turistas lugar residencia isla '!$K61,"-")</f>
        <v>0.93625838753725754</v>
      </c>
      <c r="X61" s="35">
        <f t="shared" ref="X61:X72" si="249">IFERROR(W61/W74-1,"-")</f>
        <v>5.419316632486737E-4</v>
      </c>
      <c r="Y61" s="243">
        <f>IFERROR('Turistas lugar residencia isla '!Y61/'Turistas lugar residencia isla '!$M61,"-")</f>
        <v>0.88461538461538458</v>
      </c>
      <c r="Z61" s="35">
        <f t="shared" ref="Z61:Z72" si="250">IFERROR(Y61/Y74-1,"-")</f>
        <v>-2.5171614859219593E-3</v>
      </c>
      <c r="AA61" s="242">
        <f>IFERROR('Turistas lugar residencia isla '!AA61/'Turistas lugar residencia isla '!$C61,"-")</f>
        <v>8.4409831579240327E-2</v>
      </c>
      <c r="AB61" s="35">
        <f t="shared" ref="AB61:AB72" si="251">IFERROR(AA61/AA74-1,"-")</f>
        <v>0.11408105957150205</v>
      </c>
      <c r="AC61" s="243">
        <f>IFERROR('Turistas lugar residencia isla '!AC61/'Turistas lugar residencia isla '!$E61,"-")</f>
        <v>0.1023196076905114</v>
      </c>
      <c r="AD61" s="35">
        <f t="shared" ref="AD61:AD72" si="252">IFERROR(AC61/AC74-1,"-")</f>
        <v>5.1240884127945918E-2</v>
      </c>
      <c r="AE61" s="243">
        <f>IFERROR('Turistas lugar residencia isla '!AE61/'Turistas lugar residencia isla '!$G61,"-")</f>
        <v>8.0843811938291793E-2</v>
      </c>
      <c r="AF61" s="35">
        <f t="shared" ref="AF61:AF72" si="253">IFERROR(AE61/AE74-1,"-")</f>
        <v>2.914694036530241E-2</v>
      </c>
      <c r="AG61" s="243">
        <f>IFERROR('Turistas lugar residencia isla '!AG61/'Turistas lugar residencia isla '!$I61,"-")</f>
        <v>5.4882705946535736E-2</v>
      </c>
      <c r="AH61" s="35">
        <f t="shared" ref="AH61:AH72" si="254">IFERROR(AG61/AG74-1,"-")</f>
        <v>0.17395351820341265</v>
      </c>
      <c r="AI61" s="243">
        <f>IFERROR('Turistas lugar residencia isla '!AI61/'Turistas lugar residencia isla '!$K61,"-")</f>
        <v>6.3741612462742445E-2</v>
      </c>
      <c r="AJ61" s="35">
        <f t="shared" ref="AJ61:AJ72" si="255">IFERROR(AI61/AI74-1,"-")</f>
        <v>-7.9556818891193259E-3</v>
      </c>
      <c r="AK61" s="243">
        <f>IFERROR('Turistas lugar residencia isla '!AK61/'Turistas lugar residencia isla '!$M61,"-")</f>
        <v>0.11538461538461539</v>
      </c>
      <c r="AL61" s="35">
        <f t="shared" ref="AL61:AL72" si="256">IFERROR(AK61/AK74-1,"-")</f>
        <v>1.9728625915550024E-2</v>
      </c>
      <c r="AM61" s="242">
        <f>IFERROR('Turistas lugar residencia isla '!AM61/'Turistas lugar residencia isla '!$C61,"-")</f>
        <v>0.18190926337370297</v>
      </c>
      <c r="AN61" s="35">
        <f t="shared" ref="AN61:AN72" si="257">IFERROR(AM61/AM74-1,"-")</f>
        <v>-8.0502699526407318E-2</v>
      </c>
      <c r="AO61" s="243">
        <f>IFERROR('Turistas lugar residencia isla '!AO61/'Turistas lugar residencia isla '!$E61,"-")</f>
        <v>0.16412975792013701</v>
      </c>
      <c r="AP61" s="35">
        <f t="shared" ref="AP61:AP72" si="258">IFERROR(AO61/AO74-1,"-")</f>
        <v>0.11230110177559904</v>
      </c>
      <c r="AQ61" s="243">
        <f>IFERROR('Turistas lugar residencia isla '!AQ61/'Turistas lugar residencia isla '!$G61,"-")</f>
        <v>0.23937855195560659</v>
      </c>
      <c r="AR61" s="35">
        <f t="shared" ref="AR61:AR72" si="259">IFERROR(AQ61/AQ74-1,"-")</f>
        <v>0.14432732280930294</v>
      </c>
      <c r="AS61" s="243">
        <f>IFERROR('Turistas lugar residencia isla '!AS61/'Turistas lugar residencia isla '!$I61,"-")</f>
        <v>0.40003030854094684</v>
      </c>
      <c r="AT61" s="35">
        <f t="shared" ref="AT61:AT72" si="260">IFERROR(AS61/AS74-1,"-")</f>
        <v>-6.8950017374471706E-3</v>
      </c>
      <c r="AU61" s="243">
        <f>IFERROR('Turistas lugar residencia isla '!AU61/'Turistas lugar residencia isla '!$K61,"-")</f>
        <v>0.19526627218934911</v>
      </c>
      <c r="AV61" s="35">
        <f t="shared" ref="AV61:AV72" si="261">IFERROR(AU61/AU74-1,"-")</f>
        <v>0.25659919516729213</v>
      </c>
      <c r="AW61" s="243">
        <f>IFERROR('Turistas lugar residencia isla '!AW61/'Turistas lugar residencia isla '!$M61,"-")</f>
        <v>0.49626888875069958</v>
      </c>
      <c r="AX61" s="35">
        <f t="shared" ref="AX61:AX72" si="262">IFERROR(AW61/AW74-1,"-")</f>
        <v>0.20972486394285506</v>
      </c>
      <c r="AY61" s="242">
        <f>IFERROR('Turistas lugar residencia isla '!AY61/'Turistas lugar residencia isla '!$C61,"-")</f>
        <v>2.0800188010322015E-2</v>
      </c>
      <c r="AZ61" s="35">
        <f t="shared" ref="AZ61:AZ72" si="263">IFERROR(AY61/AY74-1,"-")</f>
        <v>-0.18498154786839982</v>
      </c>
      <c r="BA61" s="243">
        <f>IFERROR('Turistas lugar residencia isla '!BA61/'Turistas lugar residencia isla '!$E61,"-")</f>
        <v>3.3280143224099008E-2</v>
      </c>
      <c r="BB61" s="35">
        <f t="shared" ref="BB61:BB72" si="264">IFERROR(BA61/BA74-1,"-")</f>
        <v>-0.12825853211896587</v>
      </c>
      <c r="BC61" s="243">
        <f>IFERROR('Turistas lugar residencia isla '!BC61/'Turistas lugar residencia isla '!$G61,"-")</f>
        <v>1.374518447223304E-2</v>
      </c>
      <c r="BD61" s="35">
        <f t="shared" ref="BD61:BD72" si="265">IFERROR(BC61/BC74-1,"-")</f>
        <v>-0.30810672548837048</v>
      </c>
      <c r="BE61" s="243">
        <f>IFERROR('Turistas lugar residencia isla '!BE61/'Turistas lugar residencia isla '!$I61,"-")</f>
        <v>5.5404012850821362E-3</v>
      </c>
      <c r="BF61" s="35">
        <f t="shared" ref="BF61:BF72" si="266">IFERROR(BE61/BE74-1,"-")</f>
        <v>-2.8993771682771174E-2</v>
      </c>
      <c r="BG61" s="243">
        <f>IFERROR('Turistas lugar residencia isla '!BG61/'Turistas lugar residencia isla '!$K61,"-")</f>
        <v>1.1067144346396112E-2</v>
      </c>
      <c r="BH61" s="35">
        <f t="shared" ref="BH61:BH72" si="267">IFERROR(BG61/BG74-1,"-")</f>
        <v>-0.39338892581301887</v>
      </c>
      <c r="BI61" s="243">
        <f>IFERROR('Turistas lugar residencia isla '!BI61/'Turistas lugar residencia isla '!$M61,"-")</f>
        <v>1.2530315278900566E-2</v>
      </c>
      <c r="BJ61" s="35">
        <f t="shared" ref="BJ61:BJ72" si="268">IFERROR(BI61/BI74-1,"-")</f>
        <v>-0.24664752229153342</v>
      </c>
      <c r="BK61" s="242">
        <f>IFERROR('Turistas lugar residencia isla '!BK61/'Turistas lugar residencia isla '!$C61,"-")</f>
        <v>4.4495518520408242E-2</v>
      </c>
      <c r="BL61" s="35">
        <f t="shared" ref="BL61:BL72" si="269">IFERROR(BK61/BK74-1,"-")</f>
        <v>0.22226278221936191</v>
      </c>
      <c r="BM61" s="243">
        <f>IFERROR('Turistas lugar residencia isla '!BM61/'Turistas lugar residencia isla '!$E61,"-")</f>
        <v>4.2753171946757998E-2</v>
      </c>
      <c r="BN61" s="35">
        <f t="shared" ref="BN61:BN72" si="270">IFERROR(BM61/BM74-1,"-")</f>
        <v>0.30584229672330387</v>
      </c>
      <c r="BO61" s="243">
        <f>IFERROR('Turistas lugar residencia isla '!BO61/'Turistas lugar residencia isla '!$G61,"-")</f>
        <v>2.1457470796754339E-2</v>
      </c>
      <c r="BP61" s="35">
        <f t="shared" ref="BP61:BP72" si="271">IFERROR(BO61/BO74-1,"-")</f>
        <v>-3.8234210218814901E-3</v>
      </c>
      <c r="BQ61" s="243">
        <f>IFERROR('Turistas lugar residencia isla '!BQ61/'Turistas lugar residencia isla '!$I61,"-")</f>
        <v>5.3409710856519368E-2</v>
      </c>
      <c r="BR61" s="35">
        <f t="shared" ref="BR61:BR72" si="272">IFERROR(BQ61/BQ74-1,"-")</f>
        <v>-1.7480359151687441E-2</v>
      </c>
      <c r="BS61" s="243">
        <f>IFERROR('Turistas lugar residencia isla '!BS61/'Turistas lugar residencia isla '!$K61,"-")</f>
        <v>6.8183152979869904E-2</v>
      </c>
      <c r="BT61" s="35">
        <f t="shared" ref="BT61:BT72" si="273">IFERROR(BS61/BS74-1,"-")</f>
        <v>0.32238794887267952</v>
      </c>
      <c r="BU61" s="243">
        <f>IFERROR('Turistas lugar residencia isla '!BU61/'Turistas lugar residencia isla '!$M61,"-")</f>
        <v>4.054474224239786E-2</v>
      </c>
      <c r="BV61" s="35">
        <f t="shared" ref="BV61:BV72" si="274">IFERROR(BU61/BU74-1,"-")</f>
        <v>0.96537100723016911</v>
      </c>
      <c r="BW61" s="242">
        <f>IFERROR('Turistas lugar residencia isla '!BW61/'Turistas lugar residencia isla '!$C61,"-")</f>
        <v>0.30140250134127428</v>
      </c>
      <c r="BX61" s="35">
        <f t="shared" ref="BX61:BX72" si="275">IFERROR(BW61/BW74-1,"-")</f>
        <v>2.6764035899493166E-2</v>
      </c>
      <c r="BY61" s="243">
        <f>IFERROR('Turistas lugar residencia isla '!BY61/'Turistas lugar residencia isla '!$E61,"-")</f>
        <v>0.34211878259515838</v>
      </c>
      <c r="BZ61" s="35">
        <f t="shared" ref="BZ61:BZ72" si="276">IFERROR(BY61/BY74-1,"-")</f>
        <v>-2.7993441515230533E-2</v>
      </c>
      <c r="CA61" s="243">
        <f>IFERROR('Turistas lugar residencia isla '!CA61/'Turistas lugar residencia isla '!$G61,"-")</f>
        <v>0.12984374496121531</v>
      </c>
      <c r="CB61" s="35">
        <f t="shared" ref="CB61:CB72" si="277">IFERROR(CA61/CA74-1,"-")</f>
        <v>-9.4792588705032377E-2</v>
      </c>
      <c r="CC61" s="243">
        <f>IFERROR('Turistas lugar residencia isla '!CC61/'Turistas lugar residencia isla '!$I61,"-")</f>
        <v>0.24414742074316542</v>
      </c>
      <c r="CD61" s="35">
        <f t="shared" ref="CD61:CD72" si="278">IFERROR(CC61/CC74-1,"-")</f>
        <v>5.3601964428236837E-2</v>
      </c>
      <c r="CE61" s="243">
        <f>IFERROR('Turistas lugar residencia isla '!CE61/'Turistas lugar residencia isla '!$K61,"-")</f>
        <v>0.43057615223104823</v>
      </c>
      <c r="CF61" s="35">
        <f t="shared" ref="CF61:CF72" si="279">IFERROR(CE61/CE74-1,"-")</f>
        <v>-4.0142806374334206E-2</v>
      </c>
      <c r="CG61" s="243">
        <f>IFERROR('Turistas lugar residencia isla '!CG61/'Turistas lugar residencia isla '!$M61,"-")</f>
        <v>0.11168459672905914</v>
      </c>
      <c r="CH61" s="35">
        <f t="shared" ref="CH61:CH72" si="280">IFERROR(CG61/CG74-1,"-")</f>
        <v>-0.35090478640312217</v>
      </c>
      <c r="CI61" s="242">
        <f>IFERROR('Turistas lugar residencia isla '!CI61/'Turistas lugar residencia isla '!$C61,"-")</f>
        <v>4.0041869403948528E-2</v>
      </c>
      <c r="CJ61" s="35">
        <f t="shared" ref="CJ61:CJ72" si="281">IFERROR(CI61/CI74-1,"-")</f>
        <v>9.5806358566148386E-3</v>
      </c>
      <c r="CK61" s="243">
        <f>IFERROR('Turistas lugar residencia isla '!CK61/'Turistas lugar residencia isla '!$E61,"-")</f>
        <v>3.2737214913987699E-2</v>
      </c>
      <c r="CL61" s="35">
        <f t="shared" ref="CL61:CL72" si="282">IFERROR(CK61/CK74-1,"-")</f>
        <v>-3.1585690096267549E-2</v>
      </c>
      <c r="CM61" s="243">
        <f>IFERROR('Turistas lugar residencia isla '!CM61/'Turistas lugar residencia isla '!$G61,"-")</f>
        <v>4.4276808815175518E-2</v>
      </c>
      <c r="CN61" s="35">
        <f t="shared" ref="CN61:CN72" si="283">IFERROR(CM61/CM74-1,"-")</f>
        <v>-6.5944164071160105E-2</v>
      </c>
      <c r="CO61" s="243">
        <f>IFERROR('Turistas lugar residencia isla '!CO61/'Turistas lugar residencia isla '!$I61,"-")</f>
        <v>3.1508759168333636E-2</v>
      </c>
      <c r="CP61" s="35">
        <f t="shared" ref="CP61:CP72" si="284">IFERROR(CO61/CO74-1,"-")</f>
        <v>-6.39419149234286E-2</v>
      </c>
      <c r="CQ61" s="243">
        <f>IFERROR('Turistas lugar residencia isla '!CQ61/'Turistas lugar residencia isla '!$K61,"-")</f>
        <v>3.8222943309791944E-2</v>
      </c>
      <c r="CR61" s="35">
        <f t="shared" ref="CR61:CR72" si="285">IFERROR(CQ61/CQ74-1,"-")</f>
        <v>-0.22190475510372687</v>
      </c>
      <c r="CS61" s="243">
        <f>IFERROR('Turistas lugar residencia isla '!CS61/'Turistas lugar residencia isla '!$M61,"-")</f>
        <v>6.2278465269572786E-2</v>
      </c>
      <c r="CT61" s="35">
        <f t="shared" ref="CT61:CT72" si="286">IFERROR(CS61/CS74-1,"-")</f>
        <v>-0.17122525999704952</v>
      </c>
      <c r="CU61" s="242">
        <f>IFERROR('Turistas lugar residencia isla '!CU61/'Turistas lugar residencia isla '!$C61,"-")</f>
        <v>2.9201899275325346E-2</v>
      </c>
      <c r="CV61" s="35">
        <f t="shared" ref="CV61:CV72" si="287">IFERROR(CU61/CU74-1,"-")</f>
        <v>8.2378198203348019E-2</v>
      </c>
      <c r="CW61" s="243">
        <f>IFERROR('Turistas lugar residencia isla '!CW61/'Turistas lugar residencia isla '!$E61,"-")</f>
        <v>2.2744609636491008E-2</v>
      </c>
      <c r="CX61" s="35">
        <f t="shared" ref="CX61:CX72" si="288">IFERROR(CW61/CW74-1,"-")</f>
        <v>0.21546682106059412</v>
      </c>
      <c r="CY61" s="243">
        <f>IFERROR('Turistas lugar residencia isla '!CY61/'Turistas lugar residencia isla '!$G61,"-")</f>
        <v>1.364595917375094E-2</v>
      </c>
      <c r="CZ61" s="35">
        <f t="shared" ref="CZ61:CZ72" si="289">IFERROR(CY61/CY74-1,"-")</f>
        <v>-0.17828665362155216</v>
      </c>
      <c r="DA61" s="243">
        <f>IFERROR('Turistas lugar residencia isla '!DA61/'Turistas lugar residencia isla '!$I61,"-")</f>
        <v>1.4978480935927744E-2</v>
      </c>
      <c r="DB61" s="35">
        <f t="shared" ref="DB61:DB72" si="290">IFERROR(DA61/DA74-1,"-")</f>
        <v>0.10926455179687533</v>
      </c>
      <c r="DC61" s="243">
        <f>IFERROR('Turistas lugar residencia isla '!DC61/'Turistas lugar residencia isla '!$K61,"-")</f>
        <v>6.7195736121103564E-2</v>
      </c>
      <c r="DD61" s="35">
        <f t="shared" ref="DD61:DD72" si="291">IFERROR(DC61/DC74-1,"-")</f>
        <v>-7.5821385005391262E-3</v>
      </c>
      <c r="DE61" s="243">
        <f>IFERROR('Turistas lugar residencia isla '!DE61/'Turistas lugar residencia isla '!$M61,"-")</f>
        <v>4.4773334991605003E-3</v>
      </c>
      <c r="DF61" s="35">
        <f t="shared" ref="DF61:DF72" si="292">IFERROR(DE61/DE74-1,"-")</f>
        <v>2.8373605960251758</v>
      </c>
      <c r="DG61" s="242">
        <f>IFERROR('Turistas lugar residencia isla '!DG61/'Turistas lugar residencia isla '!$C61,"-")</f>
        <v>0.17356089385302106</v>
      </c>
      <c r="DH61" s="35">
        <f t="shared" ref="DH61:DH72" si="293">IFERROR(DG61/DG74-1,"-")</f>
        <v>-7.300505474111485E-2</v>
      </c>
      <c r="DI61" s="243">
        <f>IFERROR('Turistas lugar residencia isla '!DI61/'Turistas lugar residencia isla '!$E61,"-")</f>
        <v>0.11177901455592745</v>
      </c>
      <c r="DJ61" s="35">
        <f t="shared" ref="DJ61:DJ72" si="294">IFERROR(DI61/DI74-1,"-")</f>
        <v>-0.16195577494733115</v>
      </c>
      <c r="DK61" s="243">
        <f>IFERROR('Turistas lugar residencia isla '!DK61/'Turistas lugar residencia isla '!$G61,"-")</f>
        <v>0.34473101261897732</v>
      </c>
      <c r="DL61" s="35">
        <f t="shared" ref="DL61:DL72" si="295">IFERROR(DK61/DK74-1,"-")</f>
        <v>-1.9056867868100569E-2</v>
      </c>
      <c r="DM61" s="243">
        <f>IFERROR('Turistas lugar residencia isla '!DM61/'Turistas lugar residencia isla '!$I61,"-")</f>
        <v>7.2340425531914887E-2</v>
      </c>
      <c r="DN61" s="35">
        <f t="shared" ref="DN61:DN72" si="296">IFERROR(DM61/DM74-1,"-")</f>
        <v>-0.14356913607875144</v>
      </c>
      <c r="DO61" s="243">
        <f>IFERROR('Turistas lugar residencia isla '!DO61/'Turistas lugar residencia isla '!$K61,"-")</f>
        <v>5.1914634325399736E-2</v>
      </c>
      <c r="DP61" s="35">
        <f t="shared" ref="DP61:DP72" si="297">IFERROR(DO61/DO74-1,"-")</f>
        <v>-0.24744411595947624</v>
      </c>
      <c r="DQ61" s="243">
        <f>IFERROR('Turistas lugar residencia isla '!DQ61/'Turistas lugar residencia isla '!$M61,"-")</f>
        <v>6.4299483862943846E-2</v>
      </c>
      <c r="DR61" s="35">
        <f t="shared" ref="DR61:DR72" si="298">IFERROR(DQ61/DQ74-1,"-")</f>
        <v>-0.35967569617624129</v>
      </c>
      <c r="DS61" s="242">
        <f>IFERROR('Turistas lugar residencia isla '!DS61/'Turistas lugar residencia isla '!$C61,"-")</f>
        <v>7.6162734065893287E-2</v>
      </c>
      <c r="DT61" s="35">
        <f t="shared" ref="DT61:DT72" si="299">IFERROR(DS61/DS74-1,"-")</f>
        <v>8.8761025770401014E-2</v>
      </c>
      <c r="DU61" s="243">
        <f>IFERROR('Turistas lugar residencia isla '!DU61/'Turistas lugar residencia isla '!$E61,"-")</f>
        <v>0.10557717755117926</v>
      </c>
      <c r="DV61" s="35">
        <f t="shared" ref="DV61:DV72" si="300">IFERROR(DU61/DU74-1,"-")</f>
        <v>-2.574075528773978E-2</v>
      </c>
      <c r="DW61" s="243">
        <f>IFERROR('Turistas lugar residencia isla '!DW61/'Turistas lugar residencia isla '!$G61,"-")</f>
        <v>8.9263078514498051E-2</v>
      </c>
      <c r="DX61" s="35">
        <f t="shared" ref="DX61:DX72" si="301">IFERROR(DW61/DW74-1,"-")</f>
        <v>4.3191570377953958E-4</v>
      </c>
      <c r="DY61" s="243">
        <f>IFERROR('Turistas lugar residencia isla '!DY61/'Turistas lugar residencia isla '!$I61,"-")</f>
        <v>9.1810632236164147E-2</v>
      </c>
      <c r="DZ61" s="35">
        <f t="shared" ref="DZ61:DZ72" si="302">IFERROR(DY61/DY74-1,"-")</f>
        <v>9.7553652104869215E-3</v>
      </c>
      <c r="EA61" s="243">
        <f>IFERROR('Turistas lugar residencia isla '!EA61/'Turistas lugar residencia isla '!$K61,"-")</f>
        <v>5.2905721878808348E-2</v>
      </c>
      <c r="EB61" s="35">
        <f t="shared" ref="EB61:EB72" si="303">IFERROR(EA61/EA74-1,"-")</f>
        <v>-5.9005828766105828E-2</v>
      </c>
      <c r="EC61" s="243">
        <f>IFERROR('Turistas lugar residencia isla '!EC61/'Turistas lugar residencia isla '!$M61,"-")</f>
        <v>8.7525651389838935E-2</v>
      </c>
      <c r="ED61" s="35">
        <f t="shared" ref="ED61:ED72" si="304">IFERROR(EC61/EC74-1,"-")</f>
        <v>0.10489134731604266</v>
      </c>
    </row>
    <row r="62" spans="1:134" s="16" customFormat="1" outlineLevel="1" x14ac:dyDescent="0.25">
      <c r="A62" s="218"/>
      <c r="B62" s="33" t="s">
        <v>37</v>
      </c>
      <c r="C62" s="242">
        <f>IFERROR('Turistas lugar residencia isla '!C62/'Turistas lugar residencia isla '!$C62,"-")</f>
        <v>1</v>
      </c>
      <c r="D62" s="35">
        <f t="shared" si="239"/>
        <v>0</v>
      </c>
      <c r="E62" s="243">
        <f>IFERROR('Turistas lugar residencia isla '!E62/'Turistas lugar residencia isla '!$E62,"-")</f>
        <v>1</v>
      </c>
      <c r="F62" s="35">
        <f t="shared" si="240"/>
        <v>0</v>
      </c>
      <c r="G62" s="243">
        <f>IFERROR('Turistas lugar residencia isla '!G62/'Turistas lugar residencia isla '!$G62,"-")</f>
        <v>1</v>
      </c>
      <c r="H62" s="35">
        <f t="shared" si="241"/>
        <v>0</v>
      </c>
      <c r="I62" s="243">
        <f>IFERROR('Turistas lugar residencia isla '!I62/'Turistas lugar residencia isla '!$I62,"-")</f>
        <v>1</v>
      </c>
      <c r="J62" s="35">
        <f t="shared" si="242"/>
        <v>0</v>
      </c>
      <c r="K62" s="243">
        <f>IFERROR('Turistas lugar residencia isla '!K62/'Turistas lugar residencia isla '!$K62,"-")</f>
        <v>1</v>
      </c>
      <c r="L62" s="35">
        <f t="shared" si="243"/>
        <v>0</v>
      </c>
      <c r="M62" s="243">
        <f>IFERROR('Turistas lugar residencia isla '!M62/'Turistas lugar residencia isla '!$M62,"-")</f>
        <v>1</v>
      </c>
      <c r="N62" s="35">
        <f t="shared" si="244"/>
        <v>0</v>
      </c>
      <c r="O62" s="242">
        <f>IFERROR('Turistas lugar residencia isla '!O62/'Turistas lugar residencia isla '!$C62,"-")</f>
        <v>0.88361467045710596</v>
      </c>
      <c r="P62" s="35">
        <f t="shared" si="245"/>
        <v>-2.7448222676506151E-2</v>
      </c>
      <c r="Q62" s="243">
        <f>IFERROR('Turistas lugar residencia isla '!Q62/'Turistas lugar residencia isla '!$E62,"-")</f>
        <v>0.86651278261950471</v>
      </c>
      <c r="R62" s="35">
        <f t="shared" si="246"/>
        <v>-2.0793315500180154E-2</v>
      </c>
      <c r="S62" s="243">
        <f>IFERROR('Turistas lugar residencia isla '!S62/'Turistas lugar residencia isla '!$G62,"-")</f>
        <v>0.87225689417746544</v>
      </c>
      <c r="T62" s="35">
        <f t="shared" si="247"/>
        <v>-3.3063849894692243E-2</v>
      </c>
      <c r="U62" s="243">
        <f>IFERROR('Turistas lugar residencia isla '!U62/'Turistas lugar residencia isla '!$I62,"-")</f>
        <v>0.9409047609597333</v>
      </c>
      <c r="V62" s="35">
        <f t="shared" si="248"/>
        <v>-1.4715600951402563E-2</v>
      </c>
      <c r="W62" s="243">
        <f>IFERROR('Turistas lugar residencia isla '!W62/'Turistas lugar residencia isla '!$K62,"-")</f>
        <v>0.91709120677640432</v>
      </c>
      <c r="X62" s="35">
        <f t="shared" si="249"/>
        <v>-1.43545850200818E-2</v>
      </c>
      <c r="Y62" s="243">
        <f>IFERROR('Turistas lugar residencia isla '!Y62/'Turistas lugar residencia isla '!$M62,"-")</f>
        <v>0.8738185494061157</v>
      </c>
      <c r="Z62" s="35">
        <f t="shared" si="250"/>
        <v>-2.0688606294720802E-2</v>
      </c>
      <c r="AA62" s="242">
        <f>IFERROR('Turistas lugar residencia isla '!AA62/'Turistas lugar residencia isla '!$C62,"-")</f>
        <v>0.11638532954289407</v>
      </c>
      <c r="AB62" s="35">
        <f t="shared" si="251"/>
        <v>0.2726962683027967</v>
      </c>
      <c r="AC62" s="243">
        <f>IFERROR('Turistas lugar residencia isla '!AC62/'Turistas lugar residencia isla '!$E62,"-")</f>
        <v>0.13348721738049529</v>
      </c>
      <c r="AD62" s="35">
        <f t="shared" si="252"/>
        <v>0.15988153194910026</v>
      </c>
      <c r="AE62" s="243">
        <f>IFERROR('Turistas lugar residencia isla '!AE62/'Turistas lugar residencia isla '!$G62,"-")</f>
        <v>0.12774310582253451</v>
      </c>
      <c r="AF62" s="35">
        <f t="shared" si="253"/>
        <v>0.30457901610313098</v>
      </c>
      <c r="AG62" s="243">
        <f>IFERROR('Turistas lugar residencia isla '!AG62/'Turistas lugar residencia isla '!$I62,"-")</f>
        <v>5.9095239040266728E-2</v>
      </c>
      <c r="AH62" s="35">
        <f t="shared" si="254"/>
        <v>0.31198945263667066</v>
      </c>
      <c r="AI62" s="243">
        <f>IFERROR('Turistas lugar residencia isla '!AI62/'Turistas lugar residencia isla '!$K62,"-")</f>
        <v>8.2905410433876614E-2</v>
      </c>
      <c r="AJ62" s="35">
        <f t="shared" si="255"/>
        <v>0.19198135041679665</v>
      </c>
      <c r="AK62" s="243">
        <f>IFERROR('Turistas lugar residencia isla '!AK62/'Turistas lugar residencia isla '!$M62,"-")</f>
        <v>0.12618145059388425</v>
      </c>
      <c r="AL62" s="35">
        <f t="shared" si="256"/>
        <v>0.17106054212938648</v>
      </c>
      <c r="AM62" s="242">
        <f>IFERROR('Turistas lugar residencia isla '!AM62/'Turistas lugar residencia isla '!$C62,"-")</f>
        <v>0.19404098693539748</v>
      </c>
      <c r="AN62" s="35">
        <f t="shared" si="257"/>
        <v>-1.5719601487656165E-2</v>
      </c>
      <c r="AO62" s="243">
        <f>IFERROR('Turistas lugar residencia isla '!AO62/'Turistas lugar residencia isla '!$E62,"-")</f>
        <v>0.14812058892587324</v>
      </c>
      <c r="AP62" s="35">
        <f t="shared" si="258"/>
        <v>-0.14495035170557369</v>
      </c>
      <c r="AQ62" s="243">
        <f>IFERROR('Turistas lugar residencia isla '!AQ62/'Turistas lugar residencia isla '!$G62,"-")</f>
        <v>0.23342219554394267</v>
      </c>
      <c r="AR62" s="35">
        <f t="shared" si="259"/>
        <v>0.1302936370885841</v>
      </c>
      <c r="AS62" s="243">
        <f>IFERROR('Turistas lugar residencia isla '!AS62/'Turistas lugar residencia isla '!$I62,"-")</f>
        <v>0.39932326499831311</v>
      </c>
      <c r="AT62" s="35">
        <f t="shared" si="260"/>
        <v>-9.6834622547840143E-2</v>
      </c>
      <c r="AU62" s="243">
        <f>IFERROR('Turistas lugar residencia isla '!AU62/'Turistas lugar residencia isla '!$K62,"-")</f>
        <v>0.19215936998924274</v>
      </c>
      <c r="AV62" s="35">
        <f t="shared" si="261"/>
        <v>0.11866095994203407</v>
      </c>
      <c r="AW62" s="243">
        <f>IFERROR('Turistas lugar residencia isla '!AW62/'Turistas lugar residencia isla '!$M62,"-")</f>
        <v>0.51491028556987617</v>
      </c>
      <c r="AX62" s="35">
        <f t="shared" si="262"/>
        <v>0.32324797575535502</v>
      </c>
      <c r="AY62" s="242">
        <f>IFERROR('Turistas lugar residencia isla '!AY62/'Turistas lugar residencia isla '!$C62,"-")</f>
        <v>2.3064427123318354E-2</v>
      </c>
      <c r="AZ62" s="35">
        <f t="shared" si="263"/>
        <v>7.4636853730693398E-2</v>
      </c>
      <c r="BA62" s="243">
        <f>IFERROR('Turistas lugar residencia isla '!BA62/'Turistas lugar residencia isla '!$E62,"-")</f>
        <v>3.4818999212739801E-2</v>
      </c>
      <c r="BB62" s="35">
        <f t="shared" si="264"/>
        <v>0.10925376074129023</v>
      </c>
      <c r="BC62" s="243">
        <f>IFERROR('Turistas lugar residencia isla '!BC62/'Turistas lugar residencia isla '!$G62,"-")</f>
        <v>1.7447300589668445E-2</v>
      </c>
      <c r="BD62" s="35">
        <f t="shared" si="265"/>
        <v>-2.7505126036933114E-2</v>
      </c>
      <c r="BE62" s="243">
        <f>IFERROR('Turistas lugar residencia isla '!BE62/'Turistas lugar residencia isla '!$I62,"-")</f>
        <v>6.1967889817222009E-3</v>
      </c>
      <c r="BF62" s="35">
        <f t="shared" si="266"/>
        <v>0.16864642030153099</v>
      </c>
      <c r="BG62" s="243">
        <f>IFERROR('Turistas lugar residencia isla '!BG62/'Turistas lugar residencia isla '!$K62,"-")</f>
        <v>1.5219170945895661E-2</v>
      </c>
      <c r="BH62" s="35">
        <f t="shared" si="267"/>
        <v>3.8240281312454494E-2</v>
      </c>
      <c r="BI62" s="243">
        <f>IFERROR('Turistas lugar residencia isla '!BI62/'Turistas lugar residencia isla '!$M62,"-")</f>
        <v>1.7513267626990143E-2</v>
      </c>
      <c r="BJ62" s="35">
        <f t="shared" si="268"/>
        <v>1.8794017597063117E-2</v>
      </c>
      <c r="BK62" s="242">
        <f>IFERROR('Turistas lugar residencia isla '!BK62/'Turistas lugar residencia isla '!$C62,"-")</f>
        <v>3.3358384053170487E-2</v>
      </c>
      <c r="BL62" s="35">
        <f t="shared" si="269"/>
        <v>-0.19600371092012936</v>
      </c>
      <c r="BM62" s="243">
        <f>IFERROR('Turistas lugar residencia isla '!BM62/'Turistas lugar residencia isla '!$E62,"-")</f>
        <v>3.5185006146154163E-2</v>
      </c>
      <c r="BN62" s="35">
        <f t="shared" si="270"/>
        <v>-0.1562039210084426</v>
      </c>
      <c r="BO62" s="243">
        <f>IFERROR('Turistas lugar residencia isla '!BO62/'Turistas lugar residencia isla '!$G62,"-")</f>
        <v>1.4845432717771265E-2</v>
      </c>
      <c r="BP62" s="35">
        <f t="shared" si="271"/>
        <v>-0.33441218306374154</v>
      </c>
      <c r="BQ62" s="243">
        <f>IFERROR('Turistas lugar residencia isla '!BQ62/'Turistas lugar residencia isla '!$I62,"-")</f>
        <v>5.2695032646014009E-2</v>
      </c>
      <c r="BR62" s="35">
        <f t="shared" si="272"/>
        <v>-6.9370909936311231E-2</v>
      </c>
      <c r="BS62" s="243">
        <f>IFERROR('Turistas lugar residencia isla '!BS62/'Turistas lugar residencia isla '!$K62,"-")</f>
        <v>4.1757156291650596E-2</v>
      </c>
      <c r="BT62" s="35">
        <f t="shared" si="273"/>
        <v>-0.19101746423538646</v>
      </c>
      <c r="BU62" s="243">
        <f>IFERROR('Turistas lugar residencia isla '!BU62/'Turistas lugar residencia isla '!$M62,"-")</f>
        <v>1.7235279251958554E-2</v>
      </c>
      <c r="BV62" s="35">
        <f t="shared" si="274"/>
        <v>-0.51193387360886944</v>
      </c>
      <c r="BW62" s="242">
        <f>IFERROR('Turistas lugar residencia isla '!BW62/'Turistas lugar residencia isla '!$C62,"-")</f>
        <v>0.29581751922316685</v>
      </c>
      <c r="BX62" s="35">
        <f t="shared" si="275"/>
        <v>-7.047527525750219E-3</v>
      </c>
      <c r="BY62" s="243">
        <f>IFERROR('Turistas lugar residencia isla '!BY62/'Turistas lugar residencia isla '!$E62,"-")</f>
        <v>0.34467149151278265</v>
      </c>
      <c r="BZ62" s="35">
        <f t="shared" si="276"/>
        <v>1.1496474606715879E-3</v>
      </c>
      <c r="CA62" s="243">
        <f>IFERROR('Turistas lugar residencia isla '!CA62/'Turistas lugar residencia isla '!$G62,"-")</f>
        <v>0.12160146181278909</v>
      </c>
      <c r="CB62" s="35">
        <f t="shared" si="277"/>
        <v>-0.12510976416539454</v>
      </c>
      <c r="CC62" s="243">
        <f>IFERROR('Turistas lugar residencia isla '!CC62/'Turistas lugar residencia isla '!$I62,"-")</f>
        <v>0.26347516323007003</v>
      </c>
      <c r="CD62" s="35">
        <f t="shared" si="278"/>
        <v>0.16085530003409931</v>
      </c>
      <c r="CE62" s="243">
        <f>IFERROR('Turistas lugar residencia isla '!CE62/'Turistas lugar residencia isla '!$K62,"-")</f>
        <v>0.43271969527830212</v>
      </c>
      <c r="CF62" s="35">
        <f t="shared" si="279"/>
        <v>-3.6186397813808835E-3</v>
      </c>
      <c r="CG62" s="243">
        <f>IFERROR('Turistas lugar residencia isla '!CG62/'Turistas lugar residencia isla '!$M62,"-")</f>
        <v>0.10027798837503159</v>
      </c>
      <c r="CH62" s="35">
        <f t="shared" si="280"/>
        <v>-0.27809237312507784</v>
      </c>
      <c r="CI62" s="242">
        <f>IFERROR('Turistas lugar residencia isla '!CI62/'Turistas lugar residencia isla '!$C62,"-")</f>
        <v>3.5435524978985729E-2</v>
      </c>
      <c r="CJ62" s="35">
        <f t="shared" si="281"/>
        <v>-0.10165010579435207</v>
      </c>
      <c r="CK62" s="243">
        <f>IFERROR('Turistas lugar residencia isla '!CK62/'Turistas lugar residencia isla '!$E62,"-")</f>
        <v>2.7345206690330512E-2</v>
      </c>
      <c r="CL62" s="35">
        <f t="shared" si="282"/>
        <v>-9.3693353692568482E-2</v>
      </c>
      <c r="CM62" s="243">
        <f>IFERROR('Turistas lugar residencia isla '!CM62/'Turistas lugar residencia isla '!$G62,"-")</f>
        <v>4.3627078846085944E-2</v>
      </c>
      <c r="CN62" s="35">
        <f t="shared" si="283"/>
        <v>-4.6633155524346881E-2</v>
      </c>
      <c r="CO62" s="243">
        <f>IFERROR('Turistas lugar residencia isla '!CO62/'Turistas lugar residencia isla '!$I62,"-")</f>
        <v>2.5764551787096392E-2</v>
      </c>
      <c r="CP62" s="35">
        <f t="shared" si="284"/>
        <v>-0.12013898162030456</v>
      </c>
      <c r="CQ62" s="243">
        <f>IFERROR('Turistas lugar residencia isla '!CQ62/'Turistas lugar residencia isla '!$K62,"-")</f>
        <v>3.5576799474991039E-2</v>
      </c>
      <c r="CR62" s="35">
        <f t="shared" si="285"/>
        <v>-0.18418952904836694</v>
      </c>
      <c r="CS62" s="243">
        <f>IFERROR('Turistas lugar residencia isla '!CS62/'Turistas lugar residencia isla '!$M62,"-")</f>
        <v>5.1124589335355068E-2</v>
      </c>
      <c r="CT62" s="35">
        <f t="shared" si="286"/>
        <v>-0.45288181536999295</v>
      </c>
      <c r="CU62" s="242">
        <f>IFERROR('Turistas lugar residencia isla '!CU62/'Turistas lugar residencia isla '!$C62,"-")</f>
        <v>3.035094844184073E-2</v>
      </c>
      <c r="CV62" s="35">
        <f t="shared" si="287"/>
        <v>3.2203144366592218E-2</v>
      </c>
      <c r="CW62" s="243">
        <f>IFERROR('Turistas lugar residencia isla '!CW62/'Turistas lugar residencia isla '!$E62,"-")</f>
        <v>2.2386848611245392E-2</v>
      </c>
      <c r="CX62" s="35">
        <f t="shared" si="288"/>
        <v>0.14466434157963337</v>
      </c>
      <c r="CY62" s="243">
        <f>IFERROR('Turistas lugar residencia isla '!CY62/'Turistas lugar residencia isla '!$G62,"-")</f>
        <v>1.2682726598637053E-2</v>
      </c>
      <c r="CZ62" s="35">
        <f t="shared" si="289"/>
        <v>-0.21665094818320341</v>
      </c>
      <c r="DA62" s="243">
        <f>IFERROR('Turistas lugar residencia isla '!DA62/'Turistas lugar residencia isla '!$I62,"-")</f>
        <v>1.4482327492111374E-2</v>
      </c>
      <c r="DB62" s="35">
        <f t="shared" si="290"/>
        <v>6.0558232148166802E-3</v>
      </c>
      <c r="DC62" s="243">
        <f>IFERROR('Turistas lugar residencia isla '!DC62/'Turistas lugar residencia isla '!$K62,"-")</f>
        <v>8.0391997672640672E-2</v>
      </c>
      <c r="DD62" s="35">
        <f t="shared" si="291"/>
        <v>0.10000837614657865</v>
      </c>
      <c r="DE62" s="243">
        <f>IFERROR('Turistas lugar residencia isla '!DE62/'Turistas lugar residencia isla '!$M62,"-")</f>
        <v>6.0146575688653017E-3</v>
      </c>
      <c r="DF62" s="35">
        <f t="shared" si="292"/>
        <v>-0.13873512731499249</v>
      </c>
      <c r="DG62" s="242">
        <f>IFERROR('Turistas lugar residencia isla '!DG62/'Turistas lugar residencia isla '!$C62,"-")</f>
        <v>0.15916606738328815</v>
      </c>
      <c r="DH62" s="35">
        <f t="shared" si="293"/>
        <v>-6.8954197473258927E-2</v>
      </c>
      <c r="DI62" s="243">
        <f>IFERROR('Turistas lugar residencia isla '!DI62/'Turistas lugar residencia isla '!$E62,"-")</f>
        <v>0.10935493004433518</v>
      </c>
      <c r="DJ62" s="35">
        <f t="shared" si="294"/>
        <v>1.010531895794764E-2</v>
      </c>
      <c r="DK62" s="243">
        <f>IFERROR('Turistas lugar residencia isla '!DK62/'Turistas lugar residencia isla '!$G62,"-")</f>
        <v>0.32332897849652203</v>
      </c>
      <c r="DL62" s="35">
        <f t="shared" si="295"/>
        <v>-7.2223311391295453E-2</v>
      </c>
      <c r="DM62" s="243">
        <f>IFERROR('Turistas lugar residencia isla '!DM62/'Turistas lugar residencia isla '!$I62,"-")</f>
        <v>5.7075949115878467E-2</v>
      </c>
      <c r="DN62" s="35">
        <f t="shared" si="296"/>
        <v>-0.15371424120765076</v>
      </c>
      <c r="DO62" s="243">
        <f>IFERROR('Turistas lugar residencia isla '!DO62/'Turistas lugar residencia isla '!$K62,"-")</f>
        <v>4.7646593192473968E-2</v>
      </c>
      <c r="DP62" s="35">
        <f t="shared" si="297"/>
        <v>-0.26665954671791825</v>
      </c>
      <c r="DQ62" s="243">
        <f>IFERROR('Turistas lugar residencia isla '!DQ62/'Turistas lugar residencia isla '!$M62,"-")</f>
        <v>3.0957796310336114E-2</v>
      </c>
      <c r="DR62" s="35">
        <f t="shared" si="298"/>
        <v>-0.76648618091271525</v>
      </c>
      <c r="DS62" s="242">
        <f>IFERROR('Turistas lugar residencia isla '!DS62/'Turistas lugar residencia isla '!$C62,"-")</f>
        <v>6.6892842734998917E-2</v>
      </c>
      <c r="DT62" s="35">
        <f t="shared" si="299"/>
        <v>9.7801925173437443E-3</v>
      </c>
      <c r="DU62" s="243">
        <f>IFERROR('Turistas lugar residencia isla '!DU62/'Turistas lugar residencia isla '!$E62,"-")</f>
        <v>0.10543934643592116</v>
      </c>
      <c r="DV62" s="35">
        <f t="shared" si="300"/>
        <v>3.733451488600692E-2</v>
      </c>
      <c r="DW62" s="243">
        <f>IFERROR('Turistas lugar residencia isla '!DW62/'Turistas lugar residencia isla '!$G62,"-")</f>
        <v>8.1869460824123441E-2</v>
      </c>
      <c r="DX62" s="35">
        <f t="shared" si="301"/>
        <v>-5.0770792377080154E-2</v>
      </c>
      <c r="DY62" s="243">
        <f>IFERROR('Turistas lugar residencia isla '!DY62/'Turistas lugar residencia isla '!$I62,"-")</f>
        <v>8.1486038619539986E-2</v>
      </c>
      <c r="DZ62" s="35">
        <f t="shared" si="302"/>
        <v>3.1864060438438147E-2</v>
      </c>
      <c r="EA62" s="243">
        <f>IFERROR('Turistas lugar residencia isla '!EA62/'Turistas lugar residencia isla '!$K62,"-")</f>
        <v>5.1509739051601076E-2</v>
      </c>
      <c r="EB62" s="35">
        <f t="shared" si="303"/>
        <v>-5.1599172031253637E-3</v>
      </c>
      <c r="EC62" s="243">
        <f>IFERROR('Turistas lugar residencia isla '!EC62/'Turistas lugar residencia isla '!$M62,"-")</f>
        <v>0.12883497599191307</v>
      </c>
      <c r="ED62" s="35">
        <f t="shared" si="304"/>
        <v>0.71371352608423222</v>
      </c>
    </row>
    <row r="63" spans="1:134" s="16" customFormat="1" outlineLevel="1" x14ac:dyDescent="0.25">
      <c r="A63" s="218"/>
      <c r="B63" s="33" t="s">
        <v>39</v>
      </c>
      <c r="C63" s="242">
        <f>IFERROR('Turistas lugar residencia isla '!C63/'Turistas lugar residencia isla '!$C63,"-")</f>
        <v>1</v>
      </c>
      <c r="D63" s="35">
        <f t="shared" si="239"/>
        <v>0</v>
      </c>
      <c r="E63" s="243">
        <f>IFERROR('Turistas lugar residencia isla '!E63/'Turistas lugar residencia isla '!$E63,"-")</f>
        <v>1</v>
      </c>
      <c r="F63" s="35">
        <f t="shared" si="240"/>
        <v>0</v>
      </c>
      <c r="G63" s="243">
        <f>IFERROR('Turistas lugar residencia isla '!G63/'Turistas lugar residencia isla '!$G63,"-")</f>
        <v>1</v>
      </c>
      <c r="H63" s="35">
        <f t="shared" si="241"/>
        <v>0</v>
      </c>
      <c r="I63" s="243">
        <f>IFERROR('Turistas lugar residencia isla '!I63/'Turistas lugar residencia isla '!$I63,"-")</f>
        <v>1</v>
      </c>
      <c r="J63" s="35">
        <f t="shared" si="242"/>
        <v>0</v>
      </c>
      <c r="K63" s="243">
        <f>IFERROR('Turistas lugar residencia isla '!K63/'Turistas lugar residencia isla '!$K63,"-")</f>
        <v>1</v>
      </c>
      <c r="L63" s="35">
        <f t="shared" si="243"/>
        <v>0</v>
      </c>
      <c r="M63" s="243">
        <f>IFERROR('Turistas lugar residencia isla '!M63/'Turistas lugar residencia isla '!$M63,"-")</f>
        <v>1</v>
      </c>
      <c r="N63" s="35">
        <f t="shared" si="244"/>
        <v>0</v>
      </c>
      <c r="O63" s="242">
        <f>IFERROR('Turistas lugar residencia isla '!O63/'Turistas lugar residencia isla '!$C63,"-")</f>
        <v>0.88098045679530779</v>
      </c>
      <c r="P63" s="35">
        <f t="shared" si="245"/>
        <v>-1.224993209444325E-2</v>
      </c>
      <c r="Q63" s="243">
        <f>IFERROR('Turistas lugar residencia isla '!Q63/'Turistas lugar residencia isla '!$E63,"-")</f>
        <v>0.85674152081091182</v>
      </c>
      <c r="R63" s="35">
        <f t="shared" si="246"/>
        <v>-1.8041885223997411E-2</v>
      </c>
      <c r="S63" s="243">
        <f>IFERROR('Turistas lugar residencia isla '!S63/'Turistas lugar residencia isla '!$G63,"-")</f>
        <v>0.87009890742868412</v>
      </c>
      <c r="T63" s="35">
        <f t="shared" si="247"/>
        <v>1.0023698863655728E-2</v>
      </c>
      <c r="U63" s="243">
        <f>IFERROR('Turistas lugar residencia isla '!U63/'Turistas lugar residencia isla '!$I63,"-")</f>
        <v>0.92647698502102416</v>
      </c>
      <c r="V63" s="35">
        <f t="shared" si="248"/>
        <v>-1.6940653185109067E-2</v>
      </c>
      <c r="W63" s="243">
        <f>IFERROR('Turistas lugar residencia isla '!W63/'Turistas lugar residencia isla '!$K63,"-")</f>
        <v>0.90814562108608277</v>
      </c>
      <c r="X63" s="35">
        <f t="shared" si="249"/>
        <v>-2.3027411188476732E-2</v>
      </c>
      <c r="Y63" s="243">
        <f>IFERROR('Turistas lugar residencia isla '!Y63/'Turistas lugar residencia isla '!$M63,"-")</f>
        <v>0.88589911015276213</v>
      </c>
      <c r="Z63" s="35">
        <f t="shared" si="250"/>
        <v>1.8017352361428873E-2</v>
      </c>
      <c r="AA63" s="242">
        <f>IFERROR('Turistas lugar residencia isla '!AA63/'Turistas lugar residencia isla '!$C63,"-")</f>
        <v>0.11901954320469224</v>
      </c>
      <c r="AB63" s="35">
        <f t="shared" si="251"/>
        <v>0.10107698866796988</v>
      </c>
      <c r="AC63" s="243">
        <f>IFERROR('Turistas lugar residencia isla '!AC63/'Turistas lugar residencia isla '!$E63,"-")</f>
        <v>0.14325847918908813</v>
      </c>
      <c r="AD63" s="35">
        <f t="shared" si="252"/>
        <v>0.12344395974716194</v>
      </c>
      <c r="AE63" s="243">
        <f>IFERROR('Turistas lugar residencia isla '!AE63/'Turistas lugar residencia isla '!$G63,"-")</f>
        <v>0.12989801230259329</v>
      </c>
      <c r="AF63" s="35">
        <f t="shared" si="253"/>
        <v>-6.2352928916991512E-2</v>
      </c>
      <c r="AG63" s="243">
        <f>IFERROR('Turistas lugar residencia isla '!AG63/'Turistas lugar residencia isla '!$I63,"-")</f>
        <v>7.3523014978975898E-2</v>
      </c>
      <c r="AH63" s="35">
        <f t="shared" si="254"/>
        <v>0.27726537454826383</v>
      </c>
      <c r="AI63" s="243">
        <f>IFERROR('Turistas lugar residencia isla '!AI63/'Turistas lugar residencia isla '!$K63,"-")</f>
        <v>9.1854378913917192E-2</v>
      </c>
      <c r="AJ63" s="35">
        <f t="shared" si="255"/>
        <v>0.30383791886903033</v>
      </c>
      <c r="AK63" s="243">
        <f>IFERROR('Turistas lugar residencia isla '!AK63/'Turistas lugar residencia isla '!$M63,"-")</f>
        <v>0.11410088984723783</v>
      </c>
      <c r="AL63" s="35">
        <f t="shared" si="256"/>
        <v>-0.12081266112433553</v>
      </c>
      <c r="AM63" s="242">
        <f>IFERROR('Turistas lugar residencia isla '!AM63/'Turistas lugar residencia isla '!$C63,"-")</f>
        <v>0.18332585091969208</v>
      </c>
      <c r="AN63" s="35">
        <f t="shared" si="257"/>
        <v>-4.2423049851867622E-2</v>
      </c>
      <c r="AO63" s="243">
        <f>IFERROR('Turistas lugar residencia isla '!AO63/'Turistas lugar residencia isla '!$E63,"-")</f>
        <v>0.11900714113080643</v>
      </c>
      <c r="AP63" s="35">
        <f t="shared" si="258"/>
        <v>-0.20237696509955339</v>
      </c>
      <c r="AQ63" s="243">
        <f>IFERROR('Turistas lugar residencia isla '!AQ63/'Turistas lugar residencia isla '!$G63,"-")</f>
        <v>0.23120189005288821</v>
      </c>
      <c r="AR63" s="35">
        <f t="shared" si="259"/>
        <v>4.3109131831677638E-2</v>
      </c>
      <c r="AS63" s="243">
        <f>IFERROR('Turistas lugar residencia isla '!AS63/'Turistas lugar residencia isla '!$I63,"-")</f>
        <v>0.36966171828818079</v>
      </c>
      <c r="AT63" s="35">
        <f t="shared" si="260"/>
        <v>-0.11098353492719326</v>
      </c>
      <c r="AU63" s="243">
        <f>IFERROR('Turistas lugar residencia isla '!AU63/'Turistas lugar residencia isla '!$K63,"-")</f>
        <v>0.11393977630308129</v>
      </c>
      <c r="AV63" s="35">
        <f t="shared" si="261"/>
        <v>-0.20530585288589387</v>
      </c>
      <c r="AW63" s="243">
        <f>IFERROR('Turistas lugar residencia isla '!AW63/'Turistas lugar residencia isla '!$M63,"-")</f>
        <v>0.46378352112248306</v>
      </c>
      <c r="AX63" s="35">
        <f t="shared" si="262"/>
        <v>0.54267615597833085</v>
      </c>
      <c r="AY63" s="242">
        <f>IFERROR('Turistas lugar residencia isla '!AY63/'Turistas lugar residencia isla '!$C63,"-")</f>
        <v>3.7658974423041426E-2</v>
      </c>
      <c r="AZ63" s="35">
        <f t="shared" si="263"/>
        <v>9.3010539282839311E-2</v>
      </c>
      <c r="BA63" s="243">
        <f>IFERROR('Turistas lugar residencia isla '!BA63/'Turistas lugar residencia isla '!$E63,"-")</f>
        <v>5.0617954666110306E-2</v>
      </c>
      <c r="BB63" s="35">
        <f t="shared" si="264"/>
        <v>7.3887794924030414E-2</v>
      </c>
      <c r="BC63" s="243">
        <f>IFERROR('Turistas lugar residencia isla '!BC63/'Turistas lugar residencia isla '!$G63,"-")</f>
        <v>3.5444652191457184E-2</v>
      </c>
      <c r="BD63" s="35">
        <f t="shared" si="265"/>
        <v>5.1981393182235269E-2</v>
      </c>
      <c r="BE63" s="243">
        <f>IFERROR('Turistas lugar residencia isla '!BE63/'Turistas lugar residencia isla '!$I63,"-")</f>
        <v>1.2491774389631827E-2</v>
      </c>
      <c r="BF63" s="35">
        <f t="shared" si="266"/>
        <v>0.5007348098316331</v>
      </c>
      <c r="BG63" s="243">
        <f>IFERROR('Turistas lugar residencia isla '!BG63/'Turistas lugar residencia isla '!$K63,"-")</f>
        <v>2.5508614512259713E-2</v>
      </c>
      <c r="BH63" s="35">
        <f t="shared" si="267"/>
        <v>0.27702681141392183</v>
      </c>
      <c r="BI63" s="243">
        <f>IFERROR('Turistas lugar residencia isla '!BI63/'Turistas lugar residencia isla '!$M63,"-")</f>
        <v>1.6521395814984664E-2</v>
      </c>
      <c r="BJ63" s="35">
        <f t="shared" si="268"/>
        <v>-0.41001883978503539</v>
      </c>
      <c r="BK63" s="242">
        <f>IFERROR('Turistas lugar residencia isla '!BK63/'Turistas lugar residencia isla '!$C63,"-")</f>
        <v>5.0427706585141945E-2</v>
      </c>
      <c r="BL63" s="35">
        <f t="shared" si="269"/>
        <v>-1.9228237089872313E-2</v>
      </c>
      <c r="BM63" s="243">
        <f>IFERROR('Turistas lugar residencia isla '!BM63/'Turistas lugar residencia isla '!$E63,"-")</f>
        <v>4.5699518898072083E-2</v>
      </c>
      <c r="BN63" s="35">
        <f t="shared" si="270"/>
        <v>6.0266590494752359E-2</v>
      </c>
      <c r="BO63" s="243">
        <f>IFERROR('Turistas lugar residencia isla '!BO63/'Turistas lugar residencia isla '!$G63,"-")</f>
        <v>2.6936949979516213E-2</v>
      </c>
      <c r="BP63" s="35">
        <f t="shared" si="271"/>
        <v>-0.13617816191635135</v>
      </c>
      <c r="BQ63" s="243">
        <f>IFERROR('Turistas lugar residencia isla '!BQ63/'Turistas lugar residencia isla '!$I63,"-")</f>
        <v>7.3991456518587087E-2</v>
      </c>
      <c r="BR63" s="35">
        <f t="shared" si="272"/>
        <v>-6.7168407546953635E-3</v>
      </c>
      <c r="BS63" s="243">
        <f>IFERROR('Turistas lugar residencia isla '!BS63/'Turistas lugar residencia isla '!$K63,"-")</f>
        <v>7.0302520484780515E-2</v>
      </c>
      <c r="BT63" s="35">
        <f t="shared" si="273"/>
        <v>3.7034184493496047E-2</v>
      </c>
      <c r="BU63" s="243">
        <f>IFERROR('Turistas lugar residencia isla '!BU63/'Turistas lugar residencia isla '!$M63,"-")</f>
        <v>4.9655298083639568E-2</v>
      </c>
      <c r="BV63" s="35">
        <f t="shared" si="274"/>
        <v>-0.23726776729311772</v>
      </c>
      <c r="BW63" s="242">
        <f>IFERROR('Turistas lugar residencia isla '!BW63/'Turistas lugar residencia isla '!$C63,"-")</f>
        <v>0.34699485043367101</v>
      </c>
      <c r="BX63" s="35">
        <f t="shared" si="275"/>
        <v>1.0993420344222793E-2</v>
      </c>
      <c r="BY63" s="243">
        <f>IFERROR('Turistas lugar residencia isla '!BY63/'Turistas lugar residencia isla '!$E63,"-")</f>
        <v>0.40747412192184623</v>
      </c>
      <c r="BZ63" s="35">
        <f t="shared" si="276"/>
        <v>5.6960961535969412E-2</v>
      </c>
      <c r="CA63" s="243">
        <f>IFERROR('Turistas lugar residencia isla '!CA63/'Turistas lugar residencia isla '!$G63,"-")</f>
        <v>0.20707106487970012</v>
      </c>
      <c r="CB63" s="35">
        <f t="shared" si="277"/>
        <v>-3.3247725548930962E-2</v>
      </c>
      <c r="CC63" s="243">
        <f>IFERROR('Turistas lugar residencia isla '!CC63/'Turistas lugar residencia isla '!$I63,"-")</f>
        <v>0.26638708885889872</v>
      </c>
      <c r="CD63" s="35">
        <f t="shared" si="278"/>
        <v>7.1579804990669738E-2</v>
      </c>
      <c r="CE63" s="243">
        <f>IFERROR('Turistas lugar residencia isla '!CE63/'Turistas lugar residencia isla '!$K63,"-")</f>
        <v>0.48386531451537529</v>
      </c>
      <c r="CF63" s="35">
        <f t="shared" si="279"/>
        <v>2.618484397189258E-3</v>
      </c>
      <c r="CG63" s="243">
        <f>IFERROR('Turistas lugar residencia isla '!CG63/'Turistas lugar residencia isla '!$M63,"-")</f>
        <v>0.15804658790658122</v>
      </c>
      <c r="CH63" s="35">
        <f t="shared" si="280"/>
        <v>-0.4425573089531587</v>
      </c>
      <c r="CI63" s="242">
        <f>IFERROR('Turistas lugar residencia isla '!CI63/'Turistas lugar residencia isla '!$C63,"-")</f>
        <v>3.6979512157377326E-2</v>
      </c>
      <c r="CJ63" s="35">
        <f t="shared" si="281"/>
        <v>-8.2110754273603148E-2</v>
      </c>
      <c r="CK63" s="243">
        <f>IFERROR('Turistas lugar residencia isla '!CK63/'Turistas lugar residencia isla '!$E63,"-")</f>
        <v>3.193574841405751E-2</v>
      </c>
      <c r="CL63" s="35">
        <f t="shared" si="282"/>
        <v>-3.1084025626546774E-2</v>
      </c>
      <c r="CM63" s="243">
        <f>IFERROR('Turistas lugar residencia isla '!CM63/'Turistas lugar residencia isla '!$G63,"-")</f>
        <v>5.5189174703601143E-2</v>
      </c>
      <c r="CN63" s="35">
        <f t="shared" si="283"/>
        <v>-4.8313022621919721E-3</v>
      </c>
      <c r="CO63" s="243">
        <f>IFERROR('Turistas lugar residencia isla '!CO63/'Turistas lugar residencia isla '!$I63,"-")</f>
        <v>2.7091535707514026E-2</v>
      </c>
      <c r="CP63" s="35">
        <f t="shared" si="284"/>
        <v>-6.6090067957316867E-2</v>
      </c>
      <c r="CQ63" s="243">
        <f>IFERROR('Turistas lugar residencia isla '!CQ63/'Turistas lugar residencia isla '!$K63,"-")</f>
        <v>2.5777331214755273E-2</v>
      </c>
      <c r="CR63" s="35">
        <f t="shared" si="285"/>
        <v>-0.12788169047099796</v>
      </c>
      <c r="CS63" s="243">
        <f>IFERROR('Turistas lugar residencia isla '!CS63/'Turistas lugar residencia isla '!$M63,"-")</f>
        <v>6.6784098156528082E-2</v>
      </c>
      <c r="CT63" s="35">
        <f t="shared" si="286"/>
        <v>2.0728555531389636E-2</v>
      </c>
      <c r="CU63" s="242">
        <f>IFERROR('Turistas lugar residencia isla '!CU63/'Turistas lugar residencia isla '!$C63,"-")</f>
        <v>3.9065453252915522E-2</v>
      </c>
      <c r="CV63" s="35">
        <f t="shared" si="287"/>
        <v>0.13989361578672876</v>
      </c>
      <c r="CW63" s="243">
        <f>IFERROR('Turistas lugar residencia isla '!CW63/'Turistas lugar residencia isla '!$E63,"-")</f>
        <v>2.620549187456233E-2</v>
      </c>
      <c r="CX63" s="35">
        <f t="shared" si="288"/>
        <v>0.2570995939696914</v>
      </c>
      <c r="CY63" s="243">
        <f>IFERROR('Turistas lugar residencia isla '!CY63/'Turistas lugar residencia isla '!$G63,"-")</f>
        <v>2.1672770732518706E-2</v>
      </c>
      <c r="CZ63" s="35">
        <f t="shared" si="289"/>
        <v>0.32535389838334616</v>
      </c>
      <c r="DA63" s="243">
        <f>IFERROR('Turistas lugar residencia isla '!DA63/'Turistas lugar residencia isla '!$I63,"-")</f>
        <v>1.6205846596549146E-2</v>
      </c>
      <c r="DB63" s="35">
        <f t="shared" si="290"/>
        <v>0.32906643912009725</v>
      </c>
      <c r="DC63" s="243">
        <f>IFERROR('Turistas lugar residencia isla '!DC63/'Turistas lugar residencia isla '!$K63,"-")</f>
        <v>0.10184363024581737</v>
      </c>
      <c r="DD63" s="35">
        <f t="shared" si="291"/>
        <v>0.10807350282929851</v>
      </c>
      <c r="DE63" s="243">
        <f>IFERROR('Turistas lugar residencia isla '!DE63/'Turistas lugar residencia isla '!$M63,"-")</f>
        <v>6.1347830048288634E-3</v>
      </c>
      <c r="DF63" s="35" t="str">
        <f t="shared" si="292"/>
        <v>-</v>
      </c>
      <c r="DG63" s="242">
        <f>IFERROR('Turistas lugar residencia isla '!DG63/'Turistas lugar residencia isla '!$C63,"-")</f>
        <v>7.9561565487508132E-2</v>
      </c>
      <c r="DH63" s="35">
        <f t="shared" si="293"/>
        <v>4.1933820698499824E-2</v>
      </c>
      <c r="DI63" s="243">
        <f>IFERROR('Turistas lugar residencia isla '!DI63/'Turistas lugar residencia isla '!$E63,"-")</f>
        <v>5.031429651495465E-2</v>
      </c>
      <c r="DJ63" s="35">
        <f t="shared" si="294"/>
        <v>-0.1281014146584567</v>
      </c>
      <c r="DK63" s="243">
        <f>IFERROR('Turistas lugar residencia isla '!DK63/'Turistas lugar residencia isla '!$G63,"-")</f>
        <v>0.18302956749946866</v>
      </c>
      <c r="DL63" s="35">
        <f t="shared" si="295"/>
        <v>0.17966626787479067</v>
      </c>
      <c r="DM63" s="243">
        <f>IFERROR('Turistas lugar residencia isla '!DM63/'Turistas lugar residencia isla '!$I63,"-")</f>
        <v>3.3800287756945761E-2</v>
      </c>
      <c r="DN63" s="35">
        <f t="shared" si="296"/>
        <v>-0.11576571295109983</v>
      </c>
      <c r="DO63" s="243">
        <f>IFERROR('Turistas lugar residencia isla '!DO63/'Turistas lugar residencia isla '!$K63,"-")</f>
        <v>2.6704209116116772E-2</v>
      </c>
      <c r="DP63" s="35">
        <f t="shared" si="297"/>
        <v>0.39152797720210053</v>
      </c>
      <c r="DQ63" s="243">
        <f>IFERROR('Turistas lugar residencia isla '!DQ63/'Turistas lugar residencia isla '!$M63,"-")</f>
        <v>6.4415221550703075E-2</v>
      </c>
      <c r="DR63" s="35">
        <f t="shared" si="298"/>
        <v>0.42153735328619901</v>
      </c>
      <c r="DS63" s="242">
        <f>IFERROR('Turistas lugar residencia isla '!DS63/'Turistas lugar residencia isla '!$C63,"-")</f>
        <v>6.2342879388596804E-2</v>
      </c>
      <c r="DT63" s="35">
        <f t="shared" si="299"/>
        <v>-4.978459379918021E-2</v>
      </c>
      <c r="DU63" s="243">
        <f>IFERROR('Turistas lugar residencia isla '!DU63/'Turistas lugar residencia isla '!$E63,"-")</f>
        <v>9.5999355501066932E-2</v>
      </c>
      <c r="DV63" s="35">
        <f t="shared" si="300"/>
        <v>-5.7084617070209065E-2</v>
      </c>
      <c r="DW63" s="243">
        <f>IFERROR('Turistas lugar residencia isla '!DW63/'Turistas lugar residencia isla '!$G63,"-")</f>
        <v>8.9879161058010706E-2</v>
      </c>
      <c r="DX63" s="35">
        <f t="shared" si="301"/>
        <v>-0.1640688832326952</v>
      </c>
      <c r="DY63" s="243">
        <f>IFERROR('Turistas lugar residencia isla '!DY63/'Turistas lugar residencia isla '!$I63,"-")</f>
        <v>8.8914665566200826E-2</v>
      </c>
      <c r="DZ63" s="35">
        <f t="shared" si="302"/>
        <v>0.14375804692272753</v>
      </c>
      <c r="EA63" s="243">
        <f>IFERROR('Turistas lugar residencia isla '!EA63/'Turistas lugar residencia isla '!$K63,"-")</f>
        <v>4.2788266816213352E-2</v>
      </c>
      <c r="EB63" s="35">
        <f t="shared" si="303"/>
        <v>-0.13628257499475926</v>
      </c>
      <c r="EC63" s="243">
        <f>IFERROR('Turistas lugar residencia isla '!EC63/'Turistas lugar residencia isla '!$M63,"-")</f>
        <v>5.1143438515503993E-2</v>
      </c>
      <c r="ED63" s="35">
        <f t="shared" si="304"/>
        <v>-0.28035551538390591</v>
      </c>
    </row>
    <row r="64" spans="1:134" s="16" customFormat="1" outlineLevel="1" x14ac:dyDescent="0.25">
      <c r="A64" s="218"/>
      <c r="B64" s="33" t="s">
        <v>41</v>
      </c>
      <c r="C64" s="242">
        <f>IFERROR('Turistas lugar residencia isla '!C64/'Turistas lugar residencia isla '!$C64,"-")</f>
        <v>1</v>
      </c>
      <c r="D64" s="35">
        <f t="shared" si="239"/>
        <v>0</v>
      </c>
      <c r="E64" s="243">
        <f>IFERROR('Turistas lugar residencia isla '!E64/'Turistas lugar residencia isla '!$E64,"-")</f>
        <v>1</v>
      </c>
      <c r="F64" s="35">
        <f t="shared" si="240"/>
        <v>0</v>
      </c>
      <c r="G64" s="243">
        <f>IFERROR('Turistas lugar residencia isla '!G64/'Turistas lugar residencia isla '!$G64,"-")</f>
        <v>1</v>
      </c>
      <c r="H64" s="35">
        <f t="shared" si="241"/>
        <v>0</v>
      </c>
      <c r="I64" s="243">
        <f>IFERROR('Turistas lugar residencia isla '!I64/'Turistas lugar residencia isla '!$I64,"-")</f>
        <v>1</v>
      </c>
      <c r="J64" s="35">
        <f t="shared" si="242"/>
        <v>0</v>
      </c>
      <c r="K64" s="243">
        <f>IFERROR('Turistas lugar residencia isla '!K64/'Turistas lugar residencia isla '!$K64,"-")</f>
        <v>1</v>
      </c>
      <c r="L64" s="35">
        <f t="shared" si="243"/>
        <v>0</v>
      </c>
      <c r="M64" s="243">
        <f>IFERROR('Turistas lugar residencia isla '!M64/'Turistas lugar residencia isla '!$M64,"-")</f>
        <v>1</v>
      </c>
      <c r="N64" s="35">
        <f t="shared" si="244"/>
        <v>0</v>
      </c>
      <c r="O64" s="242">
        <f>IFERROR('Turistas lugar residencia isla '!O64/'Turistas lugar residencia isla '!$C64,"-")</f>
        <v>0.85525077789128379</v>
      </c>
      <c r="P64" s="35">
        <f t="shared" si="245"/>
        <v>-3.1474010076289027E-2</v>
      </c>
      <c r="Q64" s="243">
        <f>IFERROR('Turistas lugar residencia isla '!Q64/'Turistas lugar residencia isla '!$E64,"-")</f>
        <v>0.83455656770661257</v>
      </c>
      <c r="R64" s="35">
        <f t="shared" si="246"/>
        <v>-2.9285166005769248E-2</v>
      </c>
      <c r="S64" s="243">
        <f>IFERROR('Turistas lugar residencia isla '!S64/'Turistas lugar residencia isla '!$G64,"-")</f>
        <v>0.80574545454545454</v>
      </c>
      <c r="T64" s="35">
        <f t="shared" si="247"/>
        <v>-4.0612934697949021E-2</v>
      </c>
      <c r="U64" s="243">
        <f>IFERROR('Turistas lugar residencia isla '!U64/'Turistas lugar residencia isla '!$I64,"-")</f>
        <v>0.91020873405998437</v>
      </c>
      <c r="V64" s="35">
        <f t="shared" si="248"/>
        <v>-2.2869098616459582E-2</v>
      </c>
      <c r="W64" s="243">
        <f>IFERROR('Turistas lugar residencia isla '!W64/'Turistas lugar residencia isla '!$K64,"-")</f>
        <v>0.90364394920739444</v>
      </c>
      <c r="X64" s="35">
        <f t="shared" si="249"/>
        <v>-2.5769219526562193E-2</v>
      </c>
      <c r="Y64" s="243">
        <f>IFERROR('Turistas lugar residencia isla '!Y64/'Turistas lugar residencia isla '!$M64,"-")</f>
        <v>0.75230112613770761</v>
      </c>
      <c r="Z64" s="35">
        <f t="shared" si="250"/>
        <v>-2.1836187538474383E-2</v>
      </c>
      <c r="AA64" s="242">
        <f>IFERROR('Turistas lugar residencia isla '!AA64/'Turistas lugar residencia isla '!$C64,"-")</f>
        <v>0.14474922210871624</v>
      </c>
      <c r="AB64" s="35">
        <f t="shared" si="251"/>
        <v>0.23762567586930095</v>
      </c>
      <c r="AC64" s="243">
        <f>IFERROR('Turistas lugar residencia isla '!AC64/'Turistas lugar residencia isla '!$E64,"-")</f>
        <v>0.16544343229338745</v>
      </c>
      <c r="AD64" s="35">
        <f t="shared" si="252"/>
        <v>0.17949793496096911</v>
      </c>
      <c r="AE64" s="243">
        <f>IFERROR('Turistas lugar residencia isla '!AE64/'Turistas lugar residencia isla '!$G64,"-")</f>
        <v>0.19425454545454546</v>
      </c>
      <c r="AF64" s="35">
        <f t="shared" si="253"/>
        <v>0.21298714174811395</v>
      </c>
      <c r="AG64" s="243">
        <f>IFERROR('Turistas lugar residencia isla '!AG64/'Turistas lugar residencia isla '!$I64,"-")</f>
        <v>8.9791265940015672E-2</v>
      </c>
      <c r="AH64" s="35">
        <f t="shared" si="254"/>
        <v>0.31116252077321116</v>
      </c>
      <c r="AI64" s="243">
        <f>IFERROR('Turistas lugar residencia isla '!AI64/'Turistas lugar residencia isla '!$K64,"-")</f>
        <v>9.636038315404577E-2</v>
      </c>
      <c r="AJ64" s="35">
        <f t="shared" si="255"/>
        <v>0.32995417988179754</v>
      </c>
      <c r="AK64" s="243">
        <f>IFERROR('Turistas lugar residencia isla '!AK64/'Turistas lugar residencia isla '!$M64,"-")</f>
        <v>0.24769887386229239</v>
      </c>
      <c r="AL64" s="35">
        <f t="shared" si="256"/>
        <v>7.2731750175841547E-2</v>
      </c>
      <c r="AM64" s="242">
        <f>IFERROR('Turistas lugar residencia isla '!AM64/'Turistas lugar residencia isla '!$C64,"-")</f>
        <v>0.15660450102858944</v>
      </c>
      <c r="AN64" s="35">
        <f t="shared" si="257"/>
        <v>-0.16864526164352855</v>
      </c>
      <c r="AO64" s="243">
        <f>IFERROR('Turistas lugar residencia isla '!AO64/'Turistas lugar residencia isla '!$E64,"-")</f>
        <v>0.10293812243356776</v>
      </c>
      <c r="AP64" s="35">
        <f t="shared" si="258"/>
        <v>-0.24047005244924269</v>
      </c>
      <c r="AQ64" s="243">
        <f>IFERROR('Turistas lugar residencia isla '!AQ64/'Turistas lugar residencia isla '!$G64,"-")</f>
        <v>0.17991578947368422</v>
      </c>
      <c r="AR64" s="35">
        <f t="shared" si="259"/>
        <v>-0.12065494943226307</v>
      </c>
      <c r="AS64" s="243">
        <f>IFERROR('Turistas lugar residencia isla '!AS64/'Turistas lugar residencia isla '!$I64,"-")</f>
        <v>0.34557953978770395</v>
      </c>
      <c r="AT64" s="35">
        <f t="shared" si="260"/>
        <v>-0.11174485967778514</v>
      </c>
      <c r="AU64" s="243">
        <f>IFERROR('Turistas lugar residencia isla '!AU64/'Turistas lugar residencia isla '!$K64,"-")</f>
        <v>9.0888610655009722E-2</v>
      </c>
      <c r="AV64" s="35">
        <f t="shared" si="261"/>
        <v>-0.16906627333298019</v>
      </c>
      <c r="AW64" s="243">
        <f>IFERROR('Turistas lugar residencia isla '!AW64/'Turistas lugar residencia isla '!$M64,"-")</f>
        <v>0.30004627963181985</v>
      </c>
      <c r="AX64" s="35">
        <f t="shared" si="262"/>
        <v>-9.0567337756799149E-2</v>
      </c>
      <c r="AY64" s="242">
        <f>IFERROR('Turistas lugar residencia isla '!AY64/'Turistas lugar residencia isla '!$C64,"-")</f>
        <v>2.583527747525147E-2</v>
      </c>
      <c r="AZ64" s="35">
        <f t="shared" si="263"/>
        <v>2.9310802342476627E-2</v>
      </c>
      <c r="BA64" s="243">
        <f>IFERROR('Turistas lugar residencia isla '!BA64/'Turistas lugar residencia isla '!$E64,"-")</f>
        <v>3.2977769386888185E-2</v>
      </c>
      <c r="BB64" s="35">
        <f t="shared" si="264"/>
        <v>-5.5878159793502524E-2</v>
      </c>
      <c r="BC64" s="243">
        <f>IFERROR('Turistas lugar residencia isla '!BC64/'Turistas lugar residencia isla '!$G64,"-")</f>
        <v>3.3756937799043062E-2</v>
      </c>
      <c r="BD64" s="35">
        <f t="shared" si="265"/>
        <v>6.7620717273539022E-2</v>
      </c>
      <c r="BE64" s="243">
        <f>IFERROR('Turistas lugar residencia isla '!BE64/'Turistas lugar residencia isla '!$I64,"-")</f>
        <v>7.3448742608819544E-3</v>
      </c>
      <c r="BF64" s="35">
        <f t="shared" si="266"/>
        <v>0.17612190970242825</v>
      </c>
      <c r="BG64" s="243">
        <f>IFERROR('Turistas lugar residencia isla '!BG64/'Turistas lugar residencia isla '!$K64,"-")</f>
        <v>1.3516967693580739E-2</v>
      </c>
      <c r="BH64" s="35">
        <f t="shared" si="267"/>
        <v>0.10642237924625553</v>
      </c>
      <c r="BI64" s="243">
        <f>IFERROR('Turistas lugar residencia isla '!BI64/'Turistas lugar residencia isla '!$M64,"-")</f>
        <v>2.9824651617216022E-2</v>
      </c>
      <c r="BJ64" s="35">
        <f t="shared" si="268"/>
        <v>0.41945333545919938</v>
      </c>
      <c r="BK64" s="242">
        <f>IFERROR('Turistas lugar residencia isla '!BK64/'Turistas lugar residencia isla '!$C64,"-")</f>
        <v>4.6027149508031252E-2</v>
      </c>
      <c r="BL64" s="35">
        <f t="shared" si="269"/>
        <v>-0.12932111880323682</v>
      </c>
      <c r="BM64" s="243">
        <f>IFERROR('Turistas lugar residencia isla '!BM64/'Turistas lugar residencia isla '!$E64,"-")</f>
        <v>4.2795110209090478E-2</v>
      </c>
      <c r="BN64" s="35">
        <f t="shared" si="270"/>
        <v>-4.2980166112586149E-2</v>
      </c>
      <c r="BO64" s="243">
        <f>IFERROR('Turistas lugar residencia isla '!BO64/'Turistas lugar residencia isla '!$G64,"-")</f>
        <v>3.5307177033492822E-2</v>
      </c>
      <c r="BP64" s="35">
        <f t="shared" si="271"/>
        <v>-0.1756320507567205</v>
      </c>
      <c r="BQ64" s="243">
        <f>IFERROR('Turistas lugar residencia isla '!BQ64/'Turistas lugar residencia isla '!$I64,"-")</f>
        <v>6.7379069601766761E-2</v>
      </c>
      <c r="BR64" s="35">
        <f t="shared" si="272"/>
        <v>-0.1999023365344671</v>
      </c>
      <c r="BS64" s="243">
        <f>IFERROR('Turistas lugar residencia isla '!BS64/'Turistas lugar residencia isla '!$K64,"-")</f>
        <v>5.0242395622582002E-2</v>
      </c>
      <c r="BT64" s="35">
        <f t="shared" si="273"/>
        <v>-0.14547212936223131</v>
      </c>
      <c r="BU64" s="243">
        <f>IFERROR('Turistas lugar residencia isla '!BU64/'Turistas lugar residencia isla '!$M64,"-")</f>
        <v>7.87782177199568E-2</v>
      </c>
      <c r="BV64" s="35">
        <f t="shared" si="274"/>
        <v>-0.12375154400859423</v>
      </c>
      <c r="BW64" s="242">
        <f>IFERROR('Turistas lugar residencia isla '!BW64/'Turistas lugar residencia isla '!$C64,"-")</f>
        <v>0.38741940839925593</v>
      </c>
      <c r="BX64" s="35">
        <f t="shared" si="275"/>
        <v>4.0876132362948736E-2</v>
      </c>
      <c r="BY64" s="243">
        <f>IFERROR('Turistas lugar residencia isla '!BY64/'Turistas lugar residencia isla '!$E64,"-")</f>
        <v>0.43844102515693584</v>
      </c>
      <c r="BZ64" s="35">
        <f t="shared" si="276"/>
        <v>5.8356715772854839E-2</v>
      </c>
      <c r="CA64" s="243">
        <f>IFERROR('Turistas lugar residencia isla '!CA64/'Turistas lugar residencia isla '!$G64,"-")</f>
        <v>0.25545645933014355</v>
      </c>
      <c r="CB64" s="35">
        <f t="shared" si="277"/>
        <v>6.2240269441714791E-2</v>
      </c>
      <c r="CC64" s="243">
        <f>IFERROR('Turistas lugar residencia isla '!CC64/'Turistas lugar residencia isla '!$I64,"-")</f>
        <v>0.28444824392676499</v>
      </c>
      <c r="CD64" s="35">
        <f t="shared" si="278"/>
        <v>5.4664740155645264E-2</v>
      </c>
      <c r="CE64" s="243">
        <f>IFERROR('Turistas lugar residencia isla '!CE64/'Turistas lugar residencia isla '!$K64,"-")</f>
        <v>0.51510044579999226</v>
      </c>
      <c r="CF64" s="35">
        <f t="shared" si="279"/>
        <v>9.5343850272038289E-3</v>
      </c>
      <c r="CG64" s="243">
        <f>IFERROR('Turistas lugar residencia isla '!CG64/'Turistas lugar residencia isla '!$M64,"-")</f>
        <v>0.10346068802385971</v>
      </c>
      <c r="CH64" s="35">
        <f t="shared" si="280"/>
        <v>-0.25269979652635588</v>
      </c>
      <c r="CI64" s="242">
        <f>IFERROR('Turistas lugar residencia isla '!CI64/'Turistas lugar residencia isla '!$C64,"-")</f>
        <v>3.9325605545096121E-2</v>
      </c>
      <c r="CJ64" s="35">
        <f t="shared" si="281"/>
        <v>-0.16092984207516792</v>
      </c>
      <c r="CK64" s="243">
        <f>IFERROR('Turistas lugar residencia isla '!CK64/'Turistas lugar residencia isla '!$E64,"-")</f>
        <v>2.9735214990324256E-2</v>
      </c>
      <c r="CL64" s="35">
        <f t="shared" si="282"/>
        <v>-0.18388667404411219</v>
      </c>
      <c r="CM64" s="243">
        <f>IFERROR('Turistas lugar residencia isla '!CM64/'Turistas lugar residencia isla '!$G64,"-")</f>
        <v>7.1203827751196172E-2</v>
      </c>
      <c r="CN64" s="35">
        <f t="shared" si="283"/>
        <v>2.2588939008203468E-3</v>
      </c>
      <c r="CO64" s="243">
        <f>IFERROR('Turistas lugar residencia isla '!CO64/'Turistas lugar residencia isla '!$I64,"-")</f>
        <v>2.5888722661537366E-2</v>
      </c>
      <c r="CP64" s="35">
        <f t="shared" si="284"/>
        <v>-9.7267075912074286E-2</v>
      </c>
      <c r="CQ64" s="243">
        <f>IFERROR('Turistas lugar residencia isla '!CQ64/'Turistas lugar residencia isla '!$K64,"-")</f>
        <v>2.4915410642879113E-2</v>
      </c>
      <c r="CR64" s="35">
        <f t="shared" si="285"/>
        <v>-0.43552883257705288</v>
      </c>
      <c r="CS64" s="243">
        <f>IFERROR('Turistas lugar residencia isla '!CS64/'Turistas lugar residencia isla '!$M64,"-")</f>
        <v>7.6618501568365305E-2</v>
      </c>
      <c r="CT64" s="35">
        <f t="shared" si="286"/>
        <v>0.11786196825516004</v>
      </c>
      <c r="CU64" s="242">
        <f>IFERROR('Turistas lugar residencia isla '!CU64/'Turistas lugar residencia isla '!$C64,"-")</f>
        <v>5.0200605427837858E-2</v>
      </c>
      <c r="CV64" s="35">
        <f t="shared" si="287"/>
        <v>0.11861032773989311</v>
      </c>
      <c r="CW64" s="243">
        <f>IFERROR('Turistas lugar residencia isla '!CW64/'Turistas lugar residencia isla '!$E64,"-")</f>
        <v>3.3086326520979849E-2</v>
      </c>
      <c r="CX64" s="35">
        <f t="shared" si="288"/>
        <v>6.5317072484008198E-2</v>
      </c>
      <c r="CY64" s="243">
        <f>IFERROR('Turistas lugar residencia isla '!CY64/'Turistas lugar residencia isla '!$G64,"-")</f>
        <v>2.3341626794258372E-2</v>
      </c>
      <c r="CZ64" s="35">
        <f t="shared" si="289"/>
        <v>-9.521293381364504E-2</v>
      </c>
      <c r="DA64" s="243">
        <f>IFERROR('Turistas lugar residencia isla '!DA64/'Turistas lugar residencia isla '!$I64,"-")</f>
        <v>1.9462848186934532E-2</v>
      </c>
      <c r="DB64" s="35">
        <f t="shared" si="290"/>
        <v>0.10845290201626279</v>
      </c>
      <c r="DC64" s="243">
        <f>IFERROR('Turistas lugar residencia isla '!DC64/'Turistas lugar residencia isla '!$K64,"-")</f>
        <v>0.13252260409581451</v>
      </c>
      <c r="DD64" s="35">
        <f t="shared" si="291"/>
        <v>0.20873038775695507</v>
      </c>
      <c r="DE64" s="243">
        <f>IFERROR('Turistas lugar residencia isla '!DE64/'Turistas lugar residencia isla '!$M64,"-")</f>
        <v>1.0027253560960559E-2</v>
      </c>
      <c r="DF64" s="35" t="str">
        <f t="shared" si="292"/>
        <v>-</v>
      </c>
      <c r="DG64" s="242">
        <f>IFERROR('Turistas lugar residencia isla '!DG64/'Turistas lugar residencia isla '!$C64,"-")</f>
        <v>2.7785516822807763E-2</v>
      </c>
      <c r="DH64" s="35">
        <f t="shared" si="293"/>
        <v>6.0636908664386535E-3</v>
      </c>
      <c r="DI64" s="243">
        <f>IFERROR('Turistas lugar residencia isla '!DI64/'Turistas lugar residencia isla '!$E64,"-")</f>
        <v>1.3815075282012555E-2</v>
      </c>
      <c r="DJ64" s="35">
        <f t="shared" si="294"/>
        <v>0.25170517640546985</v>
      </c>
      <c r="DK64" s="243">
        <f>IFERROR('Turistas lugar residencia isla '!DK64/'Turistas lugar residencia isla '!$G64,"-")</f>
        <v>7.5804784688995222E-2</v>
      </c>
      <c r="DL64" s="35">
        <f t="shared" si="295"/>
        <v>-5.2679365116639842E-2</v>
      </c>
      <c r="DM64" s="243">
        <f>IFERROR('Turistas lugar residencia isla '!DM64/'Turistas lugar residencia isla '!$I64,"-")</f>
        <v>1.2125097955403577E-2</v>
      </c>
      <c r="DN64" s="35">
        <f t="shared" si="296"/>
        <v>0.21714048621679338</v>
      </c>
      <c r="DO64" s="243">
        <f>IFERROR('Turistas lugar residencia isla '!DO64/'Turistas lugar residencia isla '!$K64,"-")</f>
        <v>1.0674938588776585E-2</v>
      </c>
      <c r="DP64" s="35">
        <f t="shared" si="297"/>
        <v>0.37676992892633643</v>
      </c>
      <c r="DQ64" s="243">
        <f>IFERROR('Turistas lugar residencia isla '!DQ64/'Turistas lugar residencia isla '!$M64,"-")</f>
        <v>3.2395742273872577E-3</v>
      </c>
      <c r="DR64" s="35">
        <f t="shared" si="298"/>
        <v>-0.33743410711580613</v>
      </c>
      <c r="DS64" s="242">
        <f>IFERROR('Turistas lugar residencia isla '!DS64/'Turistas lugar residencia isla '!$C64,"-")</f>
        <v>7.687076170026351E-2</v>
      </c>
      <c r="DT64" s="35">
        <f t="shared" si="299"/>
        <v>4.1298038613417409E-2</v>
      </c>
      <c r="DU64" s="243">
        <f>IFERROR('Turistas lugar residencia isla '!DU64/'Turistas lugar residencia isla '!$E64,"-")</f>
        <v>0.10996365695945627</v>
      </c>
      <c r="DV64" s="35">
        <f t="shared" si="300"/>
        <v>-6.233872770629667E-2</v>
      </c>
      <c r="DW64" s="243">
        <f>IFERROR('Turistas lugar residencia isla '!DW64/'Turistas lugar residencia isla '!$G64,"-")</f>
        <v>0.10557703349282296</v>
      </c>
      <c r="DX64" s="35">
        <f t="shared" si="301"/>
        <v>-0.10567791666915383</v>
      </c>
      <c r="DY64" s="243">
        <f>IFERROR('Turistas lugar residencia isla '!DY64/'Turistas lugar residencia isla '!$I64,"-")</f>
        <v>0.10187361971931325</v>
      </c>
      <c r="DZ64" s="35">
        <f t="shared" si="302"/>
        <v>0.24944124482762953</v>
      </c>
      <c r="EA64" s="243">
        <f>IFERROR('Turistas lugar residencia isla '!EA64/'Turistas lugar residencia isla '!$K64,"-")</f>
        <v>4.4138098353269414E-2</v>
      </c>
      <c r="EB64" s="35">
        <f t="shared" si="303"/>
        <v>-0.10468496233901392</v>
      </c>
      <c r="EC64" s="243">
        <f>IFERROR('Turistas lugar residencia isla '!EC64/'Turistas lugar residencia isla '!$M64,"-")</f>
        <v>0.13714197562606056</v>
      </c>
      <c r="ED64" s="35">
        <f t="shared" si="304"/>
        <v>0.32484984283524554</v>
      </c>
    </row>
    <row r="65" spans="1:134" s="16" customFormat="1" outlineLevel="1" x14ac:dyDescent="0.25">
      <c r="A65" s="218"/>
      <c r="B65" s="33" t="s">
        <v>43</v>
      </c>
      <c r="C65" s="242">
        <f>IFERROR('Turistas lugar residencia isla '!C65/'Turistas lugar residencia isla '!$C65,"-")</f>
        <v>1</v>
      </c>
      <c r="D65" s="35">
        <f t="shared" si="239"/>
        <v>0</v>
      </c>
      <c r="E65" s="243">
        <f>IFERROR('Turistas lugar residencia isla '!E65/'Turistas lugar residencia isla '!$E65,"-")</f>
        <v>1</v>
      </c>
      <c r="F65" s="35">
        <f t="shared" si="240"/>
        <v>0</v>
      </c>
      <c r="G65" s="243">
        <f>IFERROR('Turistas lugar residencia isla '!G65/'Turistas lugar residencia isla '!$G65,"-")</f>
        <v>1</v>
      </c>
      <c r="H65" s="35">
        <f t="shared" si="241"/>
        <v>0</v>
      </c>
      <c r="I65" s="243">
        <f>IFERROR('Turistas lugar residencia isla '!I65/'Turistas lugar residencia isla '!$I65,"-")</f>
        <v>1</v>
      </c>
      <c r="J65" s="35">
        <f t="shared" si="242"/>
        <v>0</v>
      </c>
      <c r="K65" s="243">
        <f>IFERROR('Turistas lugar residencia isla '!K65/'Turistas lugar residencia isla '!$K65,"-")</f>
        <v>1</v>
      </c>
      <c r="L65" s="35">
        <f t="shared" si="243"/>
        <v>0</v>
      </c>
      <c r="M65" s="243">
        <f>IFERROR('Turistas lugar residencia isla '!M65/'Turistas lugar residencia isla '!$M65,"-")</f>
        <v>1</v>
      </c>
      <c r="N65" s="35">
        <f t="shared" si="244"/>
        <v>0</v>
      </c>
      <c r="O65" s="242">
        <f>IFERROR('Turistas lugar residencia isla '!O65/'Turistas lugar residencia isla '!$C65,"-")</f>
        <v>0.84180218154336606</v>
      </c>
      <c r="P65" s="35">
        <f t="shared" si="245"/>
        <v>-1.9368826093205005E-2</v>
      </c>
      <c r="Q65" s="243">
        <f>IFERROR('Turistas lugar residencia isla '!Q65/'Turistas lugar residencia isla '!$E65,"-")</f>
        <v>0.81379697015361974</v>
      </c>
      <c r="R65" s="35">
        <f t="shared" si="246"/>
        <v>-2.1752999499216052E-2</v>
      </c>
      <c r="S65" s="243">
        <f>IFERROR('Turistas lugar residencia isla '!S65/'Turistas lugar residencia isla '!$G65,"-")</f>
        <v>0.81202411225221094</v>
      </c>
      <c r="T65" s="35">
        <f t="shared" si="247"/>
        <v>-1.2874448635651459E-2</v>
      </c>
      <c r="U65" s="243">
        <f>IFERROR('Turistas lugar residencia isla '!U65/'Turistas lugar residencia isla '!$I65,"-")</f>
        <v>0.89631435806058335</v>
      </c>
      <c r="V65" s="35">
        <f t="shared" si="248"/>
        <v>-2.9666747598955712E-2</v>
      </c>
      <c r="W65" s="243">
        <f>IFERROR('Turistas lugar residencia isla '!W65/'Turistas lugar residencia isla '!$K65,"-")</f>
        <v>0.89154840861091555</v>
      </c>
      <c r="X65" s="35">
        <f t="shared" si="249"/>
        <v>-5.5411989150313534E-3</v>
      </c>
      <c r="Y65" s="243">
        <f>IFERROR('Turistas lugar residencia isla '!Y65/'Turistas lugar residencia isla '!$M65,"-")</f>
        <v>0.75829409832475636</v>
      </c>
      <c r="Z65" s="35">
        <f t="shared" si="250"/>
        <v>-1.8642488855182382E-2</v>
      </c>
      <c r="AA65" s="242">
        <f>IFERROR('Turistas lugar residencia isla '!AA65/'Turistas lugar residencia isla '!$C65,"-")</f>
        <v>0.15819781845663392</v>
      </c>
      <c r="AB65" s="35">
        <f t="shared" si="251"/>
        <v>0.1174378809557346</v>
      </c>
      <c r="AC65" s="243">
        <f>IFERROR('Turistas lugar residencia isla '!AC65/'Turistas lugar residencia isla '!$E65,"-")</f>
        <v>0.18620302984638024</v>
      </c>
      <c r="AD65" s="35">
        <f t="shared" si="252"/>
        <v>0.10763214838695245</v>
      </c>
      <c r="AE65" s="243">
        <f>IFERROR('Turistas lugar residencia isla '!AE65/'Turistas lugar residencia isla '!$G65,"-")</f>
        <v>0.18797588774778903</v>
      </c>
      <c r="AF65" s="35">
        <f t="shared" si="253"/>
        <v>5.9704607666910325E-2</v>
      </c>
      <c r="AG65" s="243">
        <f>IFERROR('Turistas lugar residencia isla '!AG65/'Turistas lugar residencia isla '!$I65,"-")</f>
        <v>0.10368564193941668</v>
      </c>
      <c r="AH65" s="35">
        <f t="shared" si="254"/>
        <v>0.35924248891905042</v>
      </c>
      <c r="AI65" s="243">
        <f>IFERROR('Turistas lugar residencia isla '!AI65/'Turistas lugar residencia isla '!$K65,"-")</f>
        <v>0.10845159138908445</v>
      </c>
      <c r="AJ65" s="35">
        <f t="shared" si="255"/>
        <v>4.800532731170315E-2</v>
      </c>
      <c r="AK65" s="243">
        <f>IFERROR('Turistas lugar residencia isla '!AK65/'Turistas lugar residencia isla '!$M65,"-")</f>
        <v>0.24170590167524361</v>
      </c>
      <c r="AL65" s="35">
        <f t="shared" si="256"/>
        <v>6.3374307324766788E-2</v>
      </c>
      <c r="AM65" s="242">
        <f>IFERROR('Turistas lugar residencia isla '!AM65/'Turistas lugar residencia isla '!$C65,"-")</f>
        <v>0.16387919816705651</v>
      </c>
      <c r="AN65" s="35">
        <f t="shared" si="257"/>
        <v>-0.17167879998055857</v>
      </c>
      <c r="AO65" s="243">
        <f>IFERROR('Turistas lugar residencia isla '!AO65/'Turistas lugar residencia isla '!$E65,"-")</f>
        <v>0.11190619709070924</v>
      </c>
      <c r="AP65" s="35">
        <f t="shared" si="258"/>
        <v>-0.17129718041663644</v>
      </c>
      <c r="AQ65" s="243">
        <f>IFERROR('Turistas lugar residencia isla '!AQ65/'Turistas lugar residencia isla '!$G65,"-")</f>
        <v>0.2104838093575038</v>
      </c>
      <c r="AR65" s="35">
        <f t="shared" si="259"/>
        <v>-1.4648284680231494E-2</v>
      </c>
      <c r="AS65" s="243">
        <f>IFERROR('Turistas lugar residencia isla '!AS65/'Turistas lugar residencia isla '!$I65,"-")</f>
        <v>0.36737628559817437</v>
      </c>
      <c r="AT65" s="35">
        <f t="shared" si="260"/>
        <v>-0.13213446282477859</v>
      </c>
      <c r="AU65" s="243">
        <f>IFERROR('Turistas lugar residencia isla '!AU65/'Turistas lugar residencia isla '!$K65,"-")</f>
        <v>9.0139604200888429E-2</v>
      </c>
      <c r="AV65" s="35">
        <f t="shared" si="261"/>
        <v>-0.12812100551549044</v>
      </c>
      <c r="AW65" s="243">
        <f>IFERROR('Turistas lugar residencia isla '!AW65/'Turistas lugar residencia isla '!$M65,"-")</f>
        <v>0.33849775539253257</v>
      </c>
      <c r="AX65" s="35">
        <f t="shared" si="262"/>
        <v>-4.086529885559842E-2</v>
      </c>
      <c r="AY65" s="242">
        <f>IFERROR('Turistas lugar residencia isla '!AY65/'Turistas lugar residencia isla '!$C65,"-")</f>
        <v>2.6961051724948486E-2</v>
      </c>
      <c r="AZ65" s="35">
        <f t="shared" si="263"/>
        <v>5.222721003765507E-2</v>
      </c>
      <c r="BA65" s="243">
        <f>IFERROR('Turistas lugar residencia isla '!BA65/'Turistas lugar residencia isla '!$E65,"-")</f>
        <v>3.2530072422015582E-2</v>
      </c>
      <c r="BB65" s="35">
        <f t="shared" si="264"/>
        <v>3.03685141806187E-2</v>
      </c>
      <c r="BC65" s="243">
        <f>IFERROR('Turistas lugar residencia isla '!BC65/'Turistas lugar residencia isla '!$G65,"-")</f>
        <v>3.6153826564949927E-2</v>
      </c>
      <c r="BD65" s="35">
        <f t="shared" si="265"/>
        <v>0.10955762041349093</v>
      </c>
      <c r="BE65" s="243">
        <f>IFERROR('Turistas lugar residencia isla '!BE65/'Turistas lugar residencia isla '!$I65,"-")</f>
        <v>6.6960517677951796E-3</v>
      </c>
      <c r="BF65" s="35">
        <f t="shared" si="266"/>
        <v>-0.19874408509983343</v>
      </c>
      <c r="BG65" s="243">
        <f>IFERROR('Turistas lugar residencia isla '!BG65/'Turistas lugar residencia isla '!$K65,"-")</f>
        <v>1.6562303160546889E-2</v>
      </c>
      <c r="BH65" s="35">
        <f t="shared" si="267"/>
        <v>-5.0584953613210248E-2</v>
      </c>
      <c r="BI65" s="243">
        <f>IFERROR('Turistas lugar residencia isla '!BI65/'Turistas lugar residencia isla '!$M65,"-")</f>
        <v>2.228183510347093E-2</v>
      </c>
      <c r="BJ65" s="35">
        <f t="shared" si="268"/>
        <v>-0.19419572454164091</v>
      </c>
      <c r="BK65" s="242">
        <f>IFERROR('Turistas lugar residencia isla '!BK65/'Turistas lugar residencia isla '!$C65,"-")</f>
        <v>3.7003034504291855E-2</v>
      </c>
      <c r="BL65" s="35">
        <f t="shared" si="269"/>
        <v>4.3454331766473731E-2</v>
      </c>
      <c r="BM65" s="243">
        <f>IFERROR('Turistas lugar residencia isla '!BM65/'Turistas lugar residencia isla '!$E65,"-")</f>
        <v>3.4963345773018586E-2</v>
      </c>
      <c r="BN65" s="35">
        <f t="shared" si="270"/>
        <v>0.24865871670325013</v>
      </c>
      <c r="BO65" s="243">
        <f>IFERROR('Turistas lugar residencia isla '!BO65/'Turistas lugar residencia isla '!$G65,"-")</f>
        <v>2.4439666619373475E-2</v>
      </c>
      <c r="BP65" s="35">
        <f t="shared" si="271"/>
        <v>-7.0173347150427334E-3</v>
      </c>
      <c r="BQ65" s="243">
        <f>IFERROR('Turistas lugar residencia isla '!BQ65/'Turistas lugar residencia isla '!$I65,"-")</f>
        <v>5.2849416987089309E-2</v>
      </c>
      <c r="BR65" s="35">
        <f t="shared" si="272"/>
        <v>-9.9031920124055706E-2</v>
      </c>
      <c r="BS65" s="243">
        <f>IFERROR('Turistas lugar residencia isla '!BS65/'Turistas lugar residencia isla '!$K65,"-")</f>
        <v>4.4437857398693298E-2</v>
      </c>
      <c r="BT65" s="35">
        <f t="shared" si="273"/>
        <v>-4.4890378859080649E-2</v>
      </c>
      <c r="BU65" s="243">
        <f>IFERROR('Turistas lugar residencia isla '!BU65/'Turistas lugar residencia isla '!$M65,"-")</f>
        <v>6.1206613380050366E-2</v>
      </c>
      <c r="BV65" s="35">
        <f t="shared" si="274"/>
        <v>0.11192970361658516</v>
      </c>
      <c r="BW65" s="242">
        <f>IFERROR('Turistas lugar residencia isla '!BW65/'Turistas lugar residencia isla '!$C65,"-")</f>
        <v>0.37383655899099405</v>
      </c>
      <c r="BX65" s="35">
        <f t="shared" si="275"/>
        <v>6.5120077296179746E-2</v>
      </c>
      <c r="BY65" s="243">
        <f>IFERROR('Turistas lugar residencia isla '!BY65/'Turistas lugar residencia isla '!$E65,"-")</f>
        <v>0.41068690110007</v>
      </c>
      <c r="BZ65" s="35">
        <f t="shared" si="276"/>
        <v>3.1914001533716929E-2</v>
      </c>
      <c r="CA65" s="243">
        <f>IFERROR('Turistas lugar residencia isla '!CA65/'Turistas lugar residencia isla '!$G65,"-")</f>
        <v>0.24660489448161205</v>
      </c>
      <c r="CB65" s="35">
        <f t="shared" si="277"/>
        <v>-3.0948595961809877E-2</v>
      </c>
      <c r="CC65" s="243">
        <f>IFERROR('Turistas lugar residencia isla '!CC65/'Turistas lugar residencia isla '!$I65,"-")</f>
        <v>0.2680796523805058</v>
      </c>
      <c r="CD65" s="35">
        <f t="shared" si="278"/>
        <v>0.15163534668319678</v>
      </c>
      <c r="CE65" s="243">
        <f>IFERROR('Turistas lugar residencia isla '!CE65/'Turistas lugar residencia isla '!$K65,"-")</f>
        <v>0.50391723377013675</v>
      </c>
      <c r="CF65" s="35">
        <f t="shared" si="279"/>
        <v>5.8737393581407726E-2</v>
      </c>
      <c r="CG65" s="243">
        <f>IFERROR('Turistas lugar residencia isla '!CG65/'Turistas lugar residencia isla '!$M65,"-")</f>
        <v>9.0441256980181753E-2</v>
      </c>
      <c r="CH65" s="35">
        <f t="shared" si="280"/>
        <v>-0.16478641005057504</v>
      </c>
      <c r="CI65" s="242">
        <f>IFERROR('Turistas lugar residencia isla '!CI65/'Turistas lugar residencia isla '!$C65,"-")</f>
        <v>3.5238746566113782E-2</v>
      </c>
      <c r="CJ65" s="35">
        <f t="shared" si="281"/>
        <v>-1.1874744397784798E-2</v>
      </c>
      <c r="CK65" s="243">
        <f>IFERROR('Turistas lugar residencia isla '!CK65/'Turistas lugar residencia isla '!$E65,"-")</f>
        <v>2.5808653411458101E-2</v>
      </c>
      <c r="CL65" s="35">
        <f t="shared" si="282"/>
        <v>-8.513146083916634E-2</v>
      </c>
      <c r="CM65" s="243">
        <f>IFERROR('Turistas lugar residencia isla '!CM65/'Turistas lugar residencia isla '!$G65,"-")</f>
        <v>6.1935892258832004E-2</v>
      </c>
      <c r="CN65" s="35">
        <f t="shared" si="283"/>
        <v>0.11731770690766563</v>
      </c>
      <c r="CO65" s="243">
        <f>IFERROR('Turistas lugar residencia isla '!CO65/'Turistas lugar residencia isla '!$I65,"-")</f>
        <v>2.1557410359811183E-2</v>
      </c>
      <c r="CP65" s="35">
        <f t="shared" si="284"/>
        <v>-2.6961039131150111E-2</v>
      </c>
      <c r="CQ65" s="243">
        <f>IFERROR('Turistas lugar residencia isla '!CQ65/'Turistas lugar residencia isla '!$K65,"-")</f>
        <v>2.4771408927917134E-2</v>
      </c>
      <c r="CR65" s="35">
        <f t="shared" si="285"/>
        <v>-0.16153012143003831</v>
      </c>
      <c r="CS65" s="243">
        <f>IFERROR('Turistas lugar residencia isla '!CS65/'Turistas lugar residencia isla '!$M65,"-")</f>
        <v>8.0148910544180441E-2</v>
      </c>
      <c r="CT65" s="35">
        <f t="shared" si="286"/>
        <v>-0.10917059519014127</v>
      </c>
      <c r="CU65" s="242">
        <f>IFERROR('Turistas lugar residencia isla '!CU65/'Turistas lugar residencia isla '!$C65,"-")</f>
        <v>4.9618269826950764E-2</v>
      </c>
      <c r="CV65" s="35">
        <f t="shared" si="287"/>
        <v>-7.8606573982937245E-2</v>
      </c>
      <c r="CW65" s="243">
        <f>IFERROR('Turistas lugar residencia isla '!CW65/'Turistas lugar residencia isla '!$E65,"-")</f>
        <v>3.2565529957185028E-2</v>
      </c>
      <c r="CX65" s="35">
        <f t="shared" si="288"/>
        <v>-0.16973072909987863</v>
      </c>
      <c r="CY65" s="243">
        <f>IFERROR('Turistas lugar residencia isla '!CY65/'Turistas lugar residencia isla '!$G65,"-")</f>
        <v>2.3839406870609463E-2</v>
      </c>
      <c r="CZ65" s="35">
        <f t="shared" si="289"/>
        <v>-8.8251708876949886E-2</v>
      </c>
      <c r="DA65" s="243">
        <f>IFERROR('Turistas lugar residencia isla '!DA65/'Turistas lugar residencia isla '!$I65,"-")</f>
        <v>2.4145800118790833E-2</v>
      </c>
      <c r="DB65" s="35">
        <f t="shared" si="290"/>
        <v>3.4772741873227098E-2</v>
      </c>
      <c r="DC65" s="243">
        <f>IFERROR('Turistas lugar residencia isla '!DC65/'Turistas lugar residencia isla '!$K65,"-")</f>
        <v>0.12909786291534411</v>
      </c>
      <c r="DD65" s="35">
        <f t="shared" si="291"/>
        <v>-9.1297790471795537E-2</v>
      </c>
      <c r="DE65" s="243">
        <f>IFERROR('Turistas lugar residencia isla '!DE65/'Turistas lugar residencia isla '!$M65,"-")</f>
        <v>9.6901346764480447E-3</v>
      </c>
      <c r="DF65" s="35" t="str">
        <f t="shared" si="292"/>
        <v>-</v>
      </c>
      <c r="DG65" s="242">
        <f>IFERROR('Turistas lugar residencia isla '!DG65/'Turistas lugar residencia isla '!$C65,"-")</f>
        <v>2.9037571615986631E-2</v>
      </c>
      <c r="DH65" s="35">
        <f t="shared" si="293"/>
        <v>1.6585459219607301E-2</v>
      </c>
      <c r="DI65" s="243">
        <f>IFERROR('Turistas lugar residencia isla '!DI65/'Turistas lugar residencia isla '!$E65,"-")</f>
        <v>1.5984700073574387E-2</v>
      </c>
      <c r="DJ65" s="35">
        <f t="shared" si="294"/>
        <v>0.11989497625084322</v>
      </c>
      <c r="DK65" s="243">
        <f>IFERROR('Turistas lugar residencia isla '!DK65/'Turistas lugar residencia isla '!$G65,"-")</f>
        <v>7.6251177782385826E-2</v>
      </c>
      <c r="DL65" s="35">
        <f t="shared" si="295"/>
        <v>-4.6842865161414449E-2</v>
      </c>
      <c r="DM65" s="243">
        <f>IFERROR('Turistas lugar residencia isla '!DM65/'Turistas lugar residencia isla '!$I65,"-")</f>
        <v>1.4642533370846228E-2</v>
      </c>
      <c r="DN65" s="35">
        <f t="shared" si="296"/>
        <v>5.6160401062318455E-2</v>
      </c>
      <c r="DO65" s="243">
        <f>IFERROR('Turistas lugar residencia isla '!DO65/'Turistas lugar residencia isla '!$K65,"-")</f>
        <v>8.5466918621166649E-3</v>
      </c>
      <c r="DP65" s="35">
        <f t="shared" si="297"/>
        <v>3.2701317905289899</v>
      </c>
      <c r="DQ65" s="243">
        <f>IFERROR('Turistas lugar residencia isla '!DQ65/'Turistas lugar residencia isla '!$M65,"-")</f>
        <v>6.2411036899156901E-3</v>
      </c>
      <c r="DR65" s="35">
        <f t="shared" si="298"/>
        <v>5.0488776962662874</v>
      </c>
      <c r="DS65" s="242">
        <f>IFERROR('Turistas lugar residencia isla '!DS65/'Turistas lugar residencia isla '!$C65,"-")</f>
        <v>8.5825645065005451E-2</v>
      </c>
      <c r="DT65" s="35">
        <f t="shared" si="299"/>
        <v>4.4623670176284991E-2</v>
      </c>
      <c r="DU65" s="243">
        <f>IFERROR('Turistas lugar residencia isla '!DU65/'Turistas lugar residencia isla '!$E65,"-")</f>
        <v>0.12205591653296222</v>
      </c>
      <c r="DV65" s="35">
        <f t="shared" si="300"/>
        <v>2.4247099230196856E-3</v>
      </c>
      <c r="DW65" s="243">
        <f>IFERROR('Turistas lugar residencia isla '!DW65/'Turistas lugar residencia isla '!$G65,"-")</f>
        <v>0.10974930970128892</v>
      </c>
      <c r="DX65" s="35">
        <f t="shared" si="301"/>
        <v>1.3434093152608684E-2</v>
      </c>
      <c r="DY65" s="243">
        <f>IFERROR('Turistas lugar residencia isla '!DY65/'Turistas lugar residencia isla '!$I65,"-")</f>
        <v>9.8552627465691336E-2</v>
      </c>
      <c r="DZ65" s="35">
        <f t="shared" si="302"/>
        <v>0.11271786506760462</v>
      </c>
      <c r="EA65" s="243">
        <f>IFERROR('Turistas lugar residencia isla '!EA65/'Turistas lugar residencia isla '!$K65,"-")</f>
        <v>4.8056615658231133E-2</v>
      </c>
      <c r="EB65" s="35">
        <f t="shared" si="303"/>
        <v>-0.11269819175061302</v>
      </c>
      <c r="EC65" s="243">
        <f>IFERROR('Turistas lugar residencia isla '!EC65/'Turistas lugar residencia isla '!$M65,"-")</f>
        <v>0.13818022555567722</v>
      </c>
      <c r="ED65" s="35">
        <f t="shared" si="304"/>
        <v>0.270628791352584</v>
      </c>
    </row>
    <row r="66" spans="1:134" s="16" customFormat="1" outlineLevel="1" x14ac:dyDescent="0.25">
      <c r="A66" s="218"/>
      <c r="B66" s="33" t="s">
        <v>45</v>
      </c>
      <c r="C66" s="242">
        <f>IFERROR('Turistas lugar residencia isla '!C66/'Turistas lugar residencia isla '!$C66,"-")</f>
        <v>1</v>
      </c>
      <c r="D66" s="35">
        <f t="shared" si="239"/>
        <v>0</v>
      </c>
      <c r="E66" s="243">
        <f>IFERROR('Turistas lugar residencia isla '!E66/'Turistas lugar residencia isla '!$E66,"-")</f>
        <v>1</v>
      </c>
      <c r="F66" s="35">
        <f t="shared" si="240"/>
        <v>0</v>
      </c>
      <c r="G66" s="243">
        <f>IFERROR('Turistas lugar residencia isla '!G66/'Turistas lugar residencia isla '!$G66,"-")</f>
        <v>1</v>
      </c>
      <c r="H66" s="35">
        <f t="shared" si="241"/>
        <v>0</v>
      </c>
      <c r="I66" s="243">
        <f>IFERROR('Turistas lugar residencia isla '!I66/'Turistas lugar residencia isla '!$I66,"-")</f>
        <v>1</v>
      </c>
      <c r="J66" s="35">
        <f t="shared" si="242"/>
        <v>0</v>
      </c>
      <c r="K66" s="243">
        <f>IFERROR('Turistas lugar residencia isla '!K66/'Turistas lugar residencia isla '!$K66,"-")</f>
        <v>1</v>
      </c>
      <c r="L66" s="35">
        <f t="shared" si="243"/>
        <v>0</v>
      </c>
      <c r="M66" s="243">
        <f>IFERROR('Turistas lugar residencia isla '!M66/'Turistas lugar residencia isla '!$M66,"-")</f>
        <v>1</v>
      </c>
      <c r="N66" s="35">
        <f t="shared" si="244"/>
        <v>0</v>
      </c>
      <c r="O66" s="242">
        <f>IFERROR('Turistas lugar residencia isla '!O66/'Turistas lugar residencia isla '!$C66,"-")</f>
        <v>0.8197239508260884</v>
      </c>
      <c r="P66" s="35">
        <f t="shared" si="245"/>
        <v>-3.7402506829387283E-2</v>
      </c>
      <c r="Q66" s="243">
        <f>IFERROR('Turistas lugar residencia isla '!Q66/'Turistas lugar residencia isla '!$E66,"-")</f>
        <v>0.83292736567795911</v>
      </c>
      <c r="R66" s="35">
        <f t="shared" si="246"/>
        <v>-1.3835222269535929E-3</v>
      </c>
      <c r="S66" s="243">
        <f>IFERROR('Turistas lugar residencia isla '!S66/'Turistas lugar residencia isla '!$G66,"-")</f>
        <v>0.75302597375340674</v>
      </c>
      <c r="T66" s="35">
        <f t="shared" si="247"/>
        <v>-6.6961579644430724E-2</v>
      </c>
      <c r="U66" s="243">
        <f>IFERROR('Turistas lugar residencia isla '!U66/'Turistas lugar residencia isla '!$I66,"-")</f>
        <v>0.8626170563208958</v>
      </c>
      <c r="V66" s="35">
        <f t="shared" si="248"/>
        <v>-6.1536273174047307E-2</v>
      </c>
      <c r="W66" s="243">
        <f>IFERROR('Turistas lugar residencia isla '!W66/'Turistas lugar residencia isla '!$K66,"-")</f>
        <v>0.84711098292399734</v>
      </c>
      <c r="X66" s="35">
        <f t="shared" si="249"/>
        <v>-3.2779920183339084E-2</v>
      </c>
      <c r="Y66" s="243">
        <f>IFERROR('Turistas lugar residencia isla '!Y66/'Turistas lugar residencia isla '!$M66,"-")</f>
        <v>0.69332245342037269</v>
      </c>
      <c r="Z66" s="35">
        <f t="shared" si="250"/>
        <v>-9.9690410272520902E-2</v>
      </c>
      <c r="AA66" s="242">
        <f>IFERROR('Turistas lugar residencia isla '!AA66/'Turistas lugar residencia isla '!$C66,"-")</f>
        <v>0.18027526324641499</v>
      </c>
      <c r="AB66" s="35">
        <f t="shared" si="251"/>
        <v>0.21458818500640398</v>
      </c>
      <c r="AC66" s="243">
        <f>IFERROR('Turistas lugar residencia isla '!AC66/'Turistas lugar residencia isla '!$E66,"-")</f>
        <v>0.16707263432204092</v>
      </c>
      <c r="AD66" s="35">
        <f t="shared" si="252"/>
        <v>6.9425462635130941E-3</v>
      </c>
      <c r="AE66" s="243">
        <f>IFERROR('Turistas lugar residencia isla '!AE66/'Turistas lugar residencia isla '!$G66,"-")</f>
        <v>0.24697402624659326</v>
      </c>
      <c r="AF66" s="35">
        <f t="shared" si="253"/>
        <v>0.28011290145538181</v>
      </c>
      <c r="AG66" s="243">
        <f>IFERROR('Turistas lugar residencia isla '!AG66/'Turistas lugar residencia isla '!$I66,"-")</f>
        <v>0.13738294367910417</v>
      </c>
      <c r="AH66" s="35">
        <f t="shared" si="254"/>
        <v>0.69986247872035445</v>
      </c>
      <c r="AI66" s="243">
        <f>IFERROR('Turistas lugar residencia isla '!AI66/'Turistas lugar residencia isla '!$K66,"-")</f>
        <v>0.15288901707600264</v>
      </c>
      <c r="AJ66" s="35">
        <f t="shared" si="255"/>
        <v>0.2312300532943472</v>
      </c>
      <c r="AK66" s="243">
        <f>IFERROR('Turistas lugar residencia isla '!AK66/'Turistas lugar residencia isla '!$M66,"-")</f>
        <v>0.30667754657962737</v>
      </c>
      <c r="AL66" s="35">
        <f t="shared" si="256"/>
        <v>0.33392219954228497</v>
      </c>
      <c r="AM66" s="242">
        <f>IFERROR('Turistas lugar residencia isla '!AM66/'Turistas lugar residencia isla '!$C66,"-")</f>
        <v>0.14541544913398649</v>
      </c>
      <c r="AN66" s="35">
        <f t="shared" si="257"/>
        <v>-0.22162948235120306</v>
      </c>
      <c r="AO66" s="243">
        <f>IFERROR('Turistas lugar residencia isla '!AO66/'Turistas lugar residencia isla '!$E66,"-")</f>
        <v>9.9847295301010844E-2</v>
      </c>
      <c r="AP66" s="35">
        <f t="shared" si="258"/>
        <v>-0.18397114963127881</v>
      </c>
      <c r="AQ66" s="243">
        <f>IFERROR('Turistas lugar residencia isla '!AQ66/'Turistas lugar residencia isla '!$G66,"-")</f>
        <v>0.1551379340327228</v>
      </c>
      <c r="AR66" s="35">
        <f t="shared" si="259"/>
        <v>-0.22372425503753857</v>
      </c>
      <c r="AS66" s="243">
        <f>IFERROR('Turistas lugar residencia isla '!AS66/'Turistas lugar residencia isla '!$I66,"-")</f>
        <v>0.32030217845523484</v>
      </c>
      <c r="AT66" s="35">
        <f t="shared" si="260"/>
        <v>-0.22707171982528485</v>
      </c>
      <c r="AU66" s="243">
        <f>IFERROR('Turistas lugar residencia isla '!AU66/'Turistas lugar residencia isla '!$K66,"-")</f>
        <v>8.2192591277852958E-2</v>
      </c>
      <c r="AV66" s="35">
        <f t="shared" si="261"/>
        <v>-3.6776836687379744E-2</v>
      </c>
      <c r="AW66" s="243">
        <f>IFERROR('Turistas lugar residencia isla '!AW66/'Turistas lugar residencia isla '!$M66,"-")</f>
        <v>0.2680085225984859</v>
      </c>
      <c r="AX66" s="35">
        <f t="shared" si="262"/>
        <v>9.9650783852744951E-2</v>
      </c>
      <c r="AY66" s="242">
        <f>IFERROR('Turistas lugar residencia isla '!AY66/'Turistas lugar residencia isla '!$C66,"-")</f>
        <v>3.2372353585637018E-2</v>
      </c>
      <c r="AZ66" s="35">
        <f t="shared" si="263"/>
        <v>-4.806790098094782E-2</v>
      </c>
      <c r="BA66" s="243">
        <f>IFERROR('Turistas lugar residencia isla '!BA66/'Turistas lugar residencia isla '!$E66,"-")</f>
        <v>4.0711570700615797E-2</v>
      </c>
      <c r="BB66" s="35">
        <f t="shared" si="264"/>
        <v>1.796941647758965E-2</v>
      </c>
      <c r="BC66" s="243">
        <f>IFERROR('Turistas lugar residencia isla '!BC66/'Turistas lugar residencia isla '!$G66,"-")</f>
        <v>3.6641491444522063E-2</v>
      </c>
      <c r="BD66" s="35">
        <f t="shared" si="265"/>
        <v>-9.0951977130254491E-2</v>
      </c>
      <c r="BE66" s="243">
        <f>IFERROR('Turistas lugar residencia isla '!BE66/'Turistas lugar residencia isla '!$I66,"-")</f>
        <v>9.6089489520949367E-3</v>
      </c>
      <c r="BF66" s="35">
        <f t="shared" si="266"/>
        <v>-0.10703087616735907</v>
      </c>
      <c r="BG66" s="243">
        <f>IFERROR('Turistas lugar residencia isla '!BG66/'Turistas lugar residencia isla '!$K66,"-")</f>
        <v>2.322158868206391E-2</v>
      </c>
      <c r="BH66" s="35">
        <f t="shared" si="267"/>
        <v>-0.24601666644129638</v>
      </c>
      <c r="BI66" s="243">
        <f>IFERROR('Turistas lugar residencia isla '!BI66/'Turistas lugar residencia isla '!$M66,"-")</f>
        <v>4.7916949997733355E-2</v>
      </c>
      <c r="BJ66" s="35">
        <f t="shared" si="268"/>
        <v>0.29023677186778452</v>
      </c>
      <c r="BK66" s="242">
        <f>IFERROR('Turistas lugar residencia isla '!BK66/'Turistas lugar residencia isla '!$C66,"-")</f>
        <v>3.8793381232994494E-2</v>
      </c>
      <c r="BL66" s="35">
        <f t="shared" si="269"/>
        <v>5.5733624327023445E-3</v>
      </c>
      <c r="BM66" s="243">
        <f>IFERROR('Turistas lugar residencia isla '!BM66/'Turistas lugar residencia isla '!$E66,"-")</f>
        <v>3.4912526764818166E-2</v>
      </c>
      <c r="BN66" s="35">
        <f t="shared" si="270"/>
        <v>0.22596476762466944</v>
      </c>
      <c r="BO66" s="243">
        <f>IFERROR('Turistas lugar residencia isla '!BO66/'Turistas lugar residencia isla '!$G66,"-")</f>
        <v>2.4216784747353302E-2</v>
      </c>
      <c r="BP66" s="35">
        <f t="shared" si="271"/>
        <v>-4.2054427495551439E-2</v>
      </c>
      <c r="BQ66" s="243">
        <f>IFERROR('Turistas lugar residencia isla '!BQ66/'Turistas lugar residencia isla '!$I66,"-")</f>
        <v>5.6699200903276119E-2</v>
      </c>
      <c r="BR66" s="35">
        <f t="shared" si="272"/>
        <v>-0.10052235995025449</v>
      </c>
      <c r="BS66" s="243">
        <f>IFERROR('Turistas lugar residencia isla '!BS66/'Turistas lugar residencia isla '!$K66,"-")</f>
        <v>5.3295025107418334E-2</v>
      </c>
      <c r="BT66" s="35">
        <f t="shared" si="273"/>
        <v>-4.1837509279873286E-2</v>
      </c>
      <c r="BU66" s="243">
        <f>IFERROR('Turistas lugar residencia isla '!BU66/'Turistas lugar residencia isla '!$M66,"-")</f>
        <v>5.1135590915272679E-2</v>
      </c>
      <c r="BV66" s="35">
        <f t="shared" si="274"/>
        <v>-0.42258882342999993</v>
      </c>
      <c r="BW66" s="242">
        <f>IFERROR('Turistas lugar residencia isla '!BW66/'Turistas lugar residencia isla '!$C66,"-")</f>
        <v>0.33974702565738907</v>
      </c>
      <c r="BX66" s="35">
        <f t="shared" si="275"/>
        <v>2.6464026515816252E-2</v>
      </c>
      <c r="BY66" s="243">
        <f>IFERROR('Turistas lugar residencia isla '!BY66/'Turistas lugar residencia isla '!$E66,"-")</f>
        <v>0.40921747140936476</v>
      </c>
      <c r="BZ66" s="35">
        <f t="shared" si="276"/>
        <v>3.4046733623652292E-2</v>
      </c>
      <c r="CA66" s="243">
        <f>IFERROR('Turistas lugar residencia isla '!CA66/'Turistas lugar residencia isla '!$G66,"-")</f>
        <v>0.2257225008919764</v>
      </c>
      <c r="CB66" s="35">
        <f t="shared" si="277"/>
        <v>-3.3519910881819492E-2</v>
      </c>
      <c r="CC66" s="243">
        <f>IFERROR('Turistas lugar residencia isla '!CC66/'Turistas lugar residencia isla '!$I66,"-")</f>
        <v>0.23010842805510451</v>
      </c>
      <c r="CD66" s="35">
        <f t="shared" si="278"/>
        <v>0.14734290697655528</v>
      </c>
      <c r="CE66" s="243">
        <f>IFERROR('Turistas lugar residencia isla '!CE66/'Turistas lugar residencia isla '!$K66,"-")</f>
        <v>0.43479836413521766</v>
      </c>
      <c r="CF66" s="35">
        <f t="shared" si="279"/>
        <v>-4.1096983340739968E-2</v>
      </c>
      <c r="CG66" s="243">
        <f>IFERROR('Turistas lugar residencia isla '!CG66/'Turistas lugar residencia isla '!$M66,"-")</f>
        <v>7.5570062106169816E-2</v>
      </c>
      <c r="CH66" s="35">
        <f t="shared" si="280"/>
        <v>-0.11911298877932364</v>
      </c>
      <c r="CI66" s="242">
        <f>IFERROR('Turistas lugar residencia isla '!CI66/'Turistas lugar residencia isla '!$C66,"-")</f>
        <v>3.8637767588664412E-2</v>
      </c>
      <c r="CJ66" s="35">
        <f t="shared" si="281"/>
        <v>-0.11831932814620827</v>
      </c>
      <c r="CK66" s="243">
        <f>IFERROR('Turistas lugar residencia isla '!CK66/'Turistas lugar residencia isla '!$E66,"-")</f>
        <v>3.1825236111341644E-2</v>
      </c>
      <c r="CL66" s="35">
        <f t="shared" si="282"/>
        <v>-0.14577058459521153</v>
      </c>
      <c r="CM66" s="243">
        <f>IFERROR('Turistas lugar residencia isla '!CM66/'Turistas lugar residencia isla '!$G66,"-")</f>
        <v>6.0780321951014751E-2</v>
      </c>
      <c r="CN66" s="35">
        <f t="shared" si="283"/>
        <v>-3.1743382019369992E-2</v>
      </c>
      <c r="CO66" s="243">
        <f>IFERROR('Turistas lugar residencia isla '!CO66/'Turistas lugar residencia isla '!$I66,"-")</f>
        <v>1.7989861423940309E-2</v>
      </c>
      <c r="CP66" s="35">
        <f t="shared" si="284"/>
        <v>-0.13161474422083874</v>
      </c>
      <c r="CQ66" s="243">
        <f>IFERROR('Turistas lugar residencia isla '!CQ66/'Turistas lugar residencia isla '!$K66,"-")</f>
        <v>3.1763287703651111E-2</v>
      </c>
      <c r="CR66" s="35">
        <f t="shared" si="285"/>
        <v>-0.16042255182665122</v>
      </c>
      <c r="CS66" s="243">
        <f>IFERROR('Turistas lugar residencia isla '!CS66/'Turistas lugar residencia isla '!$M66,"-")</f>
        <v>8.8217960922979288E-2</v>
      </c>
      <c r="CT66" s="35">
        <f t="shared" si="286"/>
        <v>-0.36670467170901955</v>
      </c>
      <c r="CU66" s="242">
        <f>IFERROR('Turistas lugar residencia isla '!CU66/'Turistas lugar residencia isla '!$C66,"-")</f>
        <v>5.1866499211714719E-2</v>
      </c>
      <c r="CV66" s="35">
        <f t="shared" si="287"/>
        <v>0.31700272762671555</v>
      </c>
      <c r="CW66" s="243">
        <f>IFERROR('Turistas lugar residencia isla '!CW66/'Turistas lugar residencia isla '!$E66,"-")</f>
        <v>3.700806679170747E-2</v>
      </c>
      <c r="CX66" s="35">
        <f t="shared" si="288"/>
        <v>0.34735369689578599</v>
      </c>
      <c r="CY66" s="243">
        <f>IFERROR('Turistas lugar residencia isla '!CY66/'Turistas lugar residencia isla '!$G66,"-")</f>
        <v>2.0963694311439185E-2</v>
      </c>
      <c r="CZ66" s="35">
        <f t="shared" si="289"/>
        <v>4.1773043455229697E-2</v>
      </c>
      <c r="DA66" s="243">
        <f>IFERROR('Turistas lugar residencia isla '!DA66/'Turistas lugar residencia isla '!$I66,"-")</f>
        <v>2.1190904381936805E-2</v>
      </c>
      <c r="DB66" s="35">
        <f t="shared" si="290"/>
        <v>0.17821767056766014</v>
      </c>
      <c r="DC66" s="243">
        <f>IFERROR('Turistas lugar residencia isla '!DC66/'Turistas lugar residencia isla '!$K66,"-")</f>
        <v>0.14047582070567005</v>
      </c>
      <c r="DD66" s="35">
        <f t="shared" si="291"/>
        <v>0.29493593303321464</v>
      </c>
      <c r="DE66" s="243">
        <f>IFERROR('Turistas lugar residencia isla '!DE66/'Turistas lugar residencia isla '!$M66,"-")</f>
        <v>7.1626093657917401E-3</v>
      </c>
      <c r="DF66" s="35" t="str">
        <f t="shared" si="292"/>
        <v>-</v>
      </c>
      <c r="DG66" s="242">
        <f>IFERROR('Turistas lugar residencia isla '!DG66/'Turistas lugar residencia isla '!$C66,"-")</f>
        <v>3.9859884845903193E-2</v>
      </c>
      <c r="DH66" s="35">
        <f t="shared" si="293"/>
        <v>1.7824668842312485E-2</v>
      </c>
      <c r="DI66" s="243">
        <f>IFERROR('Turistas lugar residencia isla '!DI66/'Turistas lugar residencia isla '!$E66,"-")</f>
        <v>2.2075788006041795E-2</v>
      </c>
      <c r="DJ66" s="35">
        <f t="shared" si="294"/>
        <v>-9.14639187179489E-3</v>
      </c>
      <c r="DK66" s="243">
        <f>IFERROR('Turistas lugar residencia isla '!DK66/'Turistas lugar residencia isla '!$G66,"-")</f>
        <v>9.9991305103904013E-2</v>
      </c>
      <c r="DL66" s="35">
        <f t="shared" si="295"/>
        <v>0.12383559050891102</v>
      </c>
      <c r="DM66" s="243">
        <f>IFERROR('Turistas lugar residencia isla '!DM66/'Turistas lugar residencia isla '!$I66,"-")</f>
        <v>2.1353866568889355E-2</v>
      </c>
      <c r="DN66" s="35">
        <f t="shared" si="296"/>
        <v>9.1075420283547759E-2</v>
      </c>
      <c r="DO66" s="243">
        <f>IFERROR('Turistas lugar residencia isla '!DO66/'Turistas lugar residencia isla '!$K66,"-")</f>
        <v>1.1448095312049341E-2</v>
      </c>
      <c r="DP66" s="35">
        <f t="shared" si="297"/>
        <v>-0.27309230193582357</v>
      </c>
      <c r="DQ66" s="243">
        <f>IFERROR('Turistas lugar residencia isla '!DQ66/'Turistas lugar residencia isla '!$M66,"-")</f>
        <v>4.8052948909742058E-3</v>
      </c>
      <c r="DR66" s="35">
        <f t="shared" si="298"/>
        <v>0.44485360356433401</v>
      </c>
      <c r="DS66" s="242">
        <f>IFERROR('Turistas lugar residencia isla '!DS66/'Turistas lugar residencia isla '!$C66,"-")</f>
        <v>8.7508311183276719E-2</v>
      </c>
      <c r="DT66" s="35">
        <f t="shared" si="299"/>
        <v>4.0535083793807436E-2</v>
      </c>
      <c r="DU66" s="243">
        <f>IFERROR('Turistas lugar residencia isla '!DU66/'Turistas lugar residencia isla '!$E66,"-")</f>
        <v>0.13067455640944778</v>
      </c>
      <c r="DV66" s="35">
        <f t="shared" si="300"/>
        <v>-4.2222588707950814E-3</v>
      </c>
      <c r="DW66" s="243">
        <f>IFERROR('Turistas lugar residencia isla '!DW66/'Turistas lugar residencia isla '!$G66,"-")</f>
        <v>0.10861124519906815</v>
      </c>
      <c r="DX66" s="35">
        <f t="shared" si="301"/>
        <v>-5.1418602852948525E-2</v>
      </c>
      <c r="DY66" s="243">
        <f>IFERROR('Turistas lugar residencia isla '!DY66/'Turistas lugar residencia isla '!$I66,"-")</f>
        <v>0.13202265174398639</v>
      </c>
      <c r="DZ66" s="35">
        <f t="shared" si="302"/>
        <v>0.18991985231712882</v>
      </c>
      <c r="EA66" s="243">
        <f>IFERROR('Turistas lugar residencia isla '!EA66/'Turistas lugar residencia isla '!$K66,"-")</f>
        <v>4.8717266064680256E-2</v>
      </c>
      <c r="EB66" s="35">
        <f t="shared" si="303"/>
        <v>-0.19879249188509773</v>
      </c>
      <c r="EC66" s="243">
        <f>IFERROR('Turistas lugar residencia isla '!EC66/'Turistas lugar residencia isla '!$M66,"-")</f>
        <v>0.13572691418468652</v>
      </c>
      <c r="ED66" s="35">
        <f t="shared" si="304"/>
        <v>-0.15023937042886992</v>
      </c>
    </row>
    <row r="67" spans="1:134" s="16" customFormat="1" outlineLevel="1" x14ac:dyDescent="0.25">
      <c r="A67" s="218"/>
      <c r="B67" s="33" t="s">
        <v>47</v>
      </c>
      <c r="C67" s="242">
        <f>IFERROR('Turistas lugar residencia isla '!C67/'Turistas lugar residencia isla '!$C67,"-")</f>
        <v>1</v>
      </c>
      <c r="D67" s="35">
        <f t="shared" si="239"/>
        <v>0</v>
      </c>
      <c r="E67" s="243">
        <f>IFERROR('Turistas lugar residencia isla '!E67/'Turistas lugar residencia isla '!$E67,"-")</f>
        <v>1</v>
      </c>
      <c r="F67" s="35">
        <f t="shared" si="240"/>
        <v>0</v>
      </c>
      <c r="G67" s="243">
        <f>IFERROR('Turistas lugar residencia isla '!G67/'Turistas lugar residencia isla '!$G67,"-")</f>
        <v>1</v>
      </c>
      <c r="H67" s="35">
        <f t="shared" si="241"/>
        <v>0</v>
      </c>
      <c r="I67" s="243">
        <f>IFERROR('Turistas lugar residencia isla '!I67/'Turistas lugar residencia isla '!$I67,"-")</f>
        <v>1</v>
      </c>
      <c r="J67" s="35">
        <f t="shared" si="242"/>
        <v>0</v>
      </c>
      <c r="K67" s="243">
        <f>IFERROR('Turistas lugar residencia isla '!K67/'Turistas lugar residencia isla '!$K67,"-")</f>
        <v>1</v>
      </c>
      <c r="L67" s="35">
        <f t="shared" si="243"/>
        <v>0</v>
      </c>
      <c r="M67" s="243">
        <f>IFERROR('Turistas lugar residencia isla '!M67/'Turistas lugar residencia isla '!$M67,"-")</f>
        <v>1</v>
      </c>
      <c r="N67" s="35">
        <f t="shared" si="244"/>
        <v>0</v>
      </c>
      <c r="O67" s="242">
        <f>IFERROR('Turistas lugar residencia isla '!O67/'Turistas lugar residencia isla '!$C67,"-")</f>
        <v>0.80274902900202338</v>
      </c>
      <c r="P67" s="35">
        <f t="shared" si="245"/>
        <v>-2.3060497484693188E-2</v>
      </c>
      <c r="Q67" s="243">
        <f>IFERROR('Turistas lugar residencia isla '!Q67/'Turistas lugar residencia isla '!$E67,"-")</f>
        <v>0.79799964920113531</v>
      </c>
      <c r="R67" s="35">
        <f t="shared" si="246"/>
        <v>-3.8507129426182951E-3</v>
      </c>
      <c r="S67" s="243">
        <f>IFERROR('Turistas lugar residencia isla '!S67/'Turistas lugar residencia isla '!$G67,"-")</f>
        <v>0.75107700633282759</v>
      </c>
      <c r="T67" s="35">
        <f t="shared" si="247"/>
        <v>-5.1024004147730451E-2</v>
      </c>
      <c r="U67" s="243">
        <f>IFERROR('Turistas lugar residencia isla '!U67/'Turistas lugar residencia isla '!$I67,"-")</f>
        <v>0.85008535394769147</v>
      </c>
      <c r="V67" s="35">
        <f t="shared" si="248"/>
        <v>-2.443279984145319E-2</v>
      </c>
      <c r="W67" s="243">
        <f>IFERROR('Turistas lugar residencia isla '!W67/'Turistas lugar residencia isla '!$K67,"-")</f>
        <v>0.84513282417096747</v>
      </c>
      <c r="X67" s="35">
        <f t="shared" si="249"/>
        <v>-8.0151786946309755E-3</v>
      </c>
      <c r="Y67" s="243">
        <f>IFERROR('Turistas lugar residencia isla '!Y67/'Turistas lugar residencia isla '!$M67,"-")</f>
        <v>0.56776875118080483</v>
      </c>
      <c r="Z67" s="35">
        <f t="shared" si="250"/>
        <v>-0.11716081667075162</v>
      </c>
      <c r="AA67" s="242">
        <f>IFERROR('Turistas lugar residencia isla '!AA67/'Turistas lugar residencia isla '!$C67,"-")</f>
        <v>0.19725097099797662</v>
      </c>
      <c r="AB67" s="35">
        <f t="shared" si="251"/>
        <v>0.10627327425417077</v>
      </c>
      <c r="AC67" s="243">
        <f>IFERROR('Turistas lugar residencia isla '!AC67/'Turistas lugar residencia isla '!$E67,"-")</f>
        <v>0.20200035079886469</v>
      </c>
      <c r="AD67" s="35">
        <f t="shared" si="252"/>
        <v>1.5507813239673984E-2</v>
      </c>
      <c r="AE67" s="243">
        <f>IFERROR('Turistas lugar residencia isla '!AE67/'Turistas lugar residencia isla '!$G67,"-")</f>
        <v>0.24892299366717235</v>
      </c>
      <c r="AF67" s="35">
        <f t="shared" si="253"/>
        <v>0.19364907511377782</v>
      </c>
      <c r="AG67" s="243">
        <f>IFERROR('Turistas lugar residencia isla '!AG67/'Turistas lugar residencia isla '!$I67,"-")</f>
        <v>0.14991464605230856</v>
      </c>
      <c r="AH67" s="35">
        <f t="shared" si="254"/>
        <v>0.16552167447595312</v>
      </c>
      <c r="AI67" s="243">
        <f>IFERROR('Turistas lugar residencia isla '!AI67/'Turistas lugar residencia isla '!$K67,"-")</f>
        <v>0.15486717582903248</v>
      </c>
      <c r="AJ67" s="35">
        <f t="shared" si="255"/>
        <v>4.6127330500169039E-2</v>
      </c>
      <c r="AK67" s="243">
        <f>IFERROR('Turistas lugar residencia isla '!AK67/'Turistas lugar residencia isla '!$M67,"-")</f>
        <v>0.43219346306442469</v>
      </c>
      <c r="AL67" s="35">
        <f t="shared" si="256"/>
        <v>0.21090136950058636</v>
      </c>
      <c r="AM67" s="242">
        <f>IFERROR('Turistas lugar residencia isla '!AM67/'Turistas lugar residencia isla '!$C67,"-")</f>
        <v>0.13793598002961446</v>
      </c>
      <c r="AN67" s="35">
        <f t="shared" si="257"/>
        <v>-0.20132444002763883</v>
      </c>
      <c r="AO67" s="243">
        <f>IFERROR('Turistas lugar residencia isla '!AO67/'Turistas lugar residencia isla '!$E67,"-")</f>
        <v>9.3049398858309151E-2</v>
      </c>
      <c r="AP67" s="35">
        <f t="shared" si="258"/>
        <v>-0.20716657835329444</v>
      </c>
      <c r="AQ67" s="243">
        <f>IFERROR('Turistas lugar residencia isla '!AQ67/'Turistas lugar residencia isla '!$G67,"-")</f>
        <v>0.14175744327665304</v>
      </c>
      <c r="AR67" s="35">
        <f t="shared" si="259"/>
        <v>-0.19262915561569405</v>
      </c>
      <c r="AS67" s="243">
        <f>IFERROR('Turistas lugar residencia isla '!AS67/'Turistas lugar residencia isla '!$I67,"-")</f>
        <v>0.31643191952178951</v>
      </c>
      <c r="AT67" s="35">
        <f t="shared" si="260"/>
        <v>-0.14567597184513648</v>
      </c>
      <c r="AU67" s="243">
        <f>IFERROR('Turistas lugar residencia isla '!AU67/'Turistas lugar residencia isla '!$K67,"-")</f>
        <v>8.1462326002710181E-2</v>
      </c>
      <c r="AV67" s="35">
        <f t="shared" si="261"/>
        <v>-0.17482966938684907</v>
      </c>
      <c r="AW67" s="243">
        <f>IFERROR('Turistas lugar residencia isla '!AW67/'Turistas lugar residencia isla '!$M67,"-")</f>
        <v>0.20695257887776308</v>
      </c>
      <c r="AX67" s="35">
        <f t="shared" si="262"/>
        <v>6.7447627842758928E-2</v>
      </c>
      <c r="AY67" s="242">
        <f>IFERROR('Turistas lugar residencia isla '!AY67/'Turistas lugar residencia isla '!$C67,"-")</f>
        <v>2.6249893403415742E-2</v>
      </c>
      <c r="AZ67" s="35">
        <f t="shared" si="263"/>
        <v>1.7883801264762189E-2</v>
      </c>
      <c r="BA67" s="243">
        <f>IFERROR('Turistas lugar residencia isla '!BA67/'Turistas lugar residencia isla '!$E67,"-")</f>
        <v>3.6724256146952836E-2</v>
      </c>
      <c r="BB67" s="35">
        <f t="shared" si="264"/>
        <v>0.14878335067725756</v>
      </c>
      <c r="BC67" s="243">
        <f>IFERROR('Turistas lugar residencia isla '!BC67/'Turistas lugar residencia isla '!$G67,"-")</f>
        <v>2.6808868998938955E-2</v>
      </c>
      <c r="BD67" s="35">
        <f t="shared" si="265"/>
        <v>-7.1862615745729608E-2</v>
      </c>
      <c r="BE67" s="243">
        <f>IFERROR('Turistas lugar residencia isla '!BE67/'Turistas lugar residencia isla '!$I67,"-")</f>
        <v>8.24993006114654E-3</v>
      </c>
      <c r="BF67" s="35">
        <f t="shared" si="266"/>
        <v>-9.8621013541178359E-2</v>
      </c>
      <c r="BG67" s="243">
        <f>IFERROR('Turistas lugar residencia isla '!BG67/'Turistas lugar residencia isla '!$K67,"-")</f>
        <v>1.6250095878852962E-2</v>
      </c>
      <c r="BH67" s="35">
        <f t="shared" si="267"/>
        <v>-0.22069020471588607</v>
      </c>
      <c r="BI67" s="243">
        <f>IFERROR('Turistas lugar residencia isla '!BI67/'Turistas lugar residencia isla '!$M67,"-")</f>
        <v>3.0606461364065748E-2</v>
      </c>
      <c r="BJ67" s="35">
        <f t="shared" si="268"/>
        <v>0.70026468734158498</v>
      </c>
      <c r="BK67" s="242">
        <f>IFERROR('Turistas lugar residencia isla '!BK67/'Turistas lugar residencia isla '!$C67,"-")</f>
        <v>5.0872541495143073E-2</v>
      </c>
      <c r="BL67" s="35">
        <f t="shared" si="269"/>
        <v>1.0277164752567902E-2</v>
      </c>
      <c r="BM67" s="243">
        <f>IFERROR('Turistas lugar residencia isla '!BM67/'Turistas lugar residencia isla '!$E67,"-")</f>
        <v>4.2976847274930639E-2</v>
      </c>
      <c r="BN67" s="35">
        <f t="shared" si="270"/>
        <v>4.9702578688631593E-2</v>
      </c>
      <c r="BO67" s="243">
        <f>IFERROR('Turistas lugar residencia isla '!BO67/'Turistas lugar residencia isla '!$G67,"-")</f>
        <v>4.1800310712906748E-2</v>
      </c>
      <c r="BP67" s="35">
        <f t="shared" si="271"/>
        <v>-1.3714063102358565E-2</v>
      </c>
      <c r="BQ67" s="243">
        <f>IFERROR('Turistas lugar residencia isla '!BQ67/'Turistas lugar residencia isla '!$I67,"-")</f>
        <v>6.4292361535343387E-2</v>
      </c>
      <c r="BR67" s="35">
        <f t="shared" si="272"/>
        <v>-8.4747029001920327E-2</v>
      </c>
      <c r="BS67" s="243">
        <f>IFERROR('Turistas lugar residencia isla '!BS67/'Turistas lugar residencia isla '!$K67,"-")</f>
        <v>7.017601531139625E-2</v>
      </c>
      <c r="BT67" s="35">
        <f t="shared" si="273"/>
        <v>-3.0839507468937266E-2</v>
      </c>
      <c r="BU67" s="243">
        <f>IFERROR('Turistas lugar residencia isla '!BU67/'Turistas lugar residencia isla '!$M67,"-")</f>
        <v>5.5280559229170606E-2</v>
      </c>
      <c r="BV67" s="35">
        <f t="shared" si="274"/>
        <v>-0.44533590535938761</v>
      </c>
      <c r="BW67" s="242">
        <f>IFERROR('Turistas lugar residencia isla '!BW67/'Turistas lugar residencia isla '!$C67,"-")</f>
        <v>0.34720639424455968</v>
      </c>
      <c r="BX67" s="35">
        <f t="shared" si="275"/>
        <v>6.0134338237031182E-2</v>
      </c>
      <c r="BY67" s="243">
        <f>IFERROR('Turistas lugar residencia isla '!BY67/'Turistas lugar residencia isla '!$E67,"-")</f>
        <v>0.39762652677233151</v>
      </c>
      <c r="BZ67" s="35">
        <f t="shared" si="276"/>
        <v>4.8777536980685543E-2</v>
      </c>
      <c r="CA67" s="243">
        <f>IFERROR('Turistas lugar residencia isla '!CA67/'Turistas lugar residencia isla '!$G67,"-")</f>
        <v>0.24322557696224931</v>
      </c>
      <c r="CB67" s="35">
        <f t="shared" si="277"/>
        <v>-2.7265843434576831E-2</v>
      </c>
      <c r="CC67" s="243">
        <f>IFERROR('Turistas lugar residencia isla '!CC67/'Turistas lugar residencia isla '!$I67,"-")</f>
        <v>0.24362129109978134</v>
      </c>
      <c r="CD67" s="35">
        <f t="shared" si="278"/>
        <v>8.8202123070174387E-2</v>
      </c>
      <c r="CE67" s="243">
        <f>IFERROR('Turistas lugar residencia isla '!CE67/'Turistas lugar residencia isla '!$K67,"-")</f>
        <v>0.45236190705777934</v>
      </c>
      <c r="CF67" s="35">
        <f t="shared" si="279"/>
        <v>8.676446264515314E-2</v>
      </c>
      <c r="CG67" s="243">
        <f>IFERROR('Turistas lugar residencia isla '!CG67/'Turistas lugar residencia isla '!$M67,"-")</f>
        <v>7.7989797846211975E-2</v>
      </c>
      <c r="CH67" s="35">
        <f t="shared" si="280"/>
        <v>-0.13108586625193375</v>
      </c>
      <c r="CI67" s="242">
        <f>IFERROR('Turistas lugar residencia isla '!CI67/'Turistas lugar residencia isla '!$C67,"-")</f>
        <v>4.3113860656945058E-2</v>
      </c>
      <c r="CJ67" s="35">
        <f t="shared" si="281"/>
        <v>-0.11135401543588719</v>
      </c>
      <c r="CK67" s="243">
        <f>IFERROR('Turistas lugar residencia isla '!CK67/'Turistas lugar residencia isla '!$E67,"-")</f>
        <v>3.9197786778071883E-2</v>
      </c>
      <c r="CL67" s="35">
        <f t="shared" si="282"/>
        <v>-2.9276347478143783E-2</v>
      </c>
      <c r="CM67" s="243">
        <f>IFERROR('Turistas lugar residencia isla '!CM67/'Turistas lugar residencia isla '!$G67,"-")</f>
        <v>6.9147302847796285E-2</v>
      </c>
      <c r="CN67" s="35">
        <f t="shared" si="283"/>
        <v>1.9170517454728087E-2</v>
      </c>
      <c r="CO67" s="243">
        <f>IFERROR('Turistas lugar residencia isla '!CO67/'Turistas lugar residencia isla '!$I67,"-")</f>
        <v>2.2106386987376752E-2</v>
      </c>
      <c r="CP67" s="35">
        <f t="shared" si="284"/>
        <v>-0.18917883157264948</v>
      </c>
      <c r="CQ67" s="243">
        <f>IFERROR('Turistas lugar residencia isla '!CQ67/'Turistas lugar residencia isla '!$K67,"-")</f>
        <v>2.8321700032507498E-2</v>
      </c>
      <c r="CR67" s="35">
        <f t="shared" si="285"/>
        <v>-0.36664150088870995</v>
      </c>
      <c r="CS67" s="243">
        <f>IFERROR('Turistas lugar residencia isla '!CS67/'Turistas lugar residencia isla '!$M67,"-")</f>
        <v>8.0445871906291322E-2</v>
      </c>
      <c r="CT67" s="35">
        <f t="shared" si="286"/>
        <v>-0.29052861035551814</v>
      </c>
      <c r="CU67" s="242">
        <f>IFERROR('Turistas lugar residencia isla '!CU67/'Turistas lugar residencia isla '!$C67,"-")</f>
        <v>4.5235714119589737E-2</v>
      </c>
      <c r="CV67" s="35">
        <f t="shared" si="287"/>
        <v>0.18980038533903953</v>
      </c>
      <c r="CW67" s="243">
        <f>IFERROR('Turistas lugar residencia isla '!CW67/'Turistas lugar residencia isla '!$E67,"-")</f>
        <v>3.3505277928373253E-2</v>
      </c>
      <c r="CX67" s="35">
        <f t="shared" si="288"/>
        <v>0.20506911516456383</v>
      </c>
      <c r="CY67" s="243">
        <f>IFERROR('Turistas lugar residencia isla '!CY67/'Turistas lugar residencia isla '!$G67,"-")</f>
        <v>2.2996403391695879E-2</v>
      </c>
      <c r="CZ67" s="35">
        <f t="shared" si="289"/>
        <v>0.10442397464189246</v>
      </c>
      <c r="DA67" s="243">
        <f>IFERROR('Turistas lugar residencia isla '!DA67/'Turistas lugar residencia isla '!$I67,"-")</f>
        <v>1.5403675643580184E-2</v>
      </c>
      <c r="DB67" s="35">
        <f t="shared" si="290"/>
        <v>8.1595455736959366E-2</v>
      </c>
      <c r="DC67" s="243">
        <f>IFERROR('Turistas lugar residencia isla '!DC67/'Turistas lugar residencia isla '!$K67,"-")</f>
        <v>0.11531395302118831</v>
      </c>
      <c r="DD67" s="35">
        <f t="shared" si="291"/>
        <v>0.11739538241459524</v>
      </c>
      <c r="DE67" s="243">
        <f>IFERROR('Turistas lugar residencia isla '!DE67/'Turistas lugar residencia isla '!$M67,"-")</f>
        <v>5.8190062346495375E-3</v>
      </c>
      <c r="DF67" s="35">
        <f t="shared" si="292"/>
        <v>0.17443453889825977</v>
      </c>
      <c r="DG67" s="242">
        <f>IFERROR('Turistas lugar residencia isla '!DG67/'Turistas lugar residencia isla '!$C67,"-")</f>
        <v>2.4105557752091233E-2</v>
      </c>
      <c r="DH67" s="35">
        <f t="shared" si="293"/>
        <v>-6.9120501237617038E-2</v>
      </c>
      <c r="DI67" s="243">
        <f>IFERROR('Turistas lugar residencia isla '!DI67/'Turistas lugar residencia isla '!$E67,"-")</f>
        <v>1.0276812195044168E-2</v>
      </c>
      <c r="DJ67" s="35">
        <f t="shared" si="294"/>
        <v>0.12668969186916357</v>
      </c>
      <c r="DK67" s="243">
        <f>IFERROR('Turistas lugar residencia isla '!DK67/'Turistas lugar residencia isla '!$G67,"-")</f>
        <v>6.6587417647398617E-2</v>
      </c>
      <c r="DL67" s="35">
        <f t="shared" si="295"/>
        <v>-3.7827148137082101E-2</v>
      </c>
      <c r="DM67" s="243">
        <f>IFERROR('Turistas lugar residencia isla '!DM67/'Turistas lugar residencia isla '!$I67,"-")</f>
        <v>1.0008392662415145E-2</v>
      </c>
      <c r="DN67" s="35">
        <f t="shared" si="296"/>
        <v>2.3708517758106673E-2</v>
      </c>
      <c r="DO67" s="243">
        <f>IFERROR('Turistas lugar residencia isla '!DO67/'Turistas lugar residencia isla '!$K67,"-")</f>
        <v>8.6747533630649083E-3</v>
      </c>
      <c r="DP67" s="35">
        <f t="shared" si="297"/>
        <v>-0.14039999195609365</v>
      </c>
      <c r="DQ67" s="243">
        <f>IFERROR('Turistas lugar residencia isla '!DQ67/'Turistas lugar residencia isla '!$M67,"-")</f>
        <v>1.129794067636501E-2</v>
      </c>
      <c r="DR67" s="35">
        <f t="shared" si="298"/>
        <v>-4.5324012847156592E-2</v>
      </c>
      <c r="DS67" s="242">
        <f>IFERROR('Turistas lugar residencia isla '!DS67/'Turistas lugar residencia isla '!$C67,"-")</f>
        <v>8.0927351520648727E-2</v>
      </c>
      <c r="DT67" s="35">
        <f t="shared" si="299"/>
        <v>1.9161853898950643E-2</v>
      </c>
      <c r="DU67" s="243">
        <f>IFERROR('Turistas lugar residencia isla '!DU67/'Turistas lugar residencia isla '!$E67,"-")</f>
        <v>0.10758562681378958</v>
      </c>
      <c r="DV67" s="35">
        <f t="shared" si="300"/>
        <v>-3.2106351946401102E-2</v>
      </c>
      <c r="DW67" s="243">
        <f>IFERROR('Turistas lugar residencia isla '!DW67/'Turistas lugar residencia isla '!$G67,"-")</f>
        <v>0.11083208429987748</v>
      </c>
      <c r="DX67" s="35">
        <f t="shared" si="301"/>
        <v>2.5173243254690503E-2</v>
      </c>
      <c r="DY67" s="243">
        <f>IFERROR('Turistas lugar residencia isla '!DY67/'Turistas lugar residencia isla '!$I67,"-")</f>
        <v>0.10247612087717596</v>
      </c>
      <c r="DZ67" s="35">
        <f t="shared" si="302"/>
        <v>0.14543412758127294</v>
      </c>
      <c r="EA67" s="243">
        <f>IFERROR('Turistas lugar residencia isla '!EA67/'Turistas lugar residencia isla '!$K67,"-")</f>
        <v>4.6869235854673223E-2</v>
      </c>
      <c r="EB67" s="35">
        <f t="shared" si="303"/>
        <v>-0.19107746387479962</v>
      </c>
      <c r="EC67" s="243">
        <f>IFERROR('Turistas lugar residencia isla '!EC67/'Turistas lugar residencia isla '!$M67,"-")</f>
        <v>8.3657661061779715E-2</v>
      </c>
      <c r="ED67" s="35">
        <f t="shared" si="304"/>
        <v>-0.15119999152724484</v>
      </c>
    </row>
    <row r="68" spans="1:134" s="16" customFormat="1" outlineLevel="1" x14ac:dyDescent="0.25">
      <c r="A68" s="218"/>
      <c r="B68" s="33" t="s">
        <v>49</v>
      </c>
      <c r="C68" s="242">
        <f>IFERROR('Turistas lugar residencia isla '!C68/'Turistas lugar residencia isla '!$C68,"-")</f>
        <v>1</v>
      </c>
      <c r="D68" s="35">
        <f t="shared" si="239"/>
        <v>0</v>
      </c>
      <c r="E68" s="243">
        <f>IFERROR('Turistas lugar residencia isla '!E68/'Turistas lugar residencia isla '!$E68,"-")</f>
        <v>1</v>
      </c>
      <c r="F68" s="35">
        <f t="shared" si="240"/>
        <v>0</v>
      </c>
      <c r="G68" s="243">
        <f>IFERROR('Turistas lugar residencia isla '!G68/'Turistas lugar residencia isla '!$G68,"-")</f>
        <v>1</v>
      </c>
      <c r="H68" s="35">
        <f t="shared" si="241"/>
        <v>0</v>
      </c>
      <c r="I68" s="243">
        <f>IFERROR('Turistas lugar residencia isla '!I68/'Turistas lugar residencia isla '!$I68,"-")</f>
        <v>1</v>
      </c>
      <c r="J68" s="35">
        <f t="shared" si="242"/>
        <v>0</v>
      </c>
      <c r="K68" s="243">
        <f>IFERROR('Turistas lugar residencia isla '!K68/'Turistas lugar residencia isla '!$K68,"-")</f>
        <v>1</v>
      </c>
      <c r="L68" s="35">
        <f t="shared" si="243"/>
        <v>0</v>
      </c>
      <c r="M68" s="243">
        <f>IFERROR('Turistas lugar residencia isla '!M68/'Turistas lugar residencia isla '!$M68,"-")</f>
        <v>1</v>
      </c>
      <c r="N68" s="35">
        <f t="shared" si="244"/>
        <v>0</v>
      </c>
      <c r="O68" s="242">
        <f>IFERROR('Turistas lugar residencia isla '!O68/'Turistas lugar residencia isla '!$C68,"-")</f>
        <v>0.83418647231168164</v>
      </c>
      <c r="P68" s="35">
        <f t="shared" si="245"/>
        <v>-3.1995099290154205E-2</v>
      </c>
      <c r="Q68" s="243">
        <f>IFERROR('Turistas lugar residencia isla '!Q68/'Turistas lugar residencia isla '!$E68,"-")</f>
        <v>0.82399864890188579</v>
      </c>
      <c r="R68" s="35">
        <f t="shared" si="246"/>
        <v>-2.8426337666446755E-2</v>
      </c>
      <c r="S68" s="243">
        <f>IFERROR('Turistas lugar residencia isla '!S68/'Turistas lugar residencia isla '!$G68,"-")</f>
        <v>0.79195148275684846</v>
      </c>
      <c r="T68" s="35">
        <f t="shared" si="247"/>
        <v>-4.9069625608312961E-2</v>
      </c>
      <c r="U68" s="243">
        <f>IFERROR('Turistas lugar residencia isla '!U68/'Turistas lugar residencia isla '!$I68,"-")</f>
        <v>0.8932011735992107</v>
      </c>
      <c r="V68" s="35">
        <f t="shared" si="248"/>
        <v>-2.5780470521873933E-2</v>
      </c>
      <c r="W68" s="243">
        <f>IFERROR('Turistas lugar residencia isla '!W68/'Turistas lugar residencia isla '!$K68,"-")</f>
        <v>0.86733550145626537</v>
      </c>
      <c r="X68" s="35">
        <f t="shared" si="249"/>
        <v>-1.391728215049215E-2</v>
      </c>
      <c r="Y68" s="243">
        <f>IFERROR('Turistas lugar residencia isla '!Y68/'Turistas lugar residencia isla '!$M68,"-")</f>
        <v>0.70591301051833599</v>
      </c>
      <c r="Z68" s="35">
        <f t="shared" si="250"/>
        <v>3.5925481350714827E-2</v>
      </c>
      <c r="AA68" s="242">
        <f>IFERROR('Turistas lugar residencia isla '!AA68/'Turistas lugar residencia isla '!$C68,"-")</f>
        <v>0.16581352768831831</v>
      </c>
      <c r="AB68" s="35">
        <f t="shared" si="251"/>
        <v>0.19944845659599642</v>
      </c>
      <c r="AC68" s="243">
        <f>IFERROR('Turistas lugar residencia isla '!AC68/'Turistas lugar residencia isla '!$E68,"-")</f>
        <v>0.17600135109811424</v>
      </c>
      <c r="AD68" s="35">
        <f t="shared" si="252"/>
        <v>0.15872106859896595</v>
      </c>
      <c r="AE68" s="243">
        <f>IFERROR('Turistas lugar residencia isla '!AE68/'Turistas lugar residencia isla '!$G68,"-")</f>
        <v>0.20804851724315157</v>
      </c>
      <c r="AF68" s="35">
        <f t="shared" si="253"/>
        <v>0.24443976404167533</v>
      </c>
      <c r="AG68" s="243">
        <f>IFERROR('Turistas lugar residencia isla '!AG68/'Turistas lugar residencia isla '!$I68,"-")</f>
        <v>0.10679882640078932</v>
      </c>
      <c r="AH68" s="35">
        <f t="shared" si="254"/>
        <v>0.28422135053558084</v>
      </c>
      <c r="AI68" s="243">
        <f>IFERROR('Turistas lugar residencia isla '!AI68/'Turistas lugar residencia isla '!$K68,"-")</f>
        <v>0.13266449854373466</v>
      </c>
      <c r="AJ68" s="35">
        <f t="shared" si="255"/>
        <v>0.10165251245074525</v>
      </c>
      <c r="AK68" s="243">
        <f>IFERROR('Turistas lugar residencia isla '!AK68/'Turistas lugar residencia isla '!$M68,"-")</f>
        <v>0.29413436937363785</v>
      </c>
      <c r="AL68" s="35">
        <f t="shared" si="256"/>
        <v>-7.6697655071526594E-2</v>
      </c>
      <c r="AM68" s="242">
        <f>IFERROR('Turistas lugar residencia isla '!AM68/'Turistas lugar residencia isla '!$C68,"-")</f>
        <v>0.16575680930748629</v>
      </c>
      <c r="AN68" s="35">
        <f t="shared" si="257"/>
        <v>-0.19563814435042026</v>
      </c>
      <c r="AO68" s="243">
        <f>IFERROR('Turistas lugar residencia isla '!AO68/'Turistas lugar residencia isla '!$E68,"-")</f>
        <v>0.11245346924516647</v>
      </c>
      <c r="AP68" s="35">
        <f t="shared" si="258"/>
        <v>-0.18119359121590273</v>
      </c>
      <c r="AQ68" s="243">
        <f>IFERROR('Turistas lugar residencia isla '!AQ68/'Turistas lugar residencia isla '!$G68,"-")</f>
        <v>0.17966798581487384</v>
      </c>
      <c r="AR68" s="35">
        <f t="shared" si="259"/>
        <v>-0.25172201983627274</v>
      </c>
      <c r="AS68" s="243">
        <f>IFERROR('Turistas lugar residencia isla '!AS68/'Turistas lugar residencia isla '!$I68,"-")</f>
        <v>0.36561380277301758</v>
      </c>
      <c r="AT68" s="35">
        <f t="shared" si="260"/>
        <v>-0.10715956814939454</v>
      </c>
      <c r="AU68" s="243">
        <f>IFERROR('Turistas lugar residencia isla '!AU68/'Turistas lugar residencia isla '!$K68,"-")</f>
        <v>8.7622169198502131E-2</v>
      </c>
      <c r="AV68" s="35">
        <f t="shared" si="261"/>
        <v>-0.28783932056800832</v>
      </c>
      <c r="AW68" s="243">
        <f>IFERROR('Turistas lugar residencia isla '!AW68/'Turistas lugar residencia isla '!$M68,"-")</f>
        <v>0.31943523168767174</v>
      </c>
      <c r="AX68" s="35">
        <f t="shared" si="262"/>
        <v>-1.9218385547606909E-3</v>
      </c>
      <c r="AY68" s="242">
        <f>IFERROR('Turistas lugar residencia isla '!AY68/'Turistas lugar residencia isla '!$C68,"-")</f>
        <v>2.6177305203379707E-2</v>
      </c>
      <c r="AZ68" s="35">
        <f t="shared" si="263"/>
        <v>-1.4611846412485585E-2</v>
      </c>
      <c r="BA68" s="243">
        <f>IFERROR('Turistas lugar residencia isla '!BA68/'Turistas lugar residencia isla '!$E68,"-")</f>
        <v>3.5889700421755454E-2</v>
      </c>
      <c r="BB68" s="35">
        <f t="shared" si="264"/>
        <v>-1.0033485900803885E-2</v>
      </c>
      <c r="BC68" s="243">
        <f>IFERROR('Turistas lugar residencia isla '!BC68/'Turistas lugar residencia isla '!$G68,"-")</f>
        <v>3.0319850610748489E-2</v>
      </c>
      <c r="BD68" s="35">
        <f t="shared" si="265"/>
        <v>-1.3359998333928313E-4</v>
      </c>
      <c r="BE68" s="243">
        <f>IFERROR('Turistas lugar residencia isla '!BE68/'Turistas lugar residencia isla '!$I68,"-")</f>
        <v>6.4392169081373008E-3</v>
      </c>
      <c r="BF68" s="35">
        <f t="shared" si="266"/>
        <v>-6.4235670217049901E-4</v>
      </c>
      <c r="BG68" s="243">
        <f>IFERROR('Turistas lugar residencia isla '!BG68/'Turistas lugar residencia isla '!$K68,"-")</f>
        <v>1.7678976283678788E-2</v>
      </c>
      <c r="BH68" s="35">
        <f t="shared" si="267"/>
        <v>8.4673257761823439E-2</v>
      </c>
      <c r="BI68" s="243">
        <f>IFERROR('Turistas lugar residencia isla '!BI68/'Turistas lugar residencia isla '!$M68,"-")</f>
        <v>2.7575097128778547E-2</v>
      </c>
      <c r="BJ68" s="35">
        <f t="shared" si="268"/>
        <v>0.44762756365443779</v>
      </c>
      <c r="BK68" s="242">
        <f>IFERROR('Turistas lugar residencia isla '!BK68/'Turistas lugar residencia isla '!$C68,"-")</f>
        <v>3.5950591200497706E-2</v>
      </c>
      <c r="BL68" s="35">
        <f t="shared" si="269"/>
        <v>-6.4715932030481316E-3</v>
      </c>
      <c r="BM68" s="243">
        <f>IFERROR('Turistas lugar residencia isla '!BM68/'Turistas lugar residencia isla '!$E68,"-")</f>
        <v>3.5484833692315164E-2</v>
      </c>
      <c r="BN68" s="35">
        <f t="shared" si="270"/>
        <v>-2.1320621158376407E-2</v>
      </c>
      <c r="BO68" s="243">
        <f>IFERROR('Turistas lugar residencia isla '!BO68/'Turistas lugar residencia isla '!$G68,"-")</f>
        <v>2.3521954395161981E-2</v>
      </c>
      <c r="BP68" s="35">
        <f t="shared" si="271"/>
        <v>-1.0305588854875203E-2</v>
      </c>
      <c r="BQ68" s="243">
        <f>IFERROR('Turistas lugar residencia isla '!BQ68/'Turistas lugar residencia isla '!$I68,"-")</f>
        <v>6.2905696629796962E-2</v>
      </c>
      <c r="BR68" s="35">
        <f t="shared" si="272"/>
        <v>8.1266967521008482E-2</v>
      </c>
      <c r="BS68" s="243">
        <f>IFERROR('Turistas lugar residencia isla '!BS68/'Turistas lugar residencia isla '!$K68,"-")</f>
        <v>3.6355685378756358E-2</v>
      </c>
      <c r="BT68" s="35">
        <f t="shared" si="273"/>
        <v>-5.9432443651099232E-2</v>
      </c>
      <c r="BU68" s="243">
        <f>IFERROR('Turistas lugar residencia isla '!BU68/'Turistas lugar residencia isla '!$M68,"-")</f>
        <v>1.9946934520989293E-2</v>
      </c>
      <c r="BV68" s="35">
        <f t="shared" si="274"/>
        <v>5.9663044159190104E-2</v>
      </c>
      <c r="BW68" s="242">
        <f>IFERROR('Turistas lugar residencia isla '!BW68/'Turistas lugar residencia isla '!$C68,"-")</f>
        <v>0.35846902910539163</v>
      </c>
      <c r="BX68" s="35">
        <f t="shared" si="275"/>
        <v>3.3462612063951624E-2</v>
      </c>
      <c r="BY68" s="243">
        <f>IFERROR('Turistas lugar residencia isla '!BY68/'Turistas lugar residencia isla '!$E68,"-")</f>
        <v>0.40873494184957004</v>
      </c>
      <c r="BZ68" s="35">
        <f t="shared" si="276"/>
        <v>1.3205235288505257E-2</v>
      </c>
      <c r="CA68" s="243">
        <f>IFERROR('Turistas lugar residencia isla '!CA68/'Turistas lugar residencia isla '!$G68,"-")</f>
        <v>0.2451148686847921</v>
      </c>
      <c r="CB68" s="35">
        <f t="shared" si="277"/>
        <v>3.0254493610055055E-2</v>
      </c>
      <c r="CC68" s="243">
        <f>IFERROR('Turistas lugar residencia isla '!CC68/'Turistas lugar residencia isla '!$I68,"-")</f>
        <v>0.23046814145505531</v>
      </c>
      <c r="CD68" s="35">
        <f t="shared" si="278"/>
        <v>-1.8156969733471473E-2</v>
      </c>
      <c r="CE68" s="243">
        <f>IFERROR('Turistas lugar residencia isla '!CE68/'Turistas lugar residencia isla '!$K68,"-")</f>
        <v>0.50295074171881771</v>
      </c>
      <c r="CF68" s="35">
        <f t="shared" si="279"/>
        <v>7.4333047577006317E-2</v>
      </c>
      <c r="CG68" s="243">
        <f>IFERROR('Turistas lugar residencia isla '!CG68/'Turistas lugar residencia isla '!$M68,"-")</f>
        <v>8.9074196910831044E-2</v>
      </c>
      <c r="CH68" s="35">
        <f t="shared" si="280"/>
        <v>-0.23946967815949827</v>
      </c>
      <c r="CI68" s="242">
        <f>IFERROR('Turistas lugar residencia isla '!CI68/'Turistas lugar residencia isla '!$C68,"-")</f>
        <v>4.0070649833123889E-2</v>
      </c>
      <c r="CJ68" s="35">
        <f t="shared" si="281"/>
        <v>6.0403468022918849E-2</v>
      </c>
      <c r="CK68" s="243">
        <f>IFERROR('Turistas lugar residencia isla '!CK68/'Turistas lugar residencia isla '!$E68,"-")</f>
        <v>3.0818455444994806E-2</v>
      </c>
      <c r="CL68" s="35">
        <f t="shared" si="282"/>
        <v>8.0910807663628681E-2</v>
      </c>
      <c r="CM68" s="243">
        <f>IFERROR('Turistas lugar residencia isla '!CM68/'Turistas lugar residencia isla '!$G68,"-")</f>
        <v>6.8534032310565179E-2</v>
      </c>
      <c r="CN68" s="35">
        <f t="shared" si="283"/>
        <v>0.21266482163304401</v>
      </c>
      <c r="CO68" s="243">
        <f>IFERROR('Turistas lugar residencia isla '!CO68/'Turistas lugar residencia isla '!$I68,"-")</f>
        <v>2.6360544217687076E-2</v>
      </c>
      <c r="CP68" s="35">
        <f t="shared" si="284"/>
        <v>2.9390041238382514E-2</v>
      </c>
      <c r="CQ68" s="243">
        <f>IFERROR('Turistas lugar residencia isla '!CQ68/'Turistas lugar residencia isla '!$K68,"-")</f>
        <v>2.510041013187056E-2</v>
      </c>
      <c r="CR68" s="35">
        <f t="shared" si="285"/>
        <v>-0.21849829325483505</v>
      </c>
      <c r="CS68" s="243">
        <f>IFERROR('Turistas lugar residencia isla '!CS68/'Turistas lugar residencia isla '!$M68,"-")</f>
        <v>9.5849521463091059E-2</v>
      </c>
      <c r="CT68" s="35">
        <f t="shared" si="286"/>
        <v>0.13908942778801059</v>
      </c>
      <c r="CU68" s="242">
        <f>IFERROR('Turistas lugar residencia isla '!CU68/'Turistas lugar residencia isla '!$C68,"-")</f>
        <v>4.7303129613907348E-2</v>
      </c>
      <c r="CV68" s="35">
        <f t="shared" si="287"/>
        <v>6.4367405885939144E-2</v>
      </c>
      <c r="CW68" s="243">
        <f>IFERROR('Turistas lugar residencia isla '!CW68/'Turistas lugar residencia isla '!$E68,"-")</f>
        <v>3.1815584361502031E-2</v>
      </c>
      <c r="CX68" s="35">
        <f t="shared" si="288"/>
        <v>1.9228527166953002E-2</v>
      </c>
      <c r="CY68" s="243">
        <f>IFERROR('Turistas lugar residencia isla '!CY68/'Turistas lugar residencia isla '!$G68,"-")</f>
        <v>2.6088297270905073E-2</v>
      </c>
      <c r="CZ68" s="35">
        <f t="shared" si="289"/>
        <v>-1.1673160805013016E-2</v>
      </c>
      <c r="DA68" s="243">
        <f>IFERROR('Turistas lugar residencia isla '!DA68/'Turistas lugar residencia isla '!$I68,"-")</f>
        <v>1.7188554811237471E-2</v>
      </c>
      <c r="DB68" s="35">
        <f t="shared" si="290"/>
        <v>-1.9879299231633007E-2</v>
      </c>
      <c r="DC68" s="243">
        <f>IFERROR('Turistas lugar residencia isla '!DC68/'Turistas lugar residencia isla '!$K68,"-")</f>
        <v>0.1241689097964625</v>
      </c>
      <c r="DD68" s="35">
        <f t="shared" si="291"/>
        <v>9.3029778699810439E-2</v>
      </c>
      <c r="DE68" s="243">
        <f>IFERROR('Turistas lugar residencia isla '!DE68/'Turistas lugar residencia isla '!$M68,"-")</f>
        <v>1.1229034397801574E-2</v>
      </c>
      <c r="DF68" s="35" t="str">
        <f t="shared" si="292"/>
        <v>-</v>
      </c>
      <c r="DG68" s="242">
        <f>IFERROR('Turistas lugar residencia isla '!DG68/'Turistas lugar residencia isla '!$C68,"-")</f>
        <v>3.0101508177195313E-2</v>
      </c>
      <c r="DH68" s="35">
        <f t="shared" si="293"/>
        <v>-4.0927360647684541E-3</v>
      </c>
      <c r="DI68" s="243">
        <f>IFERROR('Turistas lugar residencia isla '!DI68/'Turistas lugar residencia isla '!$E68,"-")</f>
        <v>1.5600093466376396E-2</v>
      </c>
      <c r="DJ68" s="35">
        <f t="shared" si="294"/>
        <v>7.691636517230438E-2</v>
      </c>
      <c r="DK68" s="243">
        <f>IFERROR('Turistas lugar residencia isla '!DK68/'Turistas lugar residencia isla '!$G68,"-")</f>
        <v>7.8669202172311589E-2</v>
      </c>
      <c r="DL68" s="35">
        <f t="shared" si="295"/>
        <v>-1.4982587917380497E-2</v>
      </c>
      <c r="DM68" s="243">
        <f>IFERROR('Turistas lugar residencia isla '!DM68/'Turistas lugar residencia isla '!$I68,"-")</f>
        <v>1.2735628602586072E-2</v>
      </c>
      <c r="DN68" s="35">
        <f t="shared" si="296"/>
        <v>0.20365634413346334</v>
      </c>
      <c r="DO68" s="243">
        <f>IFERROR('Turistas lugar residencia isla '!DO68/'Turistas lugar residencia isla '!$K68,"-")</f>
        <v>9.3107576825426485E-3</v>
      </c>
      <c r="DP68" s="35">
        <f t="shared" si="297"/>
        <v>0.20266436909130259</v>
      </c>
      <c r="DQ68" s="243">
        <f>IFERROR('Turistas lugar residencia isla '!DQ68/'Turistas lugar residencia isla '!$M68,"-")</f>
        <v>6.5384250923907891E-3</v>
      </c>
      <c r="DR68" s="35">
        <f t="shared" si="298"/>
        <v>1.0791257733075228</v>
      </c>
      <c r="DS68" s="242">
        <f>IFERROR('Turistas lugar residencia isla '!DS68/'Turistas lugar residencia isla '!$C68,"-")</f>
        <v>8.1469750492297821E-2</v>
      </c>
      <c r="DT68" s="35">
        <f t="shared" si="299"/>
        <v>-1.7123521049854373E-2</v>
      </c>
      <c r="DU68" s="243">
        <f>IFERROR('Turistas lugar residencia isla '!DU68/'Turistas lugar residencia isla '!$E68,"-")</f>
        <v>0.1175918064228058</v>
      </c>
      <c r="DV68" s="35">
        <f t="shared" si="300"/>
        <v>-3.9116976036303819E-2</v>
      </c>
      <c r="DW68" s="243">
        <f>IFERROR('Turistas lugar residencia isla '!DW68/'Turistas lugar residencia isla '!$G68,"-")</f>
        <v>0.1089684946291823</v>
      </c>
      <c r="DX68" s="35">
        <f t="shared" si="301"/>
        <v>-8.769630040129428E-3</v>
      </c>
      <c r="DY68" s="243">
        <f>IFERROR('Turistas lugar residencia isla '!DY68/'Turistas lugar residencia isla '!$I68,"-")</f>
        <v>0.10819442280729086</v>
      </c>
      <c r="DZ68" s="35">
        <f t="shared" si="302"/>
        <v>2.5335602839984706E-2</v>
      </c>
      <c r="EA68" s="243">
        <f>IFERROR('Turistas lugar residencia isla '!EA68/'Turistas lugar residencia isla '!$K68,"-")</f>
        <v>4.4940433228323723E-2</v>
      </c>
      <c r="EB68" s="35">
        <f t="shared" si="303"/>
        <v>-0.17967889879916654</v>
      </c>
      <c r="EC68" s="243">
        <f>IFERROR('Turistas lugar residencia isla '!EC68/'Turistas lugar residencia isla '!$M68,"-")</f>
        <v>0.12560409362266653</v>
      </c>
      <c r="ED68" s="35">
        <f t="shared" si="304"/>
        <v>0.22248426757627215</v>
      </c>
    </row>
    <row r="69" spans="1:134" s="16" customFormat="1" outlineLevel="1" x14ac:dyDescent="0.25">
      <c r="A69" s="218"/>
      <c r="B69" s="33" t="s">
        <v>51</v>
      </c>
      <c r="C69" s="242">
        <f>IFERROR('Turistas lugar residencia isla '!C69/'Turistas lugar residencia isla '!$C69,"-")</f>
        <v>1</v>
      </c>
      <c r="D69" s="35">
        <f t="shared" si="239"/>
        <v>0</v>
      </c>
      <c r="E69" s="243">
        <f>IFERROR('Turistas lugar residencia isla '!E69/'Turistas lugar residencia isla '!$E69,"-")</f>
        <v>1</v>
      </c>
      <c r="F69" s="35">
        <f t="shared" si="240"/>
        <v>0</v>
      </c>
      <c r="G69" s="243">
        <f>IFERROR('Turistas lugar residencia isla '!G69/'Turistas lugar residencia isla '!$G69,"-")</f>
        <v>1</v>
      </c>
      <c r="H69" s="35">
        <f t="shared" si="241"/>
        <v>0</v>
      </c>
      <c r="I69" s="243">
        <f>IFERROR('Turistas lugar residencia isla '!I69/'Turistas lugar residencia isla '!$I69,"-")</f>
        <v>1</v>
      </c>
      <c r="J69" s="35">
        <f t="shared" si="242"/>
        <v>0</v>
      </c>
      <c r="K69" s="243">
        <f>IFERROR('Turistas lugar residencia isla '!K69/'Turistas lugar residencia isla '!$K69,"-")</f>
        <v>1</v>
      </c>
      <c r="L69" s="35">
        <f t="shared" si="243"/>
        <v>0</v>
      </c>
      <c r="M69" s="243">
        <f>IFERROR('Turistas lugar residencia isla '!M69/'Turistas lugar residencia isla '!$M69,"-")</f>
        <v>1</v>
      </c>
      <c r="N69" s="35">
        <f t="shared" si="244"/>
        <v>0</v>
      </c>
      <c r="O69" s="242">
        <f>IFERROR('Turistas lugar residencia isla '!O69/'Turistas lugar residencia isla '!$C69,"-")</f>
        <v>0.88443258367378852</v>
      </c>
      <c r="P69" s="35">
        <f t="shared" si="245"/>
        <v>-1.4310381974841913E-2</v>
      </c>
      <c r="Q69" s="243">
        <f>IFERROR('Turistas lugar residencia isla '!Q69/'Turistas lugar residencia isla '!$E69,"-")</f>
        <v>0.86106969406378564</v>
      </c>
      <c r="R69" s="35">
        <f t="shared" si="246"/>
        <v>-1.9631347462910176E-2</v>
      </c>
      <c r="S69" s="243">
        <f>IFERROR('Turistas lugar residencia isla '!S69/'Turistas lugar residencia isla '!$G69,"-")</f>
        <v>0.85722461222717761</v>
      </c>
      <c r="T69" s="35">
        <f t="shared" si="247"/>
        <v>-3.6380043758938774E-2</v>
      </c>
      <c r="U69" s="243">
        <f>IFERROR('Turistas lugar residencia isla '!U69/'Turistas lugar residencia isla '!$I69,"-")</f>
        <v>0.94444697729552296</v>
      </c>
      <c r="V69" s="35">
        <f t="shared" si="248"/>
        <v>1.1244693387171711E-2</v>
      </c>
      <c r="W69" s="243">
        <f>IFERROR('Turistas lugar residencia isla '!W69/'Turistas lugar residencia isla '!$K69,"-")</f>
        <v>0.9167214229945656</v>
      </c>
      <c r="X69" s="35">
        <f t="shared" si="249"/>
        <v>-3.2459138930942544E-3</v>
      </c>
      <c r="Y69" s="243">
        <f>IFERROR('Turistas lugar residencia isla '!Y69/'Turistas lugar residencia isla '!$M69,"-")</f>
        <v>0.81037296988492613</v>
      </c>
      <c r="Z69" s="35">
        <f t="shared" si="250"/>
        <v>-2.5545125540781588E-2</v>
      </c>
      <c r="AA69" s="242">
        <f>IFERROR('Turistas lugar residencia isla '!AA69/'Turistas lugar residencia isla '!$C69,"-")</f>
        <v>0.11556741632621145</v>
      </c>
      <c r="AB69" s="35">
        <f t="shared" si="251"/>
        <v>0.12499445776230123</v>
      </c>
      <c r="AC69" s="243">
        <f>IFERROR('Turistas lugar residencia isla '!AC69/'Turistas lugar residencia isla '!$E69,"-")</f>
        <v>0.1389303059362143</v>
      </c>
      <c r="AD69" s="35">
        <f t="shared" si="252"/>
        <v>0.14169409834144076</v>
      </c>
      <c r="AE69" s="243">
        <f>IFERROR('Turistas lugar residencia isla '!AE69/'Turistas lugar residencia isla '!$G69,"-")</f>
        <v>0.14277538777282237</v>
      </c>
      <c r="AF69" s="35">
        <f t="shared" si="253"/>
        <v>0.29311309806935215</v>
      </c>
      <c r="AG69" s="243">
        <f>IFERROR('Turistas lugar residencia isla '!AG69/'Turistas lugar residencia isla '!$I69,"-")</f>
        <v>5.5553022704477067E-2</v>
      </c>
      <c r="AH69" s="35">
        <f t="shared" si="254"/>
        <v>-0.15898772145979234</v>
      </c>
      <c r="AI69" s="243">
        <f>IFERROR('Turistas lugar residencia isla '!AI69/'Turistas lugar residencia isla '!$K69,"-")</f>
        <v>8.3278577005434409E-2</v>
      </c>
      <c r="AJ69" s="35">
        <f t="shared" si="255"/>
        <v>3.7179804935622451E-2</v>
      </c>
      <c r="AK69" s="243">
        <f>IFERROR('Turistas lugar residencia isla '!AK69/'Turistas lugar residencia isla '!$M69,"-")</f>
        <v>0.18962703011507387</v>
      </c>
      <c r="AL69" s="35">
        <f t="shared" si="256"/>
        <v>0.12616308485859618</v>
      </c>
      <c r="AM69" s="242">
        <f>IFERROR('Turistas lugar residencia isla '!AM69/'Turistas lugar residencia isla '!$C69,"-")</f>
        <v>0.17792549546975853</v>
      </c>
      <c r="AN69" s="35">
        <f t="shared" si="257"/>
        <v>-0.11621638898194386</v>
      </c>
      <c r="AO69" s="243">
        <f>IFERROR('Turistas lugar residencia isla '!AO69/'Turistas lugar residencia isla '!$E69,"-")</f>
        <v>0.10543302296326085</v>
      </c>
      <c r="AP69" s="35">
        <f t="shared" si="258"/>
        <v>-0.20509128986755909</v>
      </c>
      <c r="AQ69" s="243">
        <f>IFERROR('Turistas lugar residencia isla '!AQ69/'Turistas lugar residencia isla '!$G69,"-")</f>
        <v>0.17758895798916322</v>
      </c>
      <c r="AR69" s="35">
        <f t="shared" si="259"/>
        <v>-0.20931440657601652</v>
      </c>
      <c r="AS69" s="243">
        <f>IFERROR('Turistas lugar residencia isla '!AS69/'Turistas lugar residencia isla '!$I69,"-")</f>
        <v>0.42199325248472691</v>
      </c>
      <c r="AT69" s="35">
        <f t="shared" si="260"/>
        <v>2.3290542467265585E-2</v>
      </c>
      <c r="AU69" s="243">
        <f>IFERROR('Turistas lugar residencia isla '!AU69/'Turistas lugar residencia isla '!$K69,"-")</f>
        <v>0.11411476410973941</v>
      </c>
      <c r="AV69" s="35">
        <f t="shared" si="261"/>
        <v>-0.15396907016655903</v>
      </c>
      <c r="AW69" s="243">
        <f>IFERROR('Turistas lugar residencia isla '!AW69/'Turistas lugar residencia isla '!$M69,"-")</f>
        <v>0.39594385048559538</v>
      </c>
      <c r="AX69" s="35">
        <f t="shared" si="262"/>
        <v>-7.1376534485218857E-2</v>
      </c>
      <c r="AY69" s="242">
        <f>IFERROR('Turistas lugar residencia isla '!AY69/'Turistas lugar residencia isla '!$C69,"-")</f>
        <v>2.4085416129564208E-2</v>
      </c>
      <c r="AZ69" s="35">
        <f t="shared" si="263"/>
        <v>-1.1620057727057653E-2</v>
      </c>
      <c r="BA69" s="243">
        <f>IFERROR('Turistas lugar residencia isla '!BA69/'Turistas lugar residencia isla '!$E69,"-")</f>
        <v>3.5924562543178558E-2</v>
      </c>
      <c r="BB69" s="35">
        <f t="shared" si="264"/>
        <v>-8.3165160771387914E-3</v>
      </c>
      <c r="BC69" s="243">
        <f>IFERROR('Turistas lugar residencia isla '!BC69/'Turistas lugar residencia isla '!$G69,"-")</f>
        <v>2.2195095822597107E-2</v>
      </c>
      <c r="BD69" s="35">
        <f t="shared" si="265"/>
        <v>4.054923391332288E-4</v>
      </c>
      <c r="BE69" s="243">
        <f>IFERROR('Turistas lugar residencia isla '!BE69/'Turistas lugar residencia isla '!$I69,"-")</f>
        <v>6.5765478252940643E-3</v>
      </c>
      <c r="BF69" s="35">
        <f t="shared" si="266"/>
        <v>-3.2313300956588686E-2</v>
      </c>
      <c r="BG69" s="243">
        <f>IFERROR('Turistas lugar residencia isla '!BG69/'Turistas lugar residencia isla '!$K69,"-")</f>
        <v>1.5696384536297649E-2</v>
      </c>
      <c r="BH69" s="35">
        <f t="shared" si="267"/>
        <v>-9.8390179821088553E-2</v>
      </c>
      <c r="BI69" s="243">
        <f>IFERROR('Turistas lugar residencia isla '!BI69/'Turistas lugar residencia isla '!$M69,"-")</f>
        <v>2.0566391904023505E-2</v>
      </c>
      <c r="BJ69" s="35">
        <f t="shared" si="268"/>
        <v>0.18650623272384048</v>
      </c>
      <c r="BK69" s="242">
        <f>IFERROR('Turistas lugar residencia isla '!BK69/'Turistas lugar residencia isla '!$C69,"-")</f>
        <v>3.7783367514340152E-2</v>
      </c>
      <c r="BL69" s="35">
        <f t="shared" si="269"/>
        <v>0.20789744890344952</v>
      </c>
      <c r="BM69" s="243">
        <f>IFERROR('Turistas lugar residencia isla '!BM69/'Turistas lugar residencia isla '!$E69,"-")</f>
        <v>3.9096317835452303E-2</v>
      </c>
      <c r="BN69" s="35">
        <f t="shared" si="270"/>
        <v>0.26051463753228576</v>
      </c>
      <c r="BO69" s="243">
        <f>IFERROR('Turistas lugar residencia isla '!BO69/'Turistas lugar residencia isla '!$G69,"-")</f>
        <v>2.2719456018583776E-2</v>
      </c>
      <c r="BP69" s="35">
        <f t="shared" si="271"/>
        <v>3.5312663203921124E-2</v>
      </c>
      <c r="BQ69" s="243">
        <f>IFERROR('Turistas lugar residencia isla '!BQ69/'Turistas lugar residencia isla '!$I69,"-")</f>
        <v>5.6088720707577276E-2</v>
      </c>
      <c r="BR69" s="35">
        <f t="shared" si="272"/>
        <v>0.27722980889349635</v>
      </c>
      <c r="BS69" s="243">
        <f>IFERROR('Turistas lugar residencia isla '!BS69/'Turistas lugar residencia isla '!$K69,"-")</f>
        <v>5.1653898779384824E-2</v>
      </c>
      <c r="BT69" s="35">
        <f t="shared" si="273"/>
        <v>0.34587580879566904</v>
      </c>
      <c r="BU69" s="243">
        <f>IFERROR('Turistas lugar residencia isla '!BU69/'Turistas lugar residencia isla '!$M69,"-")</f>
        <v>2.2035419897168042E-2</v>
      </c>
      <c r="BV69" s="35">
        <f t="shared" si="274"/>
        <v>-0.42722297067669079</v>
      </c>
      <c r="BW69" s="242">
        <f>IFERROR('Turistas lugar residencia isla '!BW69/'Turistas lugar residencia isla '!$C69,"-")</f>
        <v>0.33505825480992185</v>
      </c>
      <c r="BX69" s="35">
        <f t="shared" si="275"/>
        <v>-6.2358555490256151E-3</v>
      </c>
      <c r="BY69" s="243">
        <f>IFERROR('Turistas lugar residencia isla '!BY69/'Turistas lugar residencia isla '!$E69,"-")</f>
        <v>0.39193450263453666</v>
      </c>
      <c r="BZ69" s="35">
        <f t="shared" si="276"/>
        <v>-1.7892984133993539E-2</v>
      </c>
      <c r="CA69" s="243">
        <f>IFERROR('Turistas lugar residencia isla '!CA69/'Turistas lugar residencia isla '!$G69,"-")</f>
        <v>0.20032250971194018</v>
      </c>
      <c r="CB69" s="35">
        <f t="shared" si="277"/>
        <v>-5.4174090858545298E-3</v>
      </c>
      <c r="CC69" s="243">
        <f>IFERROR('Turistas lugar residencia isla '!CC69/'Turistas lugar residencia isla '!$I69,"-")</f>
        <v>0.22815036017142337</v>
      </c>
      <c r="CD69" s="35">
        <f t="shared" si="278"/>
        <v>-8.5774650518842477E-2</v>
      </c>
      <c r="CE69" s="243">
        <f>IFERROR('Turistas lugar residencia isla '!CE69/'Turistas lugar residencia isla '!$K69,"-")</f>
        <v>0.49550096242298686</v>
      </c>
      <c r="CF69" s="35">
        <f t="shared" si="279"/>
        <v>2.7336292849517774E-2</v>
      </c>
      <c r="CG69" s="243">
        <f>IFERROR('Turistas lugar residencia isla '!CG69/'Turistas lugar residencia isla '!$M69,"-")</f>
        <v>0.10609646617154983</v>
      </c>
      <c r="CH69" s="35">
        <f t="shared" si="280"/>
        <v>-0.21664599102537474</v>
      </c>
      <c r="CI69" s="242">
        <f>IFERROR('Turistas lugar residencia isla '!CI69/'Turistas lugar residencia isla '!$C69,"-")</f>
        <v>4.2525353171478715E-2</v>
      </c>
      <c r="CJ69" s="35">
        <f t="shared" si="281"/>
        <v>4.9003503747290011E-2</v>
      </c>
      <c r="CK69" s="243">
        <f>IFERROR('Turistas lugar residencia isla '!CK69/'Turistas lugar residencia isla '!$E69,"-")</f>
        <v>3.3950980088883392E-2</v>
      </c>
      <c r="CL69" s="35">
        <f t="shared" si="282"/>
        <v>-3.6872165219528297E-2</v>
      </c>
      <c r="CM69" s="243">
        <f>IFERROR('Turistas lugar residencia isla '!CM69/'Turistas lugar residencia isla '!$G69,"-")</f>
        <v>6.7104009382100704E-2</v>
      </c>
      <c r="CN69" s="35">
        <f t="shared" si="283"/>
        <v>0.21052525976168956</v>
      </c>
      <c r="CO69" s="243">
        <f>IFERROR('Turistas lugar residencia isla '!CO69/'Turistas lugar residencia isla '!$I69,"-")</f>
        <v>2.7639737394000181E-2</v>
      </c>
      <c r="CP69" s="35">
        <f t="shared" si="284"/>
        <v>2.8798101749799132E-2</v>
      </c>
      <c r="CQ69" s="243">
        <f>IFERROR('Turistas lugar residencia isla '!CQ69/'Turistas lugar residencia isla '!$K69,"-")</f>
        <v>3.0167515711845148E-2</v>
      </c>
      <c r="CR69" s="35">
        <f t="shared" si="285"/>
        <v>-0.15856834781696738</v>
      </c>
      <c r="CS69" s="243">
        <f>IFERROR('Turistas lugar residencia isla '!CS69/'Turistas lugar residencia isla '!$M69,"-")</f>
        <v>8.2387986615522726E-2</v>
      </c>
      <c r="CT69" s="35">
        <f t="shared" si="286"/>
        <v>0.35043602767149462</v>
      </c>
      <c r="CU69" s="242">
        <f>IFERROR('Turistas lugar residencia isla '!CU69/'Turistas lugar residencia isla '!$C69,"-")</f>
        <v>3.9598096392761836E-2</v>
      </c>
      <c r="CV69" s="35">
        <f t="shared" si="287"/>
        <v>8.9512082131703918E-2</v>
      </c>
      <c r="CW69" s="243">
        <f>IFERROR('Turistas lugar residencia isla '!CW69/'Turistas lugar residencia isla '!$E69,"-")</f>
        <v>2.7473422629174786E-2</v>
      </c>
      <c r="CX69" s="35">
        <f t="shared" si="288"/>
        <v>3.4536757045696476E-2</v>
      </c>
      <c r="CY69" s="243">
        <f>IFERROR('Turistas lugar residencia isla '!CY69/'Turistas lugar residencia isla '!$G69,"-")</f>
        <v>1.9759358138013858E-2</v>
      </c>
      <c r="CZ69" s="35">
        <f t="shared" si="289"/>
        <v>0.13411124739835723</v>
      </c>
      <c r="DA69" s="243">
        <f>IFERROR('Turistas lugar residencia isla '!DA69/'Turistas lugar residencia isla '!$I69,"-")</f>
        <v>1.9837922859487555E-2</v>
      </c>
      <c r="DB69" s="35">
        <f t="shared" si="290"/>
        <v>0.29162209501483161</v>
      </c>
      <c r="DC69" s="243">
        <f>IFERROR('Turistas lugar residencia isla '!DC69/'Turistas lugar residencia isla '!$K69,"-")</f>
        <v>0.10582014672119108</v>
      </c>
      <c r="DD69" s="35">
        <f t="shared" si="291"/>
        <v>4.3487876177262574E-2</v>
      </c>
      <c r="DE69" s="243">
        <f>IFERROR('Turistas lugar residencia isla '!DE69/'Turistas lugar residencia isla '!$M69,"-")</f>
        <v>0</v>
      </c>
      <c r="DF69" s="35">
        <f t="shared" si="292"/>
        <v>-1</v>
      </c>
      <c r="DG69" s="242">
        <f>IFERROR('Turistas lugar residencia isla '!DG69/'Turistas lugar residencia isla '!$C69,"-")</f>
        <v>0.10266689273357472</v>
      </c>
      <c r="DH69" s="35">
        <f t="shared" si="293"/>
        <v>-8.3945819343312911E-3</v>
      </c>
      <c r="DI69" s="243">
        <f>IFERROR('Turistas lugar residencia isla '!DI69/'Turistas lugar residencia isla '!$E69,"-")</f>
        <v>7.168826883616379E-2</v>
      </c>
      <c r="DJ69" s="35">
        <f t="shared" si="294"/>
        <v>4.9350527630416696E-2</v>
      </c>
      <c r="DK69" s="243">
        <f>IFERROR('Turistas lugar residencia isla '!DK69/'Turistas lugar residencia isla '!$G69,"-")</f>
        <v>0.21940527404868093</v>
      </c>
      <c r="DL69" s="35">
        <f t="shared" si="295"/>
        <v>-2.4391105187634654E-2</v>
      </c>
      <c r="DM69" s="243">
        <f>IFERROR('Turistas lugar residencia isla '!DM69/'Turistas lugar residencia isla '!$I69,"-")</f>
        <v>4.6856478526488554E-2</v>
      </c>
      <c r="DN69" s="35">
        <f t="shared" si="296"/>
        <v>7.0881168803507144E-2</v>
      </c>
      <c r="DO69" s="243">
        <f>IFERROR('Turistas lugar residencia isla '!DO69/'Turistas lugar residencia isla '!$K69,"-")</f>
        <v>3.6003896073778033E-2</v>
      </c>
      <c r="DP69" s="35">
        <f t="shared" si="297"/>
        <v>1.2181412348971188E-2</v>
      </c>
      <c r="DQ69" s="243">
        <f>IFERROR('Turistas lugar residencia isla '!DQ69/'Turistas lugar residencia isla '!$M69,"-")</f>
        <v>0.10352566718354689</v>
      </c>
      <c r="DR69" s="35">
        <f t="shared" si="298"/>
        <v>0.86112433294808644</v>
      </c>
      <c r="DS69" s="242">
        <f>IFERROR('Turistas lugar residencia isla '!DS69/'Turistas lugar residencia isla '!$C69,"-")</f>
        <v>7.1474304631352223E-2</v>
      </c>
      <c r="DT69" s="35">
        <f t="shared" si="299"/>
        <v>0.13720732599202612</v>
      </c>
      <c r="DU69" s="243">
        <f>IFERROR('Turistas lugar residencia isla '!DU69/'Turistas lugar residencia isla '!$E69,"-")</f>
        <v>0.12575865375692147</v>
      </c>
      <c r="DV69" s="35">
        <f t="shared" si="300"/>
        <v>8.2043171261050096E-2</v>
      </c>
      <c r="DW69" s="243">
        <f>IFERROR('Turistas lugar residencia isla '!DW69/'Turistas lugar residencia isla '!$G69,"-")</f>
        <v>0.10695820341792635</v>
      </c>
      <c r="DX69" s="35">
        <f t="shared" si="301"/>
        <v>6.8267569201345246E-2</v>
      </c>
      <c r="DY69" s="243">
        <f>IFERROR('Turistas lugar residencia isla '!DY69/'Turistas lugar residencia isla '!$I69,"-")</f>
        <v>9.7041123370110324E-2</v>
      </c>
      <c r="DZ69" s="35">
        <f t="shared" si="302"/>
        <v>-3.2176778735571343E-2</v>
      </c>
      <c r="EA69" s="243">
        <f>IFERROR('Turistas lugar residencia isla '!EA69/'Turistas lugar residencia isla '!$K69,"-")</f>
        <v>4.9856602840114096E-2</v>
      </c>
      <c r="EB69" s="35">
        <f t="shared" si="303"/>
        <v>-4.6706195605123013E-2</v>
      </c>
      <c r="EC69" s="243">
        <f>IFERROR('Turistas lugar residencia isla '!EC69/'Turistas lugar residencia isla '!$M69,"-")</f>
        <v>7.9776381294376891E-2</v>
      </c>
      <c r="ED69" s="35">
        <f t="shared" si="304"/>
        <v>-0.11329522745599829</v>
      </c>
    </row>
    <row r="70" spans="1:134" s="16" customFormat="1" outlineLevel="1" x14ac:dyDescent="0.25">
      <c r="A70" s="218"/>
      <c r="B70" s="33" t="s">
        <v>53</v>
      </c>
      <c r="C70" s="242">
        <f>IFERROR('Turistas lugar residencia isla '!C70/'Turistas lugar residencia isla '!$C70,"-")</f>
        <v>1</v>
      </c>
      <c r="D70" s="35">
        <f t="shared" si="239"/>
        <v>0</v>
      </c>
      <c r="E70" s="243">
        <f>IFERROR('Turistas lugar residencia isla '!E70/'Turistas lugar residencia isla '!$E70,"-")</f>
        <v>1</v>
      </c>
      <c r="F70" s="35">
        <f t="shared" si="240"/>
        <v>0</v>
      </c>
      <c r="G70" s="243">
        <f>IFERROR('Turistas lugar residencia isla '!G70/'Turistas lugar residencia isla '!$G70,"-")</f>
        <v>1</v>
      </c>
      <c r="H70" s="35">
        <f t="shared" si="241"/>
        <v>0</v>
      </c>
      <c r="I70" s="243">
        <f>IFERROR('Turistas lugar residencia isla '!I70/'Turistas lugar residencia isla '!$I70,"-")</f>
        <v>1</v>
      </c>
      <c r="J70" s="35">
        <f t="shared" si="242"/>
        <v>0</v>
      </c>
      <c r="K70" s="243">
        <f>IFERROR('Turistas lugar residencia isla '!K70/'Turistas lugar residencia isla '!$K70,"-")</f>
        <v>1</v>
      </c>
      <c r="L70" s="35">
        <f t="shared" si="243"/>
        <v>0</v>
      </c>
      <c r="M70" s="243">
        <f>IFERROR('Turistas lugar residencia isla '!M70/'Turistas lugar residencia isla '!$M70,"-")</f>
        <v>1</v>
      </c>
      <c r="N70" s="35">
        <f t="shared" si="244"/>
        <v>0</v>
      </c>
      <c r="O70" s="242">
        <f>IFERROR('Turistas lugar residencia isla '!O70/'Turistas lugar residencia isla '!$C70,"-")</f>
        <v>0.90157329136027919</v>
      </c>
      <c r="P70" s="35">
        <f t="shared" si="245"/>
        <v>-1.0428129609248438E-2</v>
      </c>
      <c r="Q70" s="243">
        <f>IFERROR('Turistas lugar residencia isla '!Q70/'Turistas lugar residencia isla '!$E70,"-")</f>
        <v>0.88567730979375525</v>
      </c>
      <c r="R70" s="35">
        <f t="shared" si="246"/>
        <v>-1.2796634112930971E-2</v>
      </c>
      <c r="S70" s="243">
        <f>IFERROR('Turistas lugar residencia isla '!S70/'Turistas lugar residencia isla '!$G70,"-")</f>
        <v>0.89273997757046197</v>
      </c>
      <c r="T70" s="35">
        <f t="shared" si="247"/>
        <v>-1.5482611887753017E-2</v>
      </c>
      <c r="U70" s="243">
        <f>IFERROR('Turistas lugar residencia isla '!U70/'Turistas lugar residencia isla '!$I70,"-")</f>
        <v>0.94306315578091271</v>
      </c>
      <c r="V70" s="35">
        <f t="shared" si="248"/>
        <v>-7.2471901953196083E-3</v>
      </c>
      <c r="W70" s="243">
        <f>IFERROR('Turistas lugar residencia isla '!W70/'Turistas lugar residencia isla '!$K70,"-")</f>
        <v>0.91702407379469386</v>
      </c>
      <c r="X70" s="35">
        <f t="shared" si="249"/>
        <v>-1.2284991265352208E-2</v>
      </c>
      <c r="Y70" s="243">
        <f>IFERROR('Turistas lugar residencia isla '!Y70/'Turistas lugar residencia isla '!$M70,"-")</f>
        <v>0.894711960559195</v>
      </c>
      <c r="Z70" s="35">
        <f t="shared" si="250"/>
        <v>-1.7764247750005735E-2</v>
      </c>
      <c r="AA70" s="242">
        <f>IFERROR('Turistas lugar residencia isla '!AA70/'Turistas lugar residencia isla '!$C70,"-")</f>
        <v>9.8426708639720861E-2</v>
      </c>
      <c r="AB70" s="35">
        <f t="shared" si="251"/>
        <v>0.10683948807043997</v>
      </c>
      <c r="AC70" s="243">
        <f>IFERROR('Turistas lugar residencia isla '!AC70/'Turistas lugar residencia isla '!$E70,"-")</f>
        <v>0.11432269020624478</v>
      </c>
      <c r="AD70" s="35">
        <f t="shared" si="252"/>
        <v>0.11163329800912147</v>
      </c>
      <c r="AE70" s="243">
        <f>IFERROR('Turistas lugar residencia isla '!AE70/'Turistas lugar residencia isla '!$G70,"-")</f>
        <v>0.10726002242953797</v>
      </c>
      <c r="AF70" s="35">
        <f t="shared" si="253"/>
        <v>0.1506029262299986</v>
      </c>
      <c r="AG70" s="243">
        <f>IFERROR('Turistas lugar residencia isla '!AG70/'Turistas lugar residencia isla '!$I70,"-")</f>
        <v>5.6930568803654803E-2</v>
      </c>
      <c r="AH70" s="35">
        <f t="shared" si="254"/>
        <v>0.13728027818577848</v>
      </c>
      <c r="AI70" s="243">
        <f>IFERROR('Turistas lugar residencia isla '!AI70/'Turistas lugar residencia isla '!$K70,"-")</f>
        <v>8.2975926205306152E-2</v>
      </c>
      <c r="AJ70" s="35">
        <f t="shared" si="255"/>
        <v>0.15936460235325334</v>
      </c>
      <c r="AK70" s="243">
        <f>IFERROR('Turistas lugar residencia isla '!AK70/'Turistas lugar residencia isla '!$M70,"-")</f>
        <v>0.10528803944080503</v>
      </c>
      <c r="AL70" s="35">
        <f t="shared" si="256"/>
        <v>0.1815950226244345</v>
      </c>
      <c r="AM70" s="242">
        <f>IFERROR('Turistas lugar residencia isla '!AM70/'Turistas lugar residencia isla '!$C70,"-")</f>
        <v>0.2081544914555408</v>
      </c>
      <c r="AN70" s="35">
        <f t="shared" si="257"/>
        <v>-3.7908723967723268E-2</v>
      </c>
      <c r="AO70" s="243">
        <f>IFERROR('Turistas lugar residencia isla '!AO70/'Turistas lugar residencia isla '!$E70,"-")</f>
        <v>0.13624132442942227</v>
      </c>
      <c r="AP70" s="35">
        <f t="shared" si="258"/>
        <v>-0.18129201989459631</v>
      </c>
      <c r="AQ70" s="243">
        <f>IFERROR('Turistas lugar residencia isla '!AQ70/'Turistas lugar residencia isla '!$G70,"-")</f>
        <v>0.23305522349432484</v>
      </c>
      <c r="AR70" s="35">
        <f t="shared" si="259"/>
        <v>-4.6889704432953705E-2</v>
      </c>
      <c r="AS70" s="243">
        <f>IFERROR('Turistas lugar residencia isla '!AS70/'Turistas lugar residencia isla '!$I70,"-")</f>
        <v>0.45215623274260758</v>
      </c>
      <c r="AT70" s="35">
        <f t="shared" si="260"/>
        <v>1.3723738322709567E-2</v>
      </c>
      <c r="AU70" s="243">
        <f>IFERROR('Turistas lugar residencia isla '!AU70/'Turistas lugar residencia isla '!$K70,"-")</f>
        <v>0.16606392379146101</v>
      </c>
      <c r="AV70" s="35">
        <f t="shared" si="261"/>
        <v>-0.1129149536445111</v>
      </c>
      <c r="AW70" s="243">
        <f>IFERROR('Turistas lugar residencia isla '!AW70/'Turistas lugar residencia isla '!$M70,"-")</f>
        <v>0.50374822718984269</v>
      </c>
      <c r="AX70" s="35">
        <f t="shared" si="262"/>
        <v>-6.3288437119858543E-2</v>
      </c>
      <c r="AY70" s="242">
        <f>IFERROR('Turistas lugar residencia isla '!AY70/'Turistas lugar residencia isla '!$C70,"-")</f>
        <v>2.4220355431505081E-2</v>
      </c>
      <c r="AZ70" s="35">
        <f t="shared" si="263"/>
        <v>4.059089082615408E-2</v>
      </c>
      <c r="BA70" s="243">
        <f>IFERROR('Turistas lugar residencia isla '!BA70/'Turistas lugar residencia isla '!$E70,"-")</f>
        <v>3.7434164109800321E-2</v>
      </c>
      <c r="BB70" s="35">
        <f t="shared" si="264"/>
        <v>0.17035105217617885</v>
      </c>
      <c r="BC70" s="243">
        <f>IFERROR('Turistas lugar residencia isla '!BC70/'Turistas lugar residencia isla '!$G70,"-")</f>
        <v>1.6955251839345355E-2</v>
      </c>
      <c r="BD70" s="35">
        <f t="shared" si="265"/>
        <v>-0.1718961388659761</v>
      </c>
      <c r="BE70" s="243">
        <f>IFERROR('Turistas lugar residencia isla '!BE70/'Turistas lugar residencia isla '!$I70,"-")</f>
        <v>7.76896430543702E-3</v>
      </c>
      <c r="BF70" s="35">
        <f t="shared" si="266"/>
        <v>0.3487335277020871</v>
      </c>
      <c r="BG70" s="243">
        <f>IFERROR('Turistas lugar residencia isla '!BG70/'Turistas lugar residencia isla '!$K70,"-")</f>
        <v>1.8448673462790145E-2</v>
      </c>
      <c r="BH70" s="35">
        <f t="shared" si="267"/>
        <v>6.7084738666069788E-2</v>
      </c>
      <c r="BI70" s="243">
        <f>IFERROR('Turistas lugar residencia isla '!BI70/'Turistas lugar residencia isla '!$M70,"-")</f>
        <v>1.9821705949888566E-2</v>
      </c>
      <c r="BJ70" s="35">
        <f t="shared" si="268"/>
        <v>0.80364131099425218</v>
      </c>
      <c r="BK70" s="242">
        <f>IFERROR('Turistas lugar residencia isla '!BK70/'Turistas lugar residencia isla '!$C70,"-")</f>
        <v>3.0908065513338571E-2</v>
      </c>
      <c r="BL70" s="35">
        <f t="shared" si="269"/>
        <v>0.40121557118057782</v>
      </c>
      <c r="BM70" s="243">
        <f>IFERROR('Turistas lugar residencia isla '!BM70/'Turistas lugar residencia isla '!$E70,"-")</f>
        <v>3.5744171165110673E-2</v>
      </c>
      <c r="BN70" s="35">
        <f t="shared" si="270"/>
        <v>0.49429184991232522</v>
      </c>
      <c r="BO70" s="243">
        <f>IFERROR('Turistas lugar residencia isla '!BO70/'Turistas lugar residencia isla '!$G70,"-")</f>
        <v>1.4451030896072366E-2</v>
      </c>
      <c r="BP70" s="35">
        <f t="shared" si="271"/>
        <v>9.822483567455631E-2</v>
      </c>
      <c r="BQ70" s="243">
        <f>IFERROR('Turistas lugar residencia isla '!BQ70/'Turistas lugar residencia isla '!$I70,"-")</f>
        <v>4.4806466188061653E-2</v>
      </c>
      <c r="BR70" s="35">
        <f t="shared" si="272"/>
        <v>0.61518056345562044</v>
      </c>
      <c r="BS70" s="243">
        <f>IFERROR('Turistas lugar residencia isla '!BS70/'Turistas lugar residencia isla '!$K70,"-")</f>
        <v>4.3565594086079441E-2</v>
      </c>
      <c r="BT70" s="35">
        <f t="shared" si="273"/>
        <v>0.5535672374404621</v>
      </c>
      <c r="BU70" s="243">
        <f>IFERROR('Turistas lugar residencia isla '!BU70/'Turistas lugar residencia isla '!$M70,"-")</f>
        <v>1.1177145944485717E-2</v>
      </c>
      <c r="BV70" s="35">
        <f t="shared" si="274"/>
        <v>3.4841628959276782E-3</v>
      </c>
      <c r="BW70" s="242">
        <f>IFERROR('Turistas lugar residencia isla '!BW70/'Turistas lugar residencia isla '!$C70,"-")</f>
        <v>0.28534746846784648</v>
      </c>
      <c r="BX70" s="35">
        <f t="shared" si="275"/>
        <v>-5.2221035843072028E-2</v>
      </c>
      <c r="BY70" s="243">
        <f>IFERROR('Turistas lugar residencia isla '!BY70/'Turistas lugar residencia isla '!$E70,"-")</f>
        <v>0.36122573711585476</v>
      </c>
      <c r="BZ70" s="35">
        <f t="shared" si="276"/>
        <v>-2.7505703034483853E-2</v>
      </c>
      <c r="CA70" s="243">
        <f>IFERROR('Turistas lugar residencia isla '!CA70/'Turistas lugar residencia isla '!$G70,"-")</f>
        <v>0.13418286235411558</v>
      </c>
      <c r="CB70" s="35">
        <f t="shared" si="277"/>
        <v>-1.3484731046214948E-2</v>
      </c>
      <c r="CC70" s="243">
        <f>IFERROR('Turistas lugar residencia isla '!CC70/'Turistas lugar residencia isla '!$I70,"-")</f>
        <v>0.20733345047442139</v>
      </c>
      <c r="CD70" s="35">
        <f t="shared" si="278"/>
        <v>-0.16505346471213012</v>
      </c>
      <c r="CE70" s="243">
        <f>IFERROR('Turistas lugar residencia isla '!CE70/'Turistas lugar residencia isla '!$K70,"-")</f>
        <v>0.43196189573051141</v>
      </c>
      <c r="CF70" s="35">
        <f t="shared" si="279"/>
        <v>-3.8588968981558169E-2</v>
      </c>
      <c r="CG70" s="243">
        <f>IFERROR('Turistas lugar residencia isla '!CG70/'Turistas lugar residencia isla '!$M70,"-")</f>
        <v>8.8640507867900314E-2</v>
      </c>
      <c r="CH70" s="35">
        <f t="shared" si="280"/>
        <v>-0.54380061676802027</v>
      </c>
      <c r="CI70" s="242">
        <f>IFERROR('Turistas lugar residencia isla '!CI70/'Turistas lugar residencia isla '!$C70,"-")</f>
        <v>3.6003168148471661E-2</v>
      </c>
      <c r="CJ70" s="35">
        <f t="shared" si="281"/>
        <v>0.1512805308316747</v>
      </c>
      <c r="CK70" s="243">
        <f>IFERROR('Turistas lugar residencia isla '!CK70/'Turistas lugar residencia isla '!$E70,"-")</f>
        <v>2.5848278012043251E-2</v>
      </c>
      <c r="CL70" s="35">
        <f t="shared" si="282"/>
        <v>0.17982238269304296</v>
      </c>
      <c r="CM70" s="243">
        <f>IFERROR('Turistas lugar residencia isla '!CM70/'Turistas lugar residencia isla '!$G70,"-")</f>
        <v>4.5603440839012604E-2</v>
      </c>
      <c r="CN70" s="35">
        <f t="shared" si="283"/>
        <v>0.1662433590665271</v>
      </c>
      <c r="CO70" s="243">
        <f>IFERROR('Turistas lugar residencia isla '!CO70/'Turistas lugar residencia isla '!$I70,"-")</f>
        <v>2.5101661730006525E-2</v>
      </c>
      <c r="CP70" s="35">
        <f t="shared" si="284"/>
        <v>8.3108163949771274E-2</v>
      </c>
      <c r="CQ70" s="243">
        <f>IFERROR('Turistas lugar residencia isla '!CQ70/'Turistas lugar residencia isla '!$K70,"-")</f>
        <v>3.9332744240177589E-2</v>
      </c>
      <c r="CR70" s="35">
        <f t="shared" si="285"/>
        <v>0.26062648201058503</v>
      </c>
      <c r="CS70" s="243">
        <f>IFERROR('Turistas lugar residencia isla '!CS70/'Turistas lugar residencia isla '!$M70,"-")</f>
        <v>6.5340717228337952E-2</v>
      </c>
      <c r="CT70" s="35">
        <f t="shared" si="286"/>
        <v>0.63456985556785228</v>
      </c>
      <c r="CU70" s="242">
        <f>IFERROR('Turistas lugar residencia isla '!CU70/'Turistas lugar residencia isla '!$C70,"-")</f>
        <v>2.828138805862471E-2</v>
      </c>
      <c r="CV70" s="35">
        <f t="shared" si="287"/>
        <v>2.1030121891804532E-2</v>
      </c>
      <c r="CW70" s="243">
        <f>IFERROR('Turistas lugar residencia isla '!CW70/'Turistas lugar residencia isla '!$E70,"-")</f>
        <v>2.3530690600029533E-2</v>
      </c>
      <c r="CX70" s="35">
        <f t="shared" si="288"/>
        <v>0.10042484312620381</v>
      </c>
      <c r="CY70" s="243">
        <f>IFERROR('Turistas lugar residencia isla '!CY70/'Turistas lugar residencia isla '!$G70,"-")</f>
        <v>1.213166878227327E-2</v>
      </c>
      <c r="CZ70" s="35">
        <f t="shared" si="289"/>
        <v>0.16917498044065682</v>
      </c>
      <c r="DA70" s="243">
        <f>IFERROR('Turistas lugar residencia isla '!DA70/'Turistas lugar residencia isla '!$I70,"-")</f>
        <v>1.4816255836136352E-2</v>
      </c>
      <c r="DB70" s="35">
        <f t="shared" si="290"/>
        <v>0.12772853248286142</v>
      </c>
      <c r="DC70" s="243">
        <f>IFERROR('Turistas lugar residencia isla '!DC70/'Turistas lugar residencia isla '!$K70,"-")</f>
        <v>7.6066294532209741E-2</v>
      </c>
      <c r="DD70" s="35">
        <f t="shared" si="291"/>
        <v>4.5636655563631834E-2</v>
      </c>
      <c r="DE70" s="243">
        <f>IFERROR('Turistas lugar residencia isla '!DE70/'Turistas lugar residencia isla '!$M70,"-")</f>
        <v>1.3169446883230904E-3</v>
      </c>
      <c r="DF70" s="35">
        <f t="shared" si="292"/>
        <v>0.66268382352941169</v>
      </c>
      <c r="DG70" s="242">
        <f>IFERROR('Turistas lugar residencia isla '!DG70/'Turistas lugar residencia isla '!$C70,"-")</f>
        <v>0.17098382491092493</v>
      </c>
      <c r="DH70" s="35">
        <f t="shared" si="293"/>
        <v>4.5118151174519117E-3</v>
      </c>
      <c r="DI70" s="243">
        <f>IFERROR('Turistas lugar residencia isla '!DI70/'Turistas lugar residencia isla '!$E70,"-")</f>
        <v>0.11739913367351962</v>
      </c>
      <c r="DJ70" s="35">
        <f t="shared" si="294"/>
        <v>1.9320149827793731E-2</v>
      </c>
      <c r="DK70" s="243">
        <f>IFERROR('Turistas lugar residencia isla '!DK70/'Turistas lugar residencia isla '!$G70,"-")</f>
        <v>0.33157265568194422</v>
      </c>
      <c r="DL70" s="35">
        <f t="shared" si="295"/>
        <v>1.2762116374994026E-2</v>
      </c>
      <c r="DM70" s="243">
        <f>IFERROR('Turistas lugar residencia isla '!DM70/'Turistas lugar residencia isla '!$I70,"-")</f>
        <v>6.575380290175209E-2</v>
      </c>
      <c r="DN70" s="35">
        <f t="shared" si="296"/>
        <v>-6.3346949918468787E-2</v>
      </c>
      <c r="DO70" s="243">
        <f>IFERROR('Turistas lugar residencia isla '!DO70/'Turistas lugar residencia isla '!$K70,"-")</f>
        <v>5.9958188754067977E-2</v>
      </c>
      <c r="DP70" s="35">
        <f t="shared" si="297"/>
        <v>-9.1712504953051943E-2</v>
      </c>
      <c r="DQ70" s="243">
        <f>IFERROR('Turistas lugar residencia isla '!DQ70/'Turistas lugar residencia isla '!$M70,"-")</f>
        <v>0.10977915850611197</v>
      </c>
      <c r="DR70" s="35">
        <f t="shared" si="298"/>
        <v>2.1657300376912421</v>
      </c>
      <c r="DS70" s="242">
        <f>IFERROR('Turistas lugar residencia isla '!DS70/'Turistas lugar residencia isla '!$C70,"-")</f>
        <v>6.7381336006038406E-2</v>
      </c>
      <c r="DT70" s="35">
        <f t="shared" si="299"/>
        <v>1.3660069920474083E-2</v>
      </c>
      <c r="DU70" s="243">
        <f>IFERROR('Turistas lugar residencia isla '!DU70/'Turistas lugar residencia isla '!$E70,"-")</f>
        <v>0.11381200059067714</v>
      </c>
      <c r="DV70" s="35">
        <f t="shared" si="300"/>
        <v>5.3455328803995172E-3</v>
      </c>
      <c r="DW70" s="243">
        <f>IFERROR('Turistas lugar residencia isla '!DW70/'Turistas lugar residencia isla '!$G70,"-")</f>
        <v>8.5076962892670957E-2</v>
      </c>
      <c r="DX70" s="35">
        <f t="shared" si="301"/>
        <v>-8.4200522381418064E-2</v>
      </c>
      <c r="DY70" s="243">
        <f>IFERROR('Turistas lugar residencia isla '!DY70/'Turistas lugar residencia isla '!$I70,"-")</f>
        <v>9.1050002510166178E-2</v>
      </c>
      <c r="DZ70" s="35">
        <f t="shared" si="302"/>
        <v>8.8046196516659903E-2</v>
      </c>
      <c r="EA70" s="243">
        <f>IFERROR('Turistas lugar residencia isla '!EA70/'Turistas lugar residencia isla '!$K70,"-")</f>
        <v>5.38287463091877E-2</v>
      </c>
      <c r="EB70" s="35">
        <f t="shared" si="303"/>
        <v>4.4577111224812116E-2</v>
      </c>
      <c r="EC70" s="243">
        <f>IFERROR('Turistas lugar residencia isla '!EC70/'Turistas lugar residencia isla '!$M70,"-")</f>
        <v>8.6479367866549611E-2</v>
      </c>
      <c r="ED70" s="35">
        <f t="shared" si="304"/>
        <v>0.13033094182351035</v>
      </c>
    </row>
    <row r="71" spans="1:134" s="16" customFormat="1" outlineLevel="1" x14ac:dyDescent="0.25">
      <c r="A71" s="218"/>
      <c r="B71" s="33" t="s">
        <v>55</v>
      </c>
      <c r="C71" s="242">
        <f>IFERROR('Turistas lugar residencia isla '!C71/'Turistas lugar residencia isla '!$C71,"-")</f>
        <v>1</v>
      </c>
      <c r="D71" s="35">
        <f t="shared" si="239"/>
        <v>0</v>
      </c>
      <c r="E71" s="243">
        <f>IFERROR('Turistas lugar residencia isla '!E71/'Turistas lugar residencia isla '!$E71,"-")</f>
        <v>1</v>
      </c>
      <c r="F71" s="35">
        <f t="shared" si="240"/>
        <v>0</v>
      </c>
      <c r="G71" s="243">
        <f>IFERROR('Turistas lugar residencia isla '!G71/'Turistas lugar residencia isla '!$G71,"-")</f>
        <v>1</v>
      </c>
      <c r="H71" s="35">
        <f t="shared" si="241"/>
        <v>0</v>
      </c>
      <c r="I71" s="243">
        <f>IFERROR('Turistas lugar residencia isla '!I71/'Turistas lugar residencia isla '!$I71,"-")</f>
        <v>1</v>
      </c>
      <c r="J71" s="35">
        <f t="shared" si="242"/>
        <v>0</v>
      </c>
      <c r="K71" s="243">
        <f>IFERROR('Turistas lugar residencia isla '!K71/'Turistas lugar residencia isla '!$K71,"-")</f>
        <v>1</v>
      </c>
      <c r="L71" s="35">
        <f t="shared" si="243"/>
        <v>0</v>
      </c>
      <c r="M71" s="243">
        <f>IFERROR('Turistas lugar residencia isla '!M71/'Turistas lugar residencia isla '!$M71,"-")</f>
        <v>1</v>
      </c>
      <c r="N71" s="35">
        <f t="shared" si="244"/>
        <v>0</v>
      </c>
      <c r="O71" s="242">
        <f>IFERROR('Turistas lugar residencia isla '!O71/'Turistas lugar residencia isla '!$C71,"-")</f>
        <v>0.90469438670693036</v>
      </c>
      <c r="P71" s="35">
        <f t="shared" si="245"/>
        <v>-1.8552464537683333E-2</v>
      </c>
      <c r="Q71" s="243">
        <f>IFERROR('Turistas lugar residencia isla '!Q71/'Turistas lugar residencia isla '!$E71,"-")</f>
        <v>0.89273892273371613</v>
      </c>
      <c r="R71" s="35">
        <f t="shared" si="246"/>
        <v>-1.6920030670454889E-2</v>
      </c>
      <c r="S71" s="243">
        <f>IFERROR('Turistas lugar residencia isla '!S71/'Turistas lugar residencia isla '!$G71,"-")</f>
        <v>0.90626387312435364</v>
      </c>
      <c r="T71" s="35">
        <f t="shared" si="247"/>
        <v>-1.910425237185287E-2</v>
      </c>
      <c r="U71" s="243">
        <f>IFERROR('Turistas lugar residencia isla '!U71/'Turistas lugar residencia isla '!$I71,"-")</f>
        <v>0.94798390203713911</v>
      </c>
      <c r="V71" s="35">
        <f t="shared" si="248"/>
        <v>9.1964320503787889E-3</v>
      </c>
      <c r="W71" s="243">
        <f>IFERROR('Turistas lugar residencia isla '!W71/'Turistas lugar residencia isla '!$K71,"-")</f>
        <v>0.91569062021633374</v>
      </c>
      <c r="X71" s="35">
        <f t="shared" si="249"/>
        <v>-6.5194089122779797E-3</v>
      </c>
      <c r="Y71" s="243">
        <f>IFERROR('Turistas lugar residencia isla '!Y71/'Turistas lugar residencia isla '!$M71,"-")</f>
        <v>0.90539208785020409</v>
      </c>
      <c r="Z71" s="35">
        <f t="shared" si="250"/>
        <v>-2.4384153609294801E-3</v>
      </c>
      <c r="AA71" s="242">
        <f>IFERROR('Turistas lugar residencia isla '!AA71/'Turistas lugar residencia isla '!$C71,"-")</f>
        <v>9.5305613293069594E-2</v>
      </c>
      <c r="AB71" s="35">
        <f t="shared" si="251"/>
        <v>0.21867911348254143</v>
      </c>
      <c r="AC71" s="243">
        <f>IFERROR('Turistas lugar residencia isla '!AC71/'Turistas lugar residencia isla '!$E71,"-")</f>
        <v>0.10726107726628384</v>
      </c>
      <c r="AD71" s="35">
        <f t="shared" si="252"/>
        <v>0.1672016267526919</v>
      </c>
      <c r="AE71" s="243">
        <f>IFERROR('Turistas lugar residencia isla '!AE71/'Turistas lugar residencia isla '!$G71,"-")</f>
        <v>9.3736126875646419E-2</v>
      </c>
      <c r="AF71" s="35">
        <f t="shared" si="253"/>
        <v>0.23198524575153789</v>
      </c>
      <c r="AG71" s="243">
        <f>IFERROR('Turistas lugar residencia isla '!AG71/'Turistas lugar residencia isla '!$I71,"-")</f>
        <v>5.2016097962860885E-2</v>
      </c>
      <c r="AH71" s="35">
        <f t="shared" si="254"/>
        <v>-0.14250551174971104</v>
      </c>
      <c r="AI71" s="243">
        <f>IFERROR('Turistas lugar residencia isla '!AI71/'Turistas lugar residencia isla '!$K71,"-")</f>
        <v>8.4309379783666302E-2</v>
      </c>
      <c r="AJ71" s="35">
        <f t="shared" si="255"/>
        <v>7.6742046866139946E-2</v>
      </c>
      <c r="AK71" s="243">
        <f>IFERROR('Turistas lugar residencia isla '!AK71/'Turistas lugar residencia isla '!$M71,"-")</f>
        <v>9.4607912149795859E-2</v>
      </c>
      <c r="AL71" s="35">
        <f t="shared" si="256"/>
        <v>2.3952848302243979E-2</v>
      </c>
      <c r="AM71" s="242">
        <f>IFERROR('Turistas lugar residencia isla '!AM71/'Turistas lugar residencia isla '!$C71,"-")</f>
        <v>0.192166368509809</v>
      </c>
      <c r="AN71" s="35">
        <f t="shared" si="257"/>
        <v>-7.2393067547901202E-2</v>
      </c>
      <c r="AO71" s="243">
        <f>IFERROR('Turistas lugar residencia isla '!AO71/'Turistas lugar residencia isla '!$E71,"-")</f>
        <v>0.1410885915273497</v>
      </c>
      <c r="AP71" s="35">
        <f t="shared" si="258"/>
        <v>-0.14087506421917395</v>
      </c>
      <c r="AQ71" s="243">
        <f>IFERROR('Turistas lugar residencia isla '!AQ71/'Turistas lugar residencia isla '!$G71,"-")</f>
        <v>0.24337989503819082</v>
      </c>
      <c r="AR71" s="35">
        <f t="shared" si="259"/>
        <v>2.5145248708777546E-2</v>
      </c>
      <c r="AS71" s="243">
        <f>IFERROR('Turistas lugar residencia isla '!AS71/'Turistas lugar residencia isla '!$I71,"-")</f>
        <v>0.4274850785635117</v>
      </c>
      <c r="AT71" s="35">
        <f t="shared" si="260"/>
        <v>9.8413502991046231E-2</v>
      </c>
      <c r="AU71" s="243">
        <f>IFERROR('Turistas lugar residencia isla '!AU71/'Turistas lugar residencia isla '!$K71,"-")</f>
        <v>0.18264110963530206</v>
      </c>
      <c r="AV71" s="35">
        <f t="shared" si="261"/>
        <v>4.3141132423193396E-2</v>
      </c>
      <c r="AW71" s="243">
        <f>IFERROR('Turistas lugar residencia isla '!AW71/'Turistas lugar residencia isla '!$M71,"-")</f>
        <v>0.56184710685625794</v>
      </c>
      <c r="AX71" s="35">
        <f t="shared" si="262"/>
        <v>-5.5845570911846609E-2</v>
      </c>
      <c r="AY71" s="242">
        <f>IFERROR('Turistas lugar residencia isla '!AY71/'Turistas lugar residencia isla '!$C71,"-")</f>
        <v>2.5392858112531336E-2</v>
      </c>
      <c r="AZ71" s="35">
        <f t="shared" si="263"/>
        <v>2.3793246323709827E-2</v>
      </c>
      <c r="BA71" s="243">
        <f>IFERROR('Turistas lugar residencia isla '!BA71/'Turistas lugar residencia isla '!$E71,"-")</f>
        <v>3.9199404094569582E-2</v>
      </c>
      <c r="BB71" s="35">
        <f t="shared" si="264"/>
        <v>8.9301898047769113E-2</v>
      </c>
      <c r="BC71" s="243">
        <f>IFERROR('Turistas lugar residencia isla '!BC71/'Turistas lugar residencia isla '!$G71,"-")</f>
        <v>1.7795993981613686E-2</v>
      </c>
      <c r="BD71" s="35">
        <f t="shared" si="265"/>
        <v>-3.0725219394321268E-2</v>
      </c>
      <c r="BE71" s="243">
        <f>IFERROR('Turistas lugar residencia isla '!BE71/'Turistas lugar residencia isla '!$I71,"-")</f>
        <v>7.3318041454032493E-3</v>
      </c>
      <c r="BF71" s="35">
        <f t="shared" si="266"/>
        <v>-9.8019542893666878E-2</v>
      </c>
      <c r="BG71" s="243">
        <f>IFERROR('Turistas lugar residencia isla '!BG71/'Turistas lugar residencia isla '!$K71,"-")</f>
        <v>1.7664265988400402E-2</v>
      </c>
      <c r="BH71" s="35">
        <f t="shared" si="267"/>
        <v>2.3255219702750241E-2</v>
      </c>
      <c r="BI71" s="243">
        <f>IFERROR('Turistas lugar residencia isla '!BI71/'Turistas lugar residencia isla '!$M71,"-")</f>
        <v>1.6443756159369282E-2</v>
      </c>
      <c r="BJ71" s="35">
        <f t="shared" si="268"/>
        <v>-5.6177975616502951E-2</v>
      </c>
      <c r="BK71" s="242">
        <f>IFERROR('Turistas lugar residencia isla '!BK71/'Turistas lugar residencia isla '!$C71,"-")</f>
        <v>3.251015895330351E-2</v>
      </c>
      <c r="BL71" s="35">
        <f t="shared" si="269"/>
        <v>0.13879203509459126</v>
      </c>
      <c r="BM71" s="243">
        <f>IFERROR('Turistas lugar residencia isla '!BM71/'Turistas lugar residencia isla '!$E71,"-")</f>
        <v>3.0952498584344561E-2</v>
      </c>
      <c r="BN71" s="35">
        <f t="shared" si="270"/>
        <v>7.8378990107528024E-2</v>
      </c>
      <c r="BO71" s="243">
        <f>IFERROR('Turistas lugar residencia isla '!BO71/'Turistas lugar residencia isla '!$G71,"-")</f>
        <v>1.8019163809053017E-2</v>
      </c>
      <c r="BP71" s="35">
        <f t="shared" si="271"/>
        <v>3.3281581640742353E-2</v>
      </c>
      <c r="BQ71" s="243">
        <f>IFERROR('Turistas lugar residencia isla '!BQ71/'Turistas lugar residencia isla '!$I71,"-")</f>
        <v>5.2176129257869686E-2</v>
      </c>
      <c r="BR71" s="35">
        <f t="shared" si="272"/>
        <v>0.12574748433308147</v>
      </c>
      <c r="BS71" s="243">
        <f>IFERROR('Turistas lugar residencia isla '!BS71/'Turistas lugar residencia isla '!$K71,"-")</f>
        <v>4.5899825889153326E-2</v>
      </c>
      <c r="BT71" s="35">
        <f t="shared" si="273"/>
        <v>0.17893419689525003</v>
      </c>
      <c r="BU71" s="243">
        <f>IFERROR('Turistas lugar residencia isla '!BU71/'Turistas lugar residencia isla '!$M71,"-")</f>
        <v>1.4303815289314374E-2</v>
      </c>
      <c r="BV71" s="35">
        <f t="shared" si="274"/>
        <v>-1.7626584447121285E-3</v>
      </c>
      <c r="BW71" s="242">
        <f>IFERROR('Turistas lugar residencia isla '!BW71/'Turistas lugar residencia isla '!$C71,"-")</f>
        <v>0.29585934035434913</v>
      </c>
      <c r="BX71" s="35">
        <f t="shared" si="275"/>
        <v>5.4488135765029533E-4</v>
      </c>
      <c r="BY71" s="243">
        <f>IFERROR('Turistas lugar residencia isla '!BY71/'Turistas lugar residencia isla '!$E71,"-")</f>
        <v>0.35391575995044255</v>
      </c>
      <c r="BZ71" s="35">
        <f t="shared" si="276"/>
        <v>1.8435458280689598E-2</v>
      </c>
      <c r="CA71" s="243">
        <f>IFERROR('Turistas lugar residencia isla '!CA71/'Turistas lugar residencia isla '!$G71,"-")</f>
        <v>0.13700467696767396</v>
      </c>
      <c r="CB71" s="35">
        <f t="shared" si="277"/>
        <v>-1.7540221627337038E-2</v>
      </c>
      <c r="CC71" s="243">
        <f>IFERROR('Turistas lugar residencia isla '!CC71/'Turistas lugar residencia isla '!$I71,"-")</f>
        <v>0.20572319327631478</v>
      </c>
      <c r="CD71" s="35">
        <f t="shared" si="278"/>
        <v>-0.137541975073875</v>
      </c>
      <c r="CE71" s="243">
        <f>IFERROR('Turistas lugar residencia isla '!CE71/'Turistas lugar residencia isla '!$K71,"-")</f>
        <v>0.43835813861093043</v>
      </c>
      <c r="CF71" s="35">
        <f t="shared" si="279"/>
        <v>-9.36133099982428E-3</v>
      </c>
      <c r="CG71" s="243">
        <f>IFERROR('Turistas lugar residencia isla '!CG71/'Turistas lugar residencia isla '!$M71,"-")</f>
        <v>6.1833028297902298E-2</v>
      </c>
      <c r="CH71" s="35">
        <f t="shared" si="280"/>
        <v>-0.2609799275703103</v>
      </c>
      <c r="CI71" s="242">
        <f>IFERROR('Turistas lugar residencia isla '!CI71/'Turistas lugar residencia isla '!$C71,"-")</f>
        <v>3.9130447898974602E-2</v>
      </c>
      <c r="CJ71" s="35">
        <f t="shared" si="281"/>
        <v>0.14391547188058507</v>
      </c>
      <c r="CK71" s="243">
        <f>IFERROR('Turistas lugar residencia isla '!CK71/'Turistas lugar residencia isla '!$E71,"-")</f>
        <v>3.4165751399503667E-2</v>
      </c>
      <c r="CL71" s="35">
        <f t="shared" si="282"/>
        <v>0.30486348071409308</v>
      </c>
      <c r="CM71" s="243">
        <f>IFERROR('Turistas lugar residencia isla '!CM71/'Turistas lugar residencia isla '!$G71,"-")</f>
        <v>5.1943377255395072E-2</v>
      </c>
      <c r="CN71" s="35">
        <f t="shared" si="283"/>
        <v>0.16944568396491388</v>
      </c>
      <c r="CO71" s="243">
        <f>IFERROR('Turistas lugar residencia isla '!CO71/'Turistas lugar residencia isla '!$I71,"-")</f>
        <v>3.0660810706686345E-2</v>
      </c>
      <c r="CP71" s="35">
        <f t="shared" si="284"/>
        <v>0.22334634480396609</v>
      </c>
      <c r="CQ71" s="243">
        <f>IFERROR('Turistas lugar residencia isla '!CQ71/'Turistas lugar residencia isla '!$K71,"-")</f>
        <v>3.7595478571122526E-2</v>
      </c>
      <c r="CR71" s="35">
        <f t="shared" si="285"/>
        <v>0.11314089849601716</v>
      </c>
      <c r="CS71" s="243">
        <f>IFERROR('Turistas lugar residencia isla '!CS71/'Turistas lugar residencia isla '!$M71,"-")</f>
        <v>8.2021680979867659E-2</v>
      </c>
      <c r="CT71" s="35">
        <f t="shared" si="286"/>
        <v>1.0742102733993693</v>
      </c>
      <c r="CU71" s="242">
        <f>IFERROR('Turistas lugar residencia isla '!CU71/'Turistas lugar residencia isla '!$C71,"-")</f>
        <v>2.9387053858290522E-2</v>
      </c>
      <c r="CV71" s="35">
        <f t="shared" si="287"/>
        <v>-2.778385353600199E-2</v>
      </c>
      <c r="CW71" s="243">
        <f>IFERROR('Turistas lugar residencia isla '!CW71/'Turistas lugar residencia isla '!$E71,"-")</f>
        <v>2.1571168514302869E-2</v>
      </c>
      <c r="CX71" s="35">
        <f t="shared" si="288"/>
        <v>3.1008449209957156E-3</v>
      </c>
      <c r="CY71" s="243">
        <f>IFERROR('Turistas lugar residencia isla '!CY71/'Turistas lugar residencia isla '!$G71,"-")</f>
        <v>1.5165949563618998E-2</v>
      </c>
      <c r="CZ71" s="35">
        <f t="shared" si="289"/>
        <v>6.6698027570677887E-2</v>
      </c>
      <c r="DA71" s="243">
        <f>IFERROR('Turistas lugar residencia isla '!DA71/'Turistas lugar residencia isla '!$I71,"-")</f>
        <v>1.8788859451033386E-2</v>
      </c>
      <c r="DB71" s="35">
        <f t="shared" si="290"/>
        <v>-2.6752993566072303E-2</v>
      </c>
      <c r="DC71" s="243">
        <f>IFERROR('Turistas lugar residencia isla '!DC71/'Turistas lugar residencia isla '!$K71,"-")</f>
        <v>7.1023203094265241E-2</v>
      </c>
      <c r="DD71" s="35">
        <f t="shared" si="291"/>
        <v>-9.1771882570932606E-2</v>
      </c>
      <c r="DE71" s="243">
        <f>IFERROR('Turistas lugar residencia isla '!DE71/'Turistas lugar residencia isla '!$M71,"-")</f>
        <v>0</v>
      </c>
      <c r="DF71" s="35">
        <f t="shared" si="292"/>
        <v>-1</v>
      </c>
      <c r="DG71" s="242">
        <f>IFERROR('Turistas lugar residencia isla '!DG71/'Turistas lugar residencia isla '!$C71,"-")</f>
        <v>0.16809786986282774</v>
      </c>
      <c r="DH71" s="35">
        <f t="shared" si="293"/>
        <v>-3.6558085780537208E-2</v>
      </c>
      <c r="DI71" s="243">
        <f>IFERROR('Turistas lugar residencia isla '!DI71/'Turistas lugar residencia isla '!$E71,"-")</f>
        <v>0.1217919727586089</v>
      </c>
      <c r="DJ71" s="35">
        <f t="shared" si="294"/>
        <v>-2.2054088982484066E-2</v>
      </c>
      <c r="DK71" s="243">
        <f>IFERROR('Turistas lugar residencia isla '!DK71/'Turistas lugar residencia isla '!$G71,"-")</f>
        <v>0.31432150373269535</v>
      </c>
      <c r="DL71" s="35">
        <f t="shared" si="295"/>
        <v>-5.5938686535061732E-2</v>
      </c>
      <c r="DM71" s="243">
        <f>IFERROR('Turistas lugar residencia isla '!DM71/'Turistas lugar residencia isla '!$I71,"-")</f>
        <v>7.0911644943900135E-2</v>
      </c>
      <c r="DN71" s="35">
        <f t="shared" si="296"/>
        <v>-0.13759836848568918</v>
      </c>
      <c r="DO71" s="243">
        <f>IFERROR('Turistas lugar residencia isla '!DO71/'Turistas lugar residencia isla '!$K71,"-")</f>
        <v>4.9724811379916099E-2</v>
      </c>
      <c r="DP71" s="35">
        <f t="shared" si="297"/>
        <v>-0.13395841701810318</v>
      </c>
      <c r="DQ71" s="243">
        <f>IFERROR('Turistas lugar residencia isla '!DQ71/'Turistas lugar residencia isla '!$M71,"-")</f>
        <v>8.4415035900323801E-2</v>
      </c>
      <c r="DR71" s="35">
        <f t="shared" si="298"/>
        <v>0.98938488319153728</v>
      </c>
      <c r="DS71" s="242">
        <f>IFERROR('Turistas lugar residencia isla '!DS71/'Turistas lugar residencia isla '!$C71,"-")</f>
        <v>7.5904048799177032E-2</v>
      </c>
      <c r="DT71" s="35">
        <f t="shared" si="299"/>
        <v>-8.057547263911724E-3</v>
      </c>
      <c r="DU71" s="243">
        <f>IFERROR('Turistas lugar residencia isla '!DU71/'Turistas lugar residencia isla '!$E71,"-")</f>
        <v>0.11264816876893083</v>
      </c>
      <c r="DV71" s="35">
        <f t="shared" si="300"/>
        <v>-4.2155039693010044E-2</v>
      </c>
      <c r="DW71" s="243">
        <f>IFERROR('Turistas lugar residencia isla '!DW71/'Turistas lugar residencia isla '!$G71,"-")</f>
        <v>8.6078762151357138E-2</v>
      </c>
      <c r="DX71" s="35">
        <f t="shared" si="301"/>
        <v>-0.12728435112676317</v>
      </c>
      <c r="DY71" s="243">
        <f>IFERROR('Turistas lugar residencia isla '!DY71/'Turistas lugar residencia isla '!$I71,"-")</f>
        <v>9.3393078350136619E-2</v>
      </c>
      <c r="DZ71" s="35">
        <f t="shared" si="302"/>
        <v>9.173263585575242E-3</v>
      </c>
      <c r="EA71" s="243">
        <f>IFERROR('Turistas lugar residencia isla '!EA71/'Turistas lugar residencia isla '!$K71,"-")</f>
        <v>4.9775447644050431E-2</v>
      </c>
      <c r="EB71" s="35">
        <f t="shared" si="303"/>
        <v>-0.13546761184129419</v>
      </c>
      <c r="EC71" s="243">
        <f>IFERROR('Turistas lugar residencia isla '!EC71/'Turistas lugar residencia isla '!$M71,"-")</f>
        <v>7.7291285372377866E-2</v>
      </c>
      <c r="ED71" s="35">
        <f t="shared" si="304"/>
        <v>-0.2891939923322866</v>
      </c>
    </row>
    <row r="72" spans="1:134" s="16" customFormat="1" ht="15.75" x14ac:dyDescent="0.25">
      <c r="A72" s="218"/>
      <c r="B72" s="225">
        <v>2019</v>
      </c>
      <c r="C72" s="246">
        <f>IFERROR('Turistas lugar residencia isla '!C72/'Turistas lugar residencia isla '!$C72,"-")</f>
        <v>1</v>
      </c>
      <c r="D72" s="247">
        <f t="shared" si="239"/>
        <v>0</v>
      </c>
      <c r="E72" s="246">
        <f>IFERROR('Turistas lugar residencia isla '!E72/'Turistas lugar residencia isla '!$E72,"-")</f>
        <v>1</v>
      </c>
      <c r="F72" s="247">
        <f t="shared" si="240"/>
        <v>0</v>
      </c>
      <c r="G72" s="246">
        <f>IFERROR('Turistas lugar residencia isla '!G72/'Turistas lugar residencia isla '!$G72,"-")</f>
        <v>1</v>
      </c>
      <c r="H72" s="247">
        <f t="shared" si="241"/>
        <v>0</v>
      </c>
      <c r="I72" s="246">
        <f>IFERROR('Turistas lugar residencia isla '!I72/'Turistas lugar residencia isla '!$I72,"-")</f>
        <v>1</v>
      </c>
      <c r="J72" s="247">
        <f t="shared" si="242"/>
        <v>0</v>
      </c>
      <c r="K72" s="246">
        <f>IFERROR('Turistas lugar residencia isla '!K72/'Turistas lugar residencia isla '!$K72,"-")</f>
        <v>1</v>
      </c>
      <c r="L72" s="247">
        <f t="shared" si="243"/>
        <v>0</v>
      </c>
      <c r="M72" s="246">
        <f>IFERROR('Turistas lugar residencia isla '!M72/'Turistas lugar residencia isla '!$M72,"-")</f>
        <v>1</v>
      </c>
      <c r="N72" s="247">
        <f t="shared" si="244"/>
        <v>0</v>
      </c>
      <c r="O72" s="246">
        <f>IFERROR('Turistas lugar residencia isla '!O72/'Turistas lugar residencia isla '!$C72,"-")</f>
        <v>0.86978877404956656</v>
      </c>
      <c r="P72" s="247">
        <f t="shared" si="245"/>
        <v>-2.0964497406125937E-2</v>
      </c>
      <c r="Q72" s="246">
        <f>IFERROR('Turistas lugar residencia isla '!Q72/'Turistas lugar residencia isla '!$E72,"-")</f>
        <v>0.85716078264640494</v>
      </c>
      <c r="R72" s="247">
        <f t="shared" si="246"/>
        <v>-1.4425893077406604E-2</v>
      </c>
      <c r="S72" s="246">
        <f>IFERROR('Turistas lugar residencia isla '!S72/'Turistas lugar residencia isla '!$G72,"-")</f>
        <v>0.84743324638424011</v>
      </c>
      <c r="T72" s="247">
        <f t="shared" si="247"/>
        <v>-2.8981993898821612E-2</v>
      </c>
      <c r="U72" s="246">
        <f>IFERROR('Turistas lugar residencia isla '!U72/'Turistas lugar residencia isla '!$I72,"-")</f>
        <v>0.91824618079513798</v>
      </c>
      <c r="V72" s="247">
        <f t="shared" si="248"/>
        <v>-1.4154105442753973E-2</v>
      </c>
      <c r="W72" s="246">
        <f>IFERROR('Turistas lugar residencia isla '!W72/'Turistas lugar residencia isla '!$K72,"-")</f>
        <v>0.89902416349298253</v>
      </c>
      <c r="X72" s="247">
        <f t="shared" si="249"/>
        <v>-1.2622153509031064E-2</v>
      </c>
      <c r="Y72" s="246">
        <f>IFERROR('Turistas lugar residencia isla '!Y72/'Turistas lugar residencia isla '!$M72,"-")</f>
        <v>0.82321636405959031</v>
      </c>
      <c r="Z72" s="247">
        <f t="shared" si="250"/>
        <v>-1.624148882819576E-2</v>
      </c>
      <c r="AA72" s="246">
        <f>IFERROR('Turistas lugar residencia isla '!AA72/'Turistas lugar residencia isla '!$C72,"-")</f>
        <v>0.13021115979409237</v>
      </c>
      <c r="AB72" s="247">
        <f t="shared" si="251"/>
        <v>0.16690958439964176</v>
      </c>
      <c r="AC72" s="246">
        <f>IFERROR('Turistas lugar residencia isla '!AC72/'Turistas lugar residencia isla '!$E72,"-")</f>
        <v>0.14283921735359509</v>
      </c>
      <c r="AD72" s="247">
        <f t="shared" si="252"/>
        <v>9.6290214592218426E-2</v>
      </c>
      <c r="AE72" s="246">
        <f>IFERROR('Turistas lugar residencia isla '!AE72/'Turistas lugar residencia isla '!$G72,"-")</f>
        <v>0.15256651956705672</v>
      </c>
      <c r="AF72" s="247">
        <f t="shared" si="253"/>
        <v>0.19872645921489074</v>
      </c>
      <c r="AG72" s="246">
        <f>IFERROR('Turistas lugar residencia isla '!AG72/'Turistas lugar residencia isla '!$I72,"-")</f>
        <v>8.1753324937376304E-2</v>
      </c>
      <c r="AH72" s="247">
        <f t="shared" si="254"/>
        <v>0.19223307847055038</v>
      </c>
      <c r="AI72" s="246">
        <f>IFERROR('Turistas lugar residencia isla '!AI72/'Turistas lugar residencia isla '!$K72,"-")</f>
        <v>0.10097616271009517</v>
      </c>
      <c r="AJ72" s="247">
        <f t="shared" si="255"/>
        <v>0.12843769156615337</v>
      </c>
      <c r="AK72" s="246">
        <f>IFERROR('Turistas lugar residencia isla '!AK72/'Turistas lugar residencia isla '!$M72,"-")</f>
        <v>0.17678363594040969</v>
      </c>
      <c r="AL72" s="247">
        <f t="shared" si="256"/>
        <v>8.3246518132252145E-2</v>
      </c>
      <c r="AM72" s="246">
        <f>IFERROR('Turistas lugar residencia isla '!AM72/'Turistas lugar residencia isla '!$C72,"-")</f>
        <v>0.17540546725264425</v>
      </c>
      <c r="AN72" s="247">
        <f t="shared" si="257"/>
        <v>-0.1095733170893326</v>
      </c>
      <c r="AO72" s="246">
        <f>IFERROR('Turistas lugar residencia isla '!AO72/'Turistas lugar residencia isla '!$E72,"-")</f>
        <v>0.12598774011988209</v>
      </c>
      <c r="AP72" s="247">
        <f t="shared" si="258"/>
        <v>-0.12979688665059963</v>
      </c>
      <c r="AQ72" s="246">
        <f>IFERROR('Turistas lugar residencia isla '!AQ72/'Turistas lugar residencia isla '!$G72,"-")</f>
        <v>0.20473223072989258</v>
      </c>
      <c r="AR72" s="247">
        <f t="shared" si="259"/>
        <v>-5.665547707259988E-2</v>
      </c>
      <c r="AS72" s="246">
        <f>IFERROR('Turistas lugar residencia isla '!AS72/'Turistas lugar residencia isla '!$I72,"-")</f>
        <v>0.38320360459391972</v>
      </c>
      <c r="AT72" s="247">
        <f t="shared" si="260"/>
        <v>-5.6610713688880487E-2</v>
      </c>
      <c r="AU72" s="246">
        <f>IFERROR('Turistas lugar residencia isla '!AU72/'Turistas lugar residencia isla '!$K72,"-")</f>
        <v>0.12981969124878692</v>
      </c>
      <c r="AV72" s="247">
        <f t="shared" si="261"/>
        <v>-5.5676345521022519E-2</v>
      </c>
      <c r="AW72" s="246">
        <f>IFERROR('Turistas lugar residencia isla '!AW72/'Turistas lugar residencia isla '!$M72,"-")</f>
        <v>0.42820356145251398</v>
      </c>
      <c r="AX72" s="247">
        <f t="shared" si="262"/>
        <v>8.1397145881609845E-2</v>
      </c>
      <c r="AY72" s="246">
        <f>IFERROR('Turistas lugar residencia isla '!AY72/'Turistas lugar residencia isla '!$C72,"-")</f>
        <v>2.6469019746278525E-2</v>
      </c>
      <c r="AZ72" s="247">
        <f t="shared" si="263"/>
        <v>6.6464543707389634E-3</v>
      </c>
      <c r="BA72" s="246">
        <f>IFERROR('Turistas lugar residencia isla '!BA72/'Turistas lugar residencia isla '!$E72,"-")</f>
        <v>3.7544566949669698E-2</v>
      </c>
      <c r="BB72" s="247">
        <f t="shared" si="264"/>
        <v>3.8675052311271552E-2</v>
      </c>
      <c r="BC72" s="246">
        <f>IFERROR('Turistas lugar residencia isla '!BC72/'Turistas lugar residencia isla '!$G72,"-")</f>
        <v>2.4217955514362982E-2</v>
      </c>
      <c r="BD72" s="247">
        <f t="shared" si="265"/>
        <v>-4.874939325988481E-2</v>
      </c>
      <c r="BE72" s="246">
        <f>IFERROR('Turistas lugar residencia isla '!BE72/'Turistas lugar residencia isla '!$I72,"-")</f>
        <v>7.7036530321333181E-3</v>
      </c>
      <c r="BF72" s="247">
        <f t="shared" si="266"/>
        <v>2.9777226956218428E-2</v>
      </c>
      <c r="BG72" s="246">
        <f>IFERROR('Turistas lugar residencia isla '!BG72/'Turistas lugar residencia isla '!$K72,"-")</f>
        <v>1.7244073297831564E-2</v>
      </c>
      <c r="BH72" s="247">
        <f t="shared" si="267"/>
        <v>-5.9591593293869094E-2</v>
      </c>
      <c r="BI72" s="246">
        <f>IFERROR('Turistas lugar residencia isla '!BI72/'Turistas lugar residencia isla '!$M72,"-")</f>
        <v>2.1223230912476722E-2</v>
      </c>
      <c r="BJ72" s="247">
        <f t="shared" si="268"/>
        <v>0.15706265084489379</v>
      </c>
      <c r="BK72" s="246">
        <f>IFERROR('Turistas lugar residencia isla '!BK72/'Turistas lugar residencia isla '!$C72,"-")</f>
        <v>3.8586810582288932E-2</v>
      </c>
      <c r="BL72" s="247">
        <f t="shared" si="269"/>
        <v>3.1848309345226866E-2</v>
      </c>
      <c r="BM72" s="246">
        <f>IFERROR('Turistas lugar residencia isla '!BM72/'Turistas lugar residencia isla '!$E72,"-")</f>
        <v>3.723027635498978E-2</v>
      </c>
      <c r="BN72" s="247">
        <f t="shared" si="270"/>
        <v>0.1027666396791771</v>
      </c>
      <c r="BO72" s="246">
        <f>IFERROR('Turistas lugar residencia isla '!BO72/'Turistas lugar residencia isla '!$G72,"-")</f>
        <v>2.2358672616184704E-2</v>
      </c>
      <c r="BP72" s="247">
        <f t="shared" si="271"/>
        <v>-7.2776092906256529E-2</v>
      </c>
      <c r="BQ72" s="246">
        <f>IFERROR('Turistas lugar residencia isla '!BQ72/'Turistas lugar residencia isla '!$I72,"-")</f>
        <v>5.6391965978580427E-2</v>
      </c>
      <c r="BR72" s="247">
        <f t="shared" si="272"/>
        <v>-1.0668811857550087E-2</v>
      </c>
      <c r="BS72" s="246">
        <f>IFERROR('Turistas lugar residencia isla '!BS72/'Turistas lugar residencia isla '!$K72,"-")</f>
        <v>5.1451359043572578E-2</v>
      </c>
      <c r="BT72" s="247">
        <f t="shared" si="273"/>
        <v>5.4608658925416664E-2</v>
      </c>
      <c r="BU72" s="246">
        <f>IFERROR('Turistas lugar residencia isla '!BU72/'Turistas lugar residencia isla '!$M72,"-")</f>
        <v>3.3225675046554937E-2</v>
      </c>
      <c r="BV72" s="247">
        <f t="shared" si="274"/>
        <v>-0.18168979722593381</v>
      </c>
      <c r="BW72" s="246">
        <f>IFERROR('Turistas lugar residencia isla '!BW72/'Turistas lugar residencia isla '!$C72,"-")</f>
        <v>0.32677289566767925</v>
      </c>
      <c r="BX72" s="247">
        <f t="shared" si="275"/>
        <v>1.664889094823252E-2</v>
      </c>
      <c r="BY72" s="246">
        <f>IFERROR('Turistas lugar residencia isla '!BY72/'Turistas lugar residencia isla '!$E72,"-")</f>
        <v>0.38167816575186764</v>
      </c>
      <c r="BZ72" s="247">
        <f t="shared" si="276"/>
        <v>1.3244793377416908E-2</v>
      </c>
      <c r="CA72" s="246">
        <f>IFERROR('Turistas lugar residencia isla '!CA72/'Turistas lugar residencia isla '!$G72,"-")</f>
        <v>0.18066734306741891</v>
      </c>
      <c r="CB72" s="247">
        <f t="shared" si="277"/>
        <v>-4.9991649565315766E-2</v>
      </c>
      <c r="CC72" s="246">
        <f>IFERROR('Turistas lugar residencia isla '!CC72/'Turistas lugar residencia isla '!$I72,"-")</f>
        <v>0.24322062716612725</v>
      </c>
      <c r="CD72" s="247">
        <f t="shared" si="278"/>
        <v>2.2464056290850909E-2</v>
      </c>
      <c r="CE72" s="246">
        <f>IFERROR('Turistas lugar residencia isla '!CE72/'Turistas lugar residencia isla '!$K72,"-")</f>
        <v>0.46345791572543488</v>
      </c>
      <c r="CF72" s="247">
        <f t="shared" si="279"/>
        <v>1.3589907663391187E-2</v>
      </c>
      <c r="CG72" s="246">
        <f>IFERROR('Turistas lugar residencia isla '!CG72/'Turistas lugar residencia isla '!$M72,"-")</f>
        <v>0.10672136871508379</v>
      </c>
      <c r="CH72" s="247">
        <f t="shared" si="280"/>
        <v>-0.28832489967623942</v>
      </c>
      <c r="CI72" s="246">
        <f>IFERROR('Turistas lugar residencia isla '!CI72/'Turistas lugar residencia isla '!$C72,"-")</f>
        <v>3.863232614493968E-2</v>
      </c>
      <c r="CJ72" s="247">
        <f t="shared" si="281"/>
        <v>-2.9671618719739556E-2</v>
      </c>
      <c r="CK72" s="246">
        <f>IFERROR('Turistas lugar residencia isla '!CK72/'Turistas lugar residencia isla '!$E72,"-")</f>
        <v>3.105245409846142E-2</v>
      </c>
      <c r="CL72" s="247">
        <f t="shared" si="282"/>
        <v>-2.194453238979821E-2</v>
      </c>
      <c r="CM72" s="246">
        <f>IFERROR('Turistas lugar residencia isla '!CM72/'Turistas lugar residencia isla '!$G72,"-")</f>
        <v>5.5655611376171268E-2</v>
      </c>
      <c r="CN72" s="247">
        <f t="shared" si="283"/>
        <v>4.6370923425483213E-2</v>
      </c>
      <c r="CO72" s="246">
        <f>IFERROR('Turistas lugar residencia isla '!CO72/'Turistas lugar residencia isla '!$I72,"-")</f>
        <v>2.557636531507575E-2</v>
      </c>
      <c r="CP72" s="247">
        <f t="shared" si="284"/>
        <v>-3.8268993650313887E-2</v>
      </c>
      <c r="CQ72" s="246">
        <f>IFERROR('Turistas lugar residencia isla '!CQ72/'Turistas lugar residencia isla '!$K72,"-")</f>
        <v>3.1662249333322463E-2</v>
      </c>
      <c r="CR72" s="247">
        <f t="shared" si="285"/>
        <v>-0.1646265656268997</v>
      </c>
      <c r="CS72" s="246">
        <f>IFERROR('Turistas lugar residencia isla '!CS72/'Turistas lugar residencia isla '!$M72,"-")</f>
        <v>7.068202979515828E-2</v>
      </c>
      <c r="CT72" s="247">
        <f t="shared" si="286"/>
        <v>-2.4427182265140623E-2</v>
      </c>
      <c r="CU72" s="246">
        <f>IFERROR('Turistas lugar residencia isla '!CU72/'Turistas lugar residencia isla '!$C72,"-")</f>
        <v>3.8691933008236666E-2</v>
      </c>
      <c r="CV72" s="247">
        <f t="shared" si="287"/>
        <v>7.4340078233037676E-2</v>
      </c>
      <c r="CW72" s="246">
        <f>IFERROR('Turistas lugar residencia isla '!CW72/'Turistas lugar residencia isla '!$E72,"-")</f>
        <v>2.7483192839268294E-2</v>
      </c>
      <c r="CX72" s="247">
        <f t="shared" si="288"/>
        <v>8.6683771622039885E-2</v>
      </c>
      <c r="CY72" s="246">
        <f>IFERROR('Turistas lugar residencia isla '!CY72/'Turistas lugar residencia isla '!$G72,"-")</f>
        <v>1.8235904709410982E-2</v>
      </c>
      <c r="CZ72" s="247">
        <f t="shared" si="289"/>
        <v>-4.7345407598896605E-3</v>
      </c>
      <c r="DA72" s="246">
        <f>IFERROR('Turistas lugar residencia isla '!DA72/'Turistas lugar residencia isla '!$I72,"-")</f>
        <v>1.7643372169577242E-2</v>
      </c>
      <c r="DB72" s="247">
        <f t="shared" si="290"/>
        <v>7.2321357216751592E-2</v>
      </c>
      <c r="DC72" s="246">
        <f>IFERROR('Turistas lugar residencia isla '!DC72/'Turistas lugar residencia isla '!$K72,"-")</f>
        <v>0.10167456349950661</v>
      </c>
      <c r="DD72" s="247">
        <f t="shared" si="291"/>
        <v>6.9096026610368844E-2</v>
      </c>
      <c r="DE72" s="246">
        <f>IFERROR('Turistas lugar residencia isla '!DE72/'Turistas lugar residencia isla '!$M72,"-")</f>
        <v>4.8388035381750462E-3</v>
      </c>
      <c r="DF72" s="247">
        <f t="shared" si="292"/>
        <v>1.2452826937503456</v>
      </c>
      <c r="DG72" s="246">
        <f>IFERROR('Turistas lugar residencia isla '!DG72/'Turistas lugar residencia isla '!$C72,"-")</f>
        <v>0.10164134543738571</v>
      </c>
      <c r="DH72" s="247">
        <f t="shared" si="293"/>
        <v>-3.3712105497331724E-2</v>
      </c>
      <c r="DI72" s="246">
        <f>IFERROR('Turistas lugar residencia isla '!DI72/'Turistas lugar residencia isla '!$E72,"-")</f>
        <v>6.7543952291672538E-2</v>
      </c>
      <c r="DJ72" s="247">
        <f t="shared" si="294"/>
        <v>-3.3673335544417426E-2</v>
      </c>
      <c r="DK72" s="246">
        <f>IFERROR('Turistas lugar residencia isla '!DK72/'Turistas lugar residencia isla '!$G72,"-")</f>
        <v>0.22063373367364014</v>
      </c>
      <c r="DL72" s="247">
        <f t="shared" si="295"/>
        <v>1.3736852651990983E-3</v>
      </c>
      <c r="DM72" s="246">
        <f>IFERROR('Turistas lugar residencia isla '!DM72/'Turistas lugar residencia isla '!$I72,"-")</f>
        <v>4.154911338298415E-2</v>
      </c>
      <c r="DN72" s="247">
        <f t="shared" si="296"/>
        <v>-7.6054743465743146E-2</v>
      </c>
      <c r="DO72" s="246">
        <f>IFERROR('Turistas lugar residencia isla '!DO72/'Turistas lugar residencia isla '!$K72,"-")</f>
        <v>3.1266891203118499E-2</v>
      </c>
      <c r="DP72" s="247">
        <f t="shared" si="297"/>
        <v>-0.13901525864611242</v>
      </c>
      <c r="DQ72" s="246">
        <f>IFERROR('Turistas lugar residencia isla '!DQ72/'Turistas lugar residencia isla '!$M72,"-")</f>
        <v>4.9700302607076349E-2</v>
      </c>
      <c r="DR72" s="247">
        <f t="shared" si="298"/>
        <v>-5.9607067627650778E-2</v>
      </c>
      <c r="DS72" s="246">
        <f>IFERROR('Turistas lugar residencia isla '!DS72/'Turistas lugar residencia isla '!$C72,"-")</f>
        <v>7.6030108809318833E-2</v>
      </c>
      <c r="DT72" s="247">
        <f t="shared" si="299"/>
        <v>3.7836872869351668E-2</v>
      </c>
      <c r="DU72" s="246">
        <f>IFERROR('Turistas lugar residencia isla '!DU72/'Turistas lugar residencia isla '!$E72,"-")</f>
        <v>0.11398781618805411</v>
      </c>
      <c r="DV72" s="247">
        <f t="shared" si="300"/>
        <v>-3.7421256476932729E-3</v>
      </c>
      <c r="DW72" s="246">
        <f>IFERROR('Turistas lugar residencia isla '!DW72/'Turistas lugar residencia isla '!$G72,"-")</f>
        <v>9.7447815916013966E-2</v>
      </c>
      <c r="DX72" s="247">
        <f t="shared" si="301"/>
        <v>-3.0013416640946922E-2</v>
      </c>
      <c r="DY72" s="246">
        <f>IFERROR('Turistas lugar residencia isla '!DY72/'Turistas lugar residencia isla '!$I72,"-")</f>
        <v>9.8189695906872099E-2</v>
      </c>
      <c r="DZ72" s="247">
        <f t="shared" si="302"/>
        <v>8.5438681554629969E-2</v>
      </c>
      <c r="EA72" s="246">
        <f>IFERROR('Turistas lugar residencia isla '!EA72/'Turistas lugar residencia isla '!$K72,"-")</f>
        <v>4.9941691199856468E-2</v>
      </c>
      <c r="EB72" s="247">
        <f t="shared" si="303"/>
        <v>-8.9710489316277897E-2</v>
      </c>
      <c r="EC72" s="246">
        <f>IFERROR('Turistas lugar residencia isla '!EC72/'Turistas lugar residencia isla '!$M72,"-")</f>
        <v>0.10007856145251397</v>
      </c>
      <c r="ED72" s="247">
        <f t="shared" si="304"/>
        <v>5.9882341466126254E-2</v>
      </c>
    </row>
    <row r="73" spans="1:134" s="16" customFormat="1" outlineLevel="1" x14ac:dyDescent="0.25">
      <c r="A73" s="218"/>
      <c r="B73" s="33" t="s">
        <v>33</v>
      </c>
      <c r="C73" s="242">
        <f>IFERROR('Turistas lugar residencia isla '!C73/'Turistas lugar residencia isla '!$C73,"-")</f>
        <v>1</v>
      </c>
      <c r="D73" s="35">
        <f>IFERROR(C73/C86-1,"-")</f>
        <v>0</v>
      </c>
      <c r="E73" s="243">
        <f>IFERROR('Turistas lugar residencia isla '!E73/'Turistas lugar residencia isla '!$E73,"-")</f>
        <v>1</v>
      </c>
      <c r="F73" s="35">
        <f>IFERROR(E73/E86-1,"-")</f>
        <v>0</v>
      </c>
      <c r="G73" s="243">
        <f>IFERROR('Turistas lugar residencia isla '!G73/'Turistas lugar residencia isla '!$G73,"-")</f>
        <v>1</v>
      </c>
      <c r="H73" s="35">
        <f>IFERROR(G73/G86-1,"-")</f>
        <v>0</v>
      </c>
      <c r="I73" s="243">
        <f>IFERROR('Turistas lugar residencia isla '!I73/'Turistas lugar residencia isla '!$I73,"-")</f>
        <v>1</v>
      </c>
      <c r="J73" s="35">
        <f>IFERROR(I73/I86-1,"-")</f>
        <v>0</v>
      </c>
      <c r="K73" s="243">
        <f>IFERROR('Turistas lugar residencia isla '!K73/'Turistas lugar residencia isla '!$K73,"-")</f>
        <v>1</v>
      </c>
      <c r="L73" s="35">
        <f>IFERROR(K73/K86-1,"-")</f>
        <v>0</v>
      </c>
      <c r="M73" s="243">
        <f>IFERROR('Turistas lugar residencia isla '!M73/'Turistas lugar residencia isla '!$M73,"-")</f>
        <v>1</v>
      </c>
      <c r="N73" s="35">
        <f>IFERROR(M73/M86-1,"-")</f>
        <v>0</v>
      </c>
      <c r="O73" s="242">
        <f>IFERROR('Turistas lugar residencia isla '!O73/'Turistas lugar residencia isla '!$C73,"-")</f>
        <v>0.92401946675938018</v>
      </c>
      <c r="P73" s="35">
        <f>IFERROR(O73/O86-1,"-")</f>
        <v>5.0289155624152482E-3</v>
      </c>
      <c r="Q73" s="243">
        <f>IFERROR('Turistas lugar residencia isla '!Q73/'Turistas lugar residencia isla '!$E73,"-")</f>
        <v>0.90723936997872412</v>
      </c>
      <c r="R73" s="35">
        <f>IFERROR(Q73/Q86-1,"-")</f>
        <v>-6.7164816495303148E-3</v>
      </c>
      <c r="S73" s="243">
        <f>IFERROR('Turistas lugar residencia isla '!S73/'Turistas lugar residencia isla '!$G73,"-")</f>
        <v>0.92205994687097403</v>
      </c>
      <c r="T73" s="35">
        <f>IFERROR(S73/S86-1,"-")</f>
        <v>8.7717805019742467E-3</v>
      </c>
      <c r="U73" s="243">
        <f>IFERROR('Turistas lugar residencia isla '!U73/'Turistas lugar residencia isla '!$I73,"-")</f>
        <v>0.94693782268090487</v>
      </c>
      <c r="V73" s="35">
        <f>IFERROR(U73/U86-1,"-")</f>
        <v>-2.6639202141444107E-3</v>
      </c>
      <c r="W73" s="243">
        <f>IFERROR('Turistas lugar residencia isla '!W73/'Turistas lugar residencia isla '!$K73,"-")</f>
        <v>0.92785773091059598</v>
      </c>
      <c r="X73" s="35">
        <f>IFERROR(W73/W86-1,"-")</f>
        <v>1.1710326697529361E-3</v>
      </c>
      <c r="Y73" s="243">
        <f>IFERROR('Turistas lugar residencia isla '!Y73/'Turistas lugar residencia isla '!$M73,"-")</f>
        <v>0.89574828238574133</v>
      </c>
      <c r="Z73" s="35">
        <f>IFERROR(Y73/Y86-1,"-")</f>
        <v>-7.2312106414289534E-3</v>
      </c>
      <c r="AA73" s="242">
        <f>IFERROR('Turistas lugar residencia isla '!AA73/'Turistas lugar residencia isla '!$C73,"-")</f>
        <v>7.598053324061986E-2</v>
      </c>
      <c r="AB73" s="35">
        <f>IFERROR(AA73/AA86-1,"-")</f>
        <v>-5.7361405922648157E-2</v>
      </c>
      <c r="AC73" s="243">
        <f>IFERROR('Turistas lugar residencia isla '!AC73/'Turistas lugar residencia isla '!$E73,"-")</f>
        <v>9.2760630021275922E-2</v>
      </c>
      <c r="AD73" s="35">
        <f>IFERROR(AC73/AC86-1,"-")</f>
        <v>7.0817791744156589E-2</v>
      </c>
      <c r="AE73" s="243">
        <f>IFERROR('Turistas lugar residencia isla '!AE73/'Turistas lugar residencia isla '!$G73,"-")</f>
        <v>7.794233334473441E-2</v>
      </c>
      <c r="AF73" s="35">
        <f>IFERROR(AE73/AE86-1,"-")</f>
        <v>-9.3249178431205393E-2</v>
      </c>
      <c r="AG73" s="243">
        <f>IFERROR('Turistas lugar residencia isla '!AG73/'Turistas lugar residencia isla '!$I73,"-")</f>
        <v>5.3067606230218403E-2</v>
      </c>
      <c r="AH73" s="35">
        <f>IFERROR(AG73/AG86-1,"-")</f>
        <v>5.0160092858973382E-2</v>
      </c>
      <c r="AI73" s="243">
        <f>IFERROR('Turistas lugar residencia isla '!AI73/'Turistas lugar residencia isla '!$K73,"-")</f>
        <v>7.2142269089404049E-2</v>
      </c>
      <c r="AJ73" s="35">
        <f>IFERROR(AI73/AI86-1,"-")</f>
        <v>-1.4820662686132136E-2</v>
      </c>
      <c r="AK73" s="243">
        <f>IFERROR('Turistas lugar residencia isla '!AK73/'Turistas lugar residencia isla '!$M73,"-")</f>
        <v>0.10425171761425869</v>
      </c>
      <c r="AL73" s="35">
        <f>IFERROR(AK73/AK86-1,"-")</f>
        <v>6.676263311470243E-2</v>
      </c>
      <c r="AM73" s="242">
        <f>IFERROR('Turistas lugar residencia isla '!AM73/'Turistas lugar residencia isla '!$C73,"-")</f>
        <v>0.20071392444312436</v>
      </c>
      <c r="AN73" s="35">
        <f>IFERROR(AM73/AM86-1,"-")</f>
        <v>3.0097898514333865E-2</v>
      </c>
      <c r="AO73" s="243">
        <f>IFERROR('Turistas lugar residencia isla '!AO73/'Turistas lugar residencia isla '!$E73,"-")</f>
        <v>0.14922716014099266</v>
      </c>
      <c r="AP73" s="35">
        <f>IFERROR(AO73/AO86-1,"-")</f>
        <v>-0.15740599605551941</v>
      </c>
      <c r="AQ73" s="243">
        <f>IFERROR('Turistas lugar residencia isla '!AQ73/'Turistas lugar residencia isla '!$G73,"-")</f>
        <v>0.22184446648652961</v>
      </c>
      <c r="AR73" s="35">
        <f>IFERROR(AQ73/AQ86-1,"-")</f>
        <v>-6.068197759904248E-2</v>
      </c>
      <c r="AS73" s="243">
        <f>IFERROR('Turistas lugar residencia isla '!AS73/'Turistas lugar residencia isla '!$I73,"-")</f>
        <v>0.3555285316424085</v>
      </c>
      <c r="AT73" s="35">
        <f>IFERROR(AS73/AS86-1,"-")</f>
        <v>-0.23519159617270502</v>
      </c>
      <c r="AU73" s="243">
        <f>IFERROR('Turistas lugar residencia isla '!AU73/'Turistas lugar residencia isla '!$K73,"-")</f>
        <v>0.15543698798378644</v>
      </c>
      <c r="AV73" s="35">
        <f>IFERROR(AU73/AU86-1,"-")</f>
        <v>-0.25616110269300385</v>
      </c>
      <c r="AW73" s="243">
        <f>IFERROR('Turistas lugar residencia isla '!AW73/'Turistas lugar residencia isla '!$M73,"-")</f>
        <v>0.4449069003285871</v>
      </c>
      <c r="AX73" s="35">
        <f>IFERROR(AW73/AW86-1,"-")</f>
        <v>-0.10582005565843766</v>
      </c>
      <c r="AY73" s="242">
        <f>IFERROR('Turistas lugar residencia isla '!AY73/'Turistas lugar residencia isla '!$C73,"-")</f>
        <v>2.5372638319982748E-2</v>
      </c>
      <c r="AZ73" s="35">
        <f>IFERROR(AY73/AY86-1,"-")</f>
        <v>-1.8578255723722403E-3</v>
      </c>
      <c r="BA73" s="243">
        <f>IFERROR('Turistas lugar residencia isla '!BA73/'Turistas lugar residencia isla '!$E73,"-")</f>
        <v>3.8834508272204755E-2</v>
      </c>
      <c r="BB73" s="35">
        <f>IFERROR(BA73/BA86-1,"-")</f>
        <v>0.13563566124623572</v>
      </c>
      <c r="BC73" s="243">
        <f>IFERROR('Turistas lugar residencia isla '!BC73/'Turistas lugar residencia isla '!$G73,"-")</f>
        <v>1.789969331098722E-2</v>
      </c>
      <c r="BD73" s="35">
        <f>IFERROR(BC73/BC86-1,"-")</f>
        <v>-9.4943094535403283E-2</v>
      </c>
      <c r="BE73" s="243">
        <f>IFERROR('Turistas lugar residencia isla '!BE73/'Turistas lugar residencia isla '!$I73,"-")</f>
        <v>8.3550942187525443E-3</v>
      </c>
      <c r="BF73" s="35">
        <f>IFERROR(BE73/BE86-1,"-")</f>
        <v>0.14306811651894824</v>
      </c>
      <c r="BG73" s="243">
        <f>IFERROR('Turistas lugar residencia isla '!BG73/'Turistas lugar residencia isla '!$K73,"-")</f>
        <v>1.7549700157007058E-2</v>
      </c>
      <c r="BH73" s="35">
        <f>IFERROR(BG73/BG86-1,"-")</f>
        <v>9.4615121633011778E-2</v>
      </c>
      <c r="BI73" s="243">
        <f>IFERROR('Turistas lugar residencia isla '!BI73/'Turistas lugar residencia isla '!$M73,"-")</f>
        <v>8.0254903913173359E-3</v>
      </c>
      <c r="BJ73" s="35">
        <f>IFERROR(BI73/BI86-1,"-")</f>
        <v>-9.3406210437973924E-2</v>
      </c>
      <c r="BK73" s="242">
        <f>IFERROR('Turistas lugar residencia isla '!BK73/'Turistas lugar residencia isla '!$C73,"-")</f>
        <v>2.6249885835023742E-2</v>
      </c>
      <c r="BL73" s="35">
        <f>IFERROR(BK73/BK86-1,"-")</f>
        <v>-5.415831131095783E-2</v>
      </c>
      <c r="BM73" s="243">
        <f>IFERROR('Turistas lugar residencia isla '!BM73/'Turistas lugar residencia isla '!$E73,"-")</f>
        <v>2.6324981740814837E-2</v>
      </c>
      <c r="BN73" s="35">
        <f>IFERROR(BM73/BM86-1,"-")</f>
        <v>6.9535088742949114E-3</v>
      </c>
      <c r="BO73" s="243">
        <f>IFERROR('Turistas lugar residencia isla '!BO73/'Turistas lugar residencia isla '!$G73,"-")</f>
        <v>1.2607312651776859E-2</v>
      </c>
      <c r="BP73" s="35">
        <f>IFERROR(BO73/BO86-1,"-")</f>
        <v>-0.21642068808831738</v>
      </c>
      <c r="BQ73" s="243">
        <f>IFERROR('Turistas lugar residencia isla '!BQ73/'Turistas lugar residencia isla '!$I73,"-")</f>
        <v>4.4945955189767586E-2</v>
      </c>
      <c r="BR73" s="35">
        <f>IFERROR(BQ73/BQ86-1,"-")</f>
        <v>0.29772998903264614</v>
      </c>
      <c r="BS73" s="243">
        <f>IFERROR('Turistas lugar residencia isla '!BS73/'Turistas lugar residencia isla '!$K73,"-")</f>
        <v>3.4096174696220581E-2</v>
      </c>
      <c r="BT73" s="35">
        <f>IFERROR(BS73/BS86-1,"-")</f>
        <v>2.0241265931278507E-2</v>
      </c>
      <c r="BU73" s="243">
        <f>IFERROR('Turistas lugar residencia isla '!BU73/'Turistas lugar residencia isla '!$M73,"-")</f>
        <v>1.4597231902817883E-2</v>
      </c>
      <c r="BV73" s="35">
        <f>IFERROR(BU73/BU86-1,"-")</f>
        <v>9.065459469164483E-2</v>
      </c>
      <c r="BW73" s="242">
        <f>IFERROR('Turistas lugar residencia isla '!BW73/'Turistas lugar residencia isla '!$C73,"-")</f>
        <v>0.27458230968602521</v>
      </c>
      <c r="BX73" s="35">
        <f>IFERROR(BW73/BW86-1,"-")</f>
        <v>2.1825678667928283E-3</v>
      </c>
      <c r="BY73" s="243">
        <f>IFERROR('Turistas lugar residencia isla '!BY73/'Turistas lugar residencia isla '!$E73,"-")</f>
        <v>0.34484257406878155</v>
      </c>
      <c r="BZ73" s="35">
        <f>IFERROR(BY73/BY86-1,"-")</f>
        <v>7.6788843595761325E-2</v>
      </c>
      <c r="CA73" s="243">
        <f>IFERROR('Turistas lugar residencia isla '!CA73/'Turistas lugar residencia isla '!$G73,"-")</f>
        <v>0.15402629088711792</v>
      </c>
      <c r="CB73" s="35">
        <f>IFERROR(CA73/CA86-1,"-")</f>
        <v>9.1387143882431854E-2</v>
      </c>
      <c r="CC73" s="243">
        <f>IFERROR('Turistas lugar residencia isla '!CC73/'Turistas lugar residencia isla '!$I73,"-")</f>
        <v>0.26192324605453882</v>
      </c>
      <c r="CD73" s="35">
        <f>IFERROR(CC73/CC86-1,"-")</f>
        <v>0.43695557004878216</v>
      </c>
      <c r="CE73" s="243">
        <f>IFERROR('Turistas lugar residencia isla '!CE73/'Turistas lugar residencia isla '!$K73,"-")</f>
        <v>0.42564208688923577</v>
      </c>
      <c r="CF73" s="35">
        <f>IFERROR(CE73/CE86-1,"-")</f>
        <v>5.0668925073585447E-2</v>
      </c>
      <c r="CG73" s="243">
        <f>IFERROR('Turistas lugar residencia isla '!CG73/'Turistas lugar residencia isla '!$M73,"-")</f>
        <v>0.17548541272528129</v>
      </c>
      <c r="CH73" s="35">
        <f>IFERROR(CG73/CG86-1,"-")</f>
        <v>1.4426488790858505E-2</v>
      </c>
      <c r="CI73" s="242">
        <f>IFERROR('Turistas lugar residencia isla '!CI73/'Turistas lugar residencia isla '!$C73,"-")</f>
        <v>3.9812301266598051E-2</v>
      </c>
      <c r="CJ73" s="35">
        <f>IFERROR(CI73/CI86-1,"-")</f>
        <v>4.757292739114849E-2</v>
      </c>
      <c r="CK73" s="243">
        <f>IFERROR('Turistas lugar residencia isla '!CK73/'Turistas lugar residencia isla '!$E73,"-")</f>
        <v>3.0385665745768634E-2</v>
      </c>
      <c r="CL73" s="35">
        <f>IFERROR(CK73/CK86-1,"-")</f>
        <v>0.17288233203009651</v>
      </c>
      <c r="CM73" s="243">
        <f>IFERROR('Turistas lugar residencia isla '!CM73/'Turistas lugar residencia isla '!$G73,"-")</f>
        <v>4.7467250401888018E-2</v>
      </c>
      <c r="CN73" s="35">
        <f>IFERROR(CM73/CM86-1,"-")</f>
        <v>6.298105490942274E-2</v>
      </c>
      <c r="CO73" s="243">
        <f>IFERROR('Turistas lugar residencia isla '!CO73/'Turistas lugar residencia isla '!$I73,"-")</f>
        <v>2.7546295039603905E-2</v>
      </c>
      <c r="CP73" s="35">
        <f>IFERROR(CO73/CO86-1,"-")</f>
        <v>3.161803675746433E-2</v>
      </c>
      <c r="CQ73" s="243">
        <f>IFERROR('Turistas lugar residencia isla '!CQ73/'Turistas lugar residencia isla '!$K73,"-")</f>
        <v>4.3273664652717481E-2</v>
      </c>
      <c r="CR73" s="35">
        <f>IFERROR(CQ73/CQ86-1,"-")</f>
        <v>0.16604385888773909</v>
      </c>
      <c r="CS73" s="243">
        <f>IFERROR('Turistas lugar residencia isla '!CS73/'Turistas lugar residencia isla '!$M73,"-")</f>
        <v>5.0463009061037539E-2</v>
      </c>
      <c r="CT73" s="35">
        <f>IFERROR(CS73/CS86-1,"-")</f>
        <v>7.6052793213899461E-2</v>
      </c>
      <c r="CU73" s="242">
        <f>IFERROR('Turistas lugar residencia isla '!CU73/'Turistas lugar residencia isla '!$C73,"-")</f>
        <v>3.0994543873504438E-2</v>
      </c>
      <c r="CV73" s="35">
        <f>IFERROR(CU73/CU86-1,"-")</f>
        <v>9.1771166223532985E-2</v>
      </c>
      <c r="CW73" s="243">
        <f>IFERROR('Turistas lugar residencia isla '!CW73/'Turistas lugar residencia isla '!$E73,"-")</f>
        <v>2.1752246673652789E-2</v>
      </c>
      <c r="CX73" s="35">
        <f>IFERROR(CW73/CW86-1,"-")</f>
        <v>0.19481697610104076</v>
      </c>
      <c r="CY73" s="243">
        <f>IFERROR('Turistas lugar residencia isla '!CY73/'Turistas lugar residencia isla '!$G73,"-")</f>
        <v>1.5870301330505866E-2</v>
      </c>
      <c r="CZ73" s="35">
        <f>IFERROR(CY73/CY86-1,"-")</f>
        <v>-1.6509099538594141E-2</v>
      </c>
      <c r="DA73" s="243">
        <f>IFERROR('Turistas lugar residencia isla '!DA73/'Turistas lugar residencia isla '!$I73,"-")</f>
        <v>1.958751133285197E-2</v>
      </c>
      <c r="DB73" s="35">
        <f>IFERROR(DA73/DA86-1,"-")</f>
        <v>0.1911919809966709</v>
      </c>
      <c r="DC73" s="243">
        <f>IFERROR('Turistas lugar residencia isla '!DC73/'Turistas lugar residencia isla '!$K73,"-")</f>
        <v>8.5571096305160535E-2</v>
      </c>
      <c r="DD73" s="35">
        <f>IFERROR(DC73/DC86-1,"-")</f>
        <v>0.23525969874025576</v>
      </c>
      <c r="DE73" s="243">
        <f>IFERROR('Turistas lugar residencia isla '!DE73/'Turistas lugar residencia isla '!$M73,"-")</f>
        <v>5.6755949417504727E-3</v>
      </c>
      <c r="DF73" s="35">
        <f>IFERROR(DE73/DE86-1,"-")</f>
        <v>2.4745626065980795</v>
      </c>
      <c r="DG73" s="242">
        <f>IFERROR('Turistas lugar residencia isla '!DG73/'Turistas lugar residencia isla '!$C73,"-")</f>
        <v>0.19821649363477492</v>
      </c>
      <c r="DH73" s="35">
        <f>IFERROR(DG73/DG86-1,"-")</f>
        <v>6.3067370315030846E-3</v>
      </c>
      <c r="DI73" s="243">
        <f>IFERROR('Turistas lugar residencia isla '!DI73/'Turistas lugar residencia isla '!$E73,"-")</f>
        <v>0.13293877615826744</v>
      </c>
      <c r="DJ73" s="35">
        <f>IFERROR(DI73/DI86-1,"-")</f>
        <v>-0.15323943978378918</v>
      </c>
      <c r="DK73" s="243">
        <f>IFERROR('Turistas lugar residencia isla '!DK73/'Turistas lugar residencia isla '!$G73,"-")</f>
        <v>0.34412559428121903</v>
      </c>
      <c r="DL73" s="35">
        <f>IFERROR(DK73/DK86-1,"-")</f>
        <v>6.971583764177347E-2</v>
      </c>
      <c r="DM73" s="243">
        <f>IFERROR('Turistas lugar residencia isla '!DM73/'Turistas lugar residencia isla '!$I73,"-")</f>
        <v>9.3105825764526404E-2</v>
      </c>
      <c r="DN73" s="35">
        <f>IFERROR(DM73/DM86-1,"-")</f>
        <v>4.565317463805707E-2</v>
      </c>
      <c r="DO73" s="243">
        <f>IFERROR('Turistas lugar residencia isla '!DO73/'Turistas lugar residencia isla '!$K73,"-")</f>
        <v>7.8512526823913659E-2</v>
      </c>
      <c r="DP73" s="35">
        <f>IFERROR(DO73/DO86-1,"-")</f>
        <v>6.6945591957990214E-2</v>
      </c>
      <c r="DQ73" s="243">
        <f>IFERROR('Turistas lugar residencia isla '!DQ73/'Turistas lugar residencia isla '!$M73,"-")</f>
        <v>9.3099671412924426E-2</v>
      </c>
      <c r="DR73" s="35">
        <f>IFERROR(DQ73/DQ86-1,"-")</f>
        <v>0.16469714177618977</v>
      </c>
      <c r="DS73" s="242">
        <f>IFERROR('Turistas lugar residencia isla '!DS73/'Turistas lugar residencia isla '!$C73,"-")</f>
        <v>7.1514476118989451E-2</v>
      </c>
      <c r="DT73" s="35">
        <f>IFERROR(DS73/DS86-1,"-")</f>
        <v>-0.10769436175976466</v>
      </c>
      <c r="DU73" s="243">
        <f>IFERROR('Turistas lugar residencia isla '!DU73/'Turistas lugar residencia isla '!$E73,"-")</f>
        <v>0.11402067257311613</v>
      </c>
      <c r="DV73" s="35">
        <f>IFERROR(DU73/DU86-1,"-")</f>
        <v>5.8382095193245664E-2</v>
      </c>
      <c r="DW73" s="243">
        <f>IFERROR('Turistas lugar residencia isla '!DW73/'Turistas lugar residencia isla '!$G73,"-")</f>
        <v>8.6178472483496943E-2</v>
      </c>
      <c r="DX73" s="35">
        <f>IFERROR(DW73/DW86-1,"-")</f>
        <v>-4.0198496318909926E-2</v>
      </c>
      <c r="DY73" s="243">
        <f>IFERROR('Turistas lugar residencia isla '!DY73/'Turistas lugar residencia isla '!$I73,"-")</f>
        <v>8.2432586496126475E-2</v>
      </c>
      <c r="DZ73" s="35">
        <f>IFERROR(DY73/DY86-1,"-")</f>
        <v>5.5920221860680019E-2</v>
      </c>
      <c r="EA73" s="243">
        <f>IFERROR('Turistas lugar residencia isla '!EA73/'Turistas lugar residencia isla '!$K73,"-")</f>
        <v>6.412996045581533E-2</v>
      </c>
      <c r="EB73" s="35">
        <f>IFERROR(EA73/EA86-1,"-")</f>
        <v>7.1713706365968299E-2</v>
      </c>
      <c r="EC73" s="243">
        <f>IFERROR('Turistas lugar residencia isla '!EC73/'Turistas lugar residencia isla '!$M73,"-")</f>
        <v>9.5429652494274625E-2</v>
      </c>
      <c r="ED73" s="35">
        <f>IFERROR(EC73/EC86-1,"-")</f>
        <v>0.34385155456567684</v>
      </c>
    </row>
    <row r="74" spans="1:134" s="16" customFormat="1" outlineLevel="1" x14ac:dyDescent="0.25">
      <c r="A74" s="218"/>
      <c r="B74" s="33" t="s">
        <v>35</v>
      </c>
      <c r="C74" s="242">
        <f>IFERROR('Turistas lugar residencia isla '!C74/'Turistas lugar residencia isla '!$C74,"-")</f>
        <v>1</v>
      </c>
      <c r="D74" s="35">
        <f t="shared" ref="D74:D85" si="305">IFERROR(C74/C87-1,"-")</f>
        <v>0</v>
      </c>
      <c r="E74" s="243">
        <f>IFERROR('Turistas lugar residencia isla '!E74/'Turistas lugar residencia isla '!$E74,"-")</f>
        <v>1</v>
      </c>
      <c r="F74" s="35">
        <f t="shared" ref="F74:F85" si="306">IFERROR(E74/E87-1,"-")</f>
        <v>0</v>
      </c>
      <c r="G74" s="243">
        <f>IFERROR('Turistas lugar residencia isla '!G74/'Turistas lugar residencia isla '!$G74,"-")</f>
        <v>1</v>
      </c>
      <c r="H74" s="35">
        <f t="shared" ref="H74:H85" si="307">IFERROR(G74/G87-1,"-")</f>
        <v>0</v>
      </c>
      <c r="I74" s="243">
        <f>IFERROR('Turistas lugar residencia isla '!I74/'Turistas lugar residencia isla '!$I74,"-")</f>
        <v>1</v>
      </c>
      <c r="J74" s="35">
        <f t="shared" ref="J74:J85" si="308">IFERROR(I74/I87-1,"-")</f>
        <v>0</v>
      </c>
      <c r="K74" s="243">
        <f>IFERROR('Turistas lugar residencia isla '!K74/'Turistas lugar residencia isla '!$K74,"-")</f>
        <v>1</v>
      </c>
      <c r="L74" s="35">
        <f t="shared" ref="L74:L85" si="309">IFERROR(K74/K87-1,"-")</f>
        <v>0</v>
      </c>
      <c r="M74" s="243">
        <f>IFERROR('Turistas lugar residencia isla '!M74/'Turistas lugar residencia isla '!$M74,"-")</f>
        <v>1</v>
      </c>
      <c r="N74" s="35">
        <f t="shared" ref="N74:N85" si="310">IFERROR(M74/M87-1,"-")</f>
        <v>0</v>
      </c>
      <c r="O74" s="242">
        <f>IFERROR('Turistas lugar residencia isla '!O74/'Turistas lugar residencia isla '!$C74,"-")</f>
        <v>0.92423445211393174</v>
      </c>
      <c r="P74" s="35">
        <f t="shared" ref="P74:P85" si="311">IFERROR(O74/O87-1,"-")</f>
        <v>4.9339630389435563E-3</v>
      </c>
      <c r="Q74" s="243">
        <f>IFERROR('Turistas lugar residencia isla '!Q74/'Turistas lugar residencia isla '!$E74,"-")</f>
        <v>0.90266778125225755</v>
      </c>
      <c r="R74" s="35">
        <f t="shared" ref="R74:R85" si="312">IFERROR(Q74/Q87-1,"-")</f>
        <v>-5.7662333988063308E-3</v>
      </c>
      <c r="S74" s="243">
        <f>IFERROR('Turistas lugar residencia isla '!S74/'Turistas lugar residencia isla '!$G74,"-")</f>
        <v>0.92144580256965469</v>
      </c>
      <c r="T74" s="35">
        <f t="shared" ref="T74:T85" si="313">IFERROR(S74/S87-1,"-")</f>
        <v>9.7945815723710083E-3</v>
      </c>
      <c r="U74" s="243">
        <f>IFERROR('Turistas lugar residencia isla '!U74/'Turistas lugar residencia isla '!$I74,"-")</f>
        <v>0.95324967718438569</v>
      </c>
      <c r="V74" s="35">
        <f t="shared" ref="V74:V85" si="314">IFERROR(U74/U87-1,"-")</f>
        <v>-4.5968939209308779E-3</v>
      </c>
      <c r="W74" s="243">
        <f>IFERROR('Turistas lugar residencia isla '!W74/'Turistas lugar residencia isla '!$K74,"-")</f>
        <v>0.93575127429279292</v>
      </c>
      <c r="X74" s="35">
        <f t="shared" ref="X74:X85" si="315">IFERROR(W74/W87-1,"-")</f>
        <v>5.4808399603227809E-3</v>
      </c>
      <c r="Y74" s="243">
        <f>IFERROR('Turistas lugar residencia isla '!Y74/'Turistas lugar residencia isla '!$M74,"-")</f>
        <v>0.88684772354897967</v>
      </c>
      <c r="Z74" s="35">
        <f t="shared" ref="Z74:Z85" si="316">IFERROR(Y74/Y87-1,"-")</f>
        <v>-4.5728009345010645E-2</v>
      </c>
      <c r="AA74" s="242">
        <f>IFERROR('Turistas lugar residencia isla '!AA74/'Turistas lugar residencia isla '!$C74,"-")</f>
        <v>7.5766328539600206E-2</v>
      </c>
      <c r="AB74" s="35">
        <f t="shared" ref="AB74:AB85" si="317">IFERROR(AA74/AA87-1,"-")</f>
        <v>-5.649791514892144E-2</v>
      </c>
      <c r="AC74" s="243">
        <f>IFERROR('Turistas lugar residencia isla '!AC74/'Turistas lugar residencia isla '!$E74,"-")</f>
        <v>9.7332218747742449E-2</v>
      </c>
      <c r="AD74" s="35">
        <f t="shared" ref="AD74:AD85" si="318">IFERROR(AC74/AC87-1,"-")</f>
        <v>5.6844177326855538E-2</v>
      </c>
      <c r="AE74" s="243">
        <f>IFERROR('Turistas lugar residencia isla '!AE74/'Turistas lugar residencia isla '!$G74,"-")</f>
        <v>7.8554197430345321E-2</v>
      </c>
      <c r="AF74" s="35">
        <f t="shared" ref="AF74:AF85" si="319">IFERROR(AE74/AE87-1,"-")</f>
        <v>-0.10215394235963193</v>
      </c>
      <c r="AG74" s="243">
        <f>IFERROR('Turistas lugar residencia isla '!AG74/'Turistas lugar residencia isla '!$I74,"-")</f>
        <v>4.6750322815614344E-2</v>
      </c>
      <c r="AH74" s="35">
        <f t="shared" ref="AH74:AH85" si="320">IFERROR(AG74/AG87-1,"-")</f>
        <v>0.10395329065937209</v>
      </c>
      <c r="AI74" s="243">
        <f>IFERROR('Turistas lugar residencia isla '!AI74/'Turistas lugar residencia isla '!$K74,"-")</f>
        <v>6.425278719818045E-2</v>
      </c>
      <c r="AJ74" s="35">
        <f t="shared" ref="AJ74:AJ85" si="321">IFERROR(AI74/AI87-1,"-")</f>
        <v>-7.3492774214966805E-2</v>
      </c>
      <c r="AK74" s="243">
        <f>IFERROR('Turistas lugar residencia isla '!AK74/'Turistas lugar residencia isla '!$M74,"-")</f>
        <v>0.1131522764510203</v>
      </c>
      <c r="AL74" s="35">
        <f t="shared" ref="AL74:AL85" si="322">IFERROR(AK74/AK87-1,"-")</f>
        <v>0.60092519691141622</v>
      </c>
      <c r="AM74" s="242">
        <f>IFERROR('Turistas lugar residencia isla '!AM74/'Turistas lugar residencia isla '!$C74,"-")</f>
        <v>0.19783556001742419</v>
      </c>
      <c r="AN74" s="35">
        <f t="shared" ref="AN74:AN85" si="323">IFERROR(AM74/AM87-1,"-")</f>
        <v>6.6821798867527704E-2</v>
      </c>
      <c r="AO74" s="243">
        <f>IFERROR('Turistas lugar residencia isla '!AO74/'Turistas lugar residencia isla '!$E74,"-")</f>
        <v>0.1475587479488529</v>
      </c>
      <c r="AP74" s="35">
        <f t="shared" ref="AP74:AP85" si="324">IFERROR(AO74/AO87-1,"-")</f>
        <v>0.10117311222106662</v>
      </c>
      <c r="AQ74" s="243">
        <f>IFERROR('Turistas lugar residencia isla '!AQ74/'Turistas lugar residencia isla '!$G74,"-")</f>
        <v>0.20918713307302367</v>
      </c>
      <c r="AR74" s="35">
        <f t="shared" ref="AR74:AR85" si="325">IFERROR(AQ74/AQ87-1,"-")</f>
        <v>8.1019201706497457E-2</v>
      </c>
      <c r="AS74" s="243">
        <f>IFERROR('Turistas lugar residencia isla '!AS74/'Turistas lugar residencia isla '!$I74,"-")</f>
        <v>0.40280766811243918</v>
      </c>
      <c r="AT74" s="35">
        <f t="shared" ref="AT74:AT85" si="326">IFERROR(AS74/AS87-1,"-")</f>
        <v>3.3835366046761628E-2</v>
      </c>
      <c r="AU74" s="243">
        <f>IFERROR('Turistas lugar residencia isla '!AU74/'Turistas lugar residencia isla '!$K74,"-")</f>
        <v>0.15539264463984728</v>
      </c>
      <c r="AV74" s="35">
        <f t="shared" ref="AV74:AV85" si="327">IFERROR(AU74/AU87-1,"-")</f>
        <v>5.1518672469981652E-2</v>
      </c>
      <c r="AW74" s="243">
        <f>IFERROR('Turistas lugar residencia isla '!AW74/'Turistas lugar residencia isla '!$M74,"-")</f>
        <v>0.41023285834864209</v>
      </c>
      <c r="AX74" s="35">
        <f t="shared" ref="AX74:AX85" si="328">IFERROR(AW74/AW87-1,"-")</f>
        <v>0.37170991798579589</v>
      </c>
      <c r="AY74" s="242">
        <f>IFERROR('Turistas lugar residencia isla '!AY74/'Turistas lugar residencia isla '!$C74,"-")</f>
        <v>2.5521125265227037E-2</v>
      </c>
      <c r="AZ74" s="35">
        <f t="shared" ref="AZ74:AZ85" si="329">IFERROR(AY74/AY87-1,"-")</f>
        <v>9.0081804283506095E-2</v>
      </c>
      <c r="BA74" s="243">
        <f>IFERROR('Turistas lugar residencia isla '!BA74/'Turistas lugar residencia isla '!$E74,"-")</f>
        <v>3.8176620535207491E-2</v>
      </c>
      <c r="BB74" s="35">
        <f t="shared" ref="BB74:BB85" si="330">IFERROR(BA74/BA87-1,"-")</f>
        <v>1.2406406777763834E-2</v>
      </c>
      <c r="BC74" s="243">
        <f>IFERROR('Turistas lugar residencia isla '!BC74/'Turistas lugar residencia isla '!$G74,"-")</f>
        <v>1.9866047233852692E-2</v>
      </c>
      <c r="BD74" s="35">
        <f t="shared" ref="BD74:BD85" si="331">IFERROR(BC74/BC87-1,"-")</f>
        <v>5.926425592933926E-2</v>
      </c>
      <c r="BE74" s="243">
        <f>IFERROR('Turistas lugar residencia isla '!BE74/'Turistas lugar residencia isla '!$I74,"-")</f>
        <v>5.7058349612069438E-3</v>
      </c>
      <c r="BF74" s="35">
        <f t="shared" ref="BF74:BF85" si="332">IFERROR(BE74/BE87-1,"-")</f>
        <v>-5.9906631791543985E-2</v>
      </c>
      <c r="BG74" s="243">
        <f>IFERROR('Turistas lugar residencia isla '!BG74/'Turistas lugar residencia isla '!$K74,"-")</f>
        <v>1.8244217452226711E-2</v>
      </c>
      <c r="BH74" s="35">
        <f t="shared" ref="BH74:BH85" si="333">IFERROR(BG74/BG87-1,"-")</f>
        <v>0.36602921801797139</v>
      </c>
      <c r="BI74" s="243">
        <f>IFERROR('Turistas lugar residencia isla '!BI74/'Turistas lugar residencia isla '!$M74,"-")</f>
        <v>1.6632739188719527E-2</v>
      </c>
      <c r="BJ74" s="35">
        <f t="shared" ref="BJ74:BJ85" si="334">IFERROR(BI74/BI87-1,"-")</f>
        <v>7.4366139278831955E-2</v>
      </c>
      <c r="BK74" s="242">
        <f>IFERROR('Turistas lugar residencia isla '!BK74/'Turistas lugar residencia isla '!$C74,"-")</f>
        <v>3.6404216153595147E-2</v>
      </c>
      <c r="BL74" s="35">
        <f t="shared" ref="BL74:BL85" si="335">IFERROR(BK74/BK87-1,"-")</f>
        <v>-0.17294438395655598</v>
      </c>
      <c r="BM74" s="243">
        <f>IFERROR('Turistas lugar residencia isla '!BM74/'Turistas lugar residencia isla '!$E74,"-")</f>
        <v>3.2739919708556511E-2</v>
      </c>
      <c r="BN74" s="35">
        <f t="shared" ref="BN74:BN85" si="336">IFERROR(BM74/BM87-1,"-")</f>
        <v>-0.19117054732414651</v>
      </c>
      <c r="BO74" s="243">
        <f>IFERROR('Turistas lugar residencia isla '!BO74/'Turistas lugar residencia isla '!$G74,"-")</f>
        <v>2.1539826622671142E-2</v>
      </c>
      <c r="BP74" s="35">
        <f t="shared" ref="BP74:BP85" si="337">IFERROR(BO74/BO87-1,"-")</f>
        <v>-6.4863847540802322E-2</v>
      </c>
      <c r="BQ74" s="243">
        <f>IFERROR('Turistas lugar residencia isla '!BQ74/'Turistas lugar residencia isla '!$I74,"-")</f>
        <v>5.43599421691002E-2</v>
      </c>
      <c r="BR74" s="35">
        <f t="shared" ref="BR74:BR85" si="338">IFERROR(BQ74/BQ87-1,"-")</f>
        <v>-4.9678935182883799E-2</v>
      </c>
      <c r="BS74" s="243">
        <f>IFERROR('Turistas lugar residencia isla '!BS74/'Turistas lugar residencia isla '!$K74,"-")</f>
        <v>5.156062790650448E-2</v>
      </c>
      <c r="BT74" s="35">
        <f t="shared" ref="BT74:BT85" si="339">IFERROR(BS74/BS87-1,"-")</f>
        <v>-0.26853826383703261</v>
      </c>
      <c r="BU74" s="243">
        <f>IFERROR('Turistas lugar residencia isla '!BU74/'Turistas lugar residencia isla '!$M74,"-")</f>
        <v>2.0629561590784967E-2</v>
      </c>
      <c r="BV74" s="35">
        <f t="shared" ref="BV74:BV85" si="340">IFERROR(BU74/BU87-1,"-")</f>
        <v>-0.48433556985638226</v>
      </c>
      <c r="BW74" s="242">
        <f>IFERROR('Turistas lugar residencia isla '!BW74/'Turistas lugar residencia isla '!$C74,"-")</f>
        <v>0.29354602499028087</v>
      </c>
      <c r="BX74" s="35">
        <f t="shared" ref="BX74:BX85" si="341">IFERROR(BW74/BW87-1,"-")</f>
        <v>-1.4506673820396832E-2</v>
      </c>
      <c r="BY74" s="243">
        <f>IFERROR('Turistas lugar residencia isla '!BY74/'Turistas lugar residencia isla '!$E74,"-")</f>
        <v>0.35197168126980194</v>
      </c>
      <c r="BZ74" s="35">
        <f t="shared" ref="BZ74:BZ85" si="342">IFERROR(BY74/BY87-1,"-")</f>
        <v>-2.3462482571097176E-2</v>
      </c>
      <c r="CA74" s="243">
        <f>IFERROR('Turistas lugar residencia isla '!CA74/'Turistas lugar residencia isla '!$G74,"-")</f>
        <v>0.14344087702006772</v>
      </c>
      <c r="CB74" s="35">
        <f t="shared" ref="CB74:CB85" si="343">IFERROR(CA74/CA87-1,"-")</f>
        <v>-8.8356542964407203E-2</v>
      </c>
      <c r="CC74" s="243">
        <f>IFERROR('Turistas lugar residencia isla '!CC74/'Turistas lugar residencia isla '!$I74,"-")</f>
        <v>0.23172642894193735</v>
      </c>
      <c r="CD74" s="35">
        <f t="shared" ref="CD74:CD85" si="344">IFERROR(CC74/CC87-1,"-")</f>
        <v>-2.8045752604296315E-2</v>
      </c>
      <c r="CE74" s="243">
        <f>IFERROR('Turistas lugar residencia isla '!CE74/'Turistas lugar residencia isla '!$K74,"-")</f>
        <v>0.44858355502304897</v>
      </c>
      <c r="CF74" s="35">
        <f t="shared" ref="CF74:CF85" si="345">IFERROR(CE74/CE87-1,"-")</f>
        <v>3.1154224026425092E-2</v>
      </c>
      <c r="CG74" s="243">
        <f>IFERROR('Turistas lugar residencia isla '!CG74/'Turistas lugar residencia isla '!$M74,"-")</f>
        <v>0.17206196315972394</v>
      </c>
      <c r="CH74" s="35">
        <f t="shared" ref="CH74:CH85" si="346">IFERROR(CG74/CG87-1,"-")</f>
        <v>-0.33987995649268277</v>
      </c>
      <c r="CI74" s="242">
        <f>IFERROR('Turistas lugar residencia isla '!CI74/'Turistas lugar residencia isla '!$C74,"-")</f>
        <v>3.9661883342258807E-2</v>
      </c>
      <c r="CJ74" s="35">
        <f t="shared" ref="CJ74:CJ85" si="347">IFERROR(CI74/CI87-1,"-")</f>
        <v>-6.2099866559842676E-3</v>
      </c>
      <c r="CK74" s="243">
        <f>IFERROR('Turistas lugar residencia isla '!CK74/'Turistas lugar residencia isla '!$E74,"-")</f>
        <v>3.3804968162069002E-2</v>
      </c>
      <c r="CL74" s="35">
        <f t="shared" ref="CL74:CL85" si="348">IFERROR(CK74/CK87-1,"-")</f>
        <v>4.024038828921217E-3</v>
      </c>
      <c r="CM74" s="243">
        <f>IFERROR('Turistas lugar residencia isla '!CM74/'Turistas lugar residencia isla '!$G74,"-")</f>
        <v>4.740274308242607E-2</v>
      </c>
      <c r="CN74" s="35">
        <f t="shared" ref="CN74:CN85" si="349">IFERROR(CM74/CM87-1,"-")</f>
        <v>1.662781321972151E-2</v>
      </c>
      <c r="CO74" s="243">
        <f>IFERROR('Turistas lugar residencia isla '!CO74/'Turistas lugar residencia isla '!$I74,"-")</f>
        <v>3.3661115341743091E-2</v>
      </c>
      <c r="CP74" s="35">
        <f t="shared" ref="CP74:CP85" si="350">IFERROR(CO74/CO87-1,"-")</f>
        <v>-0.26071183954481936</v>
      </c>
      <c r="CQ74" s="243">
        <f>IFERROR('Turistas lugar residencia isla '!CQ74/'Turistas lugar residencia isla '!$K74,"-")</f>
        <v>4.9123733322502694E-2</v>
      </c>
      <c r="CR74" s="35">
        <f t="shared" ref="CR74:CR85" si="351">IFERROR(CQ74/CQ87-1,"-")</f>
        <v>7.0104861741489E-2</v>
      </c>
      <c r="CS74" s="243">
        <f>IFERROR('Turistas lugar residencia isla '!CS74/'Turistas lugar residencia isla '!$M74,"-")</f>
        <v>7.5145226155602998E-2</v>
      </c>
      <c r="CT74" s="35">
        <f t="shared" ref="CT74:CT85" si="352">IFERROR(CS74/CS87-1,"-")</f>
        <v>1.4387169090722907E-2</v>
      </c>
      <c r="CU74" s="242">
        <f>IFERROR('Turistas lugar residencia isla '!CU74/'Turistas lugar residencia isla '!$C74,"-")</f>
        <v>2.6979386062836366E-2</v>
      </c>
      <c r="CV74" s="35">
        <f t="shared" ref="CV74:CV85" si="353">IFERROR(CU74/CU87-1,"-")</f>
        <v>4.6329665246171992E-2</v>
      </c>
      <c r="CW74" s="243">
        <f>IFERROR('Turistas lugar residencia isla '!CW74/'Turistas lugar residencia isla '!$E74,"-")</f>
        <v>1.8712653642527631E-2</v>
      </c>
      <c r="CX74" s="35">
        <f t="shared" ref="CX74:CX85" si="354">IFERROR(CW74/CW87-1,"-")</f>
        <v>2.9362918521684378E-2</v>
      </c>
      <c r="CY74" s="243">
        <f>IFERROR('Turistas lugar residencia isla '!CY74/'Turistas lugar residencia isla '!$G74,"-")</f>
        <v>1.6606714779421588E-2</v>
      </c>
      <c r="CZ74" s="35">
        <f t="shared" ref="CZ74:CZ85" si="355">IFERROR(CY74/CY87-1,"-")</f>
        <v>0.2414577616179665</v>
      </c>
      <c r="DA74" s="243">
        <f>IFERROR('Turistas lugar residencia isla '!DA74/'Turistas lugar residencia isla '!$I74,"-")</f>
        <v>1.3503073646105795E-2</v>
      </c>
      <c r="DB74" s="35">
        <f t="shared" ref="DB74:DB85" si="356">IFERROR(DA74/DA87-1,"-")</f>
        <v>-4.7394684575465251E-2</v>
      </c>
      <c r="DC74" s="243">
        <f>IFERROR('Turistas lugar residencia isla '!DC74/'Turistas lugar residencia isla '!$K74,"-")</f>
        <v>6.7709116016489657E-2</v>
      </c>
      <c r="DD74" s="35">
        <f t="shared" ref="DD74:DD85" si="357">IFERROR(DC74/DC87-1,"-")</f>
        <v>-4.0495190637406253E-2</v>
      </c>
      <c r="DE74" s="243">
        <f>IFERROR('Turistas lugar residencia isla '!DE74/'Turistas lugar residencia isla '!$M74,"-")</f>
        <v>1.166774241596743E-3</v>
      </c>
      <c r="DF74" s="35">
        <f t="shared" ref="DF74:DF85" si="358">IFERROR(DE74/DE87-1,"-")</f>
        <v>-0.69376606946344732</v>
      </c>
      <c r="DG74" s="242">
        <f>IFERROR('Turistas lugar residencia isla '!DG74/'Turistas lugar residencia isla '!$C74,"-")</f>
        <v>0.18722960113288439</v>
      </c>
      <c r="DH74" s="35">
        <f t="shared" ref="DH74:DH85" si="359">IFERROR(DG74/DG87-1,"-")</f>
        <v>-1.8483235593065306E-2</v>
      </c>
      <c r="DI74" s="243">
        <f>IFERROR('Turistas lugar residencia isla '!DI74/'Turistas lugar residencia isla '!$E74,"-")</f>
        <v>0.13338080642331548</v>
      </c>
      <c r="DJ74" s="35">
        <f t="shared" ref="DJ74:DJ85" si="360">IFERROR(DI74/DI87-1,"-")</f>
        <v>-0.10618823376779218</v>
      </c>
      <c r="DK74" s="243">
        <f>IFERROR('Turistas lugar residencia isla '!DK74/'Turistas lugar residencia isla '!$G74,"-")</f>
        <v>0.35142813209749263</v>
      </c>
      <c r="DL74" s="35">
        <f t="shared" ref="DL74:DL85" si="361">IFERROR(DK74/DK87-1,"-")</f>
        <v>-8.5683248715630045E-3</v>
      </c>
      <c r="DM74" s="243">
        <f>IFERROR('Turistas lugar residencia isla '!DM74/'Turistas lugar residencia isla '!$I74,"-")</f>
        <v>8.4467326645255997E-2</v>
      </c>
      <c r="DN74" s="35">
        <f t="shared" ref="DN74:DN85" si="362">IFERROR(DM74/DM87-1,"-")</f>
        <v>-4.6198105178840154E-2</v>
      </c>
      <c r="DO74" s="243">
        <f>IFERROR('Turistas lugar residencia isla '!DO74/'Turistas lugar residencia isla '!$K74,"-")</f>
        <v>6.8984424182117254E-2</v>
      </c>
      <c r="DP74" s="35">
        <f t="shared" ref="DP74:DP85" si="363">IFERROR(DO74/DO87-1,"-")</f>
        <v>-1.5630778459796435E-2</v>
      </c>
      <c r="DQ74" s="243">
        <f>IFERROR('Turistas lugar residencia isla '!DQ74/'Turistas lugar residencia isla '!$M74,"-")</f>
        <v>0.10041705972891117</v>
      </c>
      <c r="DR74" s="35">
        <f t="shared" ref="DR74:DR85" si="364">IFERROR(DQ74/DQ87-1,"-")</f>
        <v>-0.33786054223275286</v>
      </c>
      <c r="DS74" s="242">
        <f>IFERROR('Turistas lugar residencia isla '!DS74/'Turistas lugar residencia isla '!$C74,"-")</f>
        <v>6.9953582340992582E-2</v>
      </c>
      <c r="DT74" s="35">
        <f t="shared" ref="DT74:DT85" si="365">IFERROR(DS74/DS87-1,"-")</f>
        <v>5.4262345692018155E-2</v>
      </c>
      <c r="DU74" s="243">
        <f>IFERROR('Turistas lugar residencia isla '!DU74/'Turistas lugar residencia isla '!$E74,"-")</f>
        <v>0.1083666160975056</v>
      </c>
      <c r="DV74" s="35">
        <f t="shared" ref="DV74:DV85" si="366">IFERROR(DU74/DU87-1,"-")</f>
        <v>9.7653572882730577E-2</v>
      </c>
      <c r="DW74" s="243">
        <f>IFERROR('Turistas lugar residencia isla '!DW74/'Turistas lugar residencia isla '!$G74,"-")</f>
        <v>8.9224541034062924E-2</v>
      </c>
      <c r="DX74" s="35">
        <f t="shared" ref="DX74:DX85" si="367">IFERROR(DW74/DW87-1,"-")</f>
        <v>0.10210467502665588</v>
      </c>
      <c r="DY74" s="243">
        <f>IFERROR('Turistas lugar residencia isla '!DY74/'Turistas lugar residencia isla '!$I74,"-")</f>
        <v>9.0923638932114914E-2</v>
      </c>
      <c r="DZ74" s="35">
        <f t="shared" ref="DZ74:DZ85" si="368">IFERROR(DY74/DY87-1,"-")</f>
        <v>0.12191153496056484</v>
      </c>
      <c r="EA74" s="243">
        <f>IFERROR('Turistas lugar residencia isla '!EA74/'Turistas lugar residencia isla '!$K74,"-")</f>
        <v>5.6223219543894566E-2</v>
      </c>
      <c r="EB74" s="35">
        <f t="shared" ref="EB74:EB85" si="369">IFERROR(EA74/EA87-1,"-")</f>
        <v>-2.8149792434797538E-2</v>
      </c>
      <c r="EC74" s="243">
        <f>IFERROR('Turistas lugar residencia isla '!EC74/'Turistas lugar residencia isla '!$M74,"-")</f>
        <v>7.9216523509259715E-2</v>
      </c>
      <c r="ED74" s="35">
        <f t="shared" ref="ED74:ED85" si="370">IFERROR(EC74/EC87-1,"-")</f>
        <v>-5.7415213663767339E-3</v>
      </c>
    </row>
    <row r="75" spans="1:134" s="16" customFormat="1" outlineLevel="1" x14ac:dyDescent="0.25">
      <c r="A75" s="218"/>
      <c r="B75" s="33" t="s">
        <v>37</v>
      </c>
      <c r="C75" s="242">
        <f>IFERROR('Turistas lugar residencia isla '!C75/'Turistas lugar residencia isla '!$C75,"-")</f>
        <v>1</v>
      </c>
      <c r="D75" s="35">
        <f t="shared" si="305"/>
        <v>0</v>
      </c>
      <c r="E75" s="243">
        <f>IFERROR('Turistas lugar residencia isla '!E75/'Turistas lugar residencia isla '!$E75,"-")</f>
        <v>1</v>
      </c>
      <c r="F75" s="35">
        <f t="shared" si="306"/>
        <v>0</v>
      </c>
      <c r="G75" s="243">
        <f>IFERROR('Turistas lugar residencia isla '!G75/'Turistas lugar residencia isla '!$G75,"-")</f>
        <v>1</v>
      </c>
      <c r="H75" s="35">
        <f t="shared" si="307"/>
        <v>0</v>
      </c>
      <c r="I75" s="243">
        <f>IFERROR('Turistas lugar residencia isla '!I75/'Turistas lugar residencia isla '!$I75,"-")</f>
        <v>1</v>
      </c>
      <c r="J75" s="35">
        <f t="shared" si="308"/>
        <v>0</v>
      </c>
      <c r="K75" s="243">
        <f>IFERROR('Turistas lugar residencia isla '!K75/'Turistas lugar residencia isla '!$K75,"-")</f>
        <v>1</v>
      </c>
      <c r="L75" s="35">
        <f t="shared" si="309"/>
        <v>0</v>
      </c>
      <c r="M75" s="243">
        <f>IFERROR('Turistas lugar residencia isla '!M75/'Turistas lugar residencia isla '!$M75,"-")</f>
        <v>1</v>
      </c>
      <c r="N75" s="35">
        <f t="shared" si="310"/>
        <v>0</v>
      </c>
      <c r="O75" s="242">
        <f>IFERROR('Turistas lugar residencia isla '!O75/'Turistas lugar residencia isla '!$C75,"-")</f>
        <v>0.90855283087225769</v>
      </c>
      <c r="P75" s="35">
        <f t="shared" si="311"/>
        <v>-1.2900199927260325E-2</v>
      </c>
      <c r="Q75" s="243">
        <f>IFERROR('Turistas lugar residencia isla '!Q75/'Turistas lugar residencia isla '!$E75,"-")</f>
        <v>0.88491305904648787</v>
      </c>
      <c r="R75" s="35">
        <f t="shared" si="312"/>
        <v>-1.7752359738984591E-2</v>
      </c>
      <c r="S75" s="243">
        <f>IFERROR('Turistas lugar residencia isla '!S75/'Turistas lugar residencia isla '!$G75,"-")</f>
        <v>0.90208323898374165</v>
      </c>
      <c r="T75" s="35">
        <f t="shared" si="313"/>
        <v>-1.3969102801061672E-2</v>
      </c>
      <c r="U75" s="243">
        <f>IFERROR('Turistas lugar residencia isla '!U75/'Turistas lugar residencia isla '!$I75,"-")</f>
        <v>0.95495753496988522</v>
      </c>
      <c r="V75" s="35">
        <f t="shared" si="314"/>
        <v>-1.2682083695979673E-2</v>
      </c>
      <c r="W75" s="243">
        <f>IFERROR('Turistas lugar residencia isla '!W75/'Turistas lugar residencia isla '!$K75,"-")</f>
        <v>0.93044739298573143</v>
      </c>
      <c r="X75" s="35">
        <f t="shared" si="315"/>
        <v>-1.7134557391814798E-2</v>
      </c>
      <c r="Y75" s="243">
        <f>IFERROR('Turistas lugar residencia isla '!Y75/'Turistas lugar residencia isla '!$M75,"-")</f>
        <v>0.89227854901184656</v>
      </c>
      <c r="Z75" s="35">
        <f t="shared" si="316"/>
        <v>-2.59371377356169E-2</v>
      </c>
      <c r="AA75" s="242">
        <f>IFERROR('Turistas lugar residencia isla '!AA75/'Turistas lugar residencia isla '!$C75,"-")</f>
        <v>9.1447843795518985E-2</v>
      </c>
      <c r="AB75" s="35">
        <f t="shared" si="317"/>
        <v>0.14922509737124234</v>
      </c>
      <c r="AC75" s="243">
        <f>IFERROR('Turistas lugar residencia isla '!AC75/'Turistas lugar residencia isla '!$E75,"-")</f>
        <v>0.11508694095351213</v>
      </c>
      <c r="AD75" s="35">
        <f t="shared" si="318"/>
        <v>0.1613947968532885</v>
      </c>
      <c r="AE75" s="243">
        <f>IFERROR('Turistas lugar residencia isla '!AE75/'Turistas lugar residencia isla '!$G75,"-")</f>
        <v>9.7919025406458041E-2</v>
      </c>
      <c r="AF75" s="35">
        <f t="shared" si="319"/>
        <v>0.15010428431041589</v>
      </c>
      <c r="AG75" s="243">
        <f>IFERROR('Turistas lugar residencia isla '!AG75/'Turistas lugar residencia isla '!$I75,"-")</f>
        <v>4.5042465030114824E-2</v>
      </c>
      <c r="AH75" s="35">
        <f t="shared" si="320"/>
        <v>0.37443918053559244</v>
      </c>
      <c r="AI75" s="243">
        <f>IFERROR('Turistas lugar residencia isla '!AI75/'Turistas lugar residencia isla '!$K75,"-")</f>
        <v>6.9552607014268575E-2</v>
      </c>
      <c r="AJ75" s="35">
        <f t="shared" si="321"/>
        <v>0.30414722352334911</v>
      </c>
      <c r="AK75" s="243">
        <f>IFERROR('Turistas lugar residencia isla '!AK75/'Turistas lugar residencia isla '!$M75,"-")</f>
        <v>0.10774972433486951</v>
      </c>
      <c r="AL75" s="35">
        <f t="shared" si="322"/>
        <v>0.28287797003258053</v>
      </c>
      <c r="AM75" s="242">
        <f>IFERROR('Turistas lugar residencia isla '!AM75/'Turistas lugar residencia isla '!$C75,"-")</f>
        <v>0.19713994836092838</v>
      </c>
      <c r="AN75" s="35">
        <f t="shared" si="323"/>
        <v>-4.5729988392086085E-2</v>
      </c>
      <c r="AO75" s="243">
        <f>IFERROR('Turistas lugar residencia isla '!AO75/'Turistas lugar residencia isla '!$E75,"-")</f>
        <v>0.17323039571015605</v>
      </c>
      <c r="AP75" s="35">
        <f t="shared" si="324"/>
        <v>-4.4220159170441864E-2</v>
      </c>
      <c r="AQ75" s="243">
        <f>IFERROR('Turistas lugar residencia isla '!AQ75/'Turistas lugar residencia isla '!$G75,"-")</f>
        <v>0.20651465060459218</v>
      </c>
      <c r="AR75" s="35">
        <f t="shared" si="325"/>
        <v>-0.13813943787231131</v>
      </c>
      <c r="AS75" s="243">
        <f>IFERROR('Turistas lugar residencia isla '!AS75/'Turistas lugar residencia isla '!$I75,"-")</f>
        <v>0.44213748109433593</v>
      </c>
      <c r="AT75" s="35">
        <f t="shared" si="326"/>
        <v>-6.5790396187490829E-2</v>
      </c>
      <c r="AU75" s="243">
        <f>IFERROR('Turistas lugar residencia isla '!AU75/'Turistas lugar residencia isla '!$K75,"-")</f>
        <v>0.17177623683157756</v>
      </c>
      <c r="AV75" s="35">
        <f t="shared" si="327"/>
        <v>-0.18304503049575882</v>
      </c>
      <c r="AW75" s="243">
        <f>IFERROR('Turistas lugar residencia isla '!AW75/'Turistas lugar residencia isla '!$M75,"-")</f>
        <v>0.38912607085300688</v>
      </c>
      <c r="AX75" s="35">
        <f t="shared" si="328"/>
        <v>-4.1578132519996092E-2</v>
      </c>
      <c r="AY75" s="242">
        <f>IFERROR('Turistas lugar residencia isla '!AY75/'Turistas lugar residencia isla '!$C75,"-")</f>
        <v>2.1462531313018188E-2</v>
      </c>
      <c r="AZ75" s="35">
        <f t="shared" si="329"/>
        <v>-0.10342238006977977</v>
      </c>
      <c r="BA75" s="243">
        <f>IFERROR('Turistas lugar residencia isla '!BA75/'Turistas lugar residencia isla '!$E75,"-")</f>
        <v>3.13895705789368E-2</v>
      </c>
      <c r="BB75" s="35">
        <f t="shared" si="330"/>
        <v>-0.16433296209742065</v>
      </c>
      <c r="BC75" s="243">
        <f>IFERROR('Turistas lugar residencia isla '!BC75/'Turistas lugar residencia isla '!$G75,"-")</f>
        <v>1.7940763552375345E-2</v>
      </c>
      <c r="BD75" s="35">
        <f t="shared" si="331"/>
        <v>-1.5201055826844168E-2</v>
      </c>
      <c r="BE75" s="243">
        <f>IFERROR('Turistas lugar residencia isla '!BE75/'Turistas lugar residencia isla '!$I75,"-")</f>
        <v>5.302535372609384E-3</v>
      </c>
      <c r="BF75" s="35">
        <f t="shared" si="332"/>
        <v>0.29855093798426235</v>
      </c>
      <c r="BG75" s="243">
        <f>IFERROR('Turistas lugar residencia isla '!BG75/'Turistas lugar residencia isla '!$K75,"-")</f>
        <v>1.4658621149486599E-2</v>
      </c>
      <c r="BH75" s="35">
        <f t="shared" si="333"/>
        <v>3.9569755350609581E-2</v>
      </c>
      <c r="BI75" s="243">
        <f>IFERROR('Turistas lugar residencia isla '!BI75/'Turistas lugar residencia isla '!$M75,"-")</f>
        <v>1.7190194803358875E-2</v>
      </c>
      <c r="BJ75" s="35">
        <f t="shared" si="334"/>
        <v>0.11806560698723745</v>
      </c>
      <c r="BK75" s="242">
        <f>IFERROR('Turistas lugar residencia isla '!BK75/'Turistas lugar residencia isla '!$C75,"-")</f>
        <v>4.1490718932729549E-2</v>
      </c>
      <c r="BL75" s="35">
        <f t="shared" si="335"/>
        <v>0.31985522212294359</v>
      </c>
      <c r="BM75" s="243">
        <f>IFERROR('Turistas lugar residencia isla '!BM75/'Turistas lugar residencia isla '!$E75,"-")</f>
        <v>4.1698470782424918E-2</v>
      </c>
      <c r="BN75" s="35">
        <f t="shared" si="336"/>
        <v>0.41240357660591753</v>
      </c>
      <c r="BO75" s="243">
        <f>IFERROR('Turistas lugar residencia isla '!BO75/'Turistas lugar residencia isla '!$G75,"-")</f>
        <v>2.2304243467234273E-2</v>
      </c>
      <c r="BP75" s="35">
        <f t="shared" si="337"/>
        <v>0.25933481330272845</v>
      </c>
      <c r="BQ75" s="243">
        <f>IFERROR('Turistas lugar residencia isla '!BQ75/'Turistas lugar residencia isla '!$I75,"-")</f>
        <v>5.6623023295357934E-2</v>
      </c>
      <c r="BR75" s="35">
        <f t="shared" si="338"/>
        <v>0.30668924830563093</v>
      </c>
      <c r="BS75" s="243">
        <f>IFERROR('Turistas lugar residencia isla '!BS75/'Turistas lugar residencia isla '!$K75,"-")</f>
        <v>5.1616882250966799E-2</v>
      </c>
      <c r="BT75" s="35">
        <f t="shared" si="339"/>
        <v>0.3346588101077872</v>
      </c>
      <c r="BU75" s="243">
        <f>IFERROR('Turistas lugar residencia isla '!BU75/'Turistas lugar residencia isla '!$M75,"-")</f>
        <v>3.531341004834742E-2</v>
      </c>
      <c r="BV75" s="35">
        <f t="shared" si="340"/>
        <v>-0.19916601139872137</v>
      </c>
      <c r="BW75" s="242">
        <f>IFERROR('Turistas lugar residencia isla '!BW75/'Turistas lugar residencia isla '!$C75,"-")</f>
        <v>0.29791709817293222</v>
      </c>
      <c r="BX75" s="35">
        <f t="shared" si="341"/>
        <v>-2.297276253477154E-2</v>
      </c>
      <c r="BY75" s="243">
        <f>IFERROR('Turistas lugar residencia isla '!BY75/'Turistas lugar residencia isla '!$E75,"-")</f>
        <v>0.34427569583329692</v>
      </c>
      <c r="BZ75" s="35">
        <f t="shared" si="342"/>
        <v>-3.6490012504572067E-2</v>
      </c>
      <c r="CA75" s="243">
        <f>IFERROR('Turistas lugar residencia isla '!CA75/'Turistas lugar residencia isla '!$G75,"-")</f>
        <v>0.13899053484896517</v>
      </c>
      <c r="CB75" s="35">
        <f t="shared" si="343"/>
        <v>-1.8324141744971212E-2</v>
      </c>
      <c r="CC75" s="243">
        <f>IFERROR('Turistas lugar residencia isla '!CC75/'Turistas lugar residencia isla '!$I75,"-")</f>
        <v>0.22696641280126009</v>
      </c>
      <c r="CD75" s="35">
        <f t="shared" si="344"/>
        <v>-2.6310121908938777E-2</v>
      </c>
      <c r="CE75" s="243">
        <f>IFERROR('Turistas lugar residencia isla '!CE75/'Turistas lugar residencia isla '!$K75,"-")</f>
        <v>0.43429123883184423</v>
      </c>
      <c r="CF75" s="35">
        <f t="shared" si="345"/>
        <v>-1.5272382961794895E-2</v>
      </c>
      <c r="CG75" s="243">
        <f>IFERROR('Turistas lugar residencia isla '!CG75/'Turistas lugar residencia isla '!$M75,"-")</f>
        <v>0.13890695241595746</v>
      </c>
      <c r="CH75" s="35">
        <f t="shared" si="346"/>
        <v>-0.18867767001515878</v>
      </c>
      <c r="CI75" s="242">
        <f>IFERROR('Turistas lugar residencia isla '!CI75/'Turistas lugar residencia isla '!$C75,"-")</f>
        <v>3.9445126233714364E-2</v>
      </c>
      <c r="CJ75" s="35">
        <f t="shared" si="347"/>
        <v>4.9014485411278619E-2</v>
      </c>
      <c r="CK75" s="243">
        <f>IFERROR('Turistas lugar residencia isla '!CK75/'Turistas lugar residencia isla '!$E75,"-")</f>
        <v>3.017213522789796E-2</v>
      </c>
      <c r="CL75" s="35">
        <f t="shared" si="348"/>
        <v>-1.190063080338799E-2</v>
      </c>
      <c r="CM75" s="243">
        <f>IFERROR('Turistas lugar residencia isla '!CM75/'Turistas lugar residencia isla '!$G75,"-")</f>
        <v>4.576106154612563E-2</v>
      </c>
      <c r="CN75" s="35">
        <f t="shared" si="349"/>
        <v>9.1095436523927598E-2</v>
      </c>
      <c r="CO75" s="243">
        <f>IFERROR('Turistas lugar residencia isla '!CO75/'Turistas lugar residencia isla '!$I75,"-")</f>
        <v>2.9282524454308703E-2</v>
      </c>
      <c r="CP75" s="35">
        <f t="shared" si="350"/>
        <v>-1.7422956967095282E-2</v>
      </c>
      <c r="CQ75" s="243">
        <f>IFERROR('Turistas lugar residencia isla '!CQ75/'Turistas lugar residencia isla '!$K75,"-")</f>
        <v>4.3609147886384848E-2</v>
      </c>
      <c r="CR75" s="35">
        <f t="shared" si="351"/>
        <v>0.13545638893760059</v>
      </c>
      <c r="CS75" s="243">
        <f>IFERROR('Turistas lugar residencia isla '!CS75/'Turistas lugar residencia isla '!$M75,"-")</f>
        <v>9.3443410896547827E-2</v>
      </c>
      <c r="CT75" s="35">
        <f t="shared" si="352"/>
        <v>0.45452483722953807</v>
      </c>
      <c r="CU75" s="242">
        <f>IFERROR('Turistas lugar residencia isla '!CU75/'Turistas lugar residencia isla '!$C75,"-")</f>
        <v>2.9404045712789879E-2</v>
      </c>
      <c r="CV75" s="35">
        <f t="shared" si="353"/>
        <v>-6.8706840763055332E-4</v>
      </c>
      <c r="CW75" s="243">
        <f>IFERROR('Turistas lugar residencia isla '!CW75/'Turistas lugar residencia isla '!$E75,"-")</f>
        <v>1.9557566177305398E-2</v>
      </c>
      <c r="CX75" s="35">
        <f t="shared" si="354"/>
        <v>2.4481613896337517E-2</v>
      </c>
      <c r="CY75" s="243">
        <f>IFERROR('Turistas lugar residencia isla '!CY75/'Turistas lugar residencia isla '!$G75,"-")</f>
        <v>1.6190389927992391E-2</v>
      </c>
      <c r="CZ75" s="35">
        <f t="shared" si="355"/>
        <v>-4.7571866345562652E-3</v>
      </c>
      <c r="DA75" s="243">
        <f>IFERROR('Turistas lugar residencia isla '!DA75/'Turistas lugar residencia isla '!$I75,"-")</f>
        <v>1.4395152990450962E-2</v>
      </c>
      <c r="DB75" s="35">
        <f t="shared" si="356"/>
        <v>-1.371323526064383E-2</v>
      </c>
      <c r="DC75" s="243">
        <f>IFERROR('Turistas lugar residencia isla '!DC75/'Turistas lugar residencia isla '!$K75,"-")</f>
        <v>7.3083077743699154E-2</v>
      </c>
      <c r="DD75" s="35">
        <f t="shared" si="357"/>
        <v>-4.2902077892946422E-2</v>
      </c>
      <c r="DE75" s="243">
        <f>IFERROR('Turistas lugar residencia isla '!DE75/'Turistas lugar residencia isla '!$M75,"-")</f>
        <v>6.9835166388645424E-3</v>
      </c>
      <c r="DF75" s="35">
        <f t="shared" si="358"/>
        <v>2.2153580819361585</v>
      </c>
      <c r="DG75" s="242">
        <f>IFERROR('Turistas lugar residencia isla '!DG75/'Turistas lugar residencia isla '!$C75,"-")</f>
        <v>0.17095406794309312</v>
      </c>
      <c r="DH75" s="35">
        <f t="shared" si="359"/>
        <v>-3.8570866473485066E-2</v>
      </c>
      <c r="DI75" s="243">
        <f>IFERROR('Turistas lugar residencia isla '!DI75/'Turistas lugar residencia isla '!$E75,"-")</f>
        <v>0.10826091892788835</v>
      </c>
      <c r="DJ75" s="35">
        <f t="shared" si="360"/>
        <v>-8.145349590084261E-2</v>
      </c>
      <c r="DK75" s="243">
        <f>IFERROR('Turistas lugar residencia isla '!DK75/'Turistas lugar residencia isla '!$G75,"-")</f>
        <v>0.34849870929758614</v>
      </c>
      <c r="DL75" s="35">
        <f t="shared" si="361"/>
        <v>1.1048265620474673E-2</v>
      </c>
      <c r="DM75" s="243">
        <f>IFERROR('Turistas lugar residencia isla '!DM75/'Turistas lugar residencia isla '!$I75,"-")</f>
        <v>6.7442880283517845E-2</v>
      </c>
      <c r="DN75" s="35">
        <f t="shared" si="362"/>
        <v>-6.4914868644810886E-3</v>
      </c>
      <c r="DO75" s="243">
        <f>IFERROR('Turistas lugar residencia isla '!DO75/'Turistas lugar residencia isla '!$K75,"-")</f>
        <v>6.4971996266168827E-2</v>
      </c>
      <c r="DP75" s="35">
        <f t="shared" si="363"/>
        <v>0.11512785667019765</v>
      </c>
      <c r="DQ75" s="243">
        <f>IFERROR('Turistas lugar residencia isla '!DQ75/'Turistas lugar residencia isla '!$M75,"-")</f>
        <v>0.1325737227515621</v>
      </c>
      <c r="DR75" s="35">
        <f t="shared" si="364"/>
        <v>-2.6438676490522339E-2</v>
      </c>
      <c r="DS75" s="242">
        <f>IFERROR('Turistas lugar residencia isla '!DS75/'Turistas lugar residencia isla '!$C75,"-")</f>
        <v>6.6244954328364858E-2</v>
      </c>
      <c r="DT75" s="35">
        <f t="shared" si="365"/>
        <v>7.2346239078515451E-2</v>
      </c>
      <c r="DU75" s="243">
        <f>IFERROR('Turistas lugar residencia isla '!DU75/'Turistas lugar residencia isla '!$E75,"-")</f>
        <v>0.1016444983974219</v>
      </c>
      <c r="DV75" s="35">
        <f t="shared" si="366"/>
        <v>6.8850312858464546E-2</v>
      </c>
      <c r="DW75" s="243">
        <f>IFERROR('Turistas lugar residencia isla '!DW75/'Turistas lugar residencia isla '!$G75,"-")</f>
        <v>8.62483583171052E-2</v>
      </c>
      <c r="DX75" s="35">
        <f t="shared" si="367"/>
        <v>0.18901447723721732</v>
      </c>
      <c r="DY75" s="243">
        <f>IFERROR('Turistas lugar residencia isla '!DY75/'Turistas lugar residencia isla '!$I75,"-")</f>
        <v>7.8969741988025671E-2</v>
      </c>
      <c r="DZ75" s="35">
        <f t="shared" si="368"/>
        <v>0.34121660902360107</v>
      </c>
      <c r="EA75" s="243">
        <f>IFERROR('Turistas lugar residencia isla '!EA75/'Turistas lugar residencia isla '!$K75,"-")</f>
        <v>5.177690358714495E-2</v>
      </c>
      <c r="EB75" s="35">
        <f t="shared" si="369"/>
        <v>7.6627408138823627E-2</v>
      </c>
      <c r="EC75" s="243">
        <f>IFERROR('Turistas lugar residencia isla '!EC75/'Turistas lugar residencia isla '!$M75,"-")</f>
        <v>7.5178828917979015E-2</v>
      </c>
      <c r="ED75" s="35">
        <f t="shared" si="370"/>
        <v>8.1684860813290072E-2</v>
      </c>
    </row>
    <row r="76" spans="1:134" s="16" customFormat="1" outlineLevel="1" x14ac:dyDescent="0.25">
      <c r="A76" s="218"/>
      <c r="B76" s="33" t="s">
        <v>39</v>
      </c>
      <c r="C76" s="242">
        <f>IFERROR('Turistas lugar residencia isla '!C76/'Turistas lugar residencia isla '!$C76,"-")</f>
        <v>1</v>
      </c>
      <c r="D76" s="35">
        <f t="shared" si="305"/>
        <v>0</v>
      </c>
      <c r="E76" s="243">
        <f>IFERROR('Turistas lugar residencia isla '!E76/'Turistas lugar residencia isla '!$E76,"-")</f>
        <v>1</v>
      </c>
      <c r="F76" s="35">
        <f t="shared" si="306"/>
        <v>0</v>
      </c>
      <c r="G76" s="243">
        <f>IFERROR('Turistas lugar residencia isla '!G76/'Turistas lugar residencia isla '!$G76,"-")</f>
        <v>1</v>
      </c>
      <c r="H76" s="35">
        <f t="shared" si="307"/>
        <v>0</v>
      </c>
      <c r="I76" s="243">
        <f>IFERROR('Turistas lugar residencia isla '!I76/'Turistas lugar residencia isla '!$I76,"-")</f>
        <v>1</v>
      </c>
      <c r="J76" s="35">
        <f t="shared" si="308"/>
        <v>0</v>
      </c>
      <c r="K76" s="243">
        <f>IFERROR('Turistas lugar residencia isla '!K76/'Turistas lugar residencia isla '!$K76,"-")</f>
        <v>1</v>
      </c>
      <c r="L76" s="35">
        <f t="shared" si="309"/>
        <v>0</v>
      </c>
      <c r="M76" s="243">
        <f>IFERROR('Turistas lugar residencia isla '!M76/'Turistas lugar residencia isla '!$M76,"-")</f>
        <v>1</v>
      </c>
      <c r="N76" s="35">
        <f t="shared" si="310"/>
        <v>0</v>
      </c>
      <c r="O76" s="242">
        <f>IFERROR('Turistas lugar residencia isla '!O76/'Turistas lugar residencia isla '!$C76,"-")</f>
        <v>0.89190624776503924</v>
      </c>
      <c r="P76" s="35">
        <f t="shared" si="311"/>
        <v>-4.5916086237602904E-3</v>
      </c>
      <c r="Q76" s="243">
        <f>IFERROR('Turistas lugar residencia isla '!Q76/'Turistas lugar residencia isla '!$E76,"-")</f>
        <v>0.87248275452802349</v>
      </c>
      <c r="R76" s="35">
        <f t="shared" si="312"/>
        <v>3.6740832559380987E-3</v>
      </c>
      <c r="S76" s="243">
        <f>IFERROR('Turistas lugar residencia isla '!S76/'Turistas lugar residencia isla '!$G76,"-")</f>
        <v>0.86146385318245866</v>
      </c>
      <c r="T76" s="35">
        <f t="shared" si="313"/>
        <v>-3.6154556083588529E-2</v>
      </c>
      <c r="U76" s="243">
        <f>IFERROR('Turistas lugar residencia isla '!U76/'Turistas lugar residencia isla '!$I76,"-")</f>
        <v>0.94244257787976538</v>
      </c>
      <c r="V76" s="35">
        <f t="shared" si="314"/>
        <v>1.3776196821417841E-3</v>
      </c>
      <c r="W76" s="243">
        <f>IFERROR('Turistas lugar residencia isla '!W76/'Turistas lugar residencia isla '!$K76,"-")</f>
        <v>0.92955076886121468</v>
      </c>
      <c r="X76" s="35">
        <f t="shared" si="315"/>
        <v>-1.848276728696141E-3</v>
      </c>
      <c r="Y76" s="243">
        <f>IFERROR('Turistas lugar residencia isla '!Y76/'Turistas lugar residencia isla '!$M76,"-")</f>
        <v>0.87022004889975546</v>
      </c>
      <c r="Z76" s="35">
        <f t="shared" si="316"/>
        <v>-3.2380246283860714E-3</v>
      </c>
      <c r="AA76" s="242">
        <f>IFERROR('Turistas lugar residencia isla '!AA76/'Turistas lugar residencia isla '!$C76,"-")</f>
        <v>0.10809375223496077</v>
      </c>
      <c r="AB76" s="35">
        <f t="shared" si="317"/>
        <v>3.9560014651390807E-2</v>
      </c>
      <c r="AC76" s="243">
        <f>IFERROR('Turistas lugar residencia isla '!AC76/'Turistas lugar residencia isla '!$E76,"-")</f>
        <v>0.12751724547197649</v>
      </c>
      <c r="AD76" s="35">
        <f t="shared" si="318"/>
        <v>-2.4447797143572925E-2</v>
      </c>
      <c r="AE76" s="243">
        <f>IFERROR('Turistas lugar residencia isla '!AE76/'Turistas lugar residencia isla '!$G76,"-")</f>
        <v>0.13853614681754134</v>
      </c>
      <c r="AF76" s="35">
        <f t="shared" si="319"/>
        <v>0.30421331579819433</v>
      </c>
      <c r="AG76" s="243">
        <f>IFERROR('Turistas lugar residencia isla '!AG76/'Turistas lugar residencia isla '!$I76,"-")</f>
        <v>5.7562834195657352E-2</v>
      </c>
      <c r="AH76" s="35">
        <f t="shared" si="320"/>
        <v>-2.1937846717860476E-2</v>
      </c>
      <c r="AI76" s="243">
        <f>IFERROR('Turistas lugar residencia isla '!AI76/'Turistas lugar residencia isla '!$K76,"-")</f>
        <v>7.0449231138785359E-2</v>
      </c>
      <c r="AJ76" s="35">
        <f t="shared" si="321"/>
        <v>2.4993452225947399E-2</v>
      </c>
      <c r="AK76" s="243">
        <f>IFERROR('Turistas lugar residencia isla '!AK76/'Turistas lugar residencia isla '!$M76,"-")</f>
        <v>0.12977995110024451</v>
      </c>
      <c r="AL76" s="35">
        <f t="shared" si="322"/>
        <v>2.2267670716071608E-2</v>
      </c>
      <c r="AM76" s="242">
        <f>IFERROR('Turistas lugar residencia isla '!AM76/'Turistas lugar residencia isla '!$C76,"-")</f>
        <v>0.19144764385915147</v>
      </c>
      <c r="AN76" s="35">
        <f t="shared" si="323"/>
        <v>-5.5921365144255164E-2</v>
      </c>
      <c r="AO76" s="243">
        <f>IFERROR('Turistas lugar residencia isla '!AO76/'Turistas lugar residencia isla '!$E76,"-")</f>
        <v>0.14920223705131588</v>
      </c>
      <c r="AP76" s="35">
        <f t="shared" si="324"/>
        <v>-6.2132736552021006E-2</v>
      </c>
      <c r="AQ76" s="243">
        <f>IFERROR('Turistas lugar residencia isla '!AQ76/'Turistas lugar residencia isla '!$G76,"-")</f>
        <v>0.22164688525629389</v>
      </c>
      <c r="AR76" s="35">
        <f t="shared" si="325"/>
        <v>-0.16384184481110287</v>
      </c>
      <c r="AS76" s="243">
        <f>IFERROR('Turistas lugar residencia isla '!AS76/'Turistas lugar residencia isla '!$I76,"-")</f>
        <v>0.41580975472474185</v>
      </c>
      <c r="AT76" s="35">
        <f t="shared" si="326"/>
        <v>-2.4823101632551081E-2</v>
      </c>
      <c r="AU76" s="243">
        <f>IFERROR('Turistas lugar residencia isla '!AU76/'Turistas lugar residencia isla '!$K76,"-")</f>
        <v>0.14337563289832717</v>
      </c>
      <c r="AV76" s="35">
        <f t="shared" si="327"/>
        <v>-0.23473784919960028</v>
      </c>
      <c r="AW76" s="243">
        <f>IFERROR('Turistas lugar residencia isla '!AW76/'Turistas lugar residencia isla '!$M76,"-")</f>
        <v>0.30063569682151592</v>
      </c>
      <c r="AX76" s="35">
        <f t="shared" si="328"/>
        <v>-0.19147694493384892</v>
      </c>
      <c r="AY76" s="242">
        <f>IFERROR('Turistas lugar residencia isla '!AY76/'Turistas lugar residencia isla '!$C76,"-")</f>
        <v>3.4454356174598952E-2</v>
      </c>
      <c r="AZ76" s="35">
        <f t="shared" si="329"/>
        <v>0.25774144704669699</v>
      </c>
      <c r="BA76" s="243">
        <f>IFERROR('Turistas lugar residencia isla '!BA76/'Turistas lugar residencia isla '!$E76,"-")</f>
        <v>4.7135236013825028E-2</v>
      </c>
      <c r="BB76" s="35">
        <f t="shared" si="330"/>
        <v>0.28881375026526257</v>
      </c>
      <c r="BC76" s="243">
        <f>IFERROR('Turistas lugar residencia isla '!BC76/'Turistas lugar residencia isla '!$G76,"-")</f>
        <v>3.3693231098163627E-2</v>
      </c>
      <c r="BD76" s="35">
        <f t="shared" si="331"/>
        <v>0.21246029050463733</v>
      </c>
      <c r="BE76" s="243">
        <f>IFERROR('Turistas lugar residencia isla '!BE76/'Turistas lugar residencia isla '!$I76,"-")</f>
        <v>8.323772000086594E-3</v>
      </c>
      <c r="BF76" s="35">
        <f t="shared" si="332"/>
        <v>-3.779642606398903E-2</v>
      </c>
      <c r="BG76" s="243">
        <f>IFERROR('Turistas lugar residencia isla '!BG76/'Turistas lugar residencia isla '!$K76,"-")</f>
        <v>1.9975003096463276E-2</v>
      </c>
      <c r="BH76" s="35">
        <f t="shared" si="333"/>
        <v>0.26578349710471771</v>
      </c>
      <c r="BI76" s="243">
        <f>IFERROR('Turistas lugar residencia isla '!BI76/'Turistas lugar residencia isla '!$M76,"-")</f>
        <v>2.8003259983700082E-2</v>
      </c>
      <c r="BJ76" s="35">
        <f t="shared" si="334"/>
        <v>0.24618385495330131</v>
      </c>
      <c r="BK76" s="242">
        <f>IFERROR('Turistas lugar residencia isla '!BK76/'Turistas lugar residencia isla '!$C76,"-")</f>
        <v>5.1416352399373526E-2</v>
      </c>
      <c r="BL76" s="35">
        <f t="shared" si="335"/>
        <v>-0.1111109752001268</v>
      </c>
      <c r="BM76" s="243">
        <f>IFERROR('Turistas lugar residencia isla '!BM76/'Turistas lugar residencia isla '!$E76,"-")</f>
        <v>4.3101913526056981E-2</v>
      </c>
      <c r="BN76" s="35">
        <f t="shared" si="336"/>
        <v>-0.1034097437624375</v>
      </c>
      <c r="BO76" s="243">
        <f>IFERROR('Turistas lugar residencia isla '!BO76/'Turistas lugar residencia isla '!$G76,"-")</f>
        <v>3.1183455652469577E-2</v>
      </c>
      <c r="BP76" s="35">
        <f t="shared" si="337"/>
        <v>-0.18911957340581775</v>
      </c>
      <c r="BQ76" s="243">
        <f>IFERROR('Turistas lugar residencia isla '!BQ76/'Turistas lugar residencia isla '!$I76,"-")</f>
        <v>7.4491806117810061E-2</v>
      </c>
      <c r="BR76" s="35">
        <f t="shared" si="338"/>
        <v>-1.3610677153547801E-2</v>
      </c>
      <c r="BS76" s="243">
        <f>IFERROR('Turistas lugar residencia isla '!BS76/'Turistas lugar residencia isla '!$K76,"-")</f>
        <v>6.7791902654701183E-2</v>
      </c>
      <c r="BT76" s="35">
        <f t="shared" si="339"/>
        <v>-0.11490447158837602</v>
      </c>
      <c r="BU76" s="243">
        <f>IFERROR('Turistas lugar residencia isla '!BU76/'Turistas lugar residencia isla '!$M76,"-")</f>
        <v>6.5101874490627543E-2</v>
      </c>
      <c r="BV76" s="35">
        <f t="shared" si="340"/>
        <v>-6.6611678989797918E-2</v>
      </c>
      <c r="BW76" s="242">
        <f>IFERROR('Turistas lugar residencia isla '!BW76/'Turistas lugar residencia isla '!$C76,"-")</f>
        <v>0.34322167034037299</v>
      </c>
      <c r="BX76" s="35">
        <f t="shared" si="341"/>
        <v>3.3387380930702593E-2</v>
      </c>
      <c r="BY76" s="243">
        <f>IFERROR('Turistas lugar residencia isla '!BY76/'Turistas lugar residencia isla '!$E76,"-")</f>
        <v>0.38551482670628368</v>
      </c>
      <c r="BZ76" s="35">
        <f t="shared" si="342"/>
        <v>2.0095845594688466E-2</v>
      </c>
      <c r="CA76" s="243">
        <f>IFERROR('Turistas lugar residencia isla '!CA76/'Turistas lugar residencia isla '!$G76,"-")</f>
        <v>0.21419247758923246</v>
      </c>
      <c r="CB76" s="35">
        <f t="shared" si="343"/>
        <v>8.9498460619140241E-2</v>
      </c>
      <c r="CC76" s="243">
        <f>IFERROR('Turistas lugar residencia isla '!CC76/'Turistas lugar residencia isla '!$I76,"-")</f>
        <v>0.24859286039010239</v>
      </c>
      <c r="CD76" s="35">
        <f t="shared" si="344"/>
        <v>0.10934120111432089</v>
      </c>
      <c r="CE76" s="243">
        <f>IFERROR('Turistas lugar residencia isla '!CE76/'Turistas lugar residencia isla '!$K76,"-")</f>
        <v>0.48260162967800535</v>
      </c>
      <c r="CF76" s="35">
        <f t="shared" si="345"/>
        <v>9.4036947522042835E-2</v>
      </c>
      <c r="CG76" s="243">
        <f>IFERROR('Turistas lugar residencia isla '!CG76/'Turistas lugar residencia isla '!$M76,"-")</f>
        <v>0.28352078239608802</v>
      </c>
      <c r="CH76" s="35">
        <f t="shared" si="346"/>
        <v>0.25302926250155533</v>
      </c>
      <c r="CI76" s="242">
        <f>IFERROR('Turistas lugar residencia isla '!CI76/'Turistas lugar residencia isla '!$C76,"-")</f>
        <v>4.0287553568745187E-2</v>
      </c>
      <c r="CJ76" s="35">
        <f t="shared" si="347"/>
        <v>6.4422630196763642E-2</v>
      </c>
      <c r="CK76" s="243">
        <f>IFERROR('Turistas lugar residencia isla '!CK76/'Turistas lugar residencia isla '!$E76,"-")</f>
        <v>3.2960286814043574E-2</v>
      </c>
      <c r="CL76" s="35">
        <f t="shared" si="348"/>
        <v>0.1447731741144016</v>
      </c>
      <c r="CM76" s="243">
        <f>IFERROR('Turistas lugar residencia isla '!CM76/'Turistas lugar residencia isla '!$G76,"-")</f>
        <v>5.5457104739182174E-2</v>
      </c>
      <c r="CN76" s="35">
        <f t="shared" si="349"/>
        <v>5.7396728083148885E-2</v>
      </c>
      <c r="CO76" s="243">
        <f>IFERROR('Turistas lugar residencia isla '!CO76/'Turistas lugar residencia isla '!$I76,"-")</f>
        <v>2.9008724265581366E-2</v>
      </c>
      <c r="CP76" s="35">
        <f t="shared" si="350"/>
        <v>-1.9836034159416482E-2</v>
      </c>
      <c r="CQ76" s="243">
        <f>IFERROR('Turistas lugar residencia isla '!CQ76/'Turistas lugar residencia isla '!$K76,"-")</f>
        <v>2.9557149452207498E-2</v>
      </c>
      <c r="CR76" s="35">
        <f t="shared" si="351"/>
        <v>-9.9672940403509047E-3</v>
      </c>
      <c r="CS76" s="243">
        <f>IFERROR('Turistas lugar residencia isla '!CS76/'Turistas lugar residencia isla '!$M76,"-")</f>
        <v>6.54278728606357E-2</v>
      </c>
      <c r="CT76" s="35">
        <f t="shared" si="352"/>
        <v>0.18034674621685842</v>
      </c>
      <c r="CU76" s="242">
        <f>IFERROR('Turistas lugar residencia isla '!CU76/'Turistas lugar residencia isla '!$C76,"-")</f>
        <v>3.4271139615036292E-2</v>
      </c>
      <c r="CV76" s="35">
        <f t="shared" si="353"/>
        <v>0.1806826154326695</v>
      </c>
      <c r="CW76" s="243">
        <f>IFERROR('Turistas lugar residencia isla '!CW76/'Turistas lugar residencia isla '!$E76,"-")</f>
        <v>2.0845995019225298E-2</v>
      </c>
      <c r="CX76" s="35">
        <f t="shared" si="354"/>
        <v>0.19782866284765976</v>
      </c>
      <c r="CY76" s="243">
        <f>IFERROR('Turistas lugar residencia isla '!CY76/'Turistas lugar residencia isla '!$G76,"-")</f>
        <v>1.6352440475675925E-2</v>
      </c>
      <c r="CZ76" s="35">
        <f t="shared" si="355"/>
        <v>3.7205203337995263E-2</v>
      </c>
      <c r="DA76" s="243">
        <f>IFERROR('Turistas lugar residencia isla '!DA76/'Turistas lugar residencia isla '!$I76,"-")</f>
        <v>1.2193405927305003E-2</v>
      </c>
      <c r="DB76" s="35">
        <f t="shared" si="356"/>
        <v>-5.0533741871548687E-2</v>
      </c>
      <c r="DC76" s="243">
        <f>IFERROR('Turistas lugar residencia isla '!DC76/'Turistas lugar residencia isla '!$K76,"-")</f>
        <v>9.19105366077025E-2</v>
      </c>
      <c r="DD76" s="35">
        <f t="shared" si="357"/>
        <v>0.22399197746611788</v>
      </c>
      <c r="DE76" s="243">
        <f>IFERROR('Turistas lugar residencia isla '!DE76/'Turistas lugar residencia isla '!$M76,"-")</f>
        <v>0</v>
      </c>
      <c r="DF76" s="35">
        <f t="shared" si="358"/>
        <v>-1</v>
      </c>
      <c r="DG76" s="242">
        <f>IFERROR('Turistas lugar residencia isla '!DG76/'Turistas lugar residencia isla '!$C76,"-")</f>
        <v>7.6359519104746032E-2</v>
      </c>
      <c r="DH76" s="35">
        <f t="shared" si="359"/>
        <v>-0.151458543566938</v>
      </c>
      <c r="DI76" s="243">
        <f>IFERROR('Turistas lugar residencia isla '!DI76/'Turistas lugar residencia isla '!$E76,"-")</f>
        <v>5.7706592671262734E-2</v>
      </c>
      <c r="DJ76" s="35">
        <f t="shared" si="360"/>
        <v>-1.9835875500252231E-2</v>
      </c>
      <c r="DK76" s="243">
        <f>IFERROR('Turistas lugar residencia isla '!DK76/'Turistas lugar residencia isla '!$G76,"-")</f>
        <v>0.15515368412559827</v>
      </c>
      <c r="DL76" s="35">
        <f t="shared" si="361"/>
        <v>-0.16673810357209007</v>
      </c>
      <c r="DM76" s="243">
        <f>IFERROR('Turistas lugar residencia isla '!DM76/'Turistas lugar residencia isla '!$I76,"-")</f>
        <v>3.822548871041067E-2</v>
      </c>
      <c r="DN76" s="35">
        <f t="shared" si="362"/>
        <v>-1.6559290846080876E-2</v>
      </c>
      <c r="DO76" s="243">
        <f>IFERROR('Turistas lugar residencia isla '!DO76/'Turistas lugar residencia isla '!$K76,"-")</f>
        <v>1.9190565733223738E-2</v>
      </c>
      <c r="DP76" s="35">
        <f t="shared" si="363"/>
        <v>-0.36583027493746634</v>
      </c>
      <c r="DQ76" s="243">
        <f>IFERROR('Turistas lugar residencia isla '!DQ76/'Turistas lugar residencia isla '!$M76,"-")</f>
        <v>4.5313773431132846E-2</v>
      </c>
      <c r="DR76" s="35">
        <f t="shared" si="364"/>
        <v>-0.2189208474558485</v>
      </c>
      <c r="DS76" s="242">
        <f>IFERROR('Turistas lugar residencia isla '!DS76/'Turistas lugar residencia isla '!$C76,"-")</f>
        <v>6.5609207114266863E-2</v>
      </c>
      <c r="DT76" s="35">
        <f t="shared" si="365"/>
        <v>0.10627641815507061</v>
      </c>
      <c r="DU76" s="243">
        <f>IFERROR('Turistas lugar residencia isla '!DU76/'Turistas lugar residencia isla '!$E76,"-")</f>
        <v>0.10181120940330973</v>
      </c>
      <c r="DV76" s="35">
        <f t="shared" si="366"/>
        <v>-8.1795268589029968E-3</v>
      </c>
      <c r="DW76" s="243">
        <f>IFERROR('Turistas lugar residencia isla '!DW76/'Turistas lugar residencia isla '!$G76,"-")</f>
        <v>0.10751981742896413</v>
      </c>
      <c r="DX76" s="35">
        <f t="shared" si="367"/>
        <v>0.22527663017025668</v>
      </c>
      <c r="DY76" s="243">
        <f>IFERROR('Turistas lugar residencia isla '!DY76/'Turistas lugar residencia isla '!$I76,"-")</f>
        <v>7.7739051371419912E-2</v>
      </c>
      <c r="DZ76" s="35">
        <f t="shared" si="368"/>
        <v>1.4950979645878659E-2</v>
      </c>
      <c r="EA76" s="243">
        <f>IFERROR('Turistas lugar residencia isla '!EA76/'Turistas lugar residencia isla '!$K76,"-")</f>
        <v>4.9539659126309428E-2</v>
      </c>
      <c r="EB76" s="35">
        <f t="shared" si="369"/>
        <v>-4.0733543501183189E-2</v>
      </c>
      <c r="EC76" s="243">
        <f>IFERROR('Turistas lugar residencia isla '!EC76/'Turistas lugar residencia isla '!$M76,"-")</f>
        <v>7.1067644661776688E-2</v>
      </c>
      <c r="ED76" s="35">
        <f t="shared" si="370"/>
        <v>0.19051273356771903</v>
      </c>
    </row>
    <row r="77" spans="1:134" s="16" customFormat="1" outlineLevel="1" x14ac:dyDescent="0.25">
      <c r="A77" s="218"/>
      <c r="B77" s="33" t="s">
        <v>41</v>
      </c>
      <c r="C77" s="242">
        <f>IFERROR('Turistas lugar residencia isla '!C77/'Turistas lugar residencia isla '!$C77,"-")</f>
        <v>1</v>
      </c>
      <c r="D77" s="35">
        <f t="shared" si="305"/>
        <v>0</v>
      </c>
      <c r="E77" s="243">
        <f>IFERROR('Turistas lugar residencia isla '!E77/'Turistas lugar residencia isla '!$E77,"-")</f>
        <v>1</v>
      </c>
      <c r="F77" s="35">
        <f t="shared" si="306"/>
        <v>0</v>
      </c>
      <c r="G77" s="243">
        <f>IFERROR('Turistas lugar residencia isla '!G77/'Turistas lugar residencia isla '!$G77,"-")</f>
        <v>1</v>
      </c>
      <c r="H77" s="35">
        <f t="shared" si="307"/>
        <v>0</v>
      </c>
      <c r="I77" s="243">
        <f>IFERROR('Turistas lugar residencia isla '!I77/'Turistas lugar residencia isla '!$I77,"-")</f>
        <v>1</v>
      </c>
      <c r="J77" s="35">
        <f t="shared" si="308"/>
        <v>0</v>
      </c>
      <c r="K77" s="243">
        <f>IFERROR('Turistas lugar residencia isla '!K77/'Turistas lugar residencia isla '!$K77,"-")</f>
        <v>1</v>
      </c>
      <c r="L77" s="35">
        <f t="shared" si="309"/>
        <v>0</v>
      </c>
      <c r="M77" s="243">
        <f>IFERROR('Turistas lugar residencia isla '!M77/'Turistas lugar residencia isla '!$M77,"-")</f>
        <v>1</v>
      </c>
      <c r="N77" s="35">
        <f t="shared" si="310"/>
        <v>0</v>
      </c>
      <c r="O77" s="242">
        <f>IFERROR('Turistas lugar residencia isla '!O77/'Turistas lugar residencia isla '!$C77,"-")</f>
        <v>0.88304370433946777</v>
      </c>
      <c r="P77" s="35">
        <f t="shared" si="311"/>
        <v>5.4757161629075402E-3</v>
      </c>
      <c r="Q77" s="243">
        <f>IFERROR('Turistas lugar residencia isla '!Q77/'Turistas lugar residencia isla '!$E77,"-")</f>
        <v>0.85973402123941645</v>
      </c>
      <c r="R77" s="35">
        <f t="shared" si="312"/>
        <v>1.9598183997475926E-2</v>
      </c>
      <c r="S77" s="243">
        <f>IFERROR('Turistas lugar residencia isla '!S77/'Turistas lugar residencia isla '!$G77,"-")</f>
        <v>0.83985440672141609</v>
      </c>
      <c r="T77" s="35">
        <f t="shared" si="313"/>
        <v>-1.7263611440162085E-2</v>
      </c>
      <c r="U77" s="243">
        <f>IFERROR('Turistas lugar residencia isla '!U77/'Turistas lugar residencia isla '!$I77,"-")</f>
        <v>0.93151156387665202</v>
      </c>
      <c r="V77" s="35">
        <f t="shared" si="314"/>
        <v>-7.2811205307456994E-3</v>
      </c>
      <c r="W77" s="243">
        <f>IFERROR('Turistas lugar residencia isla '!W77/'Turistas lugar residencia isla '!$K77,"-")</f>
        <v>0.92754608796927873</v>
      </c>
      <c r="X77" s="35">
        <f t="shared" si="315"/>
        <v>1.94147142612624E-2</v>
      </c>
      <c r="Y77" s="243">
        <f>IFERROR('Turistas lugar residencia isla '!Y77/'Turistas lugar residencia isla '!$M77,"-")</f>
        <v>0.76909523390009693</v>
      </c>
      <c r="Z77" s="35">
        <f t="shared" si="316"/>
        <v>3.6058476336030543E-2</v>
      </c>
      <c r="AA77" s="242">
        <f>IFERROR('Turistas lugar residencia isla '!AA77/'Turistas lugar residencia isla '!$C77,"-")</f>
        <v>0.11695719063605015</v>
      </c>
      <c r="AB77" s="35">
        <f t="shared" si="317"/>
        <v>-3.9486378899231234E-2</v>
      </c>
      <c r="AC77" s="243">
        <f>IFERROR('Turistas lugar residencia isla '!AC77/'Turistas lugar residencia isla '!$E77,"-")</f>
        <v>0.14026597876058355</v>
      </c>
      <c r="AD77" s="35">
        <f t="shared" si="318"/>
        <v>-0.1053971399621304</v>
      </c>
      <c r="AE77" s="243">
        <f>IFERROR('Turistas lugar residencia isla '!AE77/'Turistas lugar residencia isla '!$G77,"-")</f>
        <v>0.16014559327858391</v>
      </c>
      <c r="AF77" s="35">
        <f t="shared" si="319"/>
        <v>0.10147479729349307</v>
      </c>
      <c r="AG77" s="243">
        <f>IFERROR('Turistas lugar residencia isla '!AG77/'Turistas lugar residencia isla '!$I77,"-")</f>
        <v>6.8482178614337211E-2</v>
      </c>
      <c r="AH77" s="35">
        <f t="shared" si="320"/>
        <v>0.11070957710576157</v>
      </c>
      <c r="AI77" s="243">
        <f>IFERROR('Turistas lugar residencia isla '!AI77/'Turistas lugar residencia isla '!$K77,"-")</f>
        <v>7.245391203072124E-2</v>
      </c>
      <c r="AJ77" s="35">
        <f t="shared" si="321"/>
        <v>-0.19605786410803916</v>
      </c>
      <c r="AK77" s="243">
        <f>IFERROR('Turistas lugar residencia isla '!AK77/'Turistas lugar residencia isla '!$M77,"-")</f>
        <v>0.2309047660999031</v>
      </c>
      <c r="AL77" s="35">
        <f t="shared" si="322"/>
        <v>-0.1037123428034058</v>
      </c>
      <c r="AM77" s="242">
        <f>IFERROR('Turistas lugar residencia isla '!AM77/'Turistas lugar residencia isla '!$C77,"-")</f>
        <v>0.18837265706596595</v>
      </c>
      <c r="AN77" s="35">
        <f t="shared" si="323"/>
        <v>5.6889975358662692E-3</v>
      </c>
      <c r="AO77" s="243">
        <f>IFERROR('Turistas lugar residencia isla '!AO77/'Turistas lugar residencia isla '!$E77,"-")</f>
        <v>0.13552872110640335</v>
      </c>
      <c r="AP77" s="35">
        <f t="shared" si="324"/>
        <v>0.16788832897796202</v>
      </c>
      <c r="AQ77" s="243">
        <f>IFERROR('Turistas lugar residencia isla '!AQ77/'Turistas lugar residencia isla '!$G77,"-")</f>
        <v>0.20460203802537363</v>
      </c>
      <c r="AR77" s="35">
        <f t="shared" si="325"/>
        <v>-3.5583696570214096E-2</v>
      </c>
      <c r="AS77" s="243">
        <f>IFERROR('Turistas lugar residencia isla '!AS77/'Turistas lugar residencia isla '!$I77,"-")</f>
        <v>0.38905436523828596</v>
      </c>
      <c r="AT77" s="35">
        <f t="shared" si="326"/>
        <v>-9.2822435795191227E-3</v>
      </c>
      <c r="AU77" s="243">
        <f>IFERROR('Turistas lugar residencia isla '!AU77/'Turistas lugar residencia isla '!$K77,"-")</f>
        <v>0.10938129929997598</v>
      </c>
      <c r="AV77" s="35">
        <f t="shared" si="327"/>
        <v>-1.6312828428722836E-2</v>
      </c>
      <c r="AW77" s="243">
        <f>IFERROR('Turistas lugar residencia isla '!AW77/'Turistas lugar residencia isla '!$M77,"-")</f>
        <v>0.32992687868910225</v>
      </c>
      <c r="AX77" s="35">
        <f t="shared" si="328"/>
        <v>0.10981763318984217</v>
      </c>
      <c r="AY77" s="242">
        <f>IFERROR('Turistas lugar residencia isla '!AY77/'Turistas lugar residencia isla '!$C77,"-")</f>
        <v>2.5099588400759296E-2</v>
      </c>
      <c r="AZ77" s="35">
        <f t="shared" si="329"/>
        <v>-0.10835295813371359</v>
      </c>
      <c r="BA77" s="243">
        <f>IFERROR('Turistas lugar residencia isla '!BA77/'Turistas lugar residencia isla '!$E77,"-")</f>
        <v>3.4929569450141432E-2</v>
      </c>
      <c r="BB77" s="35">
        <f t="shared" si="330"/>
        <v>-0.12148917980083951</v>
      </c>
      <c r="BC77" s="243">
        <f>IFERROR('Turistas lugar residencia isla '!BC77/'Turistas lugar residencia isla '!$G77,"-")</f>
        <v>3.1618848578782374E-2</v>
      </c>
      <c r="BD77" s="35">
        <f t="shared" si="331"/>
        <v>-3.1132878584494872E-2</v>
      </c>
      <c r="BE77" s="243">
        <f>IFERROR('Turistas lugar residencia isla '!BE77/'Turistas lugar residencia isla '!$I77,"-")</f>
        <v>6.2449939927913499E-3</v>
      </c>
      <c r="BF77" s="35">
        <f t="shared" si="332"/>
        <v>-0.18800322391442892</v>
      </c>
      <c r="BG77" s="243">
        <f>IFERROR('Turistas lugar residencia isla '!BG77/'Turistas lugar residencia isla '!$K77,"-")</f>
        <v>1.2216824195827548E-2</v>
      </c>
      <c r="BH77" s="35">
        <f t="shared" si="333"/>
        <v>-7.5239697908479619E-2</v>
      </c>
      <c r="BI77" s="243">
        <f>IFERROR('Turistas lugar residencia isla '!BI77/'Turistas lugar residencia isla '!$M77,"-")</f>
        <v>2.1011364637476874E-2</v>
      </c>
      <c r="BJ77" s="35">
        <f t="shared" si="334"/>
        <v>-0.19442115543264782</v>
      </c>
      <c r="BK77" s="242">
        <f>IFERROR('Turistas lugar residencia isla '!BK77/'Turistas lugar residencia isla '!$C77,"-")</f>
        <v>5.2863518918439989E-2</v>
      </c>
      <c r="BL77" s="35">
        <f t="shared" si="335"/>
        <v>0.25911899902933722</v>
      </c>
      <c r="BM77" s="243">
        <f>IFERROR('Turistas lugar residencia isla '!BM77/'Turistas lugar residencia isla '!$E77,"-")</f>
        <v>4.4717056735654861E-2</v>
      </c>
      <c r="BN77" s="35">
        <f t="shared" si="336"/>
        <v>0.32113069627075896</v>
      </c>
      <c r="BO77" s="243">
        <f>IFERROR('Turistas lugar residencia isla '!BO77/'Turistas lugar residencia isla '!$G77,"-")</f>
        <v>4.2829390766468661E-2</v>
      </c>
      <c r="BP77" s="35">
        <f t="shared" si="337"/>
        <v>0.12541629357338624</v>
      </c>
      <c r="BQ77" s="243">
        <f>IFERROR('Turistas lugar residencia isla '!BQ77/'Turistas lugar residencia isla '!$I77,"-")</f>
        <v>8.4213556267521028E-2</v>
      </c>
      <c r="BR77" s="35">
        <f t="shared" si="338"/>
        <v>0.4145406436818313</v>
      </c>
      <c r="BS77" s="243">
        <f>IFERROR('Turistas lugar residencia isla '!BS77/'Turistas lugar residencia isla '!$K77,"-")</f>
        <v>5.8795502579786045E-2</v>
      </c>
      <c r="BT77" s="35">
        <f t="shared" si="339"/>
        <v>0.27005385818817529</v>
      </c>
      <c r="BU77" s="243">
        <f>IFERROR('Turistas lugar residencia isla '!BU77/'Turistas lugar residencia isla '!$M77,"-")</f>
        <v>8.9903973218218663E-2</v>
      </c>
      <c r="BV77" s="35">
        <f t="shared" si="340"/>
        <v>0.14613674633633877</v>
      </c>
      <c r="BW77" s="242">
        <f>IFERROR('Turistas lugar residencia isla '!BW77/'Turistas lugar residencia isla '!$C77,"-")</f>
        <v>0.37220510332939843</v>
      </c>
      <c r="BX77" s="35">
        <f t="shared" si="341"/>
        <v>-4.7437361495482167E-2</v>
      </c>
      <c r="BY77" s="243">
        <f>IFERROR('Turistas lugar residencia isla '!BY77/'Turistas lugar residencia isla '!$E77,"-")</f>
        <v>0.41426583175859427</v>
      </c>
      <c r="BZ77" s="35">
        <f t="shared" si="342"/>
        <v>-6.4138291854057838E-2</v>
      </c>
      <c r="CA77" s="243">
        <f>IFERROR('Turistas lugar residencia isla '!CA77/'Turistas lugar residencia isla '!$G77,"-")</f>
        <v>0.24048839672064465</v>
      </c>
      <c r="CB77" s="35">
        <f t="shared" si="343"/>
        <v>-0.13176796821823211</v>
      </c>
      <c r="CC77" s="243">
        <f>IFERROR('Turistas lugar residencia isla '!CC77/'Turistas lugar residencia isla '!$I77,"-")</f>
        <v>0.26970489587505003</v>
      </c>
      <c r="CD77" s="35">
        <f t="shared" si="344"/>
        <v>2.7312729250673407E-2</v>
      </c>
      <c r="CE77" s="243">
        <f>IFERROR('Turistas lugar residencia isla '!CE77/'Turistas lugar residencia isla '!$K77,"-")</f>
        <v>0.51023566253873753</v>
      </c>
      <c r="CF77" s="35">
        <f t="shared" si="345"/>
        <v>-2.9665099776158721E-2</v>
      </c>
      <c r="CG77" s="243">
        <f>IFERROR('Turistas lugar residencia isla '!CG77/'Turistas lugar residencia isla '!$M77,"-")</f>
        <v>0.13844595189851114</v>
      </c>
      <c r="CH77" s="35">
        <f t="shared" si="346"/>
        <v>-2.0334596977499397E-2</v>
      </c>
      <c r="CI77" s="242">
        <f>IFERROR('Turistas lugar residencia isla '!CI77/'Turistas lugar residencia isla '!$C77,"-")</f>
        <v>4.6868077923728393E-2</v>
      </c>
      <c r="CJ77" s="35">
        <f t="shared" si="347"/>
        <v>0.15103599376790822</v>
      </c>
      <c r="CK77" s="243">
        <f>IFERROR('Turistas lugar residencia isla '!CK77/'Turistas lugar residencia isla '!$E77,"-")</f>
        <v>3.6435154340233734E-2</v>
      </c>
      <c r="CL77" s="35">
        <f t="shared" si="348"/>
        <v>0.19187910738627734</v>
      </c>
      <c r="CM77" s="243">
        <f>IFERROR('Turistas lugar residencia isla '!CM77/'Turistas lugar residencia isla '!$G77,"-")</f>
        <v>7.1043348364880882E-2</v>
      </c>
      <c r="CN77" s="35">
        <f t="shared" si="349"/>
        <v>0.11009462675027359</v>
      </c>
      <c r="CO77" s="243">
        <f>IFERROR('Turistas lugar residencia isla '!CO77/'Turistas lugar residencia isla '!$I77,"-")</f>
        <v>2.8678163796555866E-2</v>
      </c>
      <c r="CP77" s="35">
        <f t="shared" si="350"/>
        <v>-0.18176339852512757</v>
      </c>
      <c r="CQ77" s="243">
        <f>IFERROR('Turistas lugar residencia isla '!CQ77/'Turistas lugar residencia isla '!$K77,"-")</f>
        <v>4.413938581952493E-2</v>
      </c>
      <c r="CR77" s="35">
        <f t="shared" si="351"/>
        <v>0.46650098018500774</v>
      </c>
      <c r="CS77" s="243">
        <f>IFERROR('Turistas lugar residencia isla '!CS77/'Turistas lugar residencia isla '!$M77,"-")</f>
        <v>6.8540216720993752E-2</v>
      </c>
      <c r="CT77" s="35">
        <f t="shared" si="352"/>
        <v>-0.29592676777692317</v>
      </c>
      <c r="CU77" s="242">
        <f>IFERROR('Turistas lugar residencia isla '!CU77/'Turistas lugar residencia isla '!$C77,"-")</f>
        <v>4.4877652371819371E-2</v>
      </c>
      <c r="CV77" s="35">
        <f t="shared" si="353"/>
        <v>0.16082237444043046</v>
      </c>
      <c r="CW77" s="243">
        <f>IFERROR('Turistas lugar residencia isla '!CW77/'Turistas lugar residencia isla '!$E77,"-")</f>
        <v>3.1057726732785947E-2</v>
      </c>
      <c r="CX77" s="35">
        <f t="shared" si="354"/>
        <v>0.10993997604820183</v>
      </c>
      <c r="CY77" s="243">
        <f>IFERROR('Turistas lugar residencia isla '!CY77/'Turistas lugar residencia isla '!$G77,"-")</f>
        <v>2.5797922700909609E-2</v>
      </c>
      <c r="CZ77" s="35">
        <f t="shared" si="355"/>
        <v>0.38185723025245877</v>
      </c>
      <c r="DA77" s="243">
        <f>IFERROR('Turistas lugar residencia isla '!DA77/'Turistas lugar residencia isla '!$I77,"-")</f>
        <v>1.7558570284341209E-2</v>
      </c>
      <c r="DB77" s="35">
        <f t="shared" si="356"/>
        <v>-0.18137904799779958</v>
      </c>
      <c r="DC77" s="243">
        <f>IFERROR('Turistas lugar residencia isla '!DC77/'Turistas lugar residencia isla '!$K77,"-")</f>
        <v>0.10963785260808835</v>
      </c>
      <c r="DD77" s="35">
        <f t="shared" si="357"/>
        <v>0.11883342835507271</v>
      </c>
      <c r="DE77" s="243">
        <f>IFERROR('Turistas lugar residencia isla '!DE77/'Turistas lugar residencia isla '!$M77,"-")</f>
        <v>0</v>
      </c>
      <c r="DF77" s="35" t="str">
        <f t="shared" si="358"/>
        <v>-</v>
      </c>
      <c r="DG77" s="242">
        <f>IFERROR('Turistas lugar residencia isla '!DG77/'Turistas lugar residencia isla '!$C77,"-")</f>
        <v>2.76180495082557E-2</v>
      </c>
      <c r="DH77" s="35">
        <f t="shared" si="359"/>
        <v>3.2795169083156273E-2</v>
      </c>
      <c r="DI77" s="243">
        <f>IFERROR('Turistas lugar residencia isla '!DI77/'Turistas lugar residencia isla '!$E77,"-")</f>
        <v>1.1037004194298693E-2</v>
      </c>
      <c r="DJ77" s="35">
        <f t="shared" si="360"/>
        <v>4.3264829469923161E-2</v>
      </c>
      <c r="DK77" s="243">
        <f>IFERROR('Turistas lugar residencia isla '!DK77/'Turistas lugar residencia isla '!$G77,"-")</f>
        <v>8.0020197911479851E-2</v>
      </c>
      <c r="DL77" s="35">
        <f t="shared" si="361"/>
        <v>4.5844780682656072E-2</v>
      </c>
      <c r="DM77" s="243">
        <f>IFERROR('Turistas lugar residencia isla '!DM77/'Turistas lugar residencia isla '!$I77,"-")</f>
        <v>9.9619543452142568E-3</v>
      </c>
      <c r="DN77" s="35">
        <f t="shared" si="362"/>
        <v>-5.7448833219941653E-2</v>
      </c>
      <c r="DO77" s="243">
        <f>IFERROR('Turistas lugar residencia isla '!DO77/'Turistas lugar residencia isla '!$K77,"-")</f>
        <v>7.7536110896185501E-3</v>
      </c>
      <c r="DP77" s="35">
        <f t="shared" si="363"/>
        <v>-0.16217404184636219</v>
      </c>
      <c r="DQ77" s="243">
        <f>IFERROR('Turistas lugar residencia isla '!DQ77/'Turistas lugar residencia isla '!$M77,"-")</f>
        <v>4.8894370540040529E-3</v>
      </c>
      <c r="DR77" s="35">
        <f t="shared" si="364"/>
        <v>0.13319570913417511</v>
      </c>
      <c r="DS77" s="242">
        <f>IFERROR('Turistas lugar residencia isla '!DS77/'Turistas lugar residencia isla '!$C77,"-")</f>
        <v>7.382205559766912E-2</v>
      </c>
      <c r="DT77" s="35">
        <f t="shared" si="365"/>
        <v>8.4040764468858331E-2</v>
      </c>
      <c r="DU77" s="243">
        <f>IFERROR('Turistas lugar residencia isla '!DU77/'Turistas lugar residencia isla '!$E77,"-")</f>
        <v>0.11727439343896928</v>
      </c>
      <c r="DV77" s="35">
        <f t="shared" si="366"/>
        <v>0.15349953165879837</v>
      </c>
      <c r="DW77" s="243">
        <f>IFERROR('Turistas lugar residencia isla '!DW77/'Turistas lugar residencia isla '!$G77,"-")</f>
        <v>0.11805258470148469</v>
      </c>
      <c r="DX77" s="35">
        <f t="shared" si="367"/>
        <v>0.13486309770692473</v>
      </c>
      <c r="DY77" s="243">
        <f>IFERROR('Turistas lugar residencia isla '!DY77/'Turistas lugar residencia isla '!$I77,"-")</f>
        <v>8.1535342410893066E-2</v>
      </c>
      <c r="DZ77" s="35">
        <f t="shared" si="368"/>
        <v>3.4770649460109659E-3</v>
      </c>
      <c r="EA77" s="243">
        <f>IFERROR('Turistas lugar residencia isla '!EA77/'Turistas lugar residencia isla '!$K77,"-")</f>
        <v>4.9298957904896093E-2</v>
      </c>
      <c r="EB77" s="35">
        <f t="shared" si="369"/>
        <v>8.7849150238314966E-3</v>
      </c>
      <c r="EC77" s="243">
        <f>IFERROR('Turistas lugar residencia isla '!EC77/'Turistas lugar residencia isla '!$M77,"-")</f>
        <v>0.1035151088009867</v>
      </c>
      <c r="ED77" s="35">
        <f t="shared" si="370"/>
        <v>0.28317677237857741</v>
      </c>
    </row>
    <row r="78" spans="1:134" s="16" customFormat="1" outlineLevel="1" x14ac:dyDescent="0.25">
      <c r="A78" s="218"/>
      <c r="B78" s="33" t="s">
        <v>43</v>
      </c>
      <c r="C78" s="242">
        <f>IFERROR('Turistas lugar residencia isla '!C78/'Turistas lugar residencia isla '!$C78,"-")</f>
        <v>1</v>
      </c>
      <c r="D78" s="35">
        <f t="shared" si="305"/>
        <v>0</v>
      </c>
      <c r="E78" s="243">
        <f>IFERROR('Turistas lugar residencia isla '!E78/'Turistas lugar residencia isla '!$E78,"-")</f>
        <v>1</v>
      </c>
      <c r="F78" s="35">
        <f t="shared" si="306"/>
        <v>0</v>
      </c>
      <c r="G78" s="243">
        <f>IFERROR('Turistas lugar residencia isla '!G78/'Turistas lugar residencia isla '!$G78,"-")</f>
        <v>1</v>
      </c>
      <c r="H78" s="35">
        <f t="shared" si="307"/>
        <v>0</v>
      </c>
      <c r="I78" s="243">
        <f>IFERROR('Turistas lugar residencia isla '!I78/'Turistas lugar residencia isla '!$I78,"-")</f>
        <v>1</v>
      </c>
      <c r="J78" s="35">
        <f t="shared" si="308"/>
        <v>0</v>
      </c>
      <c r="K78" s="243">
        <f>IFERROR('Turistas lugar residencia isla '!K78/'Turistas lugar residencia isla '!$K78,"-")</f>
        <v>1</v>
      </c>
      <c r="L78" s="35">
        <f t="shared" si="309"/>
        <v>0</v>
      </c>
      <c r="M78" s="243">
        <f>IFERROR('Turistas lugar residencia isla '!M78/'Turistas lugar residencia isla '!$M78,"-")</f>
        <v>1</v>
      </c>
      <c r="N78" s="35">
        <f t="shared" si="310"/>
        <v>0</v>
      </c>
      <c r="O78" s="242">
        <f>IFERROR('Turistas lugar residencia isla '!O78/'Turistas lugar residencia isla '!$C78,"-")</f>
        <v>0.85842894244291679</v>
      </c>
      <c r="P78" s="35">
        <f t="shared" si="311"/>
        <v>-2.0380943084697289E-2</v>
      </c>
      <c r="Q78" s="243">
        <f>IFERROR('Turistas lugar residencia isla '!Q78/'Turistas lugar residencia isla '!$E78,"-")</f>
        <v>0.83189314123837943</v>
      </c>
      <c r="R78" s="35">
        <f t="shared" si="312"/>
        <v>-1.9026824158889899E-2</v>
      </c>
      <c r="S78" s="243">
        <f>IFERROR('Turistas lugar residencia isla '!S78/'Turistas lugar residencia isla '!$G78,"-")</f>
        <v>0.82261482455790713</v>
      </c>
      <c r="T78" s="35">
        <f t="shared" si="313"/>
        <v>-1.8166046977940997E-2</v>
      </c>
      <c r="U78" s="243">
        <f>IFERROR('Turistas lugar residencia isla '!U78/'Turistas lugar residencia isla '!$I78,"-")</f>
        <v>0.92371806886211039</v>
      </c>
      <c r="V78" s="35">
        <f t="shared" si="314"/>
        <v>9.278589489067901E-3</v>
      </c>
      <c r="W78" s="243">
        <f>IFERROR('Turistas lugar residencia isla '!W78/'Turistas lugar residencia isla '!$K78,"-")</f>
        <v>0.89651618311208425</v>
      </c>
      <c r="X78" s="35">
        <f t="shared" si="315"/>
        <v>-2.4429484985169392E-2</v>
      </c>
      <c r="Y78" s="243">
        <f>IFERROR('Turistas lugar residencia isla '!Y78/'Turistas lugar residencia isla '!$M78,"-")</f>
        <v>0.77269913330581919</v>
      </c>
      <c r="Z78" s="35">
        <f t="shared" si="316"/>
        <v>-1.3943254877370248E-2</v>
      </c>
      <c r="AA78" s="242">
        <f>IFERROR('Turistas lugar residencia isla '!AA78/'Turistas lugar residencia isla '!$C78,"-")</f>
        <v>0.14157191299200339</v>
      </c>
      <c r="AB78" s="35">
        <f t="shared" si="317"/>
        <v>0.14437175420378345</v>
      </c>
      <c r="AC78" s="243">
        <f>IFERROR('Turistas lugar residencia isla '!AC78/'Turistas lugar residencia isla '!$E78,"-")</f>
        <v>0.1681090875861162</v>
      </c>
      <c r="AD78" s="35">
        <f t="shared" si="318"/>
        <v>0.10618773316331898</v>
      </c>
      <c r="AE78" s="243">
        <f>IFERROR('Turistas lugar residencia isla '!AE78/'Turistas lugar residencia isla '!$G78,"-")</f>
        <v>0.17738517544209281</v>
      </c>
      <c r="AF78" s="35">
        <f t="shared" si="319"/>
        <v>9.3833596093669591E-2</v>
      </c>
      <c r="AG78" s="243">
        <f>IFERROR('Turistas lugar residencia isla '!AG78/'Turistas lugar residencia isla '!$I78,"-")</f>
        <v>7.62819311378896E-2</v>
      </c>
      <c r="AH78" s="35">
        <f t="shared" si="320"/>
        <v>-0.10023259475533652</v>
      </c>
      <c r="AI78" s="243">
        <f>IFERROR('Turistas lugar residencia isla '!AI78/'Turistas lugar residencia isla '!$K78,"-")</f>
        <v>0.10348381688791569</v>
      </c>
      <c r="AJ78" s="35">
        <f t="shared" si="321"/>
        <v>0.27704273892595022</v>
      </c>
      <c r="AK78" s="243">
        <f>IFERROR('Turistas lugar residencia isla '!AK78/'Turistas lugar residencia isla '!$M78,"-")</f>
        <v>0.22730086669418076</v>
      </c>
      <c r="AL78" s="35">
        <f t="shared" si="322"/>
        <v>5.049710140389374E-2</v>
      </c>
      <c r="AM78" s="242">
        <f>IFERROR('Turistas lugar residencia isla '!AM78/'Turistas lugar residencia isla '!$C78,"-")</f>
        <v>0.19784498834897637</v>
      </c>
      <c r="AN78" s="35">
        <f t="shared" si="323"/>
        <v>1.2044457571306788E-2</v>
      </c>
      <c r="AO78" s="243">
        <f>IFERROR('Turistas lugar residencia isla '!AO78/'Turistas lugar residencia isla '!$E78,"-")</f>
        <v>0.13503778971932412</v>
      </c>
      <c r="AP78" s="35">
        <f t="shared" si="324"/>
        <v>-2.4214515636281186E-2</v>
      </c>
      <c r="AQ78" s="243">
        <f>IFERROR('Turistas lugar residencia isla '!AQ78/'Turistas lugar residencia isla '!$G78,"-")</f>
        <v>0.21361287151075506</v>
      </c>
      <c r="AR78" s="35">
        <f t="shared" si="325"/>
        <v>-2.1473738997382918E-2</v>
      </c>
      <c r="AS78" s="243">
        <f>IFERROR('Turistas lugar residencia isla '!AS78/'Turistas lugar residencia isla '!$I78,"-")</f>
        <v>0.42331014409666712</v>
      </c>
      <c r="AT78" s="35">
        <f t="shared" si="326"/>
        <v>5.7762253399581187E-2</v>
      </c>
      <c r="AU78" s="243">
        <f>IFERROR('Turistas lugar residencia isla '!AU78/'Turistas lugar residencia isla '!$K78,"-")</f>
        <v>0.10338545230600794</v>
      </c>
      <c r="AV78" s="35">
        <f t="shared" si="327"/>
        <v>-5.1250001416021096E-2</v>
      </c>
      <c r="AW78" s="243">
        <f>IFERROR('Turistas lugar residencia isla '!AW78/'Turistas lugar residencia isla '!$M78,"-")</f>
        <v>0.35291993396615767</v>
      </c>
      <c r="AX78" s="35">
        <f t="shared" si="328"/>
        <v>5.3532182328221101E-2</v>
      </c>
      <c r="AY78" s="242">
        <f>IFERROR('Turistas lugar residencia isla '!AY78/'Turistas lugar residencia isla '!$C78,"-")</f>
        <v>2.5622842165413738E-2</v>
      </c>
      <c r="AZ78" s="35">
        <f t="shared" si="329"/>
        <v>0.14556211334266433</v>
      </c>
      <c r="BA78" s="243">
        <f>IFERROR('Turistas lugar residencia isla '!BA78/'Turistas lugar residencia isla '!$E78,"-")</f>
        <v>3.1571298981204324E-2</v>
      </c>
      <c r="BB78" s="35">
        <f t="shared" si="330"/>
        <v>0.11867644015416845</v>
      </c>
      <c r="BC78" s="243">
        <f>IFERROR('Turistas lugar residencia isla '!BC78/'Turistas lugar residencia isla '!$G78,"-")</f>
        <v>3.2584000956594521E-2</v>
      </c>
      <c r="BD78" s="35">
        <f t="shared" si="331"/>
        <v>0.12616169293802959</v>
      </c>
      <c r="BE78" s="243">
        <f>IFERROR('Turistas lugar residencia isla '!BE78/'Turistas lugar residencia isla '!$I78,"-")</f>
        <v>8.3569451947565123E-3</v>
      </c>
      <c r="BF78" s="35">
        <f t="shared" si="332"/>
        <v>0.35632604897992493</v>
      </c>
      <c r="BG78" s="243">
        <f>IFERROR('Turistas lugar residencia isla '!BG78/'Turistas lugar residencia isla '!$K78,"-")</f>
        <v>1.7444744765293556E-2</v>
      </c>
      <c r="BH78" s="35">
        <f t="shared" si="333"/>
        <v>0.402906976606765</v>
      </c>
      <c r="BI78" s="243">
        <f>IFERROR('Turistas lugar residencia isla '!BI78/'Turistas lugar residencia isla '!$M78,"-")</f>
        <v>2.7651671481634339E-2</v>
      </c>
      <c r="BJ78" s="35">
        <f t="shared" si="334"/>
        <v>-0.12694455908653191</v>
      </c>
      <c r="BK78" s="242">
        <f>IFERROR('Turistas lugar residencia isla '!BK78/'Turistas lugar residencia isla '!$C78,"-")</f>
        <v>3.5462054617808783E-2</v>
      </c>
      <c r="BL78" s="35">
        <f t="shared" si="335"/>
        <v>0.21384328987846235</v>
      </c>
      <c r="BM78" s="243">
        <f>IFERROR('Turistas lugar residencia isla '!BM78/'Turistas lugar residencia isla '!$E78,"-")</f>
        <v>2.8000722139136597E-2</v>
      </c>
      <c r="BN78" s="35">
        <f t="shared" si="336"/>
        <v>9.4553508047752866E-2</v>
      </c>
      <c r="BO78" s="243">
        <f>IFERROR('Turistas lugar residencia isla '!BO78/'Turistas lugar residencia isla '!$G78,"-")</f>
        <v>2.4612379927458249E-2</v>
      </c>
      <c r="BP78" s="35">
        <f t="shared" si="337"/>
        <v>0.1414255759324814</v>
      </c>
      <c r="BQ78" s="243">
        <f>IFERROR('Turistas lugar residencia isla '!BQ78/'Turistas lugar residencia isla '!$I78,"-")</f>
        <v>5.8658478771374707E-2</v>
      </c>
      <c r="BR78" s="35">
        <f t="shared" si="338"/>
        <v>0.42941621634262295</v>
      </c>
      <c r="BS78" s="243">
        <f>IFERROR('Turistas lugar residencia isla '!BS78/'Turistas lugar residencia isla '!$K78,"-")</f>
        <v>4.6526447242370331E-2</v>
      </c>
      <c r="BT78" s="35">
        <f t="shared" si="339"/>
        <v>0.36682666765674332</v>
      </c>
      <c r="BU78" s="243">
        <f>IFERROR('Turistas lugar residencia isla '!BU78/'Turistas lugar residencia isla '!$M78,"-")</f>
        <v>5.5045398266611638E-2</v>
      </c>
      <c r="BV78" s="35">
        <f t="shared" si="340"/>
        <v>-0.32374836267010976</v>
      </c>
      <c r="BW78" s="242">
        <f>IFERROR('Turistas lugar residencia isla '!BW78/'Turistas lugar residencia isla '!$C78,"-")</f>
        <v>0.35098067059254268</v>
      </c>
      <c r="BX78" s="35">
        <f t="shared" si="341"/>
        <v>-0.10847309002078676</v>
      </c>
      <c r="BY78" s="243">
        <f>IFERROR('Turistas lugar residencia isla '!BY78/'Turistas lugar residencia isla '!$E78,"-")</f>
        <v>0.397985588420811</v>
      </c>
      <c r="BZ78" s="35">
        <f t="shared" si="342"/>
        <v>-9.3185021442456994E-2</v>
      </c>
      <c r="CA78" s="243">
        <f>IFERROR('Turistas lugar residencia isla '!CA78/'Turistas lugar residencia isla '!$G78,"-")</f>
        <v>0.254480715320127</v>
      </c>
      <c r="CB78" s="35">
        <f t="shared" si="343"/>
        <v>-8.8453102117236559E-2</v>
      </c>
      <c r="CC78" s="243">
        <f>IFERROR('Turistas lugar residencia isla '!CC78/'Turistas lugar residencia isla '!$I78,"-")</f>
        <v>0.23278171615051321</v>
      </c>
      <c r="CD78" s="35">
        <f t="shared" si="344"/>
        <v>-9.4233587718199452E-2</v>
      </c>
      <c r="CE78" s="243">
        <f>IFERROR('Turistas lugar residencia isla '!CE78/'Turistas lugar residencia isla '!$K78,"-")</f>
        <v>0.47596055152593403</v>
      </c>
      <c r="CF78" s="35">
        <f t="shared" si="345"/>
        <v>-0.11465754970308994</v>
      </c>
      <c r="CG78" s="243">
        <f>IFERROR('Turistas lugar residencia isla '!CG78/'Turistas lugar residencia isla '!$M78,"-")</f>
        <v>0.10828518365662403</v>
      </c>
      <c r="CH78" s="35">
        <f t="shared" si="346"/>
        <v>-0.17150463683720296</v>
      </c>
      <c r="CI78" s="242">
        <f>IFERROR('Turistas lugar residencia isla '!CI78/'Turistas lugar residencia isla '!$C78,"-")</f>
        <v>3.5662226389140766E-2</v>
      </c>
      <c r="CJ78" s="35">
        <f t="shared" si="347"/>
        <v>-9.5519781489106226E-4</v>
      </c>
      <c r="CK78" s="243">
        <f>IFERROR('Turistas lugar residencia isla '!CK78/'Turistas lugar residencia isla '!$E78,"-")</f>
        <v>2.8210231641729835E-2</v>
      </c>
      <c r="CL78" s="35">
        <f t="shared" si="348"/>
        <v>5.3185727669951222E-2</v>
      </c>
      <c r="CM78" s="243">
        <f>IFERROR('Turistas lugar residencia isla '!CM78/'Turistas lugar residencia isla '!$G78,"-")</f>
        <v>5.5432659731356373E-2</v>
      </c>
      <c r="CN78" s="35">
        <f t="shared" si="349"/>
        <v>-1.0303359649461719E-2</v>
      </c>
      <c r="CO78" s="243">
        <f>IFERROR('Turistas lugar residencia isla '!CO78/'Turistas lugar residencia isla '!$I78,"-")</f>
        <v>2.2154724761033261E-2</v>
      </c>
      <c r="CP78" s="35">
        <f t="shared" si="350"/>
        <v>-0.23342651703858663</v>
      </c>
      <c r="CQ78" s="243">
        <f>IFERROR('Turistas lugar residencia isla '!CQ78/'Turistas lugar residencia isla '!$K78,"-")</f>
        <v>2.9543588339947996E-2</v>
      </c>
      <c r="CR78" s="35">
        <f t="shared" si="351"/>
        <v>0.22344718302264899</v>
      </c>
      <c r="CS78" s="243">
        <f>IFERROR('Turistas lugar residencia isla '!CS78/'Turistas lugar residencia isla '!$M78,"-")</f>
        <v>8.9971110193974413E-2</v>
      </c>
      <c r="CT78" s="35">
        <f t="shared" si="352"/>
        <v>-0.12817764116897634</v>
      </c>
      <c r="CU78" s="242">
        <f>IFERROR('Turistas lugar residencia isla '!CU78/'Turistas lugar residencia isla '!$C78,"-")</f>
        <v>5.3851339097824115E-2</v>
      </c>
      <c r="CV78" s="35">
        <f t="shared" si="353"/>
        <v>0.13925035227543048</v>
      </c>
      <c r="CW78" s="243">
        <f>IFERROR('Turistas lugar residencia isla '!CW78/'Turistas lugar residencia isla '!$E78,"-")</f>
        <v>3.9222853474848829E-2</v>
      </c>
      <c r="CX78" s="35">
        <f t="shared" si="354"/>
        <v>0.16415049112113889</v>
      </c>
      <c r="CY78" s="243">
        <f>IFERROR('Turistas lugar residencia isla '!CY78/'Turistas lugar residencia isla '!$G78,"-")</f>
        <v>2.6146916975566981E-2</v>
      </c>
      <c r="CZ78" s="35">
        <f t="shared" si="355"/>
        <v>-5.0799967118859923E-2</v>
      </c>
      <c r="DA78" s="243">
        <f>IFERROR('Turistas lugar residencia isla '!DA78/'Turistas lugar residencia isla '!$I78,"-")</f>
        <v>2.3334399082720527E-2</v>
      </c>
      <c r="DB78" s="35">
        <f t="shared" si="356"/>
        <v>-0.13504707063657784</v>
      </c>
      <c r="DC78" s="243">
        <f>IFERROR('Turistas lugar residencia isla '!DC78/'Turistas lugar residencia isla '!$K78,"-")</f>
        <v>0.14206839332147256</v>
      </c>
      <c r="DD78" s="35">
        <f t="shared" si="357"/>
        <v>0.22240354274269936</v>
      </c>
      <c r="DE78" s="243">
        <f>IFERROR('Turistas lugar residencia isla '!DE78/'Turistas lugar residencia isla '!$M78,"-")</f>
        <v>0</v>
      </c>
      <c r="DF78" s="35" t="str">
        <f t="shared" si="358"/>
        <v>-</v>
      </c>
      <c r="DG78" s="242">
        <f>IFERROR('Turistas lugar residencia isla '!DG78/'Turistas lugar residencia isla '!$C78,"-")</f>
        <v>2.8563827421137455E-2</v>
      </c>
      <c r="DH78" s="35">
        <f t="shared" si="359"/>
        <v>2.8613404759690431E-2</v>
      </c>
      <c r="DI78" s="243">
        <f>IFERROR('Turistas lugar residencia isla '!DI78/'Turistas lugar residencia isla '!$E78,"-")</f>
        <v>1.4273392070288209E-2</v>
      </c>
      <c r="DJ78" s="35">
        <f t="shared" si="360"/>
        <v>0.39237638010670106</v>
      </c>
      <c r="DK78" s="243">
        <f>IFERROR('Turistas lugar residencia isla '!DK78/'Turistas lugar residencia isla '!$G78,"-")</f>
        <v>7.9998538536144664E-2</v>
      </c>
      <c r="DL78" s="35">
        <f t="shared" si="361"/>
        <v>4.2217274339080513E-2</v>
      </c>
      <c r="DM78" s="243">
        <f>IFERROR('Turistas lugar residencia isla '!DM78/'Turistas lugar residencia isla '!$I78,"-")</f>
        <v>1.3863929528240521E-2</v>
      </c>
      <c r="DN78" s="35">
        <f t="shared" si="362"/>
        <v>0.22425582507970421</v>
      </c>
      <c r="DO78" s="243">
        <f>IFERROR('Turistas lugar residencia isla '!DO78/'Turistas lugar residencia isla '!$K78,"-")</f>
        <v>2.0015054057752838E-3</v>
      </c>
      <c r="DP78" s="35">
        <f t="shared" si="363"/>
        <v>-0.83666930159446951</v>
      </c>
      <c r="DQ78" s="243">
        <f>IFERROR('Turistas lugar residencia isla '!DQ78/'Turistas lugar residencia isla '!$M78,"-")</f>
        <v>1.0317787866281469E-3</v>
      </c>
      <c r="DR78" s="35">
        <f t="shared" si="364"/>
        <v>-0.18558261108818275</v>
      </c>
      <c r="DS78" s="242">
        <f>IFERROR('Turistas lugar residencia isla '!DS78/'Turistas lugar residencia isla '!$C78,"-")</f>
        <v>8.2159391477815147E-2</v>
      </c>
      <c r="DT78" s="35">
        <f t="shared" si="365"/>
        <v>6.7728224107534096E-2</v>
      </c>
      <c r="DU78" s="243">
        <f>IFERROR('Turistas lugar residencia isla '!DU78/'Turistas lugar residencia isla '!$E78,"-")</f>
        <v>0.12176068219860163</v>
      </c>
      <c r="DV78" s="35">
        <f t="shared" si="366"/>
        <v>7.3260111634311231E-2</v>
      </c>
      <c r="DW78" s="243">
        <f>IFERROR('Turistas lugar residencia isla '!DW78/'Turistas lugar residencia isla '!$G78,"-")</f>
        <v>0.1082944716808163</v>
      </c>
      <c r="DX78" s="35">
        <f t="shared" si="367"/>
        <v>5.5920922806257156E-2</v>
      </c>
      <c r="DY78" s="243">
        <f>IFERROR('Turistas lugar residencia isla '!DY78/'Turistas lugar residencia isla '!$I78,"-")</f>
        <v>8.8569286572660222E-2</v>
      </c>
      <c r="DZ78" s="35">
        <f t="shared" si="368"/>
        <v>0.14232085053690713</v>
      </c>
      <c r="EA78" s="243">
        <f>IFERROR('Turistas lugar residencia isla '!EA78/'Turistas lugar residencia isla '!$K78,"-")</f>
        <v>5.4160394142602986E-2</v>
      </c>
      <c r="EB78" s="35">
        <f t="shared" si="369"/>
        <v>0.13710941678278088</v>
      </c>
      <c r="EC78" s="243">
        <f>IFERROR('Turistas lugar residencia isla '!EC78/'Turistas lugar residencia isla '!$M78,"-")</f>
        <v>0.10874948411060668</v>
      </c>
      <c r="ED78" s="35">
        <f t="shared" si="370"/>
        <v>0.28759389186958306</v>
      </c>
    </row>
    <row r="79" spans="1:134" s="16" customFormat="1" outlineLevel="1" x14ac:dyDescent="0.25">
      <c r="A79" s="218"/>
      <c r="B79" s="33" t="s">
        <v>45</v>
      </c>
      <c r="C79" s="242">
        <f>IFERROR('Turistas lugar residencia isla '!C79/'Turistas lugar residencia isla '!$C79,"-")</f>
        <v>1</v>
      </c>
      <c r="D79" s="35">
        <f t="shared" si="305"/>
        <v>0</v>
      </c>
      <c r="E79" s="243">
        <f>IFERROR('Turistas lugar residencia isla '!E79/'Turistas lugar residencia isla '!$E79,"-")</f>
        <v>1</v>
      </c>
      <c r="F79" s="35">
        <f t="shared" si="306"/>
        <v>0</v>
      </c>
      <c r="G79" s="243">
        <f>IFERROR('Turistas lugar residencia isla '!G79/'Turistas lugar residencia isla '!$G79,"-")</f>
        <v>1</v>
      </c>
      <c r="H79" s="35">
        <f t="shared" si="307"/>
        <v>0</v>
      </c>
      <c r="I79" s="243">
        <f>IFERROR('Turistas lugar residencia isla '!I79/'Turistas lugar residencia isla '!$I79,"-")</f>
        <v>1</v>
      </c>
      <c r="J79" s="35">
        <f t="shared" si="308"/>
        <v>0</v>
      </c>
      <c r="K79" s="243">
        <f>IFERROR('Turistas lugar residencia isla '!K79/'Turistas lugar residencia isla '!$K79,"-")</f>
        <v>1</v>
      </c>
      <c r="L79" s="35">
        <f t="shared" si="309"/>
        <v>0</v>
      </c>
      <c r="M79" s="243">
        <f>IFERROR('Turistas lugar residencia isla '!M79/'Turistas lugar residencia isla '!$M79,"-")</f>
        <v>1</v>
      </c>
      <c r="N79" s="35">
        <f t="shared" si="310"/>
        <v>0</v>
      </c>
      <c r="O79" s="242">
        <f>IFERROR('Turistas lugar residencia isla '!O79/'Turistas lugar residencia isla '!$C79,"-")</f>
        <v>0.85157499021327587</v>
      </c>
      <c r="P79" s="35">
        <f t="shared" si="311"/>
        <v>-1.5211202077648811E-2</v>
      </c>
      <c r="Q79" s="243">
        <f>IFERROR('Turistas lugar residencia isla '!Q79/'Turistas lugar residencia isla '!$E79,"-")</f>
        <v>0.8340813357450495</v>
      </c>
      <c r="R79" s="35">
        <f t="shared" si="312"/>
        <v>-1.86512254663731E-2</v>
      </c>
      <c r="S79" s="243">
        <f>IFERROR('Turistas lugar residencia isla '!S79/'Turistas lugar residencia isla '!$G79,"-")</f>
        <v>0.80706855937018962</v>
      </c>
      <c r="T79" s="35">
        <f t="shared" si="313"/>
        <v>-3.4899699137782014E-2</v>
      </c>
      <c r="U79" s="243">
        <f>IFERROR('Turistas lugar residencia isla '!U79/'Turistas lugar residencia isla '!$I79,"-")</f>
        <v>0.91917996579198269</v>
      </c>
      <c r="V79" s="35">
        <f t="shared" si="314"/>
        <v>7.9964714763203215E-3</v>
      </c>
      <c r="W79" s="243">
        <f>IFERROR('Turistas lugar residencia isla '!W79/'Turistas lugar residencia isla '!$K79,"-")</f>
        <v>0.8758203025360779</v>
      </c>
      <c r="X79" s="35">
        <f t="shared" si="315"/>
        <v>-1.1098413702500864E-2</v>
      </c>
      <c r="Y79" s="243">
        <f>IFERROR('Turistas lugar residencia isla '!Y79/'Turistas lugar residencia isla '!$M79,"-")</f>
        <v>0.77009337824585344</v>
      </c>
      <c r="Z79" s="35">
        <f t="shared" si="316"/>
        <v>9.1281980346689329E-2</v>
      </c>
      <c r="AA79" s="242">
        <f>IFERROR('Turistas lugar residencia isla '!AA79/'Turistas lugar residencia isla '!$C79,"-")</f>
        <v>0.14842500978672413</v>
      </c>
      <c r="AB79" s="35">
        <f t="shared" si="317"/>
        <v>9.7238262933636355E-2</v>
      </c>
      <c r="AC79" s="243">
        <f>IFERROR('Turistas lugar residencia isla '!AC79/'Turistas lugar residencia isla '!$E79,"-")</f>
        <v>0.16592072203324959</v>
      </c>
      <c r="AD79" s="35">
        <f t="shared" si="318"/>
        <v>0.10564900548602063</v>
      </c>
      <c r="AE79" s="243">
        <f>IFERROR('Turistas lugar residencia isla '!AE79/'Turistas lugar residencia isla '!$G79,"-")</f>
        <v>0.19293144062981035</v>
      </c>
      <c r="AF79" s="35">
        <f t="shared" si="319"/>
        <v>0.17823286410473194</v>
      </c>
      <c r="AG79" s="243">
        <f>IFERROR('Turistas lugar residencia isla '!AG79/'Turistas lugar residencia isla '!$I79,"-")</f>
        <v>8.0820034208017325E-2</v>
      </c>
      <c r="AH79" s="35">
        <f t="shared" si="320"/>
        <v>-8.2757099273686463E-2</v>
      </c>
      <c r="AI79" s="243">
        <f>IFERROR('Turistas lugar residencia isla '!AI79/'Turistas lugar residencia isla '!$K79,"-")</f>
        <v>0.12417583266987703</v>
      </c>
      <c r="AJ79" s="35">
        <f t="shared" si="321"/>
        <v>8.5923981603646116E-2</v>
      </c>
      <c r="AK79" s="243">
        <f>IFERROR('Turistas lugar residencia isla '!AK79/'Turistas lugar residencia isla '!$M79,"-")</f>
        <v>0.22990662175414658</v>
      </c>
      <c r="AL79" s="35">
        <f t="shared" si="322"/>
        <v>-0.21897493712816618</v>
      </c>
      <c r="AM79" s="242">
        <f>IFERROR('Turistas lugar residencia isla '!AM79/'Turistas lugar residencia isla '!$C79,"-")</f>
        <v>0.18682034562824792</v>
      </c>
      <c r="AN79" s="35">
        <f t="shared" si="323"/>
        <v>6.987034610921361E-2</v>
      </c>
      <c r="AO79" s="243">
        <f>IFERROR('Turistas lugar residencia isla '!AO79/'Turistas lugar residencia isla '!$E79,"-")</f>
        <v>0.12235755544169183</v>
      </c>
      <c r="AP79" s="35">
        <f t="shared" si="324"/>
        <v>-5.6707771808073848E-2</v>
      </c>
      <c r="AQ79" s="243">
        <f>IFERROR('Turistas lugar residencia isla '!AQ79/'Turistas lugar residencia isla '!$G79,"-")</f>
        <v>0.19984900344944417</v>
      </c>
      <c r="AR79" s="35">
        <f t="shared" si="325"/>
        <v>4.6051772129129587E-2</v>
      </c>
      <c r="AS79" s="243">
        <f>IFERROR('Turistas lugar residencia isla '!AS79/'Turistas lugar residencia isla '!$I79,"-")</f>
        <v>0.41440090454813316</v>
      </c>
      <c r="AT79" s="35">
        <f t="shared" si="326"/>
        <v>0.12234906727517925</v>
      </c>
      <c r="AU79" s="243">
        <f>IFERROR('Turistas lugar residencia isla '!AU79/'Turistas lugar residencia isla '!$K79,"-")</f>
        <v>8.5330787722322277E-2</v>
      </c>
      <c r="AV79" s="35">
        <f t="shared" si="327"/>
        <v>1.3401332396166143E-2</v>
      </c>
      <c r="AW79" s="243">
        <f>IFERROR('Turistas lugar residencia isla '!AW79/'Turistas lugar residencia isla '!$M79,"-")</f>
        <v>0.24372148552423997</v>
      </c>
      <c r="AX79" s="35">
        <f t="shared" si="328"/>
        <v>5.6368404494862911E-2</v>
      </c>
      <c r="AY79" s="242">
        <f>IFERROR('Turistas lugar residencia isla '!AY79/'Turistas lugar residencia isla '!$C79,"-")</f>
        <v>3.4006998628364468E-2</v>
      </c>
      <c r="AZ79" s="35">
        <f t="shared" si="329"/>
        <v>-1.1992403216064096E-2</v>
      </c>
      <c r="BA79" s="243">
        <f>IFERROR('Turistas lugar residencia isla '!BA79/'Turistas lugar residencia isla '!$E79,"-")</f>
        <v>3.9992921242651157E-2</v>
      </c>
      <c r="BB79" s="35">
        <f t="shared" si="330"/>
        <v>-4.5449797929350333E-2</v>
      </c>
      <c r="BC79" s="243">
        <f>IFERROR('Turistas lugar residencia isla '!BC79/'Turistas lugar residencia isla '!$G79,"-")</f>
        <v>4.0307542090955412E-2</v>
      </c>
      <c r="BD79" s="35">
        <f t="shared" si="331"/>
        <v>-2.8302717409299349E-2</v>
      </c>
      <c r="BE79" s="243">
        <f>IFERROR('Turistas lugar residencia isla '!BE79/'Turistas lugar residencia isla '!$I79,"-")</f>
        <v>1.0760673236777931E-2</v>
      </c>
      <c r="BF79" s="35">
        <f t="shared" si="332"/>
        <v>5.1280944066713463E-2</v>
      </c>
      <c r="BG79" s="243">
        <f>IFERROR('Turistas lugar residencia isla '!BG79/'Turistas lugar residencia isla '!$K79,"-")</f>
        <v>3.0798543745603795E-2</v>
      </c>
      <c r="BH79" s="35">
        <f t="shared" si="333"/>
        <v>0.16617195640612059</v>
      </c>
      <c r="BI79" s="243">
        <f>IFERROR('Turistas lugar residencia isla '!BI79/'Turistas lugar residencia isla '!$M79,"-")</f>
        <v>3.7138105999232507E-2</v>
      </c>
      <c r="BJ79" s="35">
        <f t="shared" si="334"/>
        <v>-0.29121011468350022</v>
      </c>
      <c r="BK79" s="242">
        <f>IFERROR('Turistas lugar residencia isla '!BK79/'Turistas lugar residencia isla '!$C79,"-")</f>
        <v>3.8578369994949749E-2</v>
      </c>
      <c r="BL79" s="35">
        <f t="shared" si="335"/>
        <v>-5.0525703330946636E-2</v>
      </c>
      <c r="BM79" s="243">
        <f>IFERROR('Turistas lugar residencia isla '!BM79/'Turistas lugar residencia isla '!$E79,"-")</f>
        <v>2.847759388099045E-2</v>
      </c>
      <c r="BN79" s="35">
        <f t="shared" si="336"/>
        <v>-1.2365069896707603E-2</v>
      </c>
      <c r="BO79" s="243">
        <f>IFERROR('Turistas lugar residencia isla '!BO79/'Turistas lugar residencia isla '!$G79,"-")</f>
        <v>2.5279917191997715E-2</v>
      </c>
      <c r="BP79" s="35">
        <f t="shared" si="337"/>
        <v>-0.1256075018794649</v>
      </c>
      <c r="BQ79" s="243">
        <f>IFERROR('Turistas lugar residencia isla '!BQ79/'Turistas lugar residencia isla '!$I79,"-")</f>
        <v>6.303569803040393E-2</v>
      </c>
      <c r="BR79" s="35">
        <f t="shared" si="338"/>
        <v>-5.5180234318626398E-2</v>
      </c>
      <c r="BS79" s="243">
        <f>IFERROR('Turistas lugar residencia isla '!BS79/'Turistas lugar residencia isla '!$K79,"-")</f>
        <v>5.5622115897443827E-2</v>
      </c>
      <c r="BT79" s="35">
        <f t="shared" si="339"/>
        <v>-9.727994062849521E-3</v>
      </c>
      <c r="BU79" s="243">
        <f>IFERROR('Turistas lugar residencia isla '!BU79/'Turistas lugar residencia isla '!$M79,"-")</f>
        <v>8.8560098921246749E-2</v>
      </c>
      <c r="BV79" s="35">
        <f t="shared" si="340"/>
        <v>7.4535353456127718E-2</v>
      </c>
      <c r="BW79" s="242">
        <f>IFERROR('Turistas lugar residencia isla '!BW79/'Turistas lugar residencia isla '!$C79,"-")</f>
        <v>0.33098775688283127</v>
      </c>
      <c r="BX79" s="35">
        <f t="shared" si="341"/>
        <v>-6.9005013692768458E-2</v>
      </c>
      <c r="BY79" s="243">
        <f>IFERROR('Turistas lugar residencia isla '!BY79/'Turistas lugar residencia isla '!$E79,"-")</f>
        <v>0.3957436913661796</v>
      </c>
      <c r="BZ79" s="35">
        <f t="shared" si="342"/>
        <v>-3.4028792444287803E-2</v>
      </c>
      <c r="CA79" s="243">
        <f>IFERROR('Turistas lugar residencia isla '!CA79/'Turistas lugar residencia isla '!$G79,"-")</f>
        <v>0.23355111339947657</v>
      </c>
      <c r="CB79" s="35">
        <f t="shared" si="343"/>
        <v>-7.447685887221045E-2</v>
      </c>
      <c r="CC79" s="243">
        <f>IFERROR('Turistas lugar residencia isla '!CC79/'Turistas lugar residencia isla '!$I79,"-")</f>
        <v>0.20055767692108681</v>
      </c>
      <c r="CD79" s="35">
        <f t="shared" si="344"/>
        <v>-0.10103786857220554</v>
      </c>
      <c r="CE79" s="243">
        <f>IFERROR('Turistas lugar residencia isla '!CE79/'Turistas lugar residencia isla '!$K79,"-")</f>
        <v>0.45343309655028485</v>
      </c>
      <c r="CF79" s="35">
        <f t="shared" si="345"/>
        <v>-6.8826500574651894E-2</v>
      </c>
      <c r="CG79" s="243">
        <f>IFERROR('Turistas lugar residencia isla '!CG79/'Turistas lugar residencia isla '!$M79,"-")</f>
        <v>8.5788598473542824E-2</v>
      </c>
      <c r="CH79" s="35">
        <f t="shared" si="346"/>
        <v>-9.0804858052812354E-2</v>
      </c>
      <c r="CI79" s="242">
        <f>IFERROR('Turistas lugar residencia isla '!CI79/'Turistas lugar residencia isla '!$C79,"-")</f>
        <v>4.382285879923619E-2</v>
      </c>
      <c r="CJ79" s="35">
        <f t="shared" si="347"/>
        <v>-1.316374397342901E-2</v>
      </c>
      <c r="CK79" s="243">
        <f>IFERROR('Turistas lugar residencia isla '!CK79/'Turistas lugar residencia isla '!$E79,"-")</f>
        <v>3.7256076104872617E-2</v>
      </c>
      <c r="CL79" s="35">
        <f t="shared" si="348"/>
        <v>0.12956731155295476</v>
      </c>
      <c r="CM79" s="243">
        <f>IFERROR('Turistas lugar residencia isla '!CM79/'Turistas lugar residencia isla '!$G79,"-")</f>
        <v>6.2772947607398294E-2</v>
      </c>
      <c r="CN79" s="35">
        <f t="shared" si="349"/>
        <v>-4.8838246297493781E-2</v>
      </c>
      <c r="CO79" s="243">
        <f>IFERROR('Turistas lugar residencia isla '!CO79/'Turistas lugar residencia isla '!$I79,"-")</f>
        <v>2.0716451948275944E-2</v>
      </c>
      <c r="CP79" s="35">
        <f t="shared" si="350"/>
        <v>-0.48893611533346815</v>
      </c>
      <c r="CQ79" s="243">
        <f>IFERROR('Turistas lugar residencia isla '!CQ79/'Turistas lugar residencia isla '!$K79,"-")</f>
        <v>3.7832468907731905E-2</v>
      </c>
      <c r="CR79" s="35">
        <f t="shared" si="351"/>
        <v>0.19822678865137111</v>
      </c>
      <c r="CS79" s="243">
        <f>IFERROR('Turistas lugar residencia isla '!CS79/'Turistas lugar residencia isla '!$M79,"-")</f>
        <v>0.13929987634844157</v>
      </c>
      <c r="CT79" s="35">
        <f t="shared" si="352"/>
        <v>0.1920096732440697</v>
      </c>
      <c r="CU79" s="242">
        <f>IFERROR('Turistas lugar residencia isla '!CU79/'Turistas lugar residencia isla '!$C79,"-")</f>
        <v>3.9382226113669441E-2</v>
      </c>
      <c r="CV79" s="35">
        <f t="shared" si="353"/>
        <v>-5.9759383009306388E-2</v>
      </c>
      <c r="CW79" s="243">
        <f>IFERROR('Turistas lugar residencia isla '!CW79/'Turistas lugar residencia isla '!$E79,"-")</f>
        <v>2.7467224736141379E-2</v>
      </c>
      <c r="CX79" s="35">
        <f t="shared" si="354"/>
        <v>-9.7643430878635917E-2</v>
      </c>
      <c r="CY79" s="243">
        <f>IFERROR('Turistas lugar residencia isla '!CY79/'Turistas lugar residencia isla '!$G79,"-")</f>
        <v>2.012309153432237E-2</v>
      </c>
      <c r="CZ79" s="35">
        <f t="shared" si="355"/>
        <v>-7.586460540288853E-2</v>
      </c>
      <c r="DA79" s="243">
        <f>IFERROR('Turistas lugar residencia isla '!DA79/'Turistas lugar residencia isla '!$I79,"-")</f>
        <v>1.798555980893337E-2</v>
      </c>
      <c r="DB79" s="35">
        <f t="shared" si="356"/>
        <v>-9.5928143064515359E-2</v>
      </c>
      <c r="DC79" s="243">
        <f>IFERROR('Turistas lugar residencia isla '!DC79/'Turistas lugar residencia isla '!$K79,"-")</f>
        <v>0.10848090405262303</v>
      </c>
      <c r="DD79" s="35">
        <f t="shared" si="357"/>
        <v>1.8413046987150627E-2</v>
      </c>
      <c r="DE79" s="243">
        <f>IFERROR('Turistas lugar residencia isla '!DE79/'Turistas lugar residencia isla '!$M79,"-")</f>
        <v>0</v>
      </c>
      <c r="DF79" s="35" t="str">
        <f t="shared" si="358"/>
        <v>-</v>
      </c>
      <c r="DG79" s="242">
        <f>IFERROR('Turistas lugar residencia isla '!DG79/'Turistas lugar residencia isla '!$C79,"-")</f>
        <v>3.916183805138105E-2</v>
      </c>
      <c r="DH79" s="35">
        <f t="shared" si="359"/>
        <v>3.792934459265318E-2</v>
      </c>
      <c r="DI79" s="243">
        <f>IFERROR('Turistas lugar residencia isla '!DI79/'Turistas lugar residencia isla '!$E79,"-")</f>
        <v>2.2279565644156629E-2</v>
      </c>
      <c r="DJ79" s="35">
        <f t="shared" si="360"/>
        <v>6.2903871223413788E-2</v>
      </c>
      <c r="DK79" s="243">
        <f>IFERROR('Turistas lugar residencia isla '!DK79/'Turistas lugar residencia isla '!$G79,"-")</f>
        <v>8.8973250134056131E-2</v>
      </c>
      <c r="DL79" s="35">
        <f t="shared" si="361"/>
        <v>-6.0136703916287337E-2</v>
      </c>
      <c r="DM79" s="243">
        <f>IFERROR('Turistas lugar residencia isla '!DM79/'Turistas lugar residencia isla '!$I79,"-")</f>
        <v>1.9571393665288445E-2</v>
      </c>
      <c r="DN79" s="35">
        <f t="shared" si="362"/>
        <v>0.34609891565686257</v>
      </c>
      <c r="DO79" s="243">
        <f>IFERROR('Turistas lugar residencia isla '!DO79/'Turistas lugar residencia isla '!$K79,"-")</f>
        <v>1.5749035733885742E-2</v>
      </c>
      <c r="DP79" s="35">
        <f t="shared" si="363"/>
        <v>0.29848722631496427</v>
      </c>
      <c r="DQ79" s="243">
        <f>IFERROR('Turistas lugar residencia isla '!DQ79/'Turistas lugar residencia isla '!$M79,"-")</f>
        <v>3.3258005372447021E-3</v>
      </c>
      <c r="DR79" s="35" t="str">
        <f t="shared" si="364"/>
        <v>-</v>
      </c>
      <c r="DS79" s="242">
        <f>IFERROR('Turistas lugar residencia isla '!DS79/'Turistas lugar residencia isla '!$C79,"-")</f>
        <v>8.4099337491072415E-2</v>
      </c>
      <c r="DT79" s="35">
        <f t="shared" si="365"/>
        <v>8.2431167538022931E-2</v>
      </c>
      <c r="DU79" s="243">
        <f>IFERROR('Turistas lugar residencia isla '!DU79/'Turistas lugar residencia isla '!$E79,"-")</f>
        <v>0.13122863768903265</v>
      </c>
      <c r="DV79" s="35">
        <f t="shared" si="366"/>
        <v>7.6580706105119578E-2</v>
      </c>
      <c r="DW79" s="243">
        <f>IFERROR('Turistas lugar residencia isla '!DW79/'Turistas lugar residencia isla '!$G79,"-")</f>
        <v>0.11449860341529654</v>
      </c>
      <c r="DX79" s="35">
        <f t="shared" si="367"/>
        <v>3.0777797005381302E-3</v>
      </c>
      <c r="DY79" s="243">
        <f>IFERROR('Turistas lugar residencia isla '!DY79/'Turistas lugar residencia isla '!$I79,"-")</f>
        <v>0.11095087747876373</v>
      </c>
      <c r="DZ79" s="35">
        <f t="shared" si="368"/>
        <v>0.16349142791502702</v>
      </c>
      <c r="EA79" s="243">
        <f>IFERROR('Turistas lugar residencia isla '!EA79/'Turistas lugar residencia isla '!$K79,"-")</f>
        <v>6.08048047119569E-2</v>
      </c>
      <c r="EB79" s="35">
        <f t="shared" si="369"/>
        <v>7.291118811322117E-2</v>
      </c>
      <c r="EC79" s="243">
        <f>IFERROR('Turistas lugar residencia isla '!EC79/'Turistas lugar residencia isla '!$M79,"-")</f>
        <v>0.15972370272459813</v>
      </c>
      <c r="ED79" s="35">
        <f t="shared" si="370"/>
        <v>0.33585010568949092</v>
      </c>
    </row>
    <row r="80" spans="1:134" s="16" customFormat="1" outlineLevel="1" x14ac:dyDescent="0.25">
      <c r="A80" s="218"/>
      <c r="B80" s="33" t="s">
        <v>47</v>
      </c>
      <c r="C80" s="242">
        <f>IFERROR('Turistas lugar residencia isla '!C80/'Turistas lugar residencia isla '!$C80,"-")</f>
        <v>1</v>
      </c>
      <c r="D80" s="35">
        <f t="shared" si="305"/>
        <v>0</v>
      </c>
      <c r="E80" s="243">
        <f>IFERROR('Turistas lugar residencia isla '!E80/'Turistas lugar residencia isla '!$E80,"-")</f>
        <v>1</v>
      </c>
      <c r="F80" s="35">
        <f t="shared" si="306"/>
        <v>0</v>
      </c>
      <c r="G80" s="243">
        <f>IFERROR('Turistas lugar residencia isla '!G80/'Turistas lugar residencia isla '!$G80,"-")</f>
        <v>1</v>
      </c>
      <c r="H80" s="35">
        <f t="shared" si="307"/>
        <v>0</v>
      </c>
      <c r="I80" s="243">
        <f>IFERROR('Turistas lugar residencia isla '!I80/'Turistas lugar residencia isla '!$I80,"-")</f>
        <v>1</v>
      </c>
      <c r="J80" s="35">
        <f t="shared" si="308"/>
        <v>0</v>
      </c>
      <c r="K80" s="243">
        <f>IFERROR('Turistas lugar residencia isla '!K80/'Turistas lugar residencia isla '!$K80,"-")</f>
        <v>1</v>
      </c>
      <c r="L80" s="35">
        <f t="shared" si="309"/>
        <v>0</v>
      </c>
      <c r="M80" s="243">
        <f>IFERROR('Turistas lugar residencia isla '!M80/'Turistas lugar residencia isla '!$M80,"-")</f>
        <v>1</v>
      </c>
      <c r="N80" s="35">
        <f t="shared" si="310"/>
        <v>0</v>
      </c>
      <c r="O80" s="242">
        <f>IFERROR('Turistas lugar residencia isla '!O80/'Turistas lugar residencia isla '!$C80,"-")</f>
        <v>0.82169778879367794</v>
      </c>
      <c r="P80" s="35">
        <f t="shared" si="311"/>
        <v>-1.900492961606437E-2</v>
      </c>
      <c r="Q80" s="243">
        <f>IFERROR('Turistas lugar residencia isla '!Q80/'Turistas lugar residencia isla '!$E80,"-")</f>
        <v>0.80108439525005426</v>
      </c>
      <c r="R80" s="35">
        <f t="shared" si="312"/>
        <v>-4.8691929685039326E-2</v>
      </c>
      <c r="S80" s="243">
        <f>IFERROR('Turistas lugar residencia isla '!S80/'Turistas lugar residencia isla '!$G80,"-")</f>
        <v>0.79146048963892912</v>
      </c>
      <c r="T80" s="35">
        <f t="shared" si="313"/>
        <v>2.355365166782919E-2</v>
      </c>
      <c r="U80" s="243">
        <f>IFERROR('Turistas lugar residencia isla '!U80/'Turistas lugar residencia isla '!$I80,"-")</f>
        <v>0.87137549705395756</v>
      </c>
      <c r="V80" s="35">
        <f t="shared" si="314"/>
        <v>-2.0327330420539025E-2</v>
      </c>
      <c r="W80" s="243">
        <f>IFERROR('Turistas lugar residencia isla '!W80/'Turistas lugar residencia isla '!$K80,"-")</f>
        <v>0.85196144741291846</v>
      </c>
      <c r="X80" s="35">
        <f t="shared" si="315"/>
        <v>-2.4191553538125077E-2</v>
      </c>
      <c r="Y80" s="243">
        <f>IFERROR('Turistas lugar residencia isla '!Y80/'Turistas lugar residencia isla '!$M80,"-")</f>
        <v>0.64311684608255504</v>
      </c>
      <c r="Z80" s="35">
        <f t="shared" si="316"/>
        <v>-2.5268864942208813E-2</v>
      </c>
      <c r="AA80" s="242">
        <f>IFERROR('Turistas lugar residencia isla '!AA80/'Turistas lugar residencia isla '!$C80,"-")</f>
        <v>0.17830221120632206</v>
      </c>
      <c r="AB80" s="35">
        <f t="shared" si="317"/>
        <v>9.8032486717931855E-2</v>
      </c>
      <c r="AC80" s="243">
        <f>IFERROR('Turistas lugar residencia isla '!AC80/'Turistas lugar residencia isla '!$E80,"-")</f>
        <v>0.19891560474994574</v>
      </c>
      <c r="AD80" s="35">
        <f t="shared" si="318"/>
        <v>0.25965511114306428</v>
      </c>
      <c r="AE80" s="243">
        <f>IFERROR('Turistas lugar residencia isla '!AE80/'Turistas lugar residencia isla '!$G80,"-")</f>
        <v>0.20853951036107091</v>
      </c>
      <c r="AF80" s="35">
        <f t="shared" si="319"/>
        <v>-8.0320266736180645E-2</v>
      </c>
      <c r="AG80" s="243">
        <f>IFERROR('Turistas lugar residencia isla '!AG80/'Turistas lugar residencia isla '!$I80,"-")</f>
        <v>0.12862450294604244</v>
      </c>
      <c r="AH80" s="35">
        <f t="shared" si="320"/>
        <v>0.16355678764194836</v>
      </c>
      <c r="AI80" s="243">
        <f>IFERROR('Turistas lugar residencia isla '!AI80/'Turistas lugar residencia isla '!$K80,"-")</f>
        <v>0.14803855258708151</v>
      </c>
      <c r="AJ80" s="35">
        <f t="shared" si="321"/>
        <v>0.16641720127074611</v>
      </c>
      <c r="AK80" s="243">
        <f>IFERROR('Turistas lugar residencia isla '!AK80/'Turistas lugar residencia isla '!$M80,"-")</f>
        <v>0.35691879945818777</v>
      </c>
      <c r="AL80" s="35">
        <f t="shared" si="322"/>
        <v>4.9006383632271833E-2</v>
      </c>
      <c r="AM80" s="242">
        <f>IFERROR('Turistas lugar residencia isla '!AM80/'Turistas lugar residencia isla '!$C80,"-")</f>
        <v>0.17270589829290364</v>
      </c>
      <c r="AN80" s="35">
        <f t="shared" si="323"/>
        <v>6.1832225935734009E-2</v>
      </c>
      <c r="AO80" s="243">
        <f>IFERROR('Turistas lugar residencia isla '!AO80/'Turistas lugar residencia isla '!$E80,"-")</f>
        <v>0.11736311350882088</v>
      </c>
      <c r="AP80" s="35">
        <f t="shared" si="324"/>
        <v>8.4854040267957398E-2</v>
      </c>
      <c r="AQ80" s="243">
        <f>IFERROR('Turistas lugar residencia isla '!AQ80/'Turistas lugar residencia isla '!$G80,"-")</f>
        <v>0.17557909635039651</v>
      </c>
      <c r="AR80" s="35">
        <f t="shared" si="325"/>
        <v>1.6236473219341629E-2</v>
      </c>
      <c r="AS80" s="243">
        <f>IFERROR('Turistas lugar residencia isla '!AS80/'Turistas lugar residencia isla '!$I80,"-")</f>
        <v>0.37038864540098104</v>
      </c>
      <c r="AT80" s="35">
        <f t="shared" si="326"/>
        <v>8.6009325844028206E-2</v>
      </c>
      <c r="AU80" s="243">
        <f>IFERROR('Turistas lugar residencia isla '!AU80/'Turistas lugar residencia isla '!$K80,"-")</f>
        <v>9.8721831094167919E-2</v>
      </c>
      <c r="AV80" s="35">
        <f t="shared" si="327"/>
        <v>2.6256820199286324E-3</v>
      </c>
      <c r="AW80" s="243">
        <f>IFERROR('Turistas lugar residencia isla '!AW80/'Turistas lugar residencia isla '!$M80,"-")</f>
        <v>0.19387609610037784</v>
      </c>
      <c r="AX80" s="35">
        <f t="shared" si="328"/>
        <v>-0.1806043363506542</v>
      </c>
      <c r="AY80" s="242">
        <f>IFERROR('Turistas lugar residencia isla '!AY80/'Turistas lugar residencia isla '!$C80,"-")</f>
        <v>2.5788693533386794E-2</v>
      </c>
      <c r="AZ80" s="35">
        <f t="shared" si="329"/>
        <v>9.1850750981481433E-3</v>
      </c>
      <c r="BA80" s="243">
        <f>IFERROR('Turistas lugar residencia isla '!BA80/'Turistas lugar residencia isla '!$E80,"-")</f>
        <v>3.1967956469165656E-2</v>
      </c>
      <c r="BB80" s="35">
        <f t="shared" si="330"/>
        <v>-4.818707332191019E-2</v>
      </c>
      <c r="BC80" s="243">
        <f>IFERROR('Turistas lugar residencia isla '!BC80/'Turistas lugar residencia isla '!$G80,"-")</f>
        <v>2.8884591283303441E-2</v>
      </c>
      <c r="BD80" s="35">
        <f t="shared" si="331"/>
        <v>7.4902805476649181E-2</v>
      </c>
      <c r="BE80" s="243">
        <f>IFERROR('Turistas lugar residencia isla '!BE80/'Turistas lugar residencia isla '!$I80,"-")</f>
        <v>9.152565330546928E-3</v>
      </c>
      <c r="BF80" s="35">
        <f t="shared" si="332"/>
        <v>0.29759280983464542</v>
      </c>
      <c r="BG80" s="243">
        <f>IFERROR('Turistas lugar residencia isla '!BG80/'Turistas lugar residencia isla '!$K80,"-")</f>
        <v>2.0851907645955667E-2</v>
      </c>
      <c r="BH80" s="35">
        <f t="shared" si="333"/>
        <v>8.1292375547929785E-2</v>
      </c>
      <c r="BI80" s="243">
        <f>IFERROR('Turistas lugar residencia isla '!BI80/'Turistas lugar residencia isla '!$M80,"-")</f>
        <v>1.8000998075140801E-2</v>
      </c>
      <c r="BJ80" s="35">
        <f t="shared" si="334"/>
        <v>-0.52426847182944947</v>
      </c>
      <c r="BK80" s="242">
        <f>IFERROR('Turistas lugar residencia isla '!BK80/'Turistas lugar residencia isla '!$C80,"-")</f>
        <v>5.035503450936904E-2</v>
      </c>
      <c r="BL80" s="35">
        <f t="shared" si="335"/>
        <v>6.3568129230911818E-2</v>
      </c>
      <c r="BM80" s="243">
        <f>IFERROR('Turistas lugar residencia isla '!BM80/'Turistas lugar residencia isla '!$E80,"-")</f>
        <v>4.094192788267758E-2</v>
      </c>
      <c r="BN80" s="35">
        <f t="shared" si="336"/>
        <v>-6.1885203957073309E-2</v>
      </c>
      <c r="BO80" s="243">
        <f>IFERROR('Turistas lugar residencia isla '!BO80/'Turistas lugar residencia isla '!$G80,"-")</f>
        <v>4.2381533741005638E-2</v>
      </c>
      <c r="BP80" s="35">
        <f t="shared" si="337"/>
        <v>3.9306171073823393E-2</v>
      </c>
      <c r="BQ80" s="243">
        <f>IFERROR('Turistas lugar residencia isla '!BQ80/'Turistas lugar residencia isla '!$I80,"-")</f>
        <v>7.0245455161137393E-2</v>
      </c>
      <c r="BR80" s="35">
        <f t="shared" si="338"/>
        <v>-4.4961304181666439E-2</v>
      </c>
      <c r="BS80" s="243">
        <f>IFERROR('Turistas lugar residencia isla '!BS80/'Turistas lugar residencia isla '!$K80,"-")</f>
        <v>7.2409075537245987E-2</v>
      </c>
      <c r="BT80" s="35">
        <f t="shared" si="339"/>
        <v>0.27788970620815512</v>
      </c>
      <c r="BU80" s="243">
        <f>IFERROR('Turistas lugar residencia isla '!BU80/'Turistas lugar residencia isla '!$M80,"-")</f>
        <v>9.9664931917017183E-2</v>
      </c>
      <c r="BV80" s="35">
        <f t="shared" si="340"/>
        <v>0.15988621196190755</v>
      </c>
      <c r="BW80" s="242">
        <f>IFERROR('Turistas lugar residencia isla '!BW80/'Turistas lugar residencia isla '!$C80,"-")</f>
        <v>0.32751169518945361</v>
      </c>
      <c r="BX80" s="35">
        <f t="shared" si="341"/>
        <v>-7.7821130208841294E-2</v>
      </c>
      <c r="BY80" s="243">
        <f>IFERROR('Turistas lugar residencia isla '!BY80/'Turistas lugar residencia isla '!$E80,"-")</f>
        <v>0.37913333643382013</v>
      </c>
      <c r="BZ80" s="35">
        <f t="shared" si="342"/>
        <v>-8.4669080478605552E-2</v>
      </c>
      <c r="CA80" s="243">
        <f>IFERROR('Turistas lugar residencia isla '!CA80/'Turistas lugar residencia isla '!$G80,"-")</f>
        <v>0.25004321614555197</v>
      </c>
      <c r="CB80" s="35">
        <f t="shared" si="343"/>
        <v>1.4326603719438502E-2</v>
      </c>
      <c r="CC80" s="243">
        <f>IFERROR('Turistas lugar residencia isla '!CC80/'Turistas lugar residencia isla '!$I80,"-")</f>
        <v>0.22387503749068779</v>
      </c>
      <c r="CD80" s="35">
        <f t="shared" si="344"/>
        <v>-1.8234154112724221E-2</v>
      </c>
      <c r="CE80" s="243">
        <f>IFERROR('Turistas lugar residencia isla '!CE80/'Turistas lugar residencia isla '!$K80,"-")</f>
        <v>0.4162465029052787</v>
      </c>
      <c r="CF80" s="35">
        <f t="shared" si="345"/>
        <v>-0.13836000802376269</v>
      </c>
      <c r="CG80" s="243">
        <f>IFERROR('Turistas lugar residencia isla '!CG80/'Turistas lugar residencia isla '!$M80,"-")</f>
        <v>8.9755471590504024E-2</v>
      </c>
      <c r="CH80" s="35">
        <f t="shared" si="346"/>
        <v>0.11989237886382353</v>
      </c>
      <c r="CI80" s="242">
        <f>IFERROR('Turistas lugar residencia isla '!CI80/'Turistas lugar residencia isla '!$C80,"-")</f>
        <v>4.8516351174526171E-2</v>
      </c>
      <c r="CJ80" s="35">
        <f t="shared" si="347"/>
        <v>-2.3699648800048601E-2</v>
      </c>
      <c r="CK80" s="243">
        <f>IFERROR('Turistas lugar residencia isla '!CK80/'Turistas lugar residencia isla '!$E80,"-")</f>
        <v>4.0379964654450748E-2</v>
      </c>
      <c r="CL80" s="35">
        <f t="shared" si="348"/>
        <v>2.7210733452982749E-2</v>
      </c>
      <c r="CM80" s="243">
        <f>IFERROR('Turistas lugar residencia isla '!CM80/'Turistas lugar residencia isla '!$G80,"-")</f>
        <v>6.7846647507508809E-2</v>
      </c>
      <c r="CN80" s="35">
        <f t="shared" si="349"/>
        <v>4.6068771032176992E-2</v>
      </c>
      <c r="CO80" s="243">
        <f>IFERROR('Turistas lugar residencia isla '!CO80/'Turistas lugar residencia isla '!$I80,"-")</f>
        <v>2.7264195667527743E-2</v>
      </c>
      <c r="CP80" s="35">
        <f t="shared" si="350"/>
        <v>-0.52711371542101926</v>
      </c>
      <c r="CQ80" s="243">
        <f>IFERROR('Turistas lugar residencia isla '!CQ80/'Turistas lugar residencia isla '!$K80,"-")</f>
        <v>4.4716696897961691E-2</v>
      </c>
      <c r="CR80" s="35">
        <f t="shared" si="351"/>
        <v>0.3089919287282834</v>
      </c>
      <c r="CS80" s="243">
        <f>IFERROR('Turistas lugar residencia isla '!CS80/'Turistas lugar residencia isla '!$M80,"-")</f>
        <v>0.11338846510301562</v>
      </c>
      <c r="CT80" s="35">
        <f t="shared" si="352"/>
        <v>4.367891881705499E-2</v>
      </c>
      <c r="CU80" s="242">
        <f>IFERROR('Turistas lugar residencia isla '!CU80/'Turistas lugar residencia isla '!$C80,"-")</f>
        <v>3.8019582677055193E-2</v>
      </c>
      <c r="CV80" s="35">
        <f t="shared" si="353"/>
        <v>0.12783139070453142</v>
      </c>
      <c r="CW80" s="243">
        <f>IFERROR('Turistas lugar residencia isla '!CW80/'Turistas lugar residencia isla '!$E80,"-")</f>
        <v>2.780361516758131E-2</v>
      </c>
      <c r="CX80" s="35">
        <f t="shared" si="354"/>
        <v>7.0502908037639145E-2</v>
      </c>
      <c r="CY80" s="243">
        <f>IFERROR('Turistas lugar residencia isla '!CY80/'Turistas lugar residencia isla '!$G80,"-")</f>
        <v>2.0822079128762504E-2</v>
      </c>
      <c r="CZ80" s="35">
        <f t="shared" si="355"/>
        <v>0.18297559075096848</v>
      </c>
      <c r="DA80" s="243">
        <f>IFERROR('Turistas lugar residencia isla '!DA80/'Turistas lugar residencia isla '!$I80,"-")</f>
        <v>1.4241623854719956E-2</v>
      </c>
      <c r="DB80" s="35">
        <f t="shared" si="356"/>
        <v>-3.7945268046324032E-2</v>
      </c>
      <c r="DC80" s="243">
        <f>IFERROR('Turistas lugar residencia isla '!DC80/'Turistas lugar residencia isla '!$K80,"-")</f>
        <v>0.10319888092968918</v>
      </c>
      <c r="DD80" s="35">
        <f t="shared" si="357"/>
        <v>0.21192940299199603</v>
      </c>
      <c r="DE80" s="243">
        <f>IFERROR('Turistas lugar residencia isla '!DE80/'Turistas lugar residencia isla '!$M80,"-")</f>
        <v>4.9547301632565767E-3</v>
      </c>
      <c r="DF80" s="35">
        <f t="shared" si="358"/>
        <v>-0.64557004760050674</v>
      </c>
      <c r="DG80" s="242">
        <f>IFERROR('Turistas lugar residencia isla '!DG80/'Turistas lugar residencia isla '!$C80,"-")</f>
        <v>2.5895465292919119E-2</v>
      </c>
      <c r="DH80" s="35">
        <f t="shared" si="359"/>
        <v>-0.12001478357212603</v>
      </c>
      <c r="DI80" s="243">
        <f>IFERROR('Turistas lugar residencia isla '!DI80/'Turistas lugar residencia isla '!$E80,"-")</f>
        <v>9.1212445353920559E-3</v>
      </c>
      <c r="DJ80" s="35">
        <f t="shared" si="360"/>
        <v>-0.58702111482808284</v>
      </c>
      <c r="DK80" s="243">
        <f>IFERROR('Turistas lugar residencia isla '!DK80/'Turistas lugar residencia isla '!$G80,"-")</f>
        <v>6.9205255083299125E-2</v>
      </c>
      <c r="DL80" s="35">
        <f t="shared" si="361"/>
        <v>1.9874760035588857E-2</v>
      </c>
      <c r="DM80" s="243">
        <f>IFERROR('Turistas lugar residencia isla '!DM80/'Turistas lugar residencia isla '!$I80,"-")</f>
        <v>9.7766038758114928E-3</v>
      </c>
      <c r="DN80" s="35">
        <f t="shared" si="362"/>
        <v>4.1822743456679357E-2</v>
      </c>
      <c r="DO80" s="243">
        <f>IFERROR('Turistas lugar residencia isla '!DO80/'Turistas lugar residencia isla '!$K80,"-")</f>
        <v>1.0091616195775817E-2</v>
      </c>
      <c r="DP80" s="35">
        <f t="shared" si="363"/>
        <v>0.53681287915520137</v>
      </c>
      <c r="DQ80" s="243">
        <f>IFERROR('Turistas lugar residencia isla '!DQ80/'Turistas lugar residencia isla '!$M80,"-")</f>
        <v>1.1834319526627219E-2</v>
      </c>
      <c r="DR80" s="35">
        <f t="shared" si="364"/>
        <v>10.738856015779092</v>
      </c>
      <c r="DS80" s="242">
        <f>IFERROR('Turistas lugar residencia isla '!DS80/'Turistas lugar residencia isla '!$C80,"-")</f>
        <v>7.9405789385708928E-2</v>
      </c>
      <c r="DT80" s="35">
        <f t="shared" si="365"/>
        <v>5.1287237795526464E-2</v>
      </c>
      <c r="DU80" s="243">
        <f>IFERROR('Turistas lugar residencia isla '!DU80/'Turistas lugar residencia isla '!$E80,"-")</f>
        <v>0.11115438873903202</v>
      </c>
      <c r="DV80" s="35">
        <f t="shared" si="366"/>
        <v>6.0300294646469244E-3</v>
      </c>
      <c r="DW80" s="243">
        <f>IFERROR('Turistas lugar residencia isla '!DW80/'Turistas lugar residencia isla '!$G80,"-")</f>
        <v>0.10811059011646751</v>
      </c>
      <c r="DX80" s="35">
        <f t="shared" si="367"/>
        <v>1.8732259985686062E-2</v>
      </c>
      <c r="DY80" s="243">
        <f>IFERROR('Turistas lugar residencia isla '!DY80/'Turistas lugar residencia isla '!$I80,"-")</f>
        <v>8.9464874853665374E-2</v>
      </c>
      <c r="DZ80" s="35">
        <f t="shared" si="368"/>
        <v>6.7796943884413041E-2</v>
      </c>
      <c r="EA80" s="243">
        <f>IFERROR('Turistas lugar residencia isla '!EA80/'Turistas lugar residencia isla '!$K80,"-")</f>
        <v>5.7940326497986291E-2</v>
      </c>
      <c r="EB80" s="35">
        <f t="shared" si="369"/>
        <v>0.10735514249124312</v>
      </c>
      <c r="EC80" s="243">
        <f>IFERROR('Turistas lugar residencia isla '!EC80/'Turistas lugar residencia isla '!$M80,"-")</f>
        <v>9.8559920153988734E-2</v>
      </c>
      <c r="ED80" s="35">
        <f t="shared" si="370"/>
        <v>0.19614441433213581</v>
      </c>
    </row>
    <row r="81" spans="1:134" s="16" customFormat="1" outlineLevel="1" x14ac:dyDescent="0.25">
      <c r="A81" s="218"/>
      <c r="B81" s="33" t="s">
        <v>49</v>
      </c>
      <c r="C81" s="242">
        <f>IFERROR('Turistas lugar residencia isla '!C81/'Turistas lugar residencia isla '!$C81,"-")</f>
        <v>1</v>
      </c>
      <c r="D81" s="35">
        <f t="shared" si="305"/>
        <v>0</v>
      </c>
      <c r="E81" s="243">
        <f>IFERROR('Turistas lugar residencia isla '!E81/'Turistas lugar residencia isla '!$E81,"-")</f>
        <v>1</v>
      </c>
      <c r="F81" s="35">
        <f t="shared" si="306"/>
        <v>0</v>
      </c>
      <c r="G81" s="243">
        <f>IFERROR('Turistas lugar residencia isla '!G81/'Turistas lugar residencia isla '!$G81,"-")</f>
        <v>1</v>
      </c>
      <c r="H81" s="35">
        <f t="shared" si="307"/>
        <v>0</v>
      </c>
      <c r="I81" s="243">
        <f>IFERROR('Turistas lugar residencia isla '!I81/'Turistas lugar residencia isla '!$I81,"-")</f>
        <v>1</v>
      </c>
      <c r="J81" s="35">
        <f t="shared" si="308"/>
        <v>0</v>
      </c>
      <c r="K81" s="243">
        <f>IFERROR('Turistas lugar residencia isla '!K81/'Turistas lugar residencia isla '!$K81,"-")</f>
        <v>1</v>
      </c>
      <c r="L81" s="35">
        <f t="shared" si="309"/>
        <v>0</v>
      </c>
      <c r="M81" s="243">
        <f>IFERROR('Turistas lugar residencia isla '!M81/'Turistas lugar residencia isla '!$M81,"-")</f>
        <v>1</v>
      </c>
      <c r="N81" s="35">
        <f t="shared" si="310"/>
        <v>0</v>
      </c>
      <c r="O81" s="242">
        <f>IFERROR('Turistas lugar residencia isla '!O81/'Turistas lugar residencia isla '!$C81,"-")</f>
        <v>0.86175852178017487</v>
      </c>
      <c r="P81" s="35">
        <f t="shared" si="311"/>
        <v>-1.481877172092283E-2</v>
      </c>
      <c r="Q81" s="243">
        <f>IFERROR('Turistas lugar residencia isla '!Q81/'Turistas lugar residencia isla '!$E81,"-")</f>
        <v>0.84810723144015909</v>
      </c>
      <c r="R81" s="35">
        <f t="shared" si="312"/>
        <v>-1.7345463126679062E-2</v>
      </c>
      <c r="S81" s="243">
        <f>IFERROR('Turistas lugar residencia isla '!S81/'Turistas lugar residencia isla '!$G81,"-")</f>
        <v>0.83281752700712941</v>
      </c>
      <c r="T81" s="35">
        <f t="shared" si="313"/>
        <v>-6.0381649987747421E-3</v>
      </c>
      <c r="U81" s="243">
        <f>IFERROR('Turistas lugar residencia isla '!U81/'Turistas lugar residencia isla '!$I81,"-")</f>
        <v>0.91683768039189728</v>
      </c>
      <c r="V81" s="35">
        <f t="shared" si="314"/>
        <v>-8.7854385676879865E-3</v>
      </c>
      <c r="W81" s="243">
        <f>IFERROR('Turistas lugar residencia isla '!W81/'Turistas lugar residencia isla '!$K81,"-")</f>
        <v>0.87957682023652983</v>
      </c>
      <c r="X81" s="35">
        <f t="shared" si="315"/>
        <v>-2.2799870024404867E-2</v>
      </c>
      <c r="Y81" s="243">
        <f>IFERROR('Turistas lugar residencia isla '!Y81/'Turistas lugar residencia isla '!$M81,"-")</f>
        <v>0.68143222965991279</v>
      </c>
      <c r="Z81" s="35">
        <f t="shared" si="316"/>
        <v>-9.8370768363011396E-2</v>
      </c>
      <c r="AA81" s="242">
        <f>IFERROR('Turistas lugar residencia isla '!AA81/'Turistas lugar residencia isla '!$C81,"-")</f>
        <v>0.13824147821982513</v>
      </c>
      <c r="AB81" s="35">
        <f t="shared" si="317"/>
        <v>0.10346720773728801</v>
      </c>
      <c r="AC81" s="243">
        <f>IFERROR('Turistas lugar residencia isla '!AC81/'Turistas lugar residencia isla '!$E81,"-")</f>
        <v>0.15189276855984088</v>
      </c>
      <c r="AD81" s="35">
        <f t="shared" si="318"/>
        <v>0.10931882023840789</v>
      </c>
      <c r="AE81" s="243">
        <f>IFERROR('Turistas lugar residencia isla '!AE81/'Turistas lugar residencia isla '!$G81,"-")</f>
        <v>0.16718247299287053</v>
      </c>
      <c r="AF81" s="35">
        <f t="shared" si="319"/>
        <v>3.1224232017282638E-2</v>
      </c>
      <c r="AG81" s="243">
        <f>IFERROR('Turistas lugar residencia isla '!AG81/'Turistas lugar residencia isla '!$I81,"-")</f>
        <v>8.3162319608102747E-2</v>
      </c>
      <c r="AH81" s="35">
        <f t="shared" si="320"/>
        <v>0.1082973768858071</v>
      </c>
      <c r="AI81" s="243">
        <f>IFERROR('Turistas lugar residencia isla '!AI81/'Turistas lugar residencia isla '!$K81,"-")</f>
        <v>0.12042317976347017</v>
      </c>
      <c r="AJ81" s="35">
        <f t="shared" si="321"/>
        <v>0.20542468014529236</v>
      </c>
      <c r="AK81" s="243">
        <f>IFERROR('Turistas lugar residencia isla '!AK81/'Turistas lugar residencia isla '!$M81,"-")</f>
        <v>0.31856777034008715</v>
      </c>
      <c r="AL81" s="35">
        <f t="shared" si="322"/>
        <v>0.30419847341225625</v>
      </c>
      <c r="AM81" s="242">
        <f>IFERROR('Turistas lugar residencia isla '!AM81/'Turistas lugar residencia isla '!$C81,"-")</f>
        <v>0.20607243884486021</v>
      </c>
      <c r="AN81" s="35">
        <f t="shared" si="323"/>
        <v>2.25288874545575E-2</v>
      </c>
      <c r="AO81" s="243">
        <f>IFERROR('Turistas lugar residencia isla '!AO81/'Turistas lugar residencia isla '!$E81,"-")</f>
        <v>0.13733828660691172</v>
      </c>
      <c r="AP81" s="35">
        <f t="shared" si="324"/>
        <v>7.315519068940568E-2</v>
      </c>
      <c r="AQ81" s="243">
        <f>IFERROR('Turistas lugar residencia isla '!AQ81/'Turistas lugar residencia isla '!$G81,"-")</f>
        <v>0.24010861013919119</v>
      </c>
      <c r="AR81" s="35">
        <f t="shared" si="325"/>
        <v>6.2236669401338318E-2</v>
      </c>
      <c r="AS81" s="243">
        <f>IFERROR('Turistas lugar residencia isla '!AS81/'Turistas lugar residencia isla '!$I81,"-")</f>
        <v>0.40949512335054505</v>
      </c>
      <c r="AT81" s="35">
        <f t="shared" si="326"/>
        <v>-3.6400199479817541E-2</v>
      </c>
      <c r="AU81" s="243">
        <f>IFERROR('Turistas lugar residencia isla '!AU81/'Turistas lugar residencia isla '!$K81,"-")</f>
        <v>0.12303707818913594</v>
      </c>
      <c r="AV81" s="35">
        <f t="shared" si="327"/>
        <v>-2.353940843326674E-2</v>
      </c>
      <c r="AW81" s="243">
        <f>IFERROR('Turistas lugar residencia isla '!AW81/'Turistas lugar residencia isla '!$M81,"-")</f>
        <v>0.3200503167258188</v>
      </c>
      <c r="AX81" s="35">
        <f t="shared" si="328"/>
        <v>-1.3820611736061639E-2</v>
      </c>
      <c r="AY81" s="242">
        <f>IFERROR('Turistas lugar residencia isla '!AY81/'Turistas lugar residencia isla '!$C81,"-")</f>
        <v>2.6565475856469026E-2</v>
      </c>
      <c r="AZ81" s="35">
        <f t="shared" si="329"/>
        <v>8.8798155441938142E-4</v>
      </c>
      <c r="BA81" s="243">
        <f>IFERROR('Turistas lugar residencia isla '!BA81/'Turistas lugar residencia isla '!$E81,"-")</f>
        <v>3.6253448890049278E-2</v>
      </c>
      <c r="BB81" s="35">
        <f t="shared" si="330"/>
        <v>-4.6761965218313994E-2</v>
      </c>
      <c r="BC81" s="243">
        <f>IFERROR('Turistas lugar residencia isla '!BC81/'Turistas lugar residencia isla '!$G81,"-")</f>
        <v>3.0323901883534912E-2</v>
      </c>
      <c r="BD81" s="35">
        <f t="shared" si="331"/>
        <v>1.7301465088837009E-2</v>
      </c>
      <c r="BE81" s="243">
        <f>IFERROR('Turistas lugar residencia isla '!BE81/'Turistas lugar residencia isla '!$I81,"-")</f>
        <v>6.443355840946202E-3</v>
      </c>
      <c r="BF81" s="35">
        <f t="shared" si="332"/>
        <v>0.27468537661976655</v>
      </c>
      <c r="BG81" s="243">
        <f>IFERROR('Turistas lugar residencia isla '!BG81/'Turistas lugar residencia isla '!$K81,"-")</f>
        <v>1.6298895687866955E-2</v>
      </c>
      <c r="BH81" s="35">
        <f t="shared" si="333"/>
        <v>0.24370390308912526</v>
      </c>
      <c r="BI81" s="243">
        <f>IFERROR('Turistas lugar residencia isla '!BI81/'Turistas lugar residencia isla '!$M81,"-")</f>
        <v>1.9048474774248619E-2</v>
      </c>
      <c r="BJ81" s="35">
        <f t="shared" si="334"/>
        <v>-6.5485755095934794E-2</v>
      </c>
      <c r="BK81" s="242">
        <f>IFERROR('Turistas lugar residencia isla '!BK81/'Turistas lugar residencia isla '!$C81,"-")</f>
        <v>3.6184764275033914E-2</v>
      </c>
      <c r="BL81" s="35">
        <f t="shared" si="335"/>
        <v>0.11054431444894219</v>
      </c>
      <c r="BM81" s="243">
        <f>IFERROR('Turistas lugar residencia isla '!BM81/'Turistas lugar residencia isla '!$E81,"-")</f>
        <v>3.6257874089791725E-2</v>
      </c>
      <c r="BN81" s="35">
        <f t="shared" si="336"/>
        <v>0.17592340811440432</v>
      </c>
      <c r="BO81" s="243">
        <f>IFERROR('Turistas lugar residencia isla '!BO81/'Turistas lugar residencia isla '!$G81,"-")</f>
        <v>2.3766886152207255E-2</v>
      </c>
      <c r="BP81" s="35">
        <f t="shared" si="337"/>
        <v>4.5793596541882087E-2</v>
      </c>
      <c r="BQ81" s="243">
        <f>IFERROR('Turistas lugar residencia isla '!BQ81/'Turistas lugar residencia isla '!$I81,"-")</f>
        <v>5.817776600909131E-2</v>
      </c>
      <c r="BR81" s="35">
        <f t="shared" si="338"/>
        <v>0.40733919589506185</v>
      </c>
      <c r="BS81" s="243">
        <f>IFERROR('Turistas lugar residencia isla '!BS81/'Turistas lugar residencia isla '!$K81,"-")</f>
        <v>3.8652923049867907E-2</v>
      </c>
      <c r="BT81" s="35">
        <f t="shared" si="339"/>
        <v>-2.8433672258018072E-2</v>
      </c>
      <c r="BU81" s="243">
        <f>IFERROR('Turistas lugar residencia isla '!BU81/'Turistas lugar residencia isla '!$M81,"-")</f>
        <v>1.8823846533986253E-2</v>
      </c>
      <c r="BV81" s="35">
        <f t="shared" si="340"/>
        <v>-0.73355466720424212</v>
      </c>
      <c r="BW81" s="242">
        <f>IFERROR('Turistas lugar residencia isla '!BW81/'Turistas lugar residencia isla '!$C81,"-")</f>
        <v>0.34686211665604916</v>
      </c>
      <c r="BX81" s="35">
        <f t="shared" si="341"/>
        <v>-7.1348827758126676E-2</v>
      </c>
      <c r="BY81" s="243">
        <f>IFERROR('Turistas lugar residencia isla '!BY81/'Turistas lugar residencia isla '!$E81,"-")</f>
        <v>0.40340784632166332</v>
      </c>
      <c r="BZ81" s="35">
        <f t="shared" si="342"/>
        <v>-7.3612806577759593E-2</v>
      </c>
      <c r="CA81" s="243">
        <f>IFERROR('Turistas lugar residencia isla '!CA81/'Turistas lugar residencia isla '!$G81,"-")</f>
        <v>0.23791681589846728</v>
      </c>
      <c r="CB81" s="35">
        <f t="shared" si="343"/>
        <v>-0.12120290666969924</v>
      </c>
      <c r="CC81" s="243">
        <f>IFERROR('Turistas lugar residencia isla '!CC81/'Turistas lugar residencia isla '!$I81,"-")</f>
        <v>0.23473012930844256</v>
      </c>
      <c r="CD81" s="35">
        <f t="shared" si="344"/>
        <v>-5.9355985941523026E-2</v>
      </c>
      <c r="CE81" s="243">
        <f>IFERROR('Turistas lugar residencia isla '!CE81/'Turistas lugar residencia isla '!$K81,"-")</f>
        <v>0.46815160610868861</v>
      </c>
      <c r="CF81" s="35">
        <f t="shared" si="345"/>
        <v>-3.0610537420168171E-2</v>
      </c>
      <c r="CG81" s="243">
        <f>IFERROR('Turistas lugar residencia isla '!CG81/'Turistas lugar residencia isla '!$M81,"-")</f>
        <v>0.11712116447279752</v>
      </c>
      <c r="CH81" s="35">
        <f t="shared" si="346"/>
        <v>0.21164390759380192</v>
      </c>
      <c r="CI81" s="242">
        <f>IFERROR('Turistas lugar residencia isla '!CI81/'Turistas lugar residencia isla '!$C81,"-")</f>
        <v>3.7788116543822761E-2</v>
      </c>
      <c r="CJ81" s="35">
        <f t="shared" si="347"/>
        <v>-3.062888767702765E-2</v>
      </c>
      <c r="CK81" s="243">
        <f>IFERROR('Turistas lugar residencia isla '!CK81/'Turistas lugar residencia isla '!$E81,"-")</f>
        <v>2.8511561940627095E-2</v>
      </c>
      <c r="CL81" s="35">
        <f t="shared" si="348"/>
        <v>-2.6542174987856715E-2</v>
      </c>
      <c r="CM81" s="243">
        <f>IFERROR('Turistas lugar residencia isla '!CM81/'Turistas lugar residencia isla '!$G81,"-")</f>
        <v>5.6515230827157432E-2</v>
      </c>
      <c r="CN81" s="35">
        <f t="shared" si="349"/>
        <v>1.4902381412930543E-2</v>
      </c>
      <c r="CO81" s="243">
        <f>IFERROR('Turistas lugar residencia isla '!CO81/'Turistas lugar residencia isla '!$I81,"-")</f>
        <v>2.5607926210335849E-2</v>
      </c>
      <c r="CP81" s="35">
        <f t="shared" si="350"/>
        <v>-0.23700879587431578</v>
      </c>
      <c r="CQ81" s="243">
        <f>IFERROR('Turistas lugar residencia isla '!CQ81/'Turistas lugar residencia isla '!$K81,"-")</f>
        <v>3.2118176985703496E-2</v>
      </c>
      <c r="CR81" s="35">
        <f t="shared" si="351"/>
        <v>5.6623253077716429E-2</v>
      </c>
      <c r="CS81" s="243">
        <f>IFERROR('Turistas lugar residencia isla '!CS81/'Turistas lugar residencia isla '!$M81,"-")</f>
        <v>8.4145738802282224E-2</v>
      </c>
      <c r="CT81" s="35">
        <f t="shared" si="352"/>
        <v>-7.606658557383339E-2</v>
      </c>
      <c r="CU81" s="242">
        <f>IFERROR('Turistas lugar residencia isla '!CU81/'Turistas lugar residencia isla '!$C81,"-")</f>
        <v>4.4442482316088973E-2</v>
      </c>
      <c r="CV81" s="35">
        <f t="shared" si="353"/>
        <v>0.13037421334940702</v>
      </c>
      <c r="CW81" s="243">
        <f>IFERROR('Turistas lugar residencia isla '!CW81/'Turistas lugar residencia isla '!$E81,"-")</f>
        <v>3.1215358983266106E-2</v>
      </c>
      <c r="CX81" s="35">
        <f t="shared" si="354"/>
        <v>9.9150717558527335E-2</v>
      </c>
      <c r="CY81" s="243">
        <f>IFERROR('Turistas lugar residencia isla '!CY81/'Turistas lugar residencia isla '!$G81,"-")</f>
        <v>2.6396427008047802E-2</v>
      </c>
      <c r="CZ81" s="35">
        <f t="shared" si="355"/>
        <v>0.3734312739156247</v>
      </c>
      <c r="DA81" s="243">
        <f>IFERROR('Turistas lugar residencia isla '!DA81/'Turistas lugar residencia isla '!$I81,"-")</f>
        <v>1.7537181693808201E-2</v>
      </c>
      <c r="DB81" s="35">
        <f t="shared" si="356"/>
        <v>3.1791244080477066E-2</v>
      </c>
      <c r="DC81" s="243">
        <f>IFERROR('Turistas lugar residencia isla '!DC81/'Turistas lugar residencia isla '!$K81,"-")</f>
        <v>0.11360066506528751</v>
      </c>
      <c r="DD81" s="35">
        <f t="shared" si="357"/>
        <v>8.2558995048128025E-2</v>
      </c>
      <c r="DE81" s="243">
        <f>IFERROR('Turistas lugar residencia isla '!DE81/'Turistas lugar residencia isla '!$M81,"-")</f>
        <v>0</v>
      </c>
      <c r="DF81" s="35">
        <f t="shared" si="358"/>
        <v>-1</v>
      </c>
      <c r="DG81" s="242">
        <f>IFERROR('Turistas lugar residencia isla '!DG81/'Turistas lugar residencia isla '!$C81,"-")</f>
        <v>3.0225211992381807E-2</v>
      </c>
      <c r="DH81" s="35">
        <f t="shared" si="359"/>
        <v>2.5938817588878393E-2</v>
      </c>
      <c r="DI81" s="243">
        <f>IFERROR('Turistas lugar residencia isla '!DI81/'Turistas lugar residencia isla '!$E81,"-")</f>
        <v>1.4485891356921124E-2</v>
      </c>
      <c r="DJ81" s="35">
        <f t="shared" si="360"/>
        <v>0.21176013700424545</v>
      </c>
      <c r="DK81" s="243">
        <f>IFERROR('Turistas lugar residencia isla '!DK81/'Turistas lugar residencia isla '!$G81,"-")</f>
        <v>7.9865798520232775E-2</v>
      </c>
      <c r="DL81" s="35">
        <f t="shared" si="361"/>
        <v>2.0027384867071563E-2</v>
      </c>
      <c r="DM81" s="243">
        <f>IFERROR('Turistas lugar residencia isla '!DM81/'Turistas lugar residencia isla '!$I81,"-")</f>
        <v>1.0580784677170219E-2</v>
      </c>
      <c r="DN81" s="35">
        <f t="shared" si="362"/>
        <v>0.2976951274516948</v>
      </c>
      <c r="DO81" s="243">
        <f>IFERROR('Turistas lugar residencia isla '!DO81/'Turistas lugar residencia isla '!$K81,"-")</f>
        <v>7.741775612407624E-3</v>
      </c>
      <c r="DP81" s="35">
        <f t="shared" si="363"/>
        <v>-0.25190709735574701</v>
      </c>
      <c r="DQ81" s="243">
        <f>IFERROR('Turistas lugar residencia isla '!DQ81/'Turistas lugar residencia isla '!$M81,"-")</f>
        <v>3.1447953636731208E-3</v>
      </c>
      <c r="DR81" s="35">
        <f t="shared" si="364"/>
        <v>-0.50771538892606416</v>
      </c>
      <c r="DS81" s="242">
        <f>IFERROR('Turistas lugar residencia isla '!DS81/'Turistas lugar residencia isla '!$C81,"-")</f>
        <v>8.2889103806125575E-2</v>
      </c>
      <c r="DT81" s="35">
        <f t="shared" si="365"/>
        <v>8.2804484476472595E-2</v>
      </c>
      <c r="DU81" s="243">
        <f>IFERROR('Turistas lugar residencia isla '!DU81/'Turistas lugar residencia isla '!$E81,"-")</f>
        <v>0.12237889887754809</v>
      </c>
      <c r="DV81" s="35">
        <f t="shared" si="366"/>
        <v>-5.035582149386042E-3</v>
      </c>
      <c r="DW81" s="243">
        <f>IFERROR('Turistas lugar residencia isla '!DW81/'Turistas lugar residencia isla '!$G81,"-")</f>
        <v>0.10993256253195091</v>
      </c>
      <c r="DX81" s="35">
        <f t="shared" si="367"/>
        <v>-2.1367870951062518E-2</v>
      </c>
      <c r="DY81" s="243">
        <f>IFERROR('Turistas lugar residencia isla '!DY81/'Turistas lugar residencia isla '!$I81,"-")</f>
        <v>0.10552098503905732</v>
      </c>
      <c r="DZ81" s="35">
        <f t="shared" si="368"/>
        <v>9.1344112573159775E-2</v>
      </c>
      <c r="EA81" s="243">
        <f>IFERROR('Turistas lugar residencia isla '!EA81/'Turistas lugar residencia isla '!$K81,"-")</f>
        <v>5.4783953701224214E-2</v>
      </c>
      <c r="EB81" s="35">
        <f t="shared" si="369"/>
        <v>-0.17167976181460753</v>
      </c>
      <c r="EC81" s="243">
        <f>IFERROR('Turistas lugar residencia isla '!EC81/'Turistas lugar residencia isla '!$M81,"-")</f>
        <v>0.1027449570960061</v>
      </c>
      <c r="ED81" s="35">
        <f t="shared" si="370"/>
        <v>-8.2659096006615695E-2</v>
      </c>
    </row>
    <row r="82" spans="1:134" s="16" customFormat="1" outlineLevel="1" x14ac:dyDescent="0.25">
      <c r="A82" s="218"/>
      <c r="B82" s="33" t="s">
        <v>51</v>
      </c>
      <c r="C82" s="242">
        <f>IFERROR('Turistas lugar residencia isla '!C82/'Turistas lugar residencia isla '!$C82,"-")</f>
        <v>1</v>
      </c>
      <c r="D82" s="35">
        <f t="shared" si="305"/>
        <v>0</v>
      </c>
      <c r="E82" s="243">
        <f>IFERROR('Turistas lugar residencia isla '!E82/'Turistas lugar residencia isla '!$E82,"-")</f>
        <v>1</v>
      </c>
      <c r="F82" s="35">
        <f t="shared" si="306"/>
        <v>0</v>
      </c>
      <c r="G82" s="243">
        <f>IFERROR('Turistas lugar residencia isla '!G82/'Turistas lugar residencia isla '!$G82,"-")</f>
        <v>1</v>
      </c>
      <c r="H82" s="35">
        <f t="shared" si="307"/>
        <v>0</v>
      </c>
      <c r="I82" s="243">
        <f>IFERROR('Turistas lugar residencia isla '!I82/'Turistas lugar residencia isla '!$I82,"-")</f>
        <v>1</v>
      </c>
      <c r="J82" s="35">
        <f t="shared" si="308"/>
        <v>0</v>
      </c>
      <c r="K82" s="243">
        <f>IFERROR('Turistas lugar residencia isla '!K82/'Turistas lugar residencia isla '!$K82,"-")</f>
        <v>1</v>
      </c>
      <c r="L82" s="35">
        <f t="shared" si="309"/>
        <v>0</v>
      </c>
      <c r="M82" s="243">
        <f>IFERROR('Turistas lugar residencia isla '!M82/'Turistas lugar residencia isla '!$M82,"-")</f>
        <v>1</v>
      </c>
      <c r="N82" s="35">
        <f t="shared" si="310"/>
        <v>0</v>
      </c>
      <c r="O82" s="242">
        <f>IFERROR('Turistas lugar residencia isla '!O82/'Turistas lugar residencia isla '!$C82,"-")</f>
        <v>0.8972729016318145</v>
      </c>
      <c r="P82" s="35">
        <f t="shared" si="311"/>
        <v>-2.0680945573886667E-2</v>
      </c>
      <c r="Q82" s="243">
        <f>IFERROR('Turistas lugar residencia isla '!Q82/'Turistas lugar residencia isla '!$E82,"-")</f>
        <v>0.87831214496243715</v>
      </c>
      <c r="R82" s="35">
        <f t="shared" si="312"/>
        <v>-2.1228473769406286E-2</v>
      </c>
      <c r="S82" s="243">
        <f>IFERROR('Turistas lugar residencia isla '!S82/'Turistas lugar residencia isla '!$G82,"-")</f>
        <v>0.88958785740706725</v>
      </c>
      <c r="T82" s="35">
        <f t="shared" si="313"/>
        <v>-1.8000544223696235E-2</v>
      </c>
      <c r="U82" s="243">
        <f>IFERROR('Turistas lugar residencia isla '!U82/'Turistas lugar residencia isla '!$I82,"-")</f>
        <v>0.93394505155037266</v>
      </c>
      <c r="V82" s="35">
        <f t="shared" si="314"/>
        <v>-1.9697489929888845E-2</v>
      </c>
      <c r="W82" s="243">
        <f>IFERROR('Turistas lugar residencia isla '!W82/'Turistas lugar residencia isla '!$K82,"-")</f>
        <v>0.91970671178793006</v>
      </c>
      <c r="X82" s="35">
        <f t="shared" si="315"/>
        <v>-1.2387078772023496E-2</v>
      </c>
      <c r="Y82" s="243">
        <f>IFERROR('Turistas lugar residencia isla '!Y82/'Turistas lugar residencia isla '!$M82,"-")</f>
        <v>0.83161672348824689</v>
      </c>
      <c r="Z82" s="35">
        <f t="shared" si="316"/>
        <v>-4.0971836701621855E-2</v>
      </c>
      <c r="AA82" s="242">
        <f>IFERROR('Turistas lugar residencia isla '!AA82/'Turistas lugar residencia isla '!$C82,"-")</f>
        <v>0.10272709836818553</v>
      </c>
      <c r="AB82" s="35">
        <f t="shared" si="317"/>
        <v>0.22616075491305843</v>
      </c>
      <c r="AC82" s="243">
        <f>IFERROR('Turistas lugar residencia isla '!AC82/'Turistas lugar residencia isla '!$E82,"-")</f>
        <v>0.12168785503756288</v>
      </c>
      <c r="AD82" s="35">
        <f t="shared" si="318"/>
        <v>0.18559965326599359</v>
      </c>
      <c r="AE82" s="243">
        <f>IFERROR('Turistas lugar residencia isla '!AE82/'Turistas lugar residencia isla '!$G82,"-")</f>
        <v>0.11041214259293276</v>
      </c>
      <c r="AF82" s="35">
        <f t="shared" si="319"/>
        <v>0.17327982472652237</v>
      </c>
      <c r="AG82" s="243">
        <f>IFERROR('Turistas lugar residencia isla '!AG82/'Turistas lugar residencia isla '!$I82,"-")</f>
        <v>6.6054948449627365E-2</v>
      </c>
      <c r="AH82" s="35">
        <f t="shared" si="320"/>
        <v>0.39683739867124213</v>
      </c>
      <c r="AI82" s="243">
        <f>IFERROR('Turistas lugar residencia isla '!AI82/'Turistas lugar residencia isla '!$K82,"-")</f>
        <v>8.0293288212069935E-2</v>
      </c>
      <c r="AJ82" s="35">
        <f t="shared" si="321"/>
        <v>0.16776786070107685</v>
      </c>
      <c r="AK82" s="243">
        <f>IFERROR('Turistas lugar residencia isla '!AK82/'Turistas lugar residencia isla '!$M82,"-")</f>
        <v>0.16838327651175308</v>
      </c>
      <c r="AL82" s="35">
        <f t="shared" si="322"/>
        <v>0.26742390356685131</v>
      </c>
      <c r="AM82" s="242">
        <f>IFERROR('Turistas lugar residencia isla '!AM82/'Turistas lugar residencia isla '!$C82,"-")</f>
        <v>0.20132246542205162</v>
      </c>
      <c r="AN82" s="35">
        <f t="shared" si="323"/>
        <v>-5.3080724609765872E-2</v>
      </c>
      <c r="AO82" s="243">
        <f>IFERROR('Turistas lugar residencia isla '!AO82/'Turistas lugar residencia isla '!$E82,"-")</f>
        <v>0.1326353851949798</v>
      </c>
      <c r="AP82" s="35">
        <f t="shared" si="324"/>
        <v>-9.633099134209544E-2</v>
      </c>
      <c r="AQ82" s="243">
        <f>IFERROR('Turistas lugar residencia isla '!AQ82/'Turistas lugar residencia isla '!$G82,"-")</f>
        <v>0.22460123147069408</v>
      </c>
      <c r="AR82" s="35">
        <f t="shared" si="325"/>
        <v>-1.136011689063654E-2</v>
      </c>
      <c r="AS82" s="243">
        <f>IFERROR('Turistas lugar residencia isla '!AS82/'Turistas lugar residencia isla '!$I82,"-")</f>
        <v>0.41238850059852494</v>
      </c>
      <c r="AT82" s="35">
        <f t="shared" si="326"/>
        <v>-1.0739506961071621E-2</v>
      </c>
      <c r="AU82" s="243">
        <f>IFERROR('Turistas lugar residencia isla '!AU82/'Turistas lugar residencia isla '!$K82,"-")</f>
        <v>0.13488249670990787</v>
      </c>
      <c r="AV82" s="35">
        <f t="shared" si="327"/>
        <v>-0.19672191555609908</v>
      </c>
      <c r="AW82" s="243">
        <f>IFERROR('Turistas lugar residencia isla '!AW82/'Turistas lugar residencia isla '!$M82,"-")</f>
        <v>0.42637717566840122</v>
      </c>
      <c r="AX82" s="35">
        <f t="shared" si="328"/>
        <v>9.7198085488964248E-2</v>
      </c>
      <c r="AY82" s="242">
        <f>IFERROR('Turistas lugar residencia isla '!AY82/'Turistas lugar residencia isla '!$C82,"-")</f>
        <v>2.4368580441015253E-2</v>
      </c>
      <c r="AZ82" s="35">
        <f t="shared" si="329"/>
        <v>0.11921802104910939</v>
      </c>
      <c r="BA82" s="243">
        <f>IFERROR('Turistas lugar residencia isla '!BA82/'Turistas lugar residencia isla '!$E82,"-")</f>
        <v>3.6225835284731812E-2</v>
      </c>
      <c r="BB82" s="35">
        <f t="shared" si="330"/>
        <v>5.7590284420073523E-2</v>
      </c>
      <c r="BC82" s="243">
        <f>IFERROR('Turistas lugar residencia isla '!BC82/'Turistas lugar residencia isla '!$G82,"-")</f>
        <v>2.2186099529202766E-2</v>
      </c>
      <c r="BD82" s="35">
        <f t="shared" si="331"/>
        <v>0.16133210902843365</v>
      </c>
      <c r="BE82" s="243">
        <f>IFERROR('Turistas lugar residencia isla '!BE82/'Turistas lugar residencia isla '!$I82,"-")</f>
        <v>6.7961539946711971E-3</v>
      </c>
      <c r="BF82" s="35">
        <f t="shared" si="332"/>
        <v>0.52353128918092318</v>
      </c>
      <c r="BG82" s="243">
        <f>IFERROR('Turistas lugar residencia isla '!BG82/'Turistas lugar residencia isla '!$K82,"-")</f>
        <v>1.740928746004888E-2</v>
      </c>
      <c r="BH82" s="35">
        <f t="shared" si="333"/>
        <v>0.23911275753887518</v>
      </c>
      <c r="BI82" s="243">
        <f>IFERROR('Turistas lugar residencia isla '!BI82/'Turistas lugar residencia isla '!$M82,"-")</f>
        <v>1.7333572582092231E-2</v>
      </c>
      <c r="BJ82" s="35">
        <f t="shared" si="334"/>
        <v>9.6343389231123844E-3</v>
      </c>
      <c r="BK82" s="242">
        <f>IFERROR('Turistas lugar residencia isla '!BK82/'Turistas lugar residencia isla '!$C82,"-")</f>
        <v>3.1280277600255348E-2</v>
      </c>
      <c r="BL82" s="35">
        <f t="shared" si="335"/>
        <v>-4.3411800581865556E-2</v>
      </c>
      <c r="BM82" s="243">
        <f>IFERROR('Turistas lugar residencia isla '!BM82/'Turistas lugar residencia isla '!$E82,"-")</f>
        <v>3.1016155363329467E-2</v>
      </c>
      <c r="BN82" s="35">
        <f t="shared" si="336"/>
        <v>2.6860325019331777E-2</v>
      </c>
      <c r="BO82" s="243">
        <f>IFERROR('Turistas lugar residencia isla '!BO82/'Turistas lugar residencia isla '!$G82,"-")</f>
        <v>2.1944536009320326E-2</v>
      </c>
      <c r="BP82" s="35">
        <f t="shared" si="337"/>
        <v>6.0438170256665646E-2</v>
      </c>
      <c r="BQ82" s="243">
        <f>IFERROR('Turistas lugar residencia isla '!BQ82/'Turistas lugar residencia isla '!$I82,"-")</f>
        <v>4.3914353013862609E-2</v>
      </c>
      <c r="BR82" s="35">
        <f t="shared" si="338"/>
        <v>-0.16902394122984454</v>
      </c>
      <c r="BS82" s="243">
        <f>IFERROR('Turistas lugar residencia isla '!BS82/'Turistas lugar residencia isla '!$K82,"-")</f>
        <v>3.8379394623049443E-2</v>
      </c>
      <c r="BT82" s="35">
        <f t="shared" si="339"/>
        <v>2.8275365845966682E-3</v>
      </c>
      <c r="BU82" s="243">
        <f>IFERROR('Turistas lugar residencia isla '!BU82/'Turistas lugar residencia isla '!$M82,"-")</f>
        <v>3.8471200430647765E-2</v>
      </c>
      <c r="BV82" s="35">
        <f t="shared" si="340"/>
        <v>-8.7424097030974979E-2</v>
      </c>
      <c r="BW82" s="242">
        <f>IFERROR('Turistas lugar residencia isla '!BW82/'Turistas lugar residencia isla '!$C82,"-")</f>
        <v>0.33716074048438499</v>
      </c>
      <c r="BX82" s="35">
        <f t="shared" si="341"/>
        <v>3.1873797089904787E-2</v>
      </c>
      <c r="BY82" s="243">
        <f>IFERROR('Turistas lugar residencia isla '!BY82/'Turistas lugar residencia isla '!$E82,"-")</f>
        <v>0.39907514792462306</v>
      </c>
      <c r="BZ82" s="35">
        <f t="shared" si="342"/>
        <v>1.4690119919489542E-2</v>
      </c>
      <c r="CA82" s="243">
        <f>IFERROR('Turistas lugar residencia isla '!CA82/'Turistas lugar residencia isla '!$G82,"-")</f>
        <v>0.20141364984864535</v>
      </c>
      <c r="CB82" s="35">
        <f t="shared" si="343"/>
        <v>2.1353128375479757E-2</v>
      </c>
      <c r="CC82" s="243">
        <f>IFERROR('Turistas lugar residencia isla '!CC82/'Turistas lugar residencia isla '!$I82,"-")</f>
        <v>0.24955593311966637</v>
      </c>
      <c r="CD82" s="35">
        <f t="shared" si="344"/>
        <v>9.8464107289490288E-2</v>
      </c>
      <c r="CE82" s="243">
        <f>IFERROR('Turistas lugar residencia isla '!CE82/'Turistas lugar residencia isla '!$K82,"-")</f>
        <v>0.48231622485429593</v>
      </c>
      <c r="CF82" s="35">
        <f t="shared" si="345"/>
        <v>5.3266738071533926E-2</v>
      </c>
      <c r="CG82" s="243">
        <f>IFERROR('Turistas lugar residencia isla '!CG82/'Turistas lugar residencia isla '!$M82,"-")</f>
        <v>0.13543872241162749</v>
      </c>
      <c r="CH82" s="35">
        <f t="shared" si="346"/>
        <v>-0.18214599185673752</v>
      </c>
      <c r="CI82" s="242">
        <f>IFERROR('Turistas lugar residencia isla '!CI82/'Turistas lugar residencia isla '!$C82,"-")</f>
        <v>4.0538809469718683E-2</v>
      </c>
      <c r="CJ82" s="35">
        <f t="shared" si="347"/>
        <v>-0.11821168649977709</v>
      </c>
      <c r="CK82" s="243">
        <f>IFERROR('Turistas lugar residencia isla '!CK82/'Turistas lugar residencia isla '!$E82,"-")</f>
        <v>3.5250751626986182E-2</v>
      </c>
      <c r="CL82" s="35">
        <f t="shared" si="348"/>
        <v>-5.5345798382007705E-2</v>
      </c>
      <c r="CM82" s="243">
        <f>IFERROR('Turistas lugar residencia isla '!CM82/'Turistas lugar residencia isla '!$G82,"-")</f>
        <v>5.5433795239688888E-2</v>
      </c>
      <c r="CN82" s="35">
        <f t="shared" si="349"/>
        <v>-2.3975772755720937E-2</v>
      </c>
      <c r="CO82" s="243">
        <f>IFERROR('Turistas lugar residencia isla '!CO82/'Turistas lugar residencia isla '!$I82,"-")</f>
        <v>2.6866046260184576E-2</v>
      </c>
      <c r="CP82" s="35">
        <f t="shared" si="350"/>
        <v>-0.36941715438114642</v>
      </c>
      <c r="CQ82" s="243">
        <f>IFERROR('Turistas lugar residencia isla '!CQ82/'Turistas lugar residencia isla '!$K82,"-")</f>
        <v>3.5852603872908444E-2</v>
      </c>
      <c r="CR82" s="35">
        <f t="shared" si="351"/>
        <v>-0.13062152255286064</v>
      </c>
      <c r="CS82" s="243">
        <f>IFERROR('Turistas lugar residencia isla '!CS82/'Turistas lugar residencia isla '!$M82,"-")</f>
        <v>6.1008433518751119E-2</v>
      </c>
      <c r="CT82" s="35">
        <f t="shared" si="352"/>
        <v>-7.4554647249157613E-2</v>
      </c>
      <c r="CU82" s="242">
        <f>IFERROR('Turistas lugar residencia isla '!CU82/'Turistas lugar residencia isla '!$C82,"-")</f>
        <v>3.6344797861521179E-2</v>
      </c>
      <c r="CV82" s="35">
        <f t="shared" si="353"/>
        <v>5.030023585154586E-3</v>
      </c>
      <c r="CW82" s="243">
        <f>IFERROR('Turistas lugar residencia isla '!CW82/'Turistas lugar residencia isla '!$E82,"-")</f>
        <v>2.6556255678754255E-2</v>
      </c>
      <c r="CX82" s="35">
        <f t="shared" si="354"/>
        <v>6.1170785074922573E-2</v>
      </c>
      <c r="CY82" s="243">
        <f>IFERROR('Turistas lugar residencia isla '!CY82/'Turistas lugar residencia isla '!$G82,"-")</f>
        <v>1.742276887152092E-2</v>
      </c>
      <c r="CZ82" s="35">
        <f t="shared" si="355"/>
        <v>-0.10509687423921421</v>
      </c>
      <c r="DA82" s="243">
        <f>IFERROR('Turistas lugar residencia isla '!DA82/'Turistas lugar residencia isla '!$I82,"-")</f>
        <v>1.5358921882843572E-2</v>
      </c>
      <c r="DB82" s="35">
        <f t="shared" si="356"/>
        <v>-0.13658335048984904</v>
      </c>
      <c r="DC82" s="243">
        <f>IFERROR('Turistas lugar residencia isla '!DC82/'Turistas lugar residencia isla '!$K82,"-")</f>
        <v>0.10141003948110547</v>
      </c>
      <c r="DD82" s="35">
        <f t="shared" si="357"/>
        <v>9.4050504481265396E-2</v>
      </c>
      <c r="DE82" s="243">
        <f>IFERROR('Turistas lugar residencia isla '!DE82/'Turistas lugar residencia isla '!$M82,"-")</f>
        <v>3.2298582451103537E-4</v>
      </c>
      <c r="DF82" s="35" t="str">
        <f t="shared" si="358"/>
        <v>-</v>
      </c>
      <c r="DG82" s="242">
        <f>IFERROR('Turistas lugar residencia isla '!DG82/'Turistas lugar residencia isla '!$C82,"-")</f>
        <v>0.10353603445798805</v>
      </c>
      <c r="DH82" s="35">
        <f t="shared" si="359"/>
        <v>-9.7334258764560477E-2</v>
      </c>
      <c r="DI82" s="243">
        <f>IFERROR('Turistas lugar residencia isla '!DI82/'Turistas lugar residencia isla '!$E82,"-")</f>
        <v>6.8316798770803627E-2</v>
      </c>
      <c r="DJ82" s="35">
        <f t="shared" si="360"/>
        <v>-0.1118070162235546</v>
      </c>
      <c r="DK82" s="243">
        <f>IFERROR('Turistas lugar residencia isla '!DK82/'Turistas lugar residencia isla '!$G82,"-")</f>
        <v>0.22489060443721989</v>
      </c>
      <c r="DL82" s="35">
        <f t="shared" si="361"/>
        <v>-7.5623003763423458E-2</v>
      </c>
      <c r="DM82" s="243">
        <f>IFERROR('Turistas lugar residencia isla '!DM82/'Turistas lugar residencia isla '!$I82,"-")</f>
        <v>4.3755068154612504E-2</v>
      </c>
      <c r="DN82" s="35">
        <f t="shared" si="362"/>
        <v>-6.2402116175819256E-3</v>
      </c>
      <c r="DO82" s="243">
        <f>IFERROR('Turistas lugar residencia isla '!DO82/'Turistas lugar residencia isla '!$K82,"-")</f>
        <v>3.5570595976687346E-2</v>
      </c>
      <c r="DP82" s="35">
        <f t="shared" si="363"/>
        <v>-3.4538463865891877E-2</v>
      </c>
      <c r="DQ82" s="243">
        <f>IFERROR('Turistas lugar residencia isla '!DQ82/'Turistas lugar residencia isla '!$M82,"-")</f>
        <v>5.5625336443567201E-2</v>
      </c>
      <c r="DR82" s="35">
        <f t="shared" si="364"/>
        <v>-0.10871493466462445</v>
      </c>
      <c r="DS82" s="242">
        <f>IFERROR('Turistas lugar residencia isla '!DS82/'Turistas lugar residencia isla '!$C82,"-")</f>
        <v>6.2850724751533471E-2</v>
      </c>
      <c r="DT82" s="35">
        <f t="shared" si="365"/>
        <v>-3.8114906559754136E-3</v>
      </c>
      <c r="DU82" s="243">
        <f>IFERROR('Turistas lugar residencia isla '!DU82/'Turistas lugar residencia isla '!$E82,"-")</f>
        <v>0.11622332370561338</v>
      </c>
      <c r="DV82" s="35">
        <f t="shared" si="366"/>
        <v>-2.7995078932066764E-2</v>
      </c>
      <c r="DW82" s="243">
        <f>IFERROR('Turistas lugar residencia isla '!DW82/'Turistas lugar residencia isla '!$G82,"-")</f>
        <v>0.10012304641794012</v>
      </c>
      <c r="DX82" s="35">
        <f t="shared" si="367"/>
        <v>-3.5849945810696782E-2</v>
      </c>
      <c r="DY82" s="243">
        <f>IFERROR('Turistas lugar residencia isla '!DY82/'Turistas lugar residencia isla '!$I82,"-")</f>
        <v>0.10026740549098351</v>
      </c>
      <c r="DZ82" s="35">
        <f t="shared" si="368"/>
        <v>1.9717935706191403E-2</v>
      </c>
      <c r="EA82" s="243">
        <f>IFERROR('Turistas lugar residencia isla '!EA82/'Turistas lugar residencia isla '!$K82,"-")</f>
        <v>5.2299304380522653E-2</v>
      </c>
      <c r="EB82" s="35">
        <f t="shared" si="369"/>
        <v>-0.13541218244956832</v>
      </c>
      <c r="EC82" s="243">
        <f>IFERROR('Turistas lugar residencia isla '!EC82/'Turistas lugar residencia isla '!$M82,"-")</f>
        <v>8.9969495783240622E-2</v>
      </c>
      <c r="ED82" s="35">
        <f t="shared" si="370"/>
        <v>-0.23002576615310277</v>
      </c>
    </row>
    <row r="83" spans="1:134" s="16" customFormat="1" outlineLevel="1" x14ac:dyDescent="0.25">
      <c r="A83" s="218"/>
      <c r="B83" s="33" t="s">
        <v>53</v>
      </c>
      <c r="C83" s="242">
        <f>IFERROR('Turistas lugar residencia isla '!C83/'Turistas lugar residencia isla '!$C83,"-")</f>
        <v>1</v>
      </c>
      <c r="D83" s="35">
        <f t="shared" si="305"/>
        <v>0</v>
      </c>
      <c r="E83" s="243">
        <f>IFERROR('Turistas lugar residencia isla '!E83/'Turistas lugar residencia isla '!$E83,"-")</f>
        <v>1</v>
      </c>
      <c r="F83" s="35">
        <f t="shared" si="306"/>
        <v>0</v>
      </c>
      <c r="G83" s="243">
        <f>IFERROR('Turistas lugar residencia isla '!G83/'Turistas lugar residencia isla '!$G83,"-")</f>
        <v>1</v>
      </c>
      <c r="H83" s="35">
        <f t="shared" si="307"/>
        <v>0</v>
      </c>
      <c r="I83" s="243">
        <f>IFERROR('Turistas lugar residencia isla '!I83/'Turistas lugar residencia isla '!$I83,"-")</f>
        <v>1</v>
      </c>
      <c r="J83" s="35">
        <f t="shared" si="308"/>
        <v>0</v>
      </c>
      <c r="K83" s="243">
        <f>IFERROR('Turistas lugar residencia isla '!K83/'Turistas lugar residencia isla '!$K83,"-")</f>
        <v>1</v>
      </c>
      <c r="L83" s="35">
        <f t="shared" si="309"/>
        <v>0</v>
      </c>
      <c r="M83" s="243">
        <f>IFERROR('Turistas lugar residencia isla '!M83/'Turistas lugar residencia isla '!$M83,"-")</f>
        <v>1</v>
      </c>
      <c r="N83" s="35">
        <f t="shared" si="310"/>
        <v>0</v>
      </c>
      <c r="O83" s="242">
        <f>IFERROR('Turistas lugar residencia isla '!O83/'Turistas lugar residencia isla '!$C83,"-")</f>
        <v>0.91107409005500084</v>
      </c>
      <c r="P83" s="35">
        <f t="shared" si="311"/>
        <v>-1.159274849959202E-2</v>
      </c>
      <c r="Q83" s="243">
        <f>IFERROR('Turistas lugar residencia isla '!Q83/'Turistas lugar residencia isla '!$E83,"-")</f>
        <v>0.89715791132652212</v>
      </c>
      <c r="R83" s="35">
        <f t="shared" si="312"/>
        <v>-7.6313258630394953E-3</v>
      </c>
      <c r="S83" s="243">
        <f>IFERROR('Turistas lugar residencia isla '!S83/'Turistas lugar residencia isla '!$G83,"-")</f>
        <v>0.90677928937571872</v>
      </c>
      <c r="T83" s="35">
        <f t="shared" si="313"/>
        <v>-1.9608414877737235E-2</v>
      </c>
      <c r="U83" s="243">
        <f>IFERROR('Turistas lugar residencia isla '!U83/'Turistas lugar residencia isla '!$I83,"-")</f>
        <v>0.94994760676271073</v>
      </c>
      <c r="V83" s="35">
        <f t="shared" si="314"/>
        <v>-6.2227089202109287E-3</v>
      </c>
      <c r="W83" s="243">
        <f>IFERROR('Turistas lugar residencia isla '!W83/'Turistas lugar residencia isla '!$K83,"-")</f>
        <v>0.9284298260988102</v>
      </c>
      <c r="X83" s="35">
        <f t="shared" si="315"/>
        <v>-3.2225190467457532E-3</v>
      </c>
      <c r="Y83" s="243">
        <f>IFERROR('Turistas lugar residencia isla '!Y83/'Turistas lugar residencia isla '!$M83,"-")</f>
        <v>0.91089329472042768</v>
      </c>
      <c r="Z83" s="35">
        <f t="shared" si="316"/>
        <v>-5.0536294635028511E-3</v>
      </c>
      <c r="AA83" s="242">
        <f>IFERROR('Turistas lugar residencia isla '!AA83/'Turistas lugar residencia isla '!$C83,"-")</f>
        <v>8.8925909944999118E-2</v>
      </c>
      <c r="AB83" s="35">
        <f t="shared" si="317"/>
        <v>0.13657598620170708</v>
      </c>
      <c r="AC83" s="243">
        <f>IFERROR('Turistas lugar residencia isla '!AC83/'Turistas lugar residencia isla '!$E83,"-")</f>
        <v>0.10284208867347792</v>
      </c>
      <c r="AD83" s="35">
        <f t="shared" si="318"/>
        <v>7.1908933085304438E-2</v>
      </c>
      <c r="AE83" s="243">
        <f>IFERROR('Turistas lugar residencia isla '!AE83/'Turistas lugar residencia isla '!$G83,"-")</f>
        <v>9.3220710624281292E-2</v>
      </c>
      <c r="AF83" s="35">
        <f t="shared" si="319"/>
        <v>0.24150368518372711</v>
      </c>
      <c r="AG83" s="243">
        <f>IFERROR('Turistas lugar residencia isla '!AG83/'Turistas lugar residencia isla '!$I83,"-")</f>
        <v>5.005852110129972E-2</v>
      </c>
      <c r="AH83" s="35">
        <f t="shared" si="320"/>
        <v>0.13514505114092334</v>
      </c>
      <c r="AI83" s="243">
        <f>IFERROR('Turistas lugar residencia isla '!AI83/'Turistas lugar residencia isla '!$K83,"-")</f>
        <v>7.1570173901189846E-2</v>
      </c>
      <c r="AJ83" s="35">
        <f t="shared" si="321"/>
        <v>4.3830762680214796E-2</v>
      </c>
      <c r="AK83" s="243">
        <f>IFERROR('Turistas lugar residencia isla '!AK83/'Turistas lugar residencia isla '!$M83,"-")</f>
        <v>8.910670527957229E-2</v>
      </c>
      <c r="AL83" s="35">
        <f t="shared" si="322"/>
        <v>5.5019127031414428E-2</v>
      </c>
      <c r="AM83" s="242">
        <f>IFERROR('Turistas lugar residencia isla '!AM83/'Turistas lugar residencia isla '!$C83,"-")</f>
        <v>0.2163562820296871</v>
      </c>
      <c r="AN83" s="35">
        <f t="shared" si="323"/>
        <v>7.7707331575436189E-3</v>
      </c>
      <c r="AO83" s="243">
        <f>IFERROR('Turistas lugar residencia isla '!AO83/'Turistas lugar residencia isla '!$E83,"-")</f>
        <v>0.16641015812729959</v>
      </c>
      <c r="AP83" s="35">
        <f t="shared" si="324"/>
        <v>-2.9901532821851151E-2</v>
      </c>
      <c r="AQ83" s="243">
        <f>IFERROR('Turistas lugar residencia isla '!AQ83/'Turistas lugar residencia isla '!$G83,"-")</f>
        <v>0.24452072816574735</v>
      </c>
      <c r="AR83" s="35">
        <f t="shared" si="325"/>
        <v>9.4313166125820747E-2</v>
      </c>
      <c r="AS83" s="243">
        <f>IFERROR('Turistas lugar residencia isla '!AS83/'Turistas lugar residencia isla '!$I83,"-")</f>
        <v>0.44603496559204359</v>
      </c>
      <c r="AT83" s="35">
        <f t="shared" si="326"/>
        <v>3.6268689441979474E-2</v>
      </c>
      <c r="AU83" s="243">
        <f>IFERROR('Turistas lugar residencia isla '!AU83/'Turistas lugar residencia isla '!$K83,"-")</f>
        <v>0.18720180717025958</v>
      </c>
      <c r="AV83" s="35">
        <f t="shared" si="327"/>
        <v>7.0293288275202759E-3</v>
      </c>
      <c r="AW83" s="243">
        <f>IFERROR('Turistas lugar residencia isla '!AW83/'Turistas lugar residencia isla '!$M83,"-")</f>
        <v>0.53778371822479643</v>
      </c>
      <c r="AX83" s="35">
        <f t="shared" si="328"/>
        <v>0.12638935201080859</v>
      </c>
      <c r="AY83" s="242">
        <f>IFERROR('Turistas lugar residencia isla '!AY83/'Turistas lugar residencia isla '!$C83,"-")</f>
        <v>2.3275578947530344E-2</v>
      </c>
      <c r="AZ83" s="35">
        <f t="shared" si="329"/>
        <v>3.9251412403487063E-2</v>
      </c>
      <c r="BA83" s="243">
        <f>IFERROR('Turistas lugar residencia isla '!BA83/'Turistas lugar residencia isla '!$E83,"-")</f>
        <v>3.1985415008765394E-2</v>
      </c>
      <c r="BB83" s="35">
        <f t="shared" si="330"/>
        <v>-7.5699842996995725E-2</v>
      </c>
      <c r="BC83" s="243">
        <f>IFERROR('Turistas lugar residencia isla '!BC83/'Turistas lugar residencia isla '!$G83,"-")</f>
        <v>2.0474789015144133E-2</v>
      </c>
      <c r="BD83" s="35">
        <f t="shared" si="331"/>
        <v>0.21300139092312098</v>
      </c>
      <c r="BE83" s="243">
        <f>IFERROR('Turistas lugar residencia isla '!BE83/'Turistas lugar residencia isla '!$I83,"-")</f>
        <v>5.7601921698153674E-3</v>
      </c>
      <c r="BF83" s="35">
        <f t="shared" si="332"/>
        <v>-6.5040377973454966E-2</v>
      </c>
      <c r="BG83" s="243">
        <f>IFERROR('Turistas lugar residencia isla '!BG83/'Turistas lugar residencia isla '!$K83,"-")</f>
        <v>1.7288855134271971E-2</v>
      </c>
      <c r="BH83" s="35">
        <f t="shared" si="333"/>
        <v>0.21800637425372837</v>
      </c>
      <c r="BI83" s="243">
        <f>IFERROR('Turistas lugar residencia isla '!BI83/'Turistas lugar residencia isla '!$M83,"-")</f>
        <v>1.0989826984480582E-2</v>
      </c>
      <c r="BJ83" s="35">
        <f t="shared" si="334"/>
        <v>-0.14883016073720123</v>
      </c>
      <c r="BK83" s="242">
        <f>IFERROR('Turistas lugar residencia isla '!BK83/'Turistas lugar residencia isla '!$C83,"-")</f>
        <v>2.2058037427672417E-2</v>
      </c>
      <c r="BL83" s="35">
        <f t="shared" si="335"/>
        <v>3.8778275837784149E-2</v>
      </c>
      <c r="BM83" s="243">
        <f>IFERROR('Turistas lugar residencia isla '!BM83/'Turistas lugar residencia isla '!$E83,"-")</f>
        <v>2.3920475218551111E-2</v>
      </c>
      <c r="BN83" s="35">
        <f t="shared" si="336"/>
        <v>1.0971435386402106E-2</v>
      </c>
      <c r="BO83" s="243">
        <f>IFERROR('Turistas lugar residencia isla '!BO83/'Turistas lugar residencia isla '!$G83,"-")</f>
        <v>1.3158535872298127E-2</v>
      </c>
      <c r="BP83" s="35">
        <f t="shared" si="337"/>
        <v>0.22215077911471059</v>
      </c>
      <c r="BQ83" s="243">
        <f>IFERROR('Turistas lugar residencia isla '!BQ83/'Turistas lugar residencia isla '!$I83,"-")</f>
        <v>2.774084037527039E-2</v>
      </c>
      <c r="BR83" s="35">
        <f t="shared" si="338"/>
        <v>-7.6548773647971746E-2</v>
      </c>
      <c r="BS83" s="243">
        <f>IFERROR('Turistas lugar residencia isla '!BS83/'Turistas lugar residencia isla '!$K83,"-")</f>
        <v>2.8042297131506688E-2</v>
      </c>
      <c r="BT83" s="35">
        <f t="shared" si="339"/>
        <v>8.5175510071564986E-2</v>
      </c>
      <c r="BU83" s="243">
        <f>IFERROR('Turistas lugar residencia isla '!BU83/'Turistas lugar residencia isla '!$M83,"-")</f>
        <v>1.1138338159946536E-2</v>
      </c>
      <c r="BV83" s="35">
        <f t="shared" si="340"/>
        <v>3.2298677666505737E-2</v>
      </c>
      <c r="BW83" s="242">
        <f>IFERROR('Turistas lugar residencia isla '!BW83/'Turistas lugar residencia isla '!$C83,"-")</f>
        <v>0.30106963676037046</v>
      </c>
      <c r="BX83" s="35">
        <f t="shared" si="341"/>
        <v>8.9519956097931175E-2</v>
      </c>
      <c r="BY83" s="243">
        <f>IFERROR('Turistas lugar residencia isla '!BY83/'Turistas lugar residencia isla '!$E83,"-")</f>
        <v>0.37144252490013679</v>
      </c>
      <c r="BZ83" s="35">
        <f t="shared" si="342"/>
        <v>8.6272195009322372E-2</v>
      </c>
      <c r="CA83" s="243">
        <f>IFERROR('Turistas lugar residencia isla '!CA83/'Turistas lugar residencia isla '!$G83,"-")</f>
        <v>0.13601701522209445</v>
      </c>
      <c r="CB83" s="35">
        <f t="shared" si="343"/>
        <v>0.23215754859865823</v>
      </c>
      <c r="CC83" s="243">
        <f>IFERROR('Turistas lugar residencia isla '!CC83/'Turistas lugar residencia isla '!$I83,"-")</f>
        <v>0.24831943329513631</v>
      </c>
      <c r="CD83" s="35">
        <f t="shared" si="344"/>
        <v>3.0523445589812237E-2</v>
      </c>
      <c r="CE83" s="243">
        <f>IFERROR('Turistas lugar residencia isla '!CE83/'Turistas lugar residencia isla '!$K83,"-")</f>
        <v>0.44929991626258498</v>
      </c>
      <c r="CF83" s="35">
        <f t="shared" si="345"/>
        <v>4.5372246522048298E-2</v>
      </c>
      <c r="CG83" s="243">
        <f>IFERROR('Turistas lugar residencia isla '!CG83/'Turistas lugar residencia isla '!$M83,"-")</f>
        <v>0.1943021212346229</v>
      </c>
      <c r="CH83" s="35">
        <f t="shared" si="346"/>
        <v>1.0573826020587767</v>
      </c>
      <c r="CI83" s="242">
        <f>IFERROR('Turistas lugar residencia isla '!CI83/'Turistas lugar residencia isla '!$C83,"-")</f>
        <v>3.1272280894443075E-2</v>
      </c>
      <c r="CJ83" s="35">
        <f t="shared" si="347"/>
        <v>-0.18164958398263653</v>
      </c>
      <c r="CK83" s="243">
        <f>IFERROR('Turistas lugar residencia isla '!CK83/'Turistas lugar residencia isla '!$E83,"-")</f>
        <v>2.1908618103211774E-2</v>
      </c>
      <c r="CL83" s="35">
        <f t="shared" si="348"/>
        <v>-0.24087764547006574</v>
      </c>
      <c r="CM83" s="243">
        <f>IFERROR('Turistas lugar residencia isla '!CM83/'Turistas lugar residencia isla '!$G83,"-")</f>
        <v>3.9102851462763363E-2</v>
      </c>
      <c r="CN83" s="35">
        <f t="shared" si="349"/>
        <v>-0.1125508991512304</v>
      </c>
      <c r="CO83" s="243">
        <f>IFERROR('Turistas lugar residencia isla '!CO83/'Turistas lugar residencia isla '!$I83,"-")</f>
        <v>2.317558168749119E-2</v>
      </c>
      <c r="CP83" s="35">
        <f t="shared" si="350"/>
        <v>-0.24398400529011655</v>
      </c>
      <c r="CQ83" s="243">
        <f>IFERROR('Turistas lugar residencia isla '!CQ83/'Turistas lugar residencia isla '!$K83,"-")</f>
        <v>3.1200950322291678E-2</v>
      </c>
      <c r="CR83" s="35">
        <f t="shared" si="351"/>
        <v>-0.22886065766090791</v>
      </c>
      <c r="CS83" s="243">
        <f>IFERROR('Turistas lugar residencia isla '!CS83/'Turistas lugar residencia isla '!$M83,"-")</f>
        <v>3.9974258062919238E-2</v>
      </c>
      <c r="CT83" s="35">
        <f t="shared" si="352"/>
        <v>-0.17910124240998504</v>
      </c>
      <c r="CU83" s="242">
        <f>IFERROR('Turistas lugar residencia isla '!CU83/'Turistas lugar residencia isla '!$C83,"-")</f>
        <v>2.7698877292889112E-2</v>
      </c>
      <c r="CV83" s="35">
        <f t="shared" si="353"/>
        <v>9.2636247297943397E-2</v>
      </c>
      <c r="CW83" s="243">
        <f>IFERROR('Turistas lugar residencia isla '!CW83/'Turistas lugar residencia isla '!$E83,"-")</f>
        <v>2.1383278237504206E-2</v>
      </c>
      <c r="CX83" s="35">
        <f t="shared" si="354"/>
        <v>0.11067034769252349</v>
      </c>
      <c r="CY83" s="243">
        <f>IFERROR('Turistas lugar residencia isla '!CY83/'Turistas lugar residencia isla '!$G83,"-")</f>
        <v>1.0376264447346366E-2</v>
      </c>
      <c r="CZ83" s="35">
        <f t="shared" si="355"/>
        <v>-0.29292004844885866</v>
      </c>
      <c r="DA83" s="243">
        <f>IFERROR('Turistas lugar residencia isla '!DA83/'Turistas lugar residencia isla '!$I83,"-")</f>
        <v>1.3138140438387392E-2</v>
      </c>
      <c r="DB83" s="35">
        <f t="shared" si="356"/>
        <v>-0.16736311995823783</v>
      </c>
      <c r="DC83" s="243">
        <f>IFERROR('Turistas lugar residencia isla '!DC83/'Turistas lugar residencia isla '!$K83,"-")</f>
        <v>7.2746392475316932E-2</v>
      </c>
      <c r="DD83" s="35">
        <f t="shared" si="357"/>
        <v>0.26665271116215417</v>
      </c>
      <c r="DE83" s="243">
        <f>IFERROR('Turistas lugar residencia isla '!DE83/'Turistas lugar residencia isla '!$M83,"-")</f>
        <v>7.9205960248508701E-4</v>
      </c>
      <c r="DF83" s="35" t="str">
        <f t="shared" si="358"/>
        <v>-</v>
      </c>
      <c r="DG83" s="242">
        <f>IFERROR('Turistas lugar residencia isla '!DG83/'Turistas lugar residencia isla '!$C83,"-")</f>
        <v>0.17021584249950583</v>
      </c>
      <c r="DH83" s="35">
        <f t="shared" si="359"/>
        <v>-3.108079214860382E-2</v>
      </c>
      <c r="DI83" s="243">
        <f>IFERROR('Turistas lugar residencia isla '!DI83/'Turistas lugar residencia isla '!$E83,"-")</f>
        <v>0.11517395559516143</v>
      </c>
      <c r="DJ83" s="35">
        <f t="shared" si="360"/>
        <v>7.3245257080251314E-2</v>
      </c>
      <c r="DK83" s="243">
        <f>IFERROR('Turistas lugar residencia isla '!DK83/'Turistas lugar residencia isla '!$G83,"-")</f>
        <v>0.3273944101194769</v>
      </c>
      <c r="DL83" s="35">
        <f t="shared" si="361"/>
        <v>-7.8904010654084922E-2</v>
      </c>
      <c r="DM83" s="243">
        <f>IFERROR('Turistas lugar residencia isla '!DM83/'Turistas lugar residencia isla '!$I83,"-")</f>
        <v>7.0200810103622183E-2</v>
      </c>
      <c r="DN83" s="35">
        <f t="shared" si="362"/>
        <v>1.4747911429109806E-2</v>
      </c>
      <c r="DO83" s="243">
        <f>IFERROR('Turistas lugar residencia isla '!DO83/'Turistas lugar residencia isla '!$K83,"-")</f>
        <v>6.6012346400264849E-2</v>
      </c>
      <c r="DP83" s="35">
        <f t="shared" si="363"/>
        <v>0.24554438363814923</v>
      </c>
      <c r="DQ83" s="243">
        <f>IFERROR('Turistas lugar residencia isla '!DQ83/'Turistas lugar residencia isla '!$M83,"-")</f>
        <v>3.4677359471300212E-2</v>
      </c>
      <c r="DR83" s="35">
        <f t="shared" si="364"/>
        <v>-0.78751798965035058</v>
      </c>
      <c r="DS83" s="242">
        <f>IFERROR('Turistas lugar residencia isla '!DS83/'Turistas lugar residencia isla '!$C83,"-")</f>
        <v>6.647330599825714E-2</v>
      </c>
      <c r="DT83" s="35">
        <f t="shared" si="365"/>
        <v>-0.28706423926449032</v>
      </c>
      <c r="DU83" s="243">
        <f>IFERROR('Turistas lugar residencia isla '!DU83/'Turistas lugar residencia isla '!$E83,"-")</f>
        <v>0.11320684965356755</v>
      </c>
      <c r="DV83" s="35">
        <f t="shared" si="366"/>
        <v>-0.21505563698129682</v>
      </c>
      <c r="DW83" s="243">
        <f>IFERROR('Turistas lugar residencia isla '!DW83/'Turistas lugar residencia isla '!$G83,"-")</f>
        <v>9.2899117079540808E-2</v>
      </c>
      <c r="DX83" s="35">
        <f t="shared" si="367"/>
        <v>-0.29477512018068552</v>
      </c>
      <c r="DY83" s="243">
        <f>IFERROR('Turistas lugar residencia isla '!DY83/'Turistas lugar residencia isla '!$I83,"-")</f>
        <v>8.3682110926594319E-2</v>
      </c>
      <c r="DZ83" s="35">
        <f t="shared" si="368"/>
        <v>-0.18897256884048297</v>
      </c>
      <c r="EA83" s="243">
        <f>IFERROR('Turistas lugar residencia isla '!EA83/'Turistas lugar residencia isla '!$K83,"-")</f>
        <v>5.1531615742634027E-2</v>
      </c>
      <c r="EB83" s="35">
        <f t="shared" si="369"/>
        <v>-0.51071829867870611</v>
      </c>
      <c r="EC83" s="243">
        <f>IFERROR('Turistas lugar residencia isla '!EC83/'Turistas lugar residencia isla '!$M83,"-")</f>
        <v>7.6508007227543876E-2</v>
      </c>
      <c r="ED83" s="35">
        <f t="shared" si="370"/>
        <v>-0.22041223271600285</v>
      </c>
    </row>
    <row r="84" spans="1:134" s="16" customFormat="1" outlineLevel="1" x14ac:dyDescent="0.25">
      <c r="A84" s="218"/>
      <c r="B84" s="33" t="s">
        <v>55</v>
      </c>
      <c r="C84" s="242">
        <f>IFERROR('Turistas lugar residencia isla '!C84/'Turistas lugar residencia isla '!$C84,"-")</f>
        <v>1</v>
      </c>
      <c r="D84" s="35">
        <f t="shared" si="305"/>
        <v>0</v>
      </c>
      <c r="E84" s="243">
        <f>IFERROR('Turistas lugar residencia isla '!E84/'Turistas lugar residencia isla '!$E84,"-")</f>
        <v>1</v>
      </c>
      <c r="F84" s="35">
        <f t="shared" si="306"/>
        <v>0</v>
      </c>
      <c r="G84" s="243">
        <f>IFERROR('Turistas lugar residencia isla '!G84/'Turistas lugar residencia isla '!$G84,"-")</f>
        <v>1</v>
      </c>
      <c r="H84" s="35">
        <f t="shared" si="307"/>
        <v>0</v>
      </c>
      <c r="I84" s="243">
        <f>IFERROR('Turistas lugar residencia isla '!I84/'Turistas lugar residencia isla '!$I84,"-")</f>
        <v>1</v>
      </c>
      <c r="J84" s="35">
        <f t="shared" si="308"/>
        <v>0</v>
      </c>
      <c r="K84" s="243">
        <f>IFERROR('Turistas lugar residencia isla '!K84/'Turistas lugar residencia isla '!$K84,"-")</f>
        <v>1</v>
      </c>
      <c r="L84" s="35">
        <f t="shared" si="309"/>
        <v>0</v>
      </c>
      <c r="M84" s="243">
        <f>IFERROR('Turistas lugar residencia isla '!M84/'Turistas lugar residencia isla '!$M84,"-")</f>
        <v>1</v>
      </c>
      <c r="N84" s="35">
        <f t="shared" si="310"/>
        <v>0</v>
      </c>
      <c r="O84" s="242">
        <f>IFERROR('Turistas lugar residencia isla '!O84/'Turistas lugar residencia isla '!$C84,"-")</f>
        <v>0.92179597382224687</v>
      </c>
      <c r="P84" s="35">
        <f t="shared" si="311"/>
        <v>5.6540574534902355E-4</v>
      </c>
      <c r="Q84" s="243">
        <f>IFERROR('Turistas lugar residencia isla '!Q84/'Turistas lugar residencia isla '!$E84,"-")</f>
        <v>0.9081040714750388</v>
      </c>
      <c r="R84" s="35">
        <f t="shared" si="312"/>
        <v>4.3004155259862564E-4</v>
      </c>
      <c r="S84" s="243">
        <f>IFERROR('Turistas lugar residencia isla '!S84/'Turistas lugar residencia isla '!$G84,"-")</f>
        <v>0.92391457024433332</v>
      </c>
      <c r="T84" s="35">
        <f t="shared" si="313"/>
        <v>5.6108822987044338E-3</v>
      </c>
      <c r="U84" s="243">
        <f>IFERROR('Turistas lugar residencia isla '!U84/'Turistas lugar residencia isla '!$I84,"-")</f>
        <v>0.93934527702513315</v>
      </c>
      <c r="V84" s="35">
        <f t="shared" si="314"/>
        <v>-8.282582560298235E-3</v>
      </c>
      <c r="W84" s="243">
        <f>IFERROR('Turistas lugar residencia isla '!W84/'Turistas lugar residencia isla '!$K84,"-")</f>
        <v>0.92169955651954993</v>
      </c>
      <c r="X84" s="35">
        <f t="shared" si="315"/>
        <v>2.1069812920369024E-3</v>
      </c>
      <c r="Y84" s="243">
        <f>IFERROR('Turistas lugar residencia isla '!Y84/'Turistas lugar residencia isla '!$M84,"-")</f>
        <v>0.90760520632697139</v>
      </c>
      <c r="Z84" s="35">
        <f t="shared" si="316"/>
        <v>9.0165863104587629E-3</v>
      </c>
      <c r="AA84" s="242">
        <f>IFERROR('Turistas lugar residencia isla '!AA84/'Turistas lugar residencia isla '!$C84,"-")</f>
        <v>7.8204026177753086E-2</v>
      </c>
      <c r="AB84" s="35">
        <f t="shared" si="317"/>
        <v>-6.6166370242140005E-3</v>
      </c>
      <c r="AC84" s="243">
        <f>IFERROR('Turistas lugar residencia isla '!AC84/'Turistas lugar residencia isla '!$E84,"-")</f>
        <v>9.1895928524961215E-2</v>
      </c>
      <c r="AD84" s="35">
        <f t="shared" si="318"/>
        <v>-4.2298227084981432E-3</v>
      </c>
      <c r="AE84" s="243">
        <f>IFERROR('Turistas lugar residencia isla '!AE84/'Turistas lugar residencia isla '!$G84,"-")</f>
        <v>7.6085429755666706E-2</v>
      </c>
      <c r="AF84" s="35">
        <f t="shared" si="319"/>
        <v>-6.3454221828875501E-2</v>
      </c>
      <c r="AG84" s="243">
        <f>IFERROR('Turistas lugar residencia isla '!AG84/'Turistas lugar residencia isla '!$I84,"-")</f>
        <v>6.0660562459123608E-2</v>
      </c>
      <c r="AH84" s="35">
        <f t="shared" si="320"/>
        <v>0.1486667504173147</v>
      </c>
      <c r="AI84" s="243">
        <f>IFERROR('Turistas lugar residencia isla '!AI84/'Turistas lugar residencia isla '!$K84,"-")</f>
        <v>7.8300443480450066E-2</v>
      </c>
      <c r="AJ84" s="35">
        <f t="shared" si="321"/>
        <v>-2.4152044764028213E-2</v>
      </c>
      <c r="AK84" s="243">
        <f>IFERROR('Turistas lugar residencia isla '!AK84/'Turistas lugar residencia isla '!$M84,"-")</f>
        <v>9.2394793673028663E-2</v>
      </c>
      <c r="AL84" s="35">
        <f t="shared" si="322"/>
        <v>-8.0696078487457523E-2</v>
      </c>
      <c r="AM84" s="242">
        <f>IFERROR('Turistas lugar residencia isla '!AM84/'Turistas lugar residencia isla '!$C84,"-")</f>
        <v>0.20716357520294015</v>
      </c>
      <c r="AN84" s="35">
        <f t="shared" si="323"/>
        <v>2.8302301810545494E-4</v>
      </c>
      <c r="AO84" s="243">
        <f>IFERROR('Turistas lugar residencia isla '!AO84/'Turistas lugar residencia isla '!$E84,"-")</f>
        <v>0.16422360200628985</v>
      </c>
      <c r="AP84" s="35">
        <f t="shared" si="324"/>
        <v>4.1891365290634752E-2</v>
      </c>
      <c r="AQ84" s="243">
        <f>IFERROR('Turistas lugar residencia isla '!AQ84/'Turistas lugar residencia isla '!$G84,"-")</f>
        <v>0.23741015757985531</v>
      </c>
      <c r="AR84" s="35">
        <f t="shared" si="325"/>
        <v>2.2543248662741044E-2</v>
      </c>
      <c r="AS84" s="243">
        <f>IFERROR('Turistas lugar residencia isla '!AS84/'Turistas lugar residencia isla '!$I84,"-")</f>
        <v>0.38918410725964681</v>
      </c>
      <c r="AT84" s="35">
        <f t="shared" si="326"/>
        <v>-6.4328451636973649E-2</v>
      </c>
      <c r="AU84" s="243">
        <f>IFERROR('Turistas lugar residencia isla '!AU84/'Turistas lugar residencia isla '!$K84,"-")</f>
        <v>0.17508763096229449</v>
      </c>
      <c r="AV84" s="35">
        <f t="shared" si="327"/>
        <v>6.0860405113846383E-2</v>
      </c>
      <c r="AW84" s="243">
        <f>IFERROR('Turistas lugar residencia isla '!AW84/'Turistas lugar residencia isla '!$M84,"-")</f>
        <v>0.59507967081071611</v>
      </c>
      <c r="AX84" s="35">
        <f t="shared" si="328"/>
        <v>0.30170875803941355</v>
      </c>
      <c r="AY84" s="242">
        <f>IFERROR('Turistas lugar residencia isla '!AY84/'Turistas lugar residencia isla '!$C84,"-")</f>
        <v>2.4802720865480733E-2</v>
      </c>
      <c r="AZ84" s="35">
        <f t="shared" si="329"/>
        <v>-8.7711595233158191E-2</v>
      </c>
      <c r="BA84" s="243">
        <f>IFERROR('Turistas lugar residencia isla '!BA84/'Turistas lugar residencia isla '!$E84,"-")</f>
        <v>3.5985803536028149E-2</v>
      </c>
      <c r="BB84" s="35">
        <f t="shared" si="330"/>
        <v>-0.1638655613155251</v>
      </c>
      <c r="BC84" s="243">
        <f>IFERROR('Turistas lugar residencia isla '!BC84/'Turistas lugar residencia isla '!$G84,"-")</f>
        <v>1.8360112465211728E-2</v>
      </c>
      <c r="BD84" s="35">
        <f t="shared" si="331"/>
        <v>-0.11651750614461809</v>
      </c>
      <c r="BE84" s="243">
        <f>IFERROR('Turistas lugar residencia isla '!BE84/'Turistas lugar residencia isla '!$I84,"-")</f>
        <v>8.1285620853966175E-3</v>
      </c>
      <c r="BF84" s="35">
        <f t="shared" si="332"/>
        <v>0.17684933062227626</v>
      </c>
      <c r="BG84" s="243">
        <f>IFERROR('Turistas lugar residencia isla '!BG84/'Turistas lugar residencia isla '!$K84,"-")</f>
        <v>1.7262815423049364E-2</v>
      </c>
      <c r="BH84" s="35">
        <f t="shared" si="333"/>
        <v>3.9143277673735266E-2</v>
      </c>
      <c r="BI84" s="243">
        <f>IFERROR('Turistas lugar residencia isla '!BI84/'Turistas lugar residencia isla '!$M84,"-")</f>
        <v>1.7422517947819998E-2</v>
      </c>
      <c r="BJ84" s="35">
        <f t="shared" si="334"/>
        <v>0.90640868499387173</v>
      </c>
      <c r="BK84" s="242">
        <f>IFERROR('Turistas lugar residencia isla '!BK84/'Turistas lugar residencia isla '!$C84,"-")</f>
        <v>2.8547933205910703E-2</v>
      </c>
      <c r="BL84" s="35">
        <f t="shared" si="335"/>
        <v>0.18809747607199823</v>
      </c>
      <c r="BM84" s="243">
        <f>IFERROR('Turistas lugar residencia isla '!BM84/'Turistas lugar residencia isla '!$E84,"-")</f>
        <v>2.870280195393848E-2</v>
      </c>
      <c r="BN84" s="35">
        <f t="shared" si="336"/>
        <v>0.25187087909318606</v>
      </c>
      <c r="BO84" s="243">
        <f>IFERROR('Turistas lugar residencia isla '!BO84/'Turistas lugar residencia isla '!$G84,"-")</f>
        <v>1.7438773833982874E-2</v>
      </c>
      <c r="BP84" s="35">
        <f t="shared" si="337"/>
        <v>0.36049490034942111</v>
      </c>
      <c r="BQ84" s="243">
        <f>IFERROR('Turistas lugar residencia isla '!BQ84/'Turistas lugar residencia isla '!$I84,"-")</f>
        <v>4.6347986545828272E-2</v>
      </c>
      <c r="BR84" s="35">
        <f t="shared" si="338"/>
        <v>0.26348159495146684</v>
      </c>
      <c r="BS84" s="243">
        <f>IFERROR('Turistas lugar residencia isla '!BS84/'Turistas lugar residencia isla '!$K84,"-")</f>
        <v>3.8933323004822121E-2</v>
      </c>
      <c r="BT84" s="35">
        <f t="shared" si="339"/>
        <v>1.3772758637633498E-2</v>
      </c>
      <c r="BU84" s="243">
        <f>IFERROR('Turistas lugar residencia isla '!BU84/'Turistas lugar residencia isla '!$M84,"-")</f>
        <v>1.4329072550049612E-2</v>
      </c>
      <c r="BV84" s="35">
        <f t="shared" si="340"/>
        <v>0.2555957938725566</v>
      </c>
      <c r="BW84" s="242">
        <f>IFERROR('Turistas lugar residencia isla '!BW84/'Turistas lugar residencia isla '!$C84,"-")</f>
        <v>0.29569821990683154</v>
      </c>
      <c r="BX84" s="35">
        <f t="shared" si="341"/>
        <v>1.3702958993388359E-2</v>
      </c>
      <c r="BY84" s="243">
        <f>IFERROR('Turistas lugar residencia isla '!BY84/'Turistas lugar residencia isla '!$E84,"-")</f>
        <v>0.34750926735005755</v>
      </c>
      <c r="BZ84" s="35">
        <f t="shared" si="342"/>
        <v>-3.8564667782422957E-2</v>
      </c>
      <c r="CA84" s="243">
        <f>IFERROR('Turistas lugar residencia isla '!CA84/'Turistas lugar residencia isla '!$G84,"-")</f>
        <v>0.13945067267242961</v>
      </c>
      <c r="CB84" s="35">
        <f t="shared" si="343"/>
        <v>7.4652886974453603E-2</v>
      </c>
      <c r="CC84" s="243">
        <f>IFERROR('Turistas lugar residencia isla '!CC84/'Turistas lugar residencia isla '!$I84,"-")</f>
        <v>0.23853125291974211</v>
      </c>
      <c r="CD84" s="35">
        <f t="shared" si="344"/>
        <v>-2.3023476417713074E-2</v>
      </c>
      <c r="CE84" s="243">
        <f>IFERROR('Turistas lugar residencia isla '!CE84/'Turistas lugar residencia isla '!$K84,"-")</f>
        <v>0.44250053256385924</v>
      </c>
      <c r="CF84" s="35">
        <f t="shared" si="345"/>
        <v>4.606419747844881E-2</v>
      </c>
      <c r="CG84" s="243">
        <f>IFERROR('Turistas lugar residencia isla '!CG84/'Turistas lugar residencia isla '!$M84,"-")</f>
        <v>8.3668942975544267E-2</v>
      </c>
      <c r="CH84" s="35">
        <f t="shared" si="346"/>
        <v>-0.48256426205837077</v>
      </c>
      <c r="CI84" s="242">
        <f>IFERROR('Turistas lugar residencia isla '!CI84/'Turistas lugar residencia isla '!$C84,"-")</f>
        <v>3.4207464503163469E-2</v>
      </c>
      <c r="CJ84" s="35">
        <f t="shared" si="347"/>
        <v>-0.1118041783894993</v>
      </c>
      <c r="CK84" s="243">
        <f>IFERROR('Turistas lugar residencia isla '!CK84/'Turistas lugar residencia isla '!$E84,"-")</f>
        <v>2.6183391522924902E-2</v>
      </c>
      <c r="CL84" s="35">
        <f t="shared" si="348"/>
        <v>-9.0424051736875621E-2</v>
      </c>
      <c r="CM84" s="243">
        <f>IFERROR('Turistas lugar residencia isla '!CM84/'Turistas lugar residencia isla '!$G84,"-")</f>
        <v>4.4417092617149281E-2</v>
      </c>
      <c r="CN84" s="35">
        <f t="shared" si="349"/>
        <v>-4.4251045158690716E-2</v>
      </c>
      <c r="CO84" s="243">
        <f>IFERROR('Turistas lugar residencia isla '!CO84/'Turistas lugar residencia isla '!$I84,"-")</f>
        <v>2.5063066429972906E-2</v>
      </c>
      <c r="CP84" s="35">
        <f t="shared" si="350"/>
        <v>-0.16016400043552992</v>
      </c>
      <c r="CQ84" s="243">
        <f>IFERROR('Turistas lugar residencia isla '!CQ84/'Turistas lugar residencia isla '!$K84,"-")</f>
        <v>3.3774231655595795E-2</v>
      </c>
      <c r="CR84" s="35">
        <f t="shared" si="351"/>
        <v>-0.1672522834463932</v>
      </c>
      <c r="CS84" s="243">
        <f>IFERROR('Turistas lugar residencia isla '!CS84/'Turistas lugar residencia isla '!$M84,"-")</f>
        <v>3.9543570886593125E-2</v>
      </c>
      <c r="CT84" s="35">
        <f t="shared" si="352"/>
        <v>-0.34320270323755508</v>
      </c>
      <c r="CU84" s="242">
        <f>IFERROR('Turistas lugar residencia isla '!CU84/'Turistas lugar residencia isla '!$C84,"-")</f>
        <v>3.0226872866875133E-2</v>
      </c>
      <c r="CV84" s="35">
        <f t="shared" si="353"/>
        <v>0.12720761532050706</v>
      </c>
      <c r="CW84" s="243">
        <f>IFERROR('Turistas lugar residencia isla '!CW84/'Turistas lugar residencia isla '!$E84,"-")</f>
        <v>2.1504486436756832E-2</v>
      </c>
      <c r="CX84" s="35">
        <f t="shared" si="354"/>
        <v>0.10249743200949268</v>
      </c>
      <c r="CY84" s="243">
        <f>IFERROR('Turistas lugar residencia isla '!CY84/'Turistas lugar residencia isla '!$G84,"-")</f>
        <v>1.4217659704647879E-2</v>
      </c>
      <c r="CZ84" s="35">
        <f t="shared" si="355"/>
        <v>0.28023930646147499</v>
      </c>
      <c r="DA84" s="243">
        <f>IFERROR('Turistas lugar residencia isla '!DA84/'Turistas lugar residencia isla '!$I84,"-")</f>
        <v>1.9305334952816968E-2</v>
      </c>
      <c r="DB84" s="35">
        <f t="shared" si="356"/>
        <v>-2.4332647955925046E-2</v>
      </c>
      <c r="DC84" s="243">
        <f>IFERROR('Turistas lugar residencia isla '!DC84/'Turistas lugar residencia isla '!$K84,"-")</f>
        <v>7.8199740496155856E-2</v>
      </c>
      <c r="DD84" s="35">
        <f t="shared" si="357"/>
        <v>0.13277118753892569</v>
      </c>
      <c r="DE84" s="243">
        <f>IFERROR('Turistas lugar residencia isla '!DE84/'Turistas lugar residencia isla '!$M84,"-")</f>
        <v>1.4299889102900834E-3</v>
      </c>
      <c r="DF84" s="35">
        <f t="shared" si="358"/>
        <v>0.63884255376666133</v>
      </c>
      <c r="DG84" s="242">
        <f>IFERROR('Turistas lugar residencia isla '!DG84/'Turistas lugar residencia isla '!$C84,"-")</f>
        <v>0.17447639279739355</v>
      </c>
      <c r="DH84" s="35">
        <f t="shared" si="359"/>
        <v>-9.0045449354279272E-2</v>
      </c>
      <c r="DI84" s="243">
        <f>IFERROR('Turistas lugar residencia isla '!DI84/'Turistas lugar residencia isla '!$E84,"-")</f>
        <v>0.12453855718041597</v>
      </c>
      <c r="DJ84" s="35">
        <f t="shared" si="360"/>
        <v>-4.1692092628041966E-2</v>
      </c>
      <c r="DK84" s="243">
        <f>IFERROR('Turistas lugar residencia isla '!DK84/'Turistas lugar residencia isla '!$G84,"-")</f>
        <v>0.33294606955035344</v>
      </c>
      <c r="DL84" s="35">
        <f t="shared" si="361"/>
        <v>-7.4879751221496038E-2</v>
      </c>
      <c r="DM84" s="243">
        <f>IFERROR('Turistas lugar residencia isla '!DM84/'Turistas lugar residencia isla '!$I84,"-")</f>
        <v>8.2225777819303E-2</v>
      </c>
      <c r="DN84" s="35">
        <f t="shared" si="362"/>
        <v>1.4481023518647218E-2</v>
      </c>
      <c r="DO84" s="243">
        <f>IFERROR('Turistas lugar residencia isla '!DO84/'Turistas lugar residencia isla '!$K84,"-")</f>
        <v>5.741619381451285E-2</v>
      </c>
      <c r="DP84" s="35">
        <f t="shared" si="363"/>
        <v>-0.30629859055744879</v>
      </c>
      <c r="DQ84" s="243">
        <f>IFERROR('Turistas lugar residencia isla '!DQ84/'Turistas lugar residencia isla '!$M84,"-")</f>
        <v>4.243273215432207E-2</v>
      </c>
      <c r="DR84" s="35">
        <f t="shared" si="364"/>
        <v>-0.52100946466544173</v>
      </c>
      <c r="DS84" s="242">
        <f>IFERROR('Turistas lugar residencia isla '!DS84/'Turistas lugar residencia isla '!$C84,"-")</f>
        <v>7.6520617289652107E-2</v>
      </c>
      <c r="DT84" s="35">
        <f t="shared" si="365"/>
        <v>0.14503473354710117</v>
      </c>
      <c r="DU84" s="243">
        <f>IFERROR('Turistas lugar residencia isla '!DU84/'Turistas lugar residencia isla '!$E84,"-")</f>
        <v>0.11760584795771856</v>
      </c>
      <c r="DV84" s="35">
        <f t="shared" si="366"/>
        <v>9.630197172949595E-2</v>
      </c>
      <c r="DW84" s="243">
        <f>IFERROR('Turistas lugar residencia isla '!DW84/'Turistas lugar residencia isla '!$G84,"-")</f>
        <v>9.8633228661011665E-2</v>
      </c>
      <c r="DX84" s="35">
        <f t="shared" si="367"/>
        <v>0.1759588779276875</v>
      </c>
      <c r="DY84" s="243">
        <f>IFERROR('Turistas lugar residencia isla '!DY84/'Turistas lugar residencia isla '!$I84,"-")</f>
        <v>9.2544146500981028E-2</v>
      </c>
      <c r="DZ84" s="35">
        <f t="shared" si="368"/>
        <v>0.17270814021309233</v>
      </c>
      <c r="EA84" s="243">
        <f>IFERROR('Turistas lugar residencia isla '!EA84/'Turistas lugar residencia isla '!$K84,"-")</f>
        <v>5.7574994674361404E-2</v>
      </c>
      <c r="EB84" s="35">
        <f t="shared" si="369"/>
        <v>-9.1234624905273121E-3</v>
      </c>
      <c r="EC84" s="243">
        <f>IFERROR('Turistas lugar residencia isla '!EC84/'Turistas lugar residencia isla '!$M84,"-")</f>
        <v>0.10873752407634389</v>
      </c>
      <c r="ED84" s="35">
        <f t="shared" si="370"/>
        <v>5.4446487090798579E-2</v>
      </c>
    </row>
    <row r="85" spans="1:134" s="16" customFormat="1" ht="15.75" x14ac:dyDescent="0.25">
      <c r="A85" s="218"/>
      <c r="B85" s="225">
        <v>2018</v>
      </c>
      <c r="C85" s="246">
        <f>IFERROR('Turistas lugar residencia isla '!C85/'Turistas lugar residencia isla '!$C85,"-")</f>
        <v>1</v>
      </c>
      <c r="D85" s="247">
        <f t="shared" si="305"/>
        <v>0</v>
      </c>
      <c r="E85" s="246">
        <f>IFERROR('Turistas lugar residencia isla '!E85/'Turistas lugar residencia isla '!$E85,"-")</f>
        <v>1</v>
      </c>
      <c r="F85" s="247">
        <f t="shared" si="306"/>
        <v>0</v>
      </c>
      <c r="G85" s="246">
        <f>IFERROR('Turistas lugar residencia isla '!G85/'Turistas lugar residencia isla '!$G85,"-")</f>
        <v>1</v>
      </c>
      <c r="H85" s="247">
        <f t="shared" si="307"/>
        <v>0</v>
      </c>
      <c r="I85" s="246">
        <f>IFERROR('Turistas lugar residencia isla '!I85/'Turistas lugar residencia isla '!$I85,"-")</f>
        <v>1</v>
      </c>
      <c r="J85" s="247">
        <f t="shared" si="308"/>
        <v>0</v>
      </c>
      <c r="K85" s="246">
        <f>IFERROR('Turistas lugar residencia isla '!K85/'Turistas lugar residencia isla '!$K85,"-")</f>
        <v>1</v>
      </c>
      <c r="L85" s="247">
        <f t="shared" si="309"/>
        <v>0</v>
      </c>
      <c r="M85" s="246">
        <f>IFERROR('Turistas lugar residencia isla '!M85/'Turistas lugar residencia isla '!$M85,"-")</f>
        <v>1</v>
      </c>
      <c r="N85" s="247">
        <f t="shared" si="310"/>
        <v>0</v>
      </c>
      <c r="O85" s="246">
        <f>IFERROR('Turistas lugar residencia isla '!O85/'Turistas lugar residencia isla '!$C85,"-")</f>
        <v>0.88841392548598364</v>
      </c>
      <c r="P85" s="247">
        <f t="shared" si="311"/>
        <v>-8.2110488649409508E-3</v>
      </c>
      <c r="Q85" s="246">
        <f>IFERROR('Turistas lugar residencia isla '!Q85/'Turistas lugar residencia isla '!$E85,"-")</f>
        <v>0.86970708404956709</v>
      </c>
      <c r="R85" s="247">
        <f t="shared" si="312"/>
        <v>-1.1301917728103739E-2</v>
      </c>
      <c r="S85" s="246">
        <f>IFERROR('Turistas lugar residencia isla '!S85/'Turistas lugar residencia isla '!$G85,"-")</f>
        <v>0.87272660348168563</v>
      </c>
      <c r="T85" s="247">
        <f t="shared" si="313"/>
        <v>-8.531788383514316E-3</v>
      </c>
      <c r="U85" s="246">
        <f>IFERROR('Turistas lugar residencia isla '!U85/'Turistas lugar residencia isla '!$I85,"-")</f>
        <v>0.93142973548369057</v>
      </c>
      <c r="V85" s="247">
        <f t="shared" si="314"/>
        <v>-6.7010567333372073E-3</v>
      </c>
      <c r="W85" s="246">
        <f>IFERROR('Turistas lugar residencia isla '!W85/'Turistas lugar residencia isla '!$K85,"-")</f>
        <v>0.91051684690720425</v>
      </c>
      <c r="X85" s="247">
        <f t="shared" si="315"/>
        <v>-6.9955709284618139E-3</v>
      </c>
      <c r="Y85" s="246">
        <f>IFERROR('Turistas lugar residencia isla '!Y85/'Turistas lugar residencia isla '!$M85,"-")</f>
        <v>0.83680736147229451</v>
      </c>
      <c r="Z85" s="247">
        <f t="shared" si="316"/>
        <v>-1.7041627105672807E-2</v>
      </c>
      <c r="AA85" s="246">
        <f>IFERROR('Turistas lugar residencia isla '!AA85/'Turistas lugar residencia isla '!$C85,"-")</f>
        <v>0.11158633156748313</v>
      </c>
      <c r="AB85" s="247">
        <f t="shared" si="317"/>
        <v>7.0567645577976013E-2</v>
      </c>
      <c r="AC85" s="246">
        <f>IFERROR('Turistas lugar residencia isla '!AC85/'Turistas lugar residencia isla '!$E85,"-")</f>
        <v>0.13029325214466708</v>
      </c>
      <c r="AD85" s="247">
        <f t="shared" si="318"/>
        <v>8.2605778117565976E-2</v>
      </c>
      <c r="AE85" s="246">
        <f>IFERROR('Turistas lugar residencia isla '!AE85/'Turistas lugar residencia isla '!$G85,"-")</f>
        <v>0.12727383999430578</v>
      </c>
      <c r="AF85" s="247">
        <f t="shared" si="319"/>
        <v>6.2706739123042032E-2</v>
      </c>
      <c r="AG85" s="246">
        <f>IFERROR('Turistas lugar residencia isla '!AG85/'Turistas lugar residencia isla '!$I85,"-")</f>
        <v>6.8571595951903222E-2</v>
      </c>
      <c r="AH85" s="247">
        <f t="shared" si="320"/>
        <v>0.10091196568125937</v>
      </c>
      <c r="AI85" s="246">
        <f>IFERROR('Turistas lugar residencia isla '!AI85/'Turistas lugar residencia isla '!$K85,"-")</f>
        <v>8.9483153092795781E-2</v>
      </c>
      <c r="AJ85" s="247">
        <f t="shared" si="321"/>
        <v>7.721459421513166E-2</v>
      </c>
      <c r="AK85" s="246">
        <f>IFERROR('Turistas lugar residencia isla '!AK85/'Turistas lugar residencia isla '!$M85,"-")</f>
        <v>0.16319797292791891</v>
      </c>
      <c r="AL85" s="247">
        <f t="shared" si="322"/>
        <v>9.7555699099285187E-2</v>
      </c>
      <c r="AM85" s="246">
        <f>IFERROR('Turistas lugar residencia isla '!AM85/'Turistas lugar residencia isla '!$C85,"-")</f>
        <v>0.1969903537473415</v>
      </c>
      <c r="AN85" s="247">
        <f t="shared" si="323"/>
        <v>7.2971024229482317E-3</v>
      </c>
      <c r="AO85" s="246">
        <f>IFERROR('Turistas lugar residencia isla '!AO85/'Turistas lugar residencia isla '!$E85,"-")</f>
        <v>0.14477969359929882</v>
      </c>
      <c r="AP85" s="247">
        <f t="shared" si="324"/>
        <v>-1.0689351535942082E-2</v>
      </c>
      <c r="AQ85" s="246">
        <f>IFERROR('Turistas lugar residencia isla '!AQ85/'Turistas lugar residencia isla '!$G85,"-")</f>
        <v>0.21702805894771574</v>
      </c>
      <c r="AR85" s="247">
        <f t="shared" si="325"/>
        <v>-1.6143383598322902E-2</v>
      </c>
      <c r="AS85" s="246">
        <f>IFERROR('Turistas lugar residencia isla '!AS85/'Turistas lugar residencia isla '!$I85,"-")</f>
        <v>0.40619880907524253</v>
      </c>
      <c r="AT85" s="247">
        <f t="shared" si="326"/>
        <v>-1.6004672168748679E-2</v>
      </c>
      <c r="AU85" s="246">
        <f>IFERROR('Turistas lugar residencia isla '!AU85/'Turistas lugar residencia isla '!$K85,"-")</f>
        <v>0.13747372591276857</v>
      </c>
      <c r="AV85" s="247">
        <f t="shared" si="327"/>
        <v>-8.7769179462346192E-2</v>
      </c>
      <c r="AW85" s="246">
        <f>IFERROR('Turistas lugar residencia isla '!AW85/'Turistas lugar residencia isla '!$M85,"-")</f>
        <v>0.39597252783890113</v>
      </c>
      <c r="AX85" s="247">
        <f t="shared" si="328"/>
        <v>3.6500471122413947E-2</v>
      </c>
      <c r="AY85" s="246">
        <f>IFERROR('Turistas lugar residencia isla '!AY85/'Turistas lugar residencia isla '!$C85,"-")</f>
        <v>2.6294256172416042E-2</v>
      </c>
      <c r="AZ85" s="247">
        <f t="shared" si="329"/>
        <v>2.2048733442235458E-2</v>
      </c>
      <c r="BA85" s="246">
        <f>IFERROR('Turistas lugar residencia isla '!BA85/'Turistas lugar residencia isla '!$E85,"-")</f>
        <v>3.6146595478658221E-2</v>
      </c>
      <c r="BB85" s="247">
        <f t="shared" si="330"/>
        <v>-1.3285352135950057E-2</v>
      </c>
      <c r="BC85" s="246">
        <f>IFERROR('Turistas lugar residencia isla '!BC85/'Turistas lugar residencia isla '!$G85,"-")</f>
        <v>2.5459069715978017E-2</v>
      </c>
      <c r="BD85" s="247">
        <f t="shared" si="331"/>
        <v>3.7166010628978619E-2</v>
      </c>
      <c r="BE85" s="246">
        <f>IFERROR('Turistas lugar residencia isla '!BE85/'Turistas lugar residencia isla '!$I85,"-")</f>
        <v>7.4808927896993045E-3</v>
      </c>
      <c r="BF85" s="247">
        <f t="shared" si="332"/>
        <v>0.12247662643961355</v>
      </c>
      <c r="BG85" s="246">
        <f>IFERROR('Turistas lugar residencia isla '!BG85/'Turistas lugar residencia isla '!$K85,"-")</f>
        <v>1.8336791945778703E-2</v>
      </c>
      <c r="BH85" s="247">
        <f t="shared" si="333"/>
        <v>0.15439487612881386</v>
      </c>
      <c r="BI85" s="246">
        <f>IFERROR('Turistas lugar residencia isla '!BI85/'Turistas lugar residencia isla '!$M85,"-")</f>
        <v>1.8342335133693405E-2</v>
      </c>
      <c r="BJ85" s="247">
        <f t="shared" si="334"/>
        <v>-6.2162431315792466E-2</v>
      </c>
      <c r="BK85" s="246">
        <f>IFERROR('Turistas lugar residencia isla '!BK85/'Turistas lugar residencia isla '!$C85,"-")</f>
        <v>3.7395817033198137E-2</v>
      </c>
      <c r="BL85" s="247">
        <f t="shared" si="335"/>
        <v>3.9277322493038946E-2</v>
      </c>
      <c r="BM85" s="246">
        <f>IFERROR('Turistas lugar residencia isla '!BM85/'Turistas lugar residencia isla '!$E85,"-")</f>
        <v>3.3760793095646252E-2</v>
      </c>
      <c r="BN85" s="247">
        <f t="shared" si="336"/>
        <v>5.1998429850298011E-2</v>
      </c>
      <c r="BO85" s="246">
        <f>IFERROR('Turistas lugar residencia isla '!BO85/'Turistas lugar residencia isla '!$G85,"-")</f>
        <v>2.411356355798127E-2</v>
      </c>
      <c r="BP85" s="247">
        <f t="shared" si="337"/>
        <v>1.6098656853937188E-2</v>
      </c>
      <c r="BQ85" s="246">
        <f>IFERROR('Turistas lugar residencia isla '!BQ85/'Turistas lugar residencia isla '!$I85,"-")</f>
        <v>5.7000089206184781E-2</v>
      </c>
      <c r="BR85" s="247">
        <f t="shared" si="338"/>
        <v>0.10534784536690833</v>
      </c>
      <c r="BS85" s="246">
        <f>IFERROR('Turistas lugar residencia isla '!BS85/'Turistas lugar residencia isla '!$K85,"-")</f>
        <v>4.8787157784194984E-2</v>
      </c>
      <c r="BT85" s="247">
        <f t="shared" si="339"/>
        <v>4.8874551113543552E-2</v>
      </c>
      <c r="BU85" s="246">
        <f>IFERROR('Turistas lugar residencia isla '!BU85/'Turistas lugar residencia isla '!$M85,"-")</f>
        <v>4.0602787224111488E-2</v>
      </c>
      <c r="BV85" s="247">
        <f t="shared" si="340"/>
        <v>-7.6892813607982724E-2</v>
      </c>
      <c r="BW85" s="246">
        <f>IFERROR('Turistas lugar residencia isla '!BW85/'Turistas lugar residencia isla '!$C85,"-")</f>
        <v>0.32142158278744282</v>
      </c>
      <c r="BX85" s="247">
        <f t="shared" si="341"/>
        <v>-2.5180996999367711E-2</v>
      </c>
      <c r="BY85" s="246">
        <f>IFERROR('Turistas lugar residencia isla '!BY85/'Turistas lugar residencia isla '!$E85,"-")</f>
        <v>0.3766889978083498</v>
      </c>
      <c r="BZ85" s="247">
        <f t="shared" si="342"/>
        <v>-2.4857585722943054E-2</v>
      </c>
      <c r="CA85" s="246">
        <f>IFERROR('Turistas lugar residencia isla '!CA85/'Turistas lugar residencia isla '!$G85,"-")</f>
        <v>0.19017447897668802</v>
      </c>
      <c r="CB85" s="247">
        <f t="shared" si="343"/>
        <v>-1.9606180433129006E-2</v>
      </c>
      <c r="CC85" s="246">
        <f>IFERROR('Turistas lugar residencia isla '!CC85/'Turistas lugar residencia isla '!$I85,"-")</f>
        <v>0.23787694605954979</v>
      </c>
      <c r="CD85" s="247">
        <f t="shared" si="344"/>
        <v>2.0711858715013465E-2</v>
      </c>
      <c r="CE85" s="246">
        <f>IFERROR('Turistas lugar residencia isla '!CE85/'Turistas lugar residencia isla '!$K85,"-")</f>
        <v>0.45724401182509333</v>
      </c>
      <c r="CF85" s="247">
        <f t="shared" si="345"/>
        <v>-9.3340303208524489E-3</v>
      </c>
      <c r="CG85" s="246">
        <f>IFERROR('Turistas lugar residencia isla '!CG85/'Turistas lugar residencia isla '!$M85,"-")</f>
        <v>0.14995799159831966</v>
      </c>
      <c r="CH85" s="247">
        <f t="shared" si="346"/>
        <v>-3.4580163296945909E-2</v>
      </c>
      <c r="CI85" s="246">
        <f>IFERROR('Turistas lugar residencia isla '!CI85/'Turistas lugar residencia isla '!$C85,"-")</f>
        <v>3.9813661941916843E-2</v>
      </c>
      <c r="CJ85" s="247">
        <f t="shared" si="347"/>
        <v>-1.922037191719117E-2</v>
      </c>
      <c r="CK85" s="246">
        <f>IFERROR('Turistas lugar residencia isla '!CK85/'Turistas lugar residencia isla '!$E85,"-")</f>
        <v>3.1749174895300714E-2</v>
      </c>
      <c r="CL85" s="247">
        <f t="shared" si="348"/>
        <v>2.0112404111375826E-2</v>
      </c>
      <c r="CM85" s="246">
        <f>IFERROR('Turistas lugar residencia isla '!CM85/'Turistas lugar residencia isla '!$G85,"-")</f>
        <v>5.3189179984065908E-2</v>
      </c>
      <c r="CN85" s="247">
        <f t="shared" si="349"/>
        <v>9.1735689893388539E-3</v>
      </c>
      <c r="CO85" s="246">
        <f>IFERROR('Turistas lugar residencia isla '!CO85/'Turistas lugar residencia isla '!$I85,"-")</f>
        <v>2.6594094550567257E-2</v>
      </c>
      <c r="CP85" s="247">
        <f t="shared" si="350"/>
        <v>-0.26049092635239923</v>
      </c>
      <c r="CQ85" s="246">
        <f>IFERROR('Turistas lugar residencia isla '!CQ85/'Turistas lugar residencia isla '!$K85,"-")</f>
        <v>3.7901910727006972E-2</v>
      </c>
      <c r="CR85" s="247">
        <f t="shared" si="351"/>
        <v>7.1672446724069028E-2</v>
      </c>
      <c r="CS85" s="246">
        <f>IFERROR('Turistas lugar residencia isla '!CS85/'Turistas lugar residencia isla '!$M85,"-")</f>
        <v>7.2451823698072945E-2</v>
      </c>
      <c r="CT85" s="247">
        <f t="shared" si="352"/>
        <v>1.7014568300703248E-2</v>
      </c>
      <c r="CU85" s="246">
        <f>IFERROR('Turistas lugar residencia isla '!CU85/'Turistas lugar residencia isla '!$C85,"-")</f>
        <v>3.6014604492716228E-2</v>
      </c>
      <c r="CV85" s="247">
        <f t="shared" si="353"/>
        <v>8.167699649679272E-2</v>
      </c>
      <c r="CW85" s="246">
        <f>IFERROR('Turistas lugar residencia isla '!CW85/'Turistas lugar residencia isla '!$E85,"-")</f>
        <v>2.5290883656287119E-2</v>
      </c>
      <c r="CX85" s="247">
        <f t="shared" si="354"/>
        <v>8.1182609026585251E-2</v>
      </c>
      <c r="CY85" s="246">
        <f>IFERROR('Turistas lugar residencia isla '!CY85/'Turistas lugar residencia isla '!$G85,"-")</f>
        <v>1.8322654061896388E-2</v>
      </c>
      <c r="CZ85" s="247">
        <f t="shared" si="355"/>
        <v>5.796601798258072E-2</v>
      </c>
      <c r="DA85" s="246">
        <f>IFERROR('Turistas lugar residencia isla '!DA85/'Turistas lugar residencia isla '!$I85,"-")</f>
        <v>1.6453437256319547E-2</v>
      </c>
      <c r="DB85" s="247">
        <f t="shared" si="356"/>
        <v>-5.6372285653276344E-2</v>
      </c>
      <c r="DC85" s="246">
        <f>IFERROR('Turistas lugar residencia isla '!DC85/'Turistas lugar residencia isla '!$K85,"-")</f>
        <v>9.5103303135333619E-2</v>
      </c>
      <c r="DD85" s="247">
        <f t="shared" si="357"/>
        <v>0.1206144858721383</v>
      </c>
      <c r="DE85" s="246">
        <f>IFERROR('Turistas lugar residencia isla '!DE85/'Turistas lugar residencia isla '!$M85,"-")</f>
        <v>2.1550976862039074E-3</v>
      </c>
      <c r="DF85" s="247">
        <f t="shared" si="358"/>
        <v>-2.6667792885100017E-3</v>
      </c>
      <c r="DG85" s="246">
        <f>IFERROR('Turistas lugar residencia isla '!DG85/'Turistas lugar residencia isla '!$C85,"-")</f>
        <v>0.10518743535506957</v>
      </c>
      <c r="DH85" s="247">
        <f t="shared" si="359"/>
        <v>-3.2947697453803881E-2</v>
      </c>
      <c r="DI85" s="246">
        <f>IFERROR('Turistas lugar residencia isla '!DI85/'Turistas lugar residencia isla '!$E85,"-")</f>
        <v>6.989763894151263E-2</v>
      </c>
      <c r="DJ85" s="247">
        <f t="shared" si="360"/>
        <v>-5.9698928426647146E-2</v>
      </c>
      <c r="DK85" s="246">
        <f>IFERROR('Turistas lugar residencia isla '!DK85/'Turistas lugar residencia isla '!$G85,"-")</f>
        <v>0.22033106813188177</v>
      </c>
      <c r="DL85" s="247">
        <f t="shared" si="361"/>
        <v>-1.8579891418967542E-2</v>
      </c>
      <c r="DM85" s="246">
        <f>IFERROR('Turistas lugar residencia isla '!DM85/'Turistas lugar residencia isla '!$I85,"-")</f>
        <v>4.4969237180605241E-2</v>
      </c>
      <c r="DN85" s="247">
        <f t="shared" si="362"/>
        <v>5.8802035146083842E-3</v>
      </c>
      <c r="DO85" s="246">
        <f>IFERROR('Turistas lugar residencia isla '!DO85/'Turistas lugar residencia isla '!$K85,"-")</f>
        <v>3.6315267508634022E-2</v>
      </c>
      <c r="DP85" s="247">
        <f t="shared" si="363"/>
        <v>-3.6253453403659486E-2</v>
      </c>
      <c r="DQ85" s="246">
        <f>IFERROR('Turistas lugar residencia isla '!DQ85/'Turistas lugar residencia isla '!$M85,"-")</f>
        <v>5.2850570114022805E-2</v>
      </c>
      <c r="DR85" s="247">
        <f t="shared" si="364"/>
        <v>-0.32116438031478767</v>
      </c>
      <c r="DS85" s="246">
        <f>IFERROR('Turistas lugar residencia isla '!DS85/'Turistas lugar residencia isla '!$C85,"-")</f>
        <v>7.3258245873568897E-2</v>
      </c>
      <c r="DT85" s="247">
        <f t="shared" si="365"/>
        <v>1.7072874201716104E-2</v>
      </c>
      <c r="DU85" s="246">
        <f>IFERROR('Turistas lugar residencia isla '!DU85/'Turistas lugar residencia isla '!$E85,"-")</f>
        <v>0.1144159751431431</v>
      </c>
      <c r="DV85" s="247">
        <f t="shared" si="366"/>
        <v>2.0934619884019456E-2</v>
      </c>
      <c r="DW85" s="246">
        <f>IFERROR('Turistas lugar residencia isla '!DW85/'Turistas lugar residencia isla '!$G85,"-")</f>
        <v>0.10046305545645098</v>
      </c>
      <c r="DX85" s="247">
        <f t="shared" si="367"/>
        <v>1.7917082044819344E-2</v>
      </c>
      <c r="DY85" s="246">
        <f>IFERROR('Turistas lugar residencia isla '!DY85/'Turistas lugar residencia isla '!$I85,"-")</f>
        <v>9.0460840925844804E-2</v>
      </c>
      <c r="DZ85" s="247">
        <f t="shared" si="368"/>
        <v>7.7667693579916541E-2</v>
      </c>
      <c r="EA85" s="246">
        <f>IFERROR('Turistas lugar residencia isla '!EA85/'Turistas lugar residencia isla '!$K85,"-")</f>
        <v>5.4863524860728166E-2</v>
      </c>
      <c r="EB85" s="247">
        <f t="shared" si="369"/>
        <v>-7.8843756990787495E-2</v>
      </c>
      <c r="EC85" s="246">
        <f>IFERROR('Turistas lugar residencia isla '!EC85/'Turistas lugar residencia isla '!$M85,"-")</f>
        <v>9.4424218176968722E-2</v>
      </c>
      <c r="ED85" s="247">
        <f t="shared" si="370"/>
        <v>6.8336593436813198E-2</v>
      </c>
    </row>
    <row r="86" spans="1:134" s="16" customFormat="1" outlineLevel="1" x14ac:dyDescent="0.25">
      <c r="A86" s="218"/>
      <c r="B86" s="33" t="s">
        <v>33</v>
      </c>
      <c r="C86" s="242">
        <f>IFERROR('Turistas lugar residencia isla '!C86/'Turistas lugar residencia isla '!$C86,"-")</f>
        <v>1</v>
      </c>
      <c r="D86" s="35">
        <f>IFERROR(C86/C99-1,"-")</f>
        <v>0</v>
      </c>
      <c r="E86" s="243">
        <f>IFERROR('Turistas lugar residencia isla '!E86/'Turistas lugar residencia isla '!$E86,"-")</f>
        <v>1</v>
      </c>
      <c r="F86" s="35">
        <f>IFERROR(E86/E99-1,"-")</f>
        <v>0</v>
      </c>
      <c r="G86" s="243">
        <f>IFERROR('Turistas lugar residencia isla '!G86/'Turistas lugar residencia isla '!$G86,"-")</f>
        <v>1</v>
      </c>
      <c r="H86" s="35">
        <f>IFERROR(G86/G99-1,"-")</f>
        <v>0</v>
      </c>
      <c r="I86" s="243">
        <f>IFERROR('Turistas lugar residencia isla '!I86/'Turistas lugar residencia isla '!$I86,"-")</f>
        <v>1</v>
      </c>
      <c r="J86" s="35">
        <f>IFERROR(I86/I99-1,"-")</f>
        <v>0</v>
      </c>
      <c r="K86" s="243">
        <f>IFERROR('Turistas lugar residencia isla '!K86/'Turistas lugar residencia isla '!$K86,"-")</f>
        <v>1</v>
      </c>
      <c r="L86" s="35">
        <f>IFERROR(K86/K99-1,"-")</f>
        <v>0</v>
      </c>
      <c r="M86" s="243">
        <f>IFERROR('Turistas lugar residencia isla '!M86/'Turistas lugar residencia isla '!$M86,"-")</f>
        <v>1</v>
      </c>
      <c r="N86" s="35">
        <f>IFERROR(M86/M99-1,"-")</f>
        <v>0</v>
      </c>
      <c r="O86" s="242">
        <f>IFERROR('Turistas lugar residencia isla '!O86/'Turistas lugar residencia isla '!$C86,"-")</f>
        <v>0.91939590239779112</v>
      </c>
      <c r="P86" s="35">
        <f>IFERROR(O86/O99-1,"-")</f>
        <v>2.3490657541072046E-3</v>
      </c>
      <c r="Q86" s="243">
        <f>IFERROR('Turistas lugar residencia isla '!Q86/'Turistas lugar residencia isla '!$E86,"-")</f>
        <v>0.91337402988963545</v>
      </c>
      <c r="R86" s="35">
        <f>IFERROR(Q86/Q99-1,"-")</f>
        <v>5.3797933467651937E-3</v>
      </c>
      <c r="S86" s="243">
        <f>IFERROR('Turistas lugar residencia isla '!S86/'Turistas lugar residencia isla '!$G86,"-")</f>
        <v>0.91404216958978413</v>
      </c>
      <c r="T86" s="35">
        <f>IFERROR(S86/S99-1,"-")</f>
        <v>-5.1623077498043068E-3</v>
      </c>
      <c r="U86" s="243">
        <f>IFERROR('Turistas lugar residencia isla '!U86/'Turistas lugar residencia isla '!$I86,"-")</f>
        <v>0.94946712735412919</v>
      </c>
      <c r="V86" s="35">
        <f>IFERROR(U86/U99-1,"-")</f>
        <v>-5.5832862356886004E-4</v>
      </c>
      <c r="W86" s="243">
        <f>IFERROR('Turistas lugar residencia isla '!W86/'Turistas lugar residencia isla '!$K86,"-")</f>
        <v>0.9267724500941088</v>
      </c>
      <c r="X86" s="35">
        <f>IFERROR(W86/W99-1,"-")</f>
        <v>1.2332940755752864E-2</v>
      </c>
      <c r="Y86" s="243">
        <f>IFERROR('Turistas lugar residencia isla '!Y86/'Turistas lugar residencia isla '!$M86,"-")</f>
        <v>0.90227280710998703</v>
      </c>
      <c r="Z86" s="35">
        <f>IFERROR(Y86/Y99-1,"-")</f>
        <v>4.0071792585074428E-2</v>
      </c>
      <c r="AA86" s="242">
        <f>IFERROR('Turistas lugar residencia isla '!AA86/'Turistas lugar residencia isla '!$C86,"-")</f>
        <v>8.0604097602208921E-2</v>
      </c>
      <c r="AB86" s="35">
        <f>IFERROR(AA86/AA99-1,"-")</f>
        <v>-2.6035431819667054E-2</v>
      </c>
      <c r="AC86" s="243">
        <f>IFERROR('Turistas lugar residencia isla '!AC86/'Turistas lugar residencia isla '!$E86,"-")</f>
        <v>8.6625970110364589E-2</v>
      </c>
      <c r="AD86" s="35">
        <f>IFERROR(AC86/AC99-1,"-")</f>
        <v>-5.33851646733291E-2</v>
      </c>
      <c r="AE86" s="243">
        <f>IFERROR('Turistas lugar residencia isla '!AE86/'Turistas lugar residencia isla '!$G86,"-")</f>
        <v>8.595783041021593E-2</v>
      </c>
      <c r="AF86" s="35">
        <f>IFERROR(AE86/AE99-1,"-")</f>
        <v>5.8401342306475534E-2</v>
      </c>
      <c r="AG86" s="243">
        <f>IFERROR('Turistas lugar residencia isla '!AG86/'Turistas lugar residencia isla '!$I86,"-")</f>
        <v>5.0532872645870842E-2</v>
      </c>
      <c r="AH86" s="35">
        <f>IFERROR(AG86/AG99-1,"-")</f>
        <v>1.0607694071266716E-2</v>
      </c>
      <c r="AI86" s="243">
        <f>IFERROR('Turistas lugar residencia isla '!AI86/'Turistas lugar residencia isla '!$K86,"-")</f>
        <v>7.3227549905891171E-2</v>
      </c>
      <c r="AJ86" s="35">
        <f>IFERROR(AI86/AI99-1,"-")</f>
        <v>-0.13363662878421956</v>
      </c>
      <c r="AK86" s="243">
        <f>IFERROR('Turistas lugar residencia isla '!AK86/'Turistas lugar residencia isla '!$M86,"-")</f>
        <v>9.7727192890012998E-2</v>
      </c>
      <c r="AL86" s="35">
        <f>IFERROR(AK86/AK99-1,"-")</f>
        <v>-0.26219205367804754</v>
      </c>
      <c r="AM86" s="242">
        <f>IFERROR('Turistas lugar residencia isla '!AM86/'Turistas lugar residencia isla '!$C86,"-")</f>
        <v>0.19484936794124663</v>
      </c>
      <c r="AN86" s="35">
        <f>IFERROR(AM86/AM99-1,"-")</f>
        <v>-9.5860523905451522E-2</v>
      </c>
      <c r="AO86" s="243">
        <f>IFERROR('Turistas lugar residencia isla '!AO86/'Turistas lugar residencia isla '!$E86,"-")</f>
        <v>0.17710446483408088</v>
      </c>
      <c r="AP86" s="35">
        <f>IFERROR(AO86/AO99-1,"-")</f>
        <v>4.1491410357226144E-3</v>
      </c>
      <c r="AQ86" s="243">
        <f>IFERROR('Turistas lugar residencia isla '!AQ86/'Turistas lugar residencia isla '!$G86,"-")</f>
        <v>0.23617609925068916</v>
      </c>
      <c r="AR86" s="35">
        <f>IFERROR(AQ86/AQ99-1,"-")</f>
        <v>-2.9416175149181045E-2</v>
      </c>
      <c r="AS86" s="243">
        <f>IFERROR('Turistas lugar residencia isla '!AS86/'Turistas lugar residencia isla '!$I86,"-")</f>
        <v>0.46485960387366781</v>
      </c>
      <c r="AT86" s="35">
        <f>IFERROR(AS86/AS99-1,"-")</f>
        <v>3.3686749287393569E-2</v>
      </c>
      <c r="AU86" s="243">
        <f>IFERROR('Turistas lugar residencia isla '!AU86/'Turistas lugar residencia isla '!$K86,"-")</f>
        <v>0.20896593139526917</v>
      </c>
      <c r="AV86" s="35">
        <f>IFERROR(AU86/AU99-1,"-")</f>
        <v>7.7637771088342467E-2</v>
      </c>
      <c r="AW86" s="243">
        <f>IFERROR('Turistas lugar residencia isla '!AW86/'Turistas lugar residencia isla '!$M86,"-")</f>
        <v>0.49755857659746372</v>
      </c>
      <c r="AX86" s="35">
        <f>IFERROR(AW86/AW99-1,"-")</f>
        <v>0.2467356674569976</v>
      </c>
      <c r="AY86" s="242">
        <f>IFERROR('Turistas lugar residencia isla '!AY86/'Turistas lugar residencia isla '!$C86,"-")</f>
        <v>2.5419863993355829E-2</v>
      </c>
      <c r="AZ86" s="35">
        <f>IFERROR(AY86/AY99-1,"-")</f>
        <v>-2.5870267619286125E-2</v>
      </c>
      <c r="BA86" s="243">
        <f>IFERROR('Turistas lugar residencia isla '!BA86/'Turistas lugar residencia isla '!$E86,"-")</f>
        <v>3.419627403175076E-2</v>
      </c>
      <c r="BB86" s="35">
        <f>IFERROR(BA86/BA99-1,"-")</f>
        <v>-6.730593331746737E-2</v>
      </c>
      <c r="BC86" s="243">
        <f>IFERROR('Turistas lugar residencia isla '!BC86/'Turistas lugar residencia isla '!$G86,"-")</f>
        <v>1.9777423058054779E-2</v>
      </c>
      <c r="BD86" s="35">
        <f>IFERROR(BC86/BC99-1,"-")</f>
        <v>-2.8484945002731243E-2</v>
      </c>
      <c r="BE86" s="243">
        <f>IFERROR('Turistas lugar residencia isla '!BE86/'Turistas lugar residencia isla '!$I86,"-")</f>
        <v>7.3093581196165261E-3</v>
      </c>
      <c r="BF86" s="35">
        <f>IFERROR(BE86/BE99-1,"-")</f>
        <v>2.3142385917662711E-3</v>
      </c>
      <c r="BG86" s="243">
        <f>IFERROR('Turistas lugar residencia isla '!BG86/'Turistas lugar residencia isla '!$K86,"-")</f>
        <v>1.6032758738820797E-2</v>
      </c>
      <c r="BH86" s="35">
        <f>IFERROR(BG86/BG99-1,"-")</f>
        <v>2.5748978866070971E-2</v>
      </c>
      <c r="BI86" s="243">
        <f>IFERROR('Turistas lugar residencia isla '!BI86/'Turistas lugar residencia isla '!$M86,"-")</f>
        <v>8.8523553588365483E-3</v>
      </c>
      <c r="BJ86" s="35">
        <f>IFERROR(BI86/BI99-1,"-")</f>
        <v>-0.64301522063140781</v>
      </c>
      <c r="BK86" s="242">
        <f>IFERROR('Turistas lugar residencia isla '!BK86/'Turistas lugar residencia isla '!$C86,"-")</f>
        <v>2.7752938096233287E-2</v>
      </c>
      <c r="BL86" s="35">
        <f>IFERROR(BK86/BK99-1,"-")</f>
        <v>-0.12927146277797286</v>
      </c>
      <c r="BM86" s="243">
        <f>IFERROR('Turistas lugar residencia isla '!BM86/'Turistas lugar residencia isla '!$E86,"-")</f>
        <v>2.6143194803744579E-2</v>
      </c>
      <c r="BN86" s="35">
        <f>IFERROR(BM86/BM99-1,"-")</f>
        <v>-0.16403544784658686</v>
      </c>
      <c r="BO86" s="243">
        <f>IFERROR('Turistas lugar residencia isla '!BO86/'Turistas lugar residencia isla '!$G86,"-")</f>
        <v>1.6089389370195408E-2</v>
      </c>
      <c r="BP86" s="35">
        <f>IFERROR(BO86/BO99-1,"-")</f>
        <v>1.2722063409673412E-2</v>
      </c>
      <c r="BQ86" s="243">
        <f>IFERROR('Turistas lugar residencia isla '!BQ86/'Turistas lugar residencia isla '!$I86,"-")</f>
        <v>3.4634288773176307E-2</v>
      </c>
      <c r="BR86" s="35">
        <f>IFERROR(BQ86/BQ99-1,"-")</f>
        <v>-0.13406698411466689</v>
      </c>
      <c r="BS86" s="243">
        <f>IFERROR('Turistas lugar residencia isla '!BS86/'Turistas lugar residencia isla '!$K86,"-")</f>
        <v>3.341971731078483E-2</v>
      </c>
      <c r="BT86" s="35">
        <f>IFERROR(BS86/BS99-1,"-")</f>
        <v>-0.30324378622771797</v>
      </c>
      <c r="BU86" s="243">
        <f>IFERROR('Turistas lugar residencia isla '!BU86/'Turistas lugar residencia isla '!$M86,"-")</f>
        <v>1.3383918221098114E-2</v>
      </c>
      <c r="BV86" s="35">
        <f>IFERROR(BU86/BU99-1,"-")</f>
        <v>-0.42172108444118361</v>
      </c>
      <c r="BW86" s="242">
        <f>IFERROR('Turistas lugar residencia isla '!BW86/'Turistas lugar residencia isla '!$C86,"-")</f>
        <v>0.27398432031250608</v>
      </c>
      <c r="BX86" s="35">
        <f>IFERROR(BW86/BW99-1,"-")</f>
        <v>6.722050077285413E-2</v>
      </c>
      <c r="BY86" s="243">
        <f>IFERROR('Turistas lugar residencia isla '!BY86/'Turistas lugar residencia isla '!$E86,"-")</f>
        <v>0.32025087938061825</v>
      </c>
      <c r="BZ86" s="35">
        <f>IFERROR(BY86/BY99-1,"-")</f>
        <v>9.1375909617141815E-3</v>
      </c>
      <c r="CA86" s="243">
        <f>IFERROR('Turistas lugar residencia isla '!CA86/'Turistas lugar residencia isla '!$G86,"-")</f>
        <v>0.14112892180422293</v>
      </c>
      <c r="CB86" s="35">
        <f>IFERROR(CA86/CA99-1,"-")</f>
        <v>0.36191350626321106</v>
      </c>
      <c r="CC86" s="243">
        <f>IFERROR('Turistas lugar residencia isla '!CC86/'Turistas lugar residencia isla '!$I86,"-")</f>
        <v>0.18227650980582996</v>
      </c>
      <c r="CD86" s="35">
        <f>IFERROR(CC86/CC99-1,"-")</f>
        <v>-0.10967839286221137</v>
      </c>
      <c r="CE86" s="243">
        <f>IFERROR('Turistas lugar residencia isla '!CE86/'Turistas lugar residencia isla '!$K86,"-")</f>
        <v>0.4051153286554327</v>
      </c>
      <c r="CF86" s="35">
        <f>IFERROR(CE86/CE99-1,"-")</f>
        <v>2.578138607666669E-2</v>
      </c>
      <c r="CG86" s="243">
        <f>IFERROR('Turistas lugar residencia isla '!CG86/'Turistas lugar residencia isla '!$M86,"-")</f>
        <v>0.1729897776372642</v>
      </c>
      <c r="CH86" s="35">
        <f>IFERROR(CG86/CG99-1,"-")</f>
        <v>0.2092964644265356</v>
      </c>
      <c r="CI86" s="242">
        <f>IFERROR('Turistas lugar residencia isla '!CI86/'Turistas lugar residencia isla '!$C86,"-")</f>
        <v>3.8004324305846361E-2</v>
      </c>
      <c r="CJ86" s="35">
        <f>IFERROR(CI86/CI99-1,"-")</f>
        <v>3.0460207903140191E-3</v>
      </c>
      <c r="CK86" s="243">
        <f>IFERROR('Turistas lugar residencia isla '!CK86/'Turistas lugar residencia isla '!$E86,"-")</f>
        <v>2.5906832182538943E-2</v>
      </c>
      <c r="CL86" s="35">
        <f>IFERROR(CK86/CK99-1,"-")</f>
        <v>-3.0618906702773341E-2</v>
      </c>
      <c r="CM86" s="243">
        <f>IFERROR('Turistas lugar residencia isla '!CM86/'Turistas lugar residencia isla '!$G86,"-")</f>
        <v>4.4654841384668638E-2</v>
      </c>
      <c r="CN86" s="35">
        <f>IFERROR(CM86/CM99-1,"-")</f>
        <v>-0.13821221400965999</v>
      </c>
      <c r="CO86" s="243">
        <f>IFERROR('Turistas lugar residencia isla '!CO86/'Turistas lugar residencia isla '!$I86,"-")</f>
        <v>2.6702029295829481E-2</v>
      </c>
      <c r="CP86" s="35">
        <f>IFERROR(CO86/CO99-1,"-")</f>
        <v>9.6090419271045668E-2</v>
      </c>
      <c r="CQ86" s="243">
        <f>IFERROR('Turistas lugar residencia isla '!CQ86/'Turistas lugar residencia isla '!$K86,"-")</f>
        <v>3.7111523998758653E-2</v>
      </c>
      <c r="CR86" s="35">
        <f>IFERROR(CQ86/CQ99-1,"-")</f>
        <v>6.2141853836347627E-2</v>
      </c>
      <c r="CS86" s="243">
        <f>IFERROR('Turistas lugar residencia isla '!CS86/'Turistas lugar residencia isla '!$M86,"-")</f>
        <v>4.6896406365265042E-2</v>
      </c>
      <c r="CT86" s="35">
        <f>IFERROR(CS86/CS99-1,"-")</f>
        <v>-0.28313074540151839</v>
      </c>
      <c r="CU86" s="242">
        <f>IFERROR('Turistas lugar residencia isla '!CU86/'Turistas lugar residencia isla '!$C86,"-")</f>
        <v>2.8389231033381684E-2</v>
      </c>
      <c r="CV86" s="35">
        <f>IFERROR(CU86/CU99-1,"-")</f>
        <v>3.3850641079752997E-2</v>
      </c>
      <c r="CW86" s="243">
        <f>IFERROR('Turistas lugar residencia isla '!CW86/'Turistas lugar residencia isla '!$E86,"-")</f>
        <v>1.8205505201838789E-2</v>
      </c>
      <c r="CX86" s="35">
        <f>IFERROR(CW86/CW99-1,"-")</f>
        <v>-0.16117894345900674</v>
      </c>
      <c r="CY86" s="243">
        <f>IFERROR('Turistas lugar residencia isla '!CY86/'Turistas lugar residencia isla '!$G86,"-")</f>
        <v>1.6136703779425204E-2</v>
      </c>
      <c r="CZ86" s="35">
        <f>IFERROR(CY86/CY99-1,"-")</f>
        <v>0.18680516490392973</v>
      </c>
      <c r="DA86" s="243">
        <f>IFERROR('Turistas lugar residencia isla '!DA86/'Turistas lugar residencia isla '!$I86,"-")</f>
        <v>1.6443622560708551E-2</v>
      </c>
      <c r="DB86" s="35">
        <f>IFERROR(DA86/DA99-1,"-")</f>
        <v>0.32762641850462737</v>
      </c>
      <c r="DC86" s="243">
        <f>IFERROR('Turistas lugar residencia isla '!DC86/'Turistas lugar residencia isla '!$K86,"-")</f>
        <v>6.9273770035910481E-2</v>
      </c>
      <c r="DD86" s="35">
        <f>IFERROR(DC86/DC99-1,"-")</f>
        <v>-4.1859940467734669E-2</v>
      </c>
      <c r="DE86" s="243">
        <f>IFERROR('Turistas lugar residencia isla '!DE86/'Turistas lugar residencia isla '!$M86,"-")</f>
        <v>1.6334703340710297E-3</v>
      </c>
      <c r="DF86" s="35">
        <f>IFERROR(DE86/DE99-1,"-")</f>
        <v>4.3795623002072572</v>
      </c>
      <c r="DG86" s="242">
        <f>IFERROR('Turistas lugar residencia isla '!DG86/'Turistas lugar residencia isla '!$C86,"-")</f>
        <v>0.19697422897067382</v>
      </c>
      <c r="DH86" s="35">
        <f>IFERROR(DG86/DG99-1,"-")</f>
        <v>-6.129660685953775E-2</v>
      </c>
      <c r="DI86" s="243">
        <f>IFERROR('Turistas lugar residencia isla '!DI86/'Turistas lugar residencia isla '!$E86,"-")</f>
        <v>0.1569968919245873</v>
      </c>
      <c r="DJ86" s="35">
        <f>IFERROR(DI86/DI99-1,"-")</f>
        <v>4.177967734114052E-2</v>
      </c>
      <c r="DK86" s="243">
        <f>IFERROR('Turistas lugar residencia isla '!DK86/'Turistas lugar residencia isla '!$G86,"-")</f>
        <v>0.321698139049578</v>
      </c>
      <c r="DL86" s="35">
        <f>IFERROR(DK86/DK99-1,"-")</f>
        <v>-0.13734064204995189</v>
      </c>
      <c r="DM86" s="243">
        <f>IFERROR('Turistas lugar residencia isla '!DM86/'Turistas lugar residencia isla '!$I86,"-")</f>
        <v>8.9040829237432478E-2</v>
      </c>
      <c r="DN86" s="35">
        <f>IFERROR(DM86/DM99-1,"-")</f>
        <v>3.5030983601877175E-2</v>
      </c>
      <c r="DO86" s="243">
        <f>IFERROR('Turistas lugar residencia isla '!DO86/'Turistas lugar residencia isla '!$K86,"-")</f>
        <v>7.3586251647408285E-2</v>
      </c>
      <c r="DP86" s="35">
        <f>IFERROR(DO86/DO99-1,"-")</f>
        <v>-0.17689228478380259</v>
      </c>
      <c r="DQ86" s="243">
        <f>IFERROR('Turistas lugar residencia isla '!DQ86/'Turistas lugar residencia isla '!$M86,"-")</f>
        <v>7.9934661186637154E-2</v>
      </c>
      <c r="DR86" s="35">
        <f>IFERROR(DQ86/DQ99-1,"-")</f>
        <v>0.24763736575667461</v>
      </c>
      <c r="DS86" s="242">
        <f>IFERROR('Turistas lugar residencia isla '!DS86/'Turistas lugar residencia isla '!$C86,"-")</f>
        <v>8.0145718074837058E-2</v>
      </c>
      <c r="DT86" s="35">
        <f>IFERROR(DS86/DS99-1,"-")</f>
        <v>0.23013894194699192</v>
      </c>
      <c r="DU86" s="243">
        <f>IFERROR('Turistas lugar residencia isla '!DU86/'Turistas lugar residencia isla '!$E86,"-")</f>
        <v>0.10773110494872606</v>
      </c>
      <c r="DV86" s="35">
        <f>IFERROR(DU86/DU99-1,"-")</f>
        <v>6.6151074966926515E-2</v>
      </c>
      <c r="DW86" s="243">
        <f>IFERROR('Turistas lugar residencia isla '!DW86/'Turistas lugar residencia isla '!$G86,"-")</f>
        <v>8.978780732576469E-2</v>
      </c>
      <c r="DX86" s="35">
        <f>IFERROR(DW86/DW99-1,"-")</f>
        <v>0.20382531215425925</v>
      </c>
      <c r="DY86" s="243">
        <f>IFERROR('Turistas lugar residencia isla '!DY86/'Turistas lugar residencia isla '!$I86,"-")</f>
        <v>7.8067059224293148E-2</v>
      </c>
      <c r="DZ86" s="35">
        <f>IFERROR(DY86/DY99-1,"-")</f>
        <v>-2.7070578668591527E-2</v>
      </c>
      <c r="EA86" s="243">
        <f>IFERROR('Turistas lugar residencia isla '!EA86/'Turistas lugar residencia isla '!$K86,"-")</f>
        <v>5.9838705127016688E-2</v>
      </c>
      <c r="EB86" s="35">
        <f>IFERROR(EA86/EA99-1,"-")</f>
        <v>0.15355083692691873</v>
      </c>
      <c r="EC86" s="243">
        <f>IFERROR('Turistas lugar residencia isla '!EC86/'Turistas lugar residencia isla '!$M86,"-")</f>
        <v>7.1012049039238412E-2</v>
      </c>
      <c r="ED86" s="35">
        <f>IFERROR(EC86/EC99-1,"-")</f>
        <v>-0.15368028406794276</v>
      </c>
    </row>
    <row r="87" spans="1:134" s="16" customFormat="1" outlineLevel="1" x14ac:dyDescent="0.25">
      <c r="A87" s="218"/>
      <c r="B87" s="33" t="s">
        <v>35</v>
      </c>
      <c r="C87" s="242">
        <f>IFERROR('Turistas lugar residencia isla '!C87/'Turistas lugar residencia isla '!$C87,"-")</f>
        <v>1</v>
      </c>
      <c r="D87" s="35">
        <f t="shared" ref="D87:D98" si="371">IFERROR(C87/C100-1,"-")</f>
        <v>0</v>
      </c>
      <c r="E87" s="243">
        <f>IFERROR('Turistas lugar residencia isla '!E87/'Turistas lugar residencia isla '!$E87,"-")</f>
        <v>1</v>
      </c>
      <c r="F87" s="35">
        <f t="shared" ref="F87:F98" si="372">IFERROR(E87/E100-1,"-")</f>
        <v>0</v>
      </c>
      <c r="G87" s="243">
        <f>IFERROR('Turistas lugar residencia isla '!G87/'Turistas lugar residencia isla '!$G87,"-")</f>
        <v>1</v>
      </c>
      <c r="H87" s="35">
        <f t="shared" ref="H87:H98" si="373">IFERROR(G87/G100-1,"-")</f>
        <v>0</v>
      </c>
      <c r="I87" s="243">
        <f>IFERROR('Turistas lugar residencia isla '!I87/'Turistas lugar residencia isla '!$I87,"-")</f>
        <v>1</v>
      </c>
      <c r="J87" s="35">
        <f t="shared" ref="J87:J98" si="374">IFERROR(I87/I100-1,"-")</f>
        <v>0</v>
      </c>
      <c r="K87" s="243">
        <f>IFERROR('Turistas lugar residencia isla '!K87/'Turistas lugar residencia isla '!$K87,"-")</f>
        <v>1</v>
      </c>
      <c r="L87" s="35">
        <f t="shared" ref="L87:L98" si="375">IFERROR(K87/K100-1,"-")</f>
        <v>0</v>
      </c>
      <c r="M87" s="243">
        <f>IFERROR('Turistas lugar residencia isla '!M87/'Turistas lugar residencia isla '!$M87,"-")</f>
        <v>1</v>
      </c>
      <c r="N87" s="35">
        <f t="shared" ref="N87:N98" si="376">IFERROR(M87/M100-1,"-")</f>
        <v>0</v>
      </c>
      <c r="O87" s="242">
        <f>IFERROR('Turistas lugar residencia isla '!O87/'Turistas lugar residencia isla '!$C87,"-")</f>
        <v>0.91969670257638159</v>
      </c>
      <c r="P87" s="35">
        <f t="shared" ref="P87:P98" si="377">IFERROR(O87/O100-1,"-")</f>
        <v>-3.5308254561242647E-3</v>
      </c>
      <c r="Q87" s="243">
        <f>IFERROR('Turistas lugar residencia isla '!Q87/'Turistas lugar residencia isla '!$E87,"-")</f>
        <v>0.90790296163249806</v>
      </c>
      <c r="R87" s="35">
        <f t="shared" ref="R87:R98" si="378">IFERROR(Q87/Q100-1,"-")</f>
        <v>-1.2668874225973736E-2</v>
      </c>
      <c r="S87" s="243">
        <f>IFERROR('Turistas lugar residencia isla '!S87/'Turistas lugar residencia isla '!$G87,"-")</f>
        <v>0.91250816689356096</v>
      </c>
      <c r="T87" s="35">
        <f t="shared" ref="T87:T98" si="379">IFERROR(S87/S100-1,"-")</f>
        <v>4.5322043118947164E-3</v>
      </c>
      <c r="U87" s="243">
        <f>IFERROR('Turistas lugar residencia isla '!U87/'Turistas lugar residencia isla '!$I87,"-")</f>
        <v>0.95765190138824519</v>
      </c>
      <c r="V87" s="35">
        <f t="shared" ref="V87:V98" si="380">IFERROR(U87/U100-1,"-")</f>
        <v>-1.2144506512945519E-3</v>
      </c>
      <c r="W87" s="243">
        <f>IFERROR('Turistas lugar residencia isla '!W87/'Turistas lugar residencia isla '!$K87,"-")</f>
        <v>0.93065052769152579</v>
      </c>
      <c r="X87" s="35">
        <f t="shared" ref="X87:X98" si="381">IFERROR(W87/W100-1,"-")</f>
        <v>9.3270987001150552E-3</v>
      </c>
      <c r="Y87" s="243">
        <f>IFERROR('Turistas lugar residencia isla '!Y87/'Turistas lugar residencia isla '!$M87,"-")</f>
        <v>0.92934481178711814</v>
      </c>
      <c r="Z87" s="35">
        <f t="shared" ref="Z87:Z98" si="382">IFERROR(Y87/Y100-1,"-")</f>
        <v>8.0474674170652349E-2</v>
      </c>
      <c r="AA87" s="242">
        <f>IFERROR('Turistas lugar residencia isla '!AA87/'Turistas lugar residencia isla '!$C87,"-")</f>
        <v>8.03032974236184E-2</v>
      </c>
      <c r="AB87" s="35">
        <f t="shared" ref="AB87:AB98" si="383">IFERROR(AA87/AA100-1,"-")</f>
        <v>4.2297563777092595E-2</v>
      </c>
      <c r="AC87" s="243">
        <f>IFERROR('Turistas lugar residencia isla '!AC87/'Turistas lugar residencia isla '!$E87,"-")</f>
        <v>9.2097038367501952E-2</v>
      </c>
      <c r="AD87" s="35">
        <f t="shared" ref="AD87:AD98" si="384">IFERROR(AC87/AC100-1,"-")</f>
        <v>0.14484229770260582</v>
      </c>
      <c r="AE87" s="243">
        <f>IFERROR('Turistas lugar residencia isla '!AE87/'Turistas lugar residencia isla '!$G87,"-")</f>
        <v>8.7491833106439029E-2</v>
      </c>
      <c r="AF87" s="35">
        <f t="shared" ref="AF87:AF98" si="385">IFERROR(AE87/AE100-1,"-")</f>
        <v>-4.4941230190040593E-2</v>
      </c>
      <c r="AG87" s="243">
        <f>IFERROR('Turistas lugar residencia isla '!AG87/'Turistas lugar residencia isla '!$I87,"-")</f>
        <v>4.2348098611754842E-2</v>
      </c>
      <c r="AH87" s="35">
        <f t="shared" ref="AH87:AH98" si="386">IFERROR(AG87/AG100-1,"-")</f>
        <v>2.8274199664284572E-2</v>
      </c>
      <c r="AI87" s="243">
        <f>IFERROR('Turistas lugar residencia isla '!AI87/'Turistas lugar residencia isla '!$K87,"-")</f>
        <v>6.9349472308474241E-2</v>
      </c>
      <c r="AJ87" s="35">
        <f t="shared" ref="AJ87:AJ98" si="387">IFERROR(AI87/AI100-1,"-")</f>
        <v>-0.11032851604762295</v>
      </c>
      <c r="AK87" s="243">
        <f>IFERROR('Turistas lugar residencia isla '!AK87/'Turistas lugar residencia isla '!$M87,"-")</f>
        <v>7.0679302611589376E-2</v>
      </c>
      <c r="AL87" s="35">
        <f t="shared" ref="AL87:AL98" si="388">IFERROR(AK87/AK100-1,"-")</f>
        <v>-0.49469155032998746</v>
      </c>
      <c r="AM87" s="242">
        <f>IFERROR('Turistas lugar residencia isla '!AM87/'Turistas lugar residencia isla '!$C87,"-")</f>
        <v>0.18544386722078068</v>
      </c>
      <c r="AN87" s="35">
        <f t="shared" ref="AN87:AN98" si="389">IFERROR(AM87/AM100-1,"-")</f>
        <v>-7.7456963542401391E-2</v>
      </c>
      <c r="AO87" s="243">
        <f>IFERROR('Turistas lugar residencia isla '!AO87/'Turistas lugar residencia isla '!$E87,"-")</f>
        <v>0.13400140841727132</v>
      </c>
      <c r="AP87" s="35">
        <f t="shared" ref="AP87:AP98" si="390">IFERROR(AO87/AO100-1,"-")</f>
        <v>-0.11595085119057602</v>
      </c>
      <c r="AQ87" s="243">
        <f>IFERROR('Turistas lugar residencia isla '!AQ87/'Turistas lugar residencia isla '!$G87,"-")</f>
        <v>0.19350917425222491</v>
      </c>
      <c r="AR87" s="35">
        <f t="shared" ref="AR87:AR98" si="391">IFERROR(AQ87/AQ100-1,"-")</f>
        <v>-0.11904593588155554</v>
      </c>
      <c r="AS87" s="243">
        <f>IFERROR('Turistas lugar residencia isla '!AS87/'Turistas lugar residencia isla '!$I87,"-")</f>
        <v>0.3896245778984308</v>
      </c>
      <c r="AT87" s="35">
        <f t="shared" ref="AT87:AT98" si="392">IFERROR(AS87/AS100-1,"-")</f>
        <v>-1.4219334549744111E-2</v>
      </c>
      <c r="AU87" s="243">
        <f>IFERROR('Turistas lugar residencia isla '!AU87/'Turistas lugar residencia isla '!$K87,"-")</f>
        <v>0.14777925367205819</v>
      </c>
      <c r="AV87" s="35">
        <f t="shared" ref="AV87:AV98" si="393">IFERROR(AU87/AU100-1,"-")</f>
        <v>-8.0983445942331422E-2</v>
      </c>
      <c r="AW87" s="243">
        <f>IFERROR('Turistas lugar residencia isla '!AW87/'Turistas lugar residencia isla '!$M87,"-")</f>
        <v>0.29906677277002097</v>
      </c>
      <c r="AX87" s="35">
        <f t="shared" ref="AX87:AX98" si="394">IFERROR(AW87/AW100-1,"-")</f>
        <v>-0.2550042906309965</v>
      </c>
      <c r="AY87" s="242">
        <f>IFERROR('Turistas lugar residencia isla '!AY87/'Turistas lugar residencia isla '!$C87,"-")</f>
        <v>2.3412119315212015E-2</v>
      </c>
      <c r="AZ87" s="35">
        <f t="shared" ref="AZ87:AZ98" si="395">IFERROR(AY87/AY100-1,"-")</f>
        <v>5.1331176955712543E-2</v>
      </c>
      <c r="BA87" s="243">
        <f>IFERROR('Turistas lugar residencia isla '!BA87/'Turistas lugar residencia isla '!$E87,"-")</f>
        <v>3.7708789948015159E-2</v>
      </c>
      <c r="BB87" s="35">
        <f t="shared" ref="BB87:BB98" si="396">IFERROR(BA87/BA100-1,"-")</f>
        <v>0.14268355130277333</v>
      </c>
      <c r="BC87" s="243">
        <f>IFERROR('Turistas lugar residencia isla '!BC87/'Turistas lugar residencia isla '!$G87,"-")</f>
        <v>1.8754571508148674E-2</v>
      </c>
      <c r="BD87" s="35">
        <f t="shared" ref="BD87:BD98" si="397">IFERROR(BC87/BC100-1,"-")</f>
        <v>-8.8295655187201616E-3</v>
      </c>
      <c r="BE87" s="243">
        <f>IFERROR('Turistas lugar residencia isla '!BE87/'Turistas lugar residencia isla '!$I87,"-")</f>
        <v>6.0694343287205632E-3</v>
      </c>
      <c r="BF87" s="35">
        <f t="shared" ref="BF87:BF98" si="398">IFERROR(BE87/BE100-1,"-")</f>
        <v>-0.19769664967225054</v>
      </c>
      <c r="BG87" s="243">
        <f>IFERROR('Turistas lugar residencia isla '!BG87/'Turistas lugar residencia isla '!$K87,"-")</f>
        <v>1.3355656827529651E-2</v>
      </c>
      <c r="BH87" s="35">
        <f t="shared" ref="BH87:BH98" si="399">IFERROR(BG87/BG100-1,"-")</f>
        <v>-3.9761324266625264E-2</v>
      </c>
      <c r="BI87" s="243">
        <f>IFERROR('Turistas lugar residencia isla '!BI87/'Turistas lugar residencia isla '!$M87,"-")</f>
        <v>1.5481443970194603E-2</v>
      </c>
      <c r="BJ87" s="35">
        <f t="shared" ref="BJ87:BJ98" si="400">IFERROR(BI87/BI100-1,"-")</f>
        <v>-0.39213424713254774</v>
      </c>
      <c r="BK87" s="242">
        <f>IFERROR('Turistas lugar residencia isla '!BK87/'Turistas lugar residencia isla '!$C87,"-")</f>
        <v>4.4016648273001856E-2</v>
      </c>
      <c r="BL87" s="35">
        <f t="shared" ref="BL87:BL98" si="401">IFERROR(BK87/BK100-1,"-")</f>
        <v>1.0170604804305983E-2</v>
      </c>
      <c r="BM87" s="243">
        <f>IFERROR('Turistas lugar residencia isla '!BM87/'Turistas lugar residencia isla '!$E87,"-")</f>
        <v>4.0478149751153242E-2</v>
      </c>
      <c r="BN87" s="35">
        <f t="shared" ref="BN87:BN98" si="402">IFERROR(BM87/BM100-1,"-")</f>
        <v>5.0496991534231261E-2</v>
      </c>
      <c r="BO87" s="243">
        <f>IFERROR('Turistas lugar residencia isla '!BO87/'Turistas lugar residencia isla '!$G87,"-")</f>
        <v>2.3033893584400777E-2</v>
      </c>
      <c r="BP87" s="35">
        <f t="shared" ref="BP87:BP98" si="403">IFERROR(BO87/BO100-1,"-")</f>
        <v>0.20493272197105461</v>
      </c>
      <c r="BQ87" s="243">
        <f>IFERROR('Turistas lugar residencia isla '!BQ87/'Turistas lugar residencia isla '!$I87,"-")</f>
        <v>5.720165971440553E-2</v>
      </c>
      <c r="BR87" s="35">
        <f t="shared" ref="BR87:BR98" si="404">IFERROR(BQ87/BQ100-1,"-")</f>
        <v>-9.9624345958153171E-2</v>
      </c>
      <c r="BS87" s="243">
        <f>IFERROR('Turistas lugar residencia isla '!BS87/'Turistas lugar residencia isla '!$K87,"-")</f>
        <v>7.0489849786232614E-2</v>
      </c>
      <c r="BT87" s="35">
        <f t="shared" ref="BT87:BT98" si="405">IFERROR(BS87/BS100-1,"-")</f>
        <v>-2.5352028773287349E-2</v>
      </c>
      <c r="BU87" s="243">
        <f>IFERROR('Turistas lugar residencia isla '!BU87/'Turistas lugar residencia isla '!$M87,"-")</f>
        <v>4.0005787455689792E-2</v>
      </c>
      <c r="BV87" s="35">
        <f t="shared" ref="BV87:BV98" si="406">IFERROR(BU87/BU100-1,"-")</f>
        <v>0.35964392969695469</v>
      </c>
      <c r="BW87" s="242">
        <f>IFERROR('Turistas lugar residencia isla '!BW87/'Turistas lugar residencia isla '!$C87,"-")</f>
        <v>0.29786708564354397</v>
      </c>
      <c r="BX87" s="35">
        <f t="shared" ref="BX87:BX98" si="407">IFERROR(BW87/BW100-1,"-")</f>
        <v>2.088085128461703E-2</v>
      </c>
      <c r="BY87" s="243">
        <f>IFERROR('Turistas lugar residencia isla '!BY87/'Turistas lugar residencia isla '!$E87,"-")</f>
        <v>0.36042822215013093</v>
      </c>
      <c r="BZ87" s="35">
        <f t="shared" ref="BZ87:BZ98" si="408">IFERROR(BY87/BY100-1,"-")</f>
        <v>1.5316238443473518E-2</v>
      </c>
      <c r="CA87" s="243">
        <f>IFERROR('Turistas lugar residencia isla '!CA87/'Turistas lugar residencia isla '!$G87,"-")</f>
        <v>0.15734317612117457</v>
      </c>
      <c r="CB87" s="35">
        <f t="shared" ref="CB87:CB98" si="409">IFERROR(CA87/CA100-1,"-")</f>
        <v>0.2076629714332292</v>
      </c>
      <c r="CC87" s="243">
        <f>IFERROR('Turistas lugar residencia isla '!CC87/'Turistas lugar residencia isla '!$I87,"-")</f>
        <v>0.23841289809971528</v>
      </c>
      <c r="CD87" s="35">
        <f t="shared" ref="CD87:CD98" si="410">IFERROR(CC87/CC100-1,"-")</f>
        <v>4.7847067186693515E-2</v>
      </c>
      <c r="CE87" s="243">
        <f>IFERROR('Turistas lugar residencia isla '!CE87/'Turistas lugar residencia isla '!$K87,"-")</f>
        <v>0.43503051684299093</v>
      </c>
      <c r="CF87" s="35">
        <f t="shared" ref="CF87:CF98" si="411">IFERROR(CE87/CE100-1,"-")</f>
        <v>-1.4809274026167385E-2</v>
      </c>
      <c r="CG87" s="243">
        <f>IFERROR('Turistas lugar residencia isla '!CG87/'Turistas lugar residencia isla '!$M87,"-")</f>
        <v>0.26065253562902407</v>
      </c>
      <c r="CH87" s="35">
        <f t="shared" ref="CH87:CH98" si="412">IFERROR(CG87/CG100-1,"-")</f>
        <v>0.78879580070319322</v>
      </c>
      <c r="CI87" s="242">
        <f>IFERROR('Turistas lugar residencia isla '!CI87/'Turistas lugar residencia isla '!$C87,"-")</f>
        <v>3.9909722184468394E-2</v>
      </c>
      <c r="CJ87" s="35">
        <f t="shared" ref="CJ87:CJ98" si="413">IFERROR(CI87/CI100-1,"-")</f>
        <v>-2.4181030909958712E-2</v>
      </c>
      <c r="CK87" s="243">
        <f>IFERROR('Turistas lugar residencia isla '!CK87/'Turistas lugar residencia isla '!$E87,"-")</f>
        <v>3.3669480863723761E-2</v>
      </c>
      <c r="CL87" s="35">
        <f t="shared" ref="CL87:CL98" si="414">IFERROR(CK87/CK100-1,"-")</f>
        <v>-4.1996462916766175E-2</v>
      </c>
      <c r="CM87" s="243">
        <f>IFERROR('Turistas lugar residencia isla '!CM87/'Turistas lugar residencia isla '!$G87,"-")</f>
        <v>4.6627430870987807E-2</v>
      </c>
      <c r="CN87" s="35">
        <f t="shared" ref="CN87:CN98" si="415">IFERROR(CM87/CM100-1,"-")</f>
        <v>-2.3435675225840225E-3</v>
      </c>
      <c r="CO87" s="243">
        <f>IFERROR('Turistas lugar residencia isla '!CO87/'Turistas lugar residencia isla '!$I87,"-")</f>
        <v>4.5531792800547352E-2</v>
      </c>
      <c r="CP87" s="35">
        <f t="shared" ref="CP87:CP98" si="416">IFERROR(CO87/CO100-1,"-")</f>
        <v>0.42751363678049348</v>
      </c>
      <c r="CQ87" s="243">
        <f>IFERROR('Turistas lugar residencia isla '!CQ87/'Turistas lugar residencia isla '!$K87,"-")</f>
        <v>4.5905532325643969E-2</v>
      </c>
      <c r="CR87" s="35">
        <f t="shared" ref="CR87:CR98" si="417">IFERROR(CQ87/CQ100-1,"-")</f>
        <v>0.20004125518165439</v>
      </c>
      <c r="CS87" s="243">
        <f>IFERROR('Turistas lugar residencia isla '!CS87/'Turistas lugar residencia isla '!$M87,"-")</f>
        <v>7.4079432829342401E-2</v>
      </c>
      <c r="CT87" s="35">
        <f t="shared" ref="CT87:CT98" si="418">IFERROR(CS87/CS100-1,"-")</f>
        <v>-0.12024982601747136</v>
      </c>
      <c r="CU87" s="242">
        <f>IFERROR('Turistas lugar residencia isla '!CU87/'Turistas lugar residencia isla '!$C87,"-")</f>
        <v>2.5784785578538361E-2</v>
      </c>
      <c r="CV87" s="35">
        <f t="shared" ref="CV87:CV98" si="419">IFERROR(CU87/CU100-1,"-")</f>
        <v>-4.6972394537062367E-2</v>
      </c>
      <c r="CW87" s="243">
        <f>IFERROR('Turistas lugar residencia isla '!CW87/'Turistas lugar residencia isla '!$E87,"-")</f>
        <v>1.8178868993456398E-2</v>
      </c>
      <c r="CX87" s="35">
        <f t="shared" ref="CX87:CX98" si="420">IFERROR(CW87/CW100-1,"-")</f>
        <v>-3.1603275904623529E-2</v>
      </c>
      <c r="CY87" s="243">
        <f>IFERROR('Turistas lugar residencia isla '!CY87/'Turistas lugar residencia isla '!$G87,"-")</f>
        <v>1.3376785979233315E-2</v>
      </c>
      <c r="CZ87" s="35">
        <f t="shared" ref="CZ87:CZ98" si="421">IFERROR(CY87/CY100-1,"-")</f>
        <v>2.6158732059328837E-2</v>
      </c>
      <c r="DA87" s="243">
        <f>IFERROR('Turistas lugar residencia isla '!DA87/'Turistas lugar residencia isla '!$I87,"-")</f>
        <v>1.4174887991348297E-2</v>
      </c>
      <c r="DB87" s="35">
        <f t="shared" ref="DB87:DB98" si="422">IFERROR(DA87/DA100-1,"-")</f>
        <v>-0.15289046286195407</v>
      </c>
      <c r="DC87" s="243">
        <f>IFERROR('Turistas lugar residencia isla '!DC87/'Turistas lugar residencia isla '!$K87,"-")</f>
        <v>7.0566729166755646E-2</v>
      </c>
      <c r="DD87" s="35">
        <f t="shared" ref="DD87:DD98" si="423">IFERROR(DC87/DC100-1,"-")</f>
        <v>-2.267904843247992E-2</v>
      </c>
      <c r="DE87" s="243">
        <f>IFERROR('Turistas lugar residencia isla '!DE87/'Turistas lugar residencia isla '!$M87,"-")</f>
        <v>3.8100749957799803E-3</v>
      </c>
      <c r="DF87" s="35">
        <f t="shared" ref="DF87:DF98" si="424">IFERROR(DE87/DE100-1,"-")</f>
        <v>-0.71288590846563848</v>
      </c>
      <c r="DG87" s="242">
        <f>IFERROR('Turistas lugar residencia isla '!DG87/'Turistas lugar residencia isla '!$C87,"-")</f>
        <v>0.19075537771992596</v>
      </c>
      <c r="DH87" s="35">
        <f t="shared" ref="DH87:DH98" si="425">IFERROR(DG87/DG100-1,"-")</f>
        <v>-2.139579702348049E-2</v>
      </c>
      <c r="DI87" s="243">
        <f>IFERROR('Turistas lugar residencia isla '!DI87/'Turistas lugar residencia isla '!$E87,"-")</f>
        <v>0.14922695299209546</v>
      </c>
      <c r="DJ87" s="35">
        <f t="shared" ref="DJ87:DJ98" si="426">IFERROR(DI87/DI100-1,"-")</f>
        <v>-5.0654084357620643E-2</v>
      </c>
      <c r="DK87" s="243">
        <f>IFERROR('Turistas lugar residencia isla '!DK87/'Turistas lugar residencia isla '!$G87,"-")</f>
        <v>0.3544653059949554</v>
      </c>
      <c r="DL87" s="35">
        <f t="shared" ref="DL87:DL98" si="427">IFERROR(DK87/DK100-1,"-")</f>
        <v>-2.5537980480878075E-2</v>
      </c>
      <c r="DM87" s="243">
        <f>IFERROR('Turistas lugar residencia isla '!DM87/'Turistas lugar residencia isla '!$I87,"-")</f>
        <v>8.8558564523604583E-2</v>
      </c>
      <c r="DN87" s="35">
        <f t="shared" ref="DN87:DN98" si="428">IFERROR(DM87/DM100-1,"-")</f>
        <v>-0.1643477607607251</v>
      </c>
      <c r="DO87" s="243">
        <f>IFERROR('Turistas lugar residencia isla '!DO87/'Turistas lugar residencia isla '!$K87,"-")</f>
        <v>7.0079826423443084E-2</v>
      </c>
      <c r="DP87" s="35">
        <f t="shared" ref="DP87:DP98" si="429">IFERROR(DO87/DO100-1,"-")</f>
        <v>8.6732514390026605E-3</v>
      </c>
      <c r="DQ87" s="243">
        <f>IFERROR('Turistas lugar residencia isla '!DQ87/'Turistas lugar residencia isla '!$M87,"-")</f>
        <v>0.15165545347126769</v>
      </c>
      <c r="DR87" s="35">
        <f t="shared" ref="DR87:DR98" si="430">IFERROR(DQ87/DQ100-1,"-")</f>
        <v>3.5384236534935889</v>
      </c>
      <c r="DS87" s="242">
        <f>IFERROR('Turistas lugar residencia isla '!DS87/'Turistas lugar residencia isla '!$C87,"-")</f>
        <v>6.6353107105494719E-2</v>
      </c>
      <c r="DT87" s="35">
        <f t="shared" ref="DT87:DT98" si="431">IFERROR(DS87/DS100-1,"-")</f>
        <v>0.16913541585055558</v>
      </c>
      <c r="DU87" s="243">
        <f>IFERROR('Turistas lugar residencia isla '!DU87/'Turistas lugar residencia isla '!$E87,"-")</f>
        <v>9.872569886772746E-2</v>
      </c>
      <c r="DV87" s="35">
        <f t="shared" ref="DV87:DV98" si="432">IFERROR(DU87/DU100-1,"-")</f>
        <v>3.6706327277780115E-2</v>
      </c>
      <c r="DW87" s="243">
        <f>IFERROR('Turistas lugar residencia isla '!DW87/'Turistas lugar residencia isla '!$G87,"-")</f>
        <v>8.0958318257659964E-2</v>
      </c>
      <c r="DX87" s="35">
        <f t="shared" ref="DX87:DX98" si="433">IFERROR(DW87/DW100-1,"-")</f>
        <v>0.10189932852179462</v>
      </c>
      <c r="DY87" s="243">
        <f>IFERROR('Turistas lugar residencia isla '!DY87/'Turistas lugar residencia isla '!$I87,"-")</f>
        <v>8.1043501291134218E-2</v>
      </c>
      <c r="DZ87" s="35">
        <f t="shared" ref="DZ87:DZ98" si="434">IFERROR(DY87/DY100-1,"-")</f>
        <v>0.11220237582601089</v>
      </c>
      <c r="EA87" s="243">
        <f>IFERROR('Turistas lugar residencia isla '!EA87/'Turistas lugar residencia isla '!$K87,"-")</f>
        <v>5.7851733843584628E-2</v>
      </c>
      <c r="EB87" s="35">
        <f t="shared" ref="EB87:EB98" si="435">IFERROR(EA87/EA100-1,"-")</f>
        <v>0.42210844726835806</v>
      </c>
      <c r="EC87" s="243">
        <f>IFERROR('Turistas lugar residencia isla '!EC87/'Turistas lugar residencia isla '!$M87,"-")</f>
        <v>7.9673973329475026E-2</v>
      </c>
      <c r="ED87" s="35">
        <f t="shared" ref="ED87:ED98" si="436">IFERROR(EC87/EC100-1,"-")</f>
        <v>-0.27839973201128632</v>
      </c>
    </row>
    <row r="88" spans="1:134" s="16" customFormat="1" outlineLevel="1" x14ac:dyDescent="0.25">
      <c r="A88" s="218"/>
      <c r="B88" s="33" t="s">
        <v>37</v>
      </c>
      <c r="C88" s="242">
        <f>IFERROR('Turistas lugar residencia isla '!C88/'Turistas lugar residencia isla '!$C88,"-")</f>
        <v>1</v>
      </c>
      <c r="D88" s="35">
        <f t="shared" si="371"/>
        <v>0</v>
      </c>
      <c r="E88" s="243">
        <f>IFERROR('Turistas lugar residencia isla '!E88/'Turistas lugar residencia isla '!$E88,"-")</f>
        <v>1</v>
      </c>
      <c r="F88" s="35">
        <f t="shared" si="372"/>
        <v>0</v>
      </c>
      <c r="G88" s="243">
        <f>IFERROR('Turistas lugar residencia isla '!G88/'Turistas lugar residencia isla '!$G88,"-")</f>
        <v>1</v>
      </c>
      <c r="H88" s="35">
        <f t="shared" si="373"/>
        <v>0</v>
      </c>
      <c r="I88" s="243">
        <f>IFERROR('Turistas lugar residencia isla '!I88/'Turistas lugar residencia isla '!$I88,"-")</f>
        <v>1</v>
      </c>
      <c r="J88" s="35">
        <f t="shared" si="374"/>
        <v>0</v>
      </c>
      <c r="K88" s="243">
        <f>IFERROR('Turistas lugar residencia isla '!K88/'Turistas lugar residencia isla '!$K88,"-")</f>
        <v>1</v>
      </c>
      <c r="L88" s="35">
        <f t="shared" si="375"/>
        <v>0</v>
      </c>
      <c r="M88" s="243">
        <f>IFERROR('Turistas lugar residencia isla '!M88/'Turistas lugar residencia isla '!$M88,"-")</f>
        <v>1</v>
      </c>
      <c r="N88" s="35">
        <f t="shared" si="376"/>
        <v>0</v>
      </c>
      <c r="O88" s="242">
        <f>IFERROR('Turistas lugar residencia isla '!O88/'Turistas lugar residencia isla '!$C88,"-")</f>
        <v>0.9204265169593856</v>
      </c>
      <c r="P88" s="35">
        <f t="shared" si="377"/>
        <v>1.433475850904431E-2</v>
      </c>
      <c r="Q88" s="243">
        <f>IFERROR('Turistas lugar residencia isla '!Q88/'Turistas lugar residencia isla '!$E88,"-")</f>
        <v>0.90090627126509304</v>
      </c>
      <c r="R88" s="35">
        <f t="shared" si="378"/>
        <v>2.7558478258677965E-3</v>
      </c>
      <c r="S88" s="243">
        <f>IFERROR('Turistas lugar residencia isla '!S88/'Turistas lugar residencia isla '!$G88,"-")</f>
        <v>0.91486305504860899</v>
      </c>
      <c r="T88" s="35">
        <f t="shared" si="379"/>
        <v>2.2721946321876185E-2</v>
      </c>
      <c r="U88" s="243">
        <f>IFERROR('Turistas lugar residencia isla '!U88/'Turistas lugar residencia isla '!$I88,"-")</f>
        <v>0.96722395005726758</v>
      </c>
      <c r="V88" s="35">
        <f t="shared" si="380"/>
        <v>2.189588350683902E-2</v>
      </c>
      <c r="W88" s="243">
        <f>IFERROR('Turistas lugar residencia isla '!W88/'Turistas lugar residencia isla '!$K88,"-")</f>
        <v>0.94666813243188774</v>
      </c>
      <c r="X88" s="35">
        <f t="shared" si="381"/>
        <v>2.3281710251612298E-2</v>
      </c>
      <c r="Y88" s="243">
        <f>IFERROR('Turistas lugar residencia isla '!Y88/'Turistas lugar residencia isla '!$M88,"-")</f>
        <v>0.91603795153177869</v>
      </c>
      <c r="Z88" s="35">
        <f t="shared" si="382"/>
        <v>5.4256621346729705E-2</v>
      </c>
      <c r="AA88" s="242">
        <f>IFERROR('Turistas lugar residencia isla '!AA88/'Turistas lugar residencia isla '!$C88,"-")</f>
        <v>7.9573483040614401E-2</v>
      </c>
      <c r="AB88" s="35">
        <f t="shared" si="383"/>
        <v>-0.14049982864343658</v>
      </c>
      <c r="AC88" s="243">
        <f>IFERROR('Turistas lugar residencia isla '!AC88/'Turistas lugar residencia isla '!$E88,"-")</f>
        <v>9.9093728734906947E-2</v>
      </c>
      <c r="AD88" s="35">
        <f t="shared" si="384"/>
        <v>-2.4376739430969185E-2</v>
      </c>
      <c r="AE88" s="243">
        <f>IFERROR('Turistas lugar residencia isla '!AE88/'Turistas lugar residencia isla '!$G88,"-")</f>
        <v>8.513925801534486E-2</v>
      </c>
      <c r="AF88" s="35">
        <f t="shared" si="385"/>
        <v>-0.19270644600594855</v>
      </c>
      <c r="AG88" s="243">
        <f>IFERROR('Turistas lugar residencia isla '!AG88/'Turistas lugar residencia isla '!$I88,"-")</f>
        <v>3.2771522864011082E-2</v>
      </c>
      <c r="AH88" s="35">
        <f t="shared" si="386"/>
        <v>-0.3874538140877527</v>
      </c>
      <c r="AI88" s="243">
        <f>IFERROR('Turistas lugar residencia isla '!AI88/'Turistas lugar residencia isla '!$K88,"-")</f>
        <v>5.3331867568112278E-2</v>
      </c>
      <c r="AJ88" s="35">
        <f t="shared" si="387"/>
        <v>-0.28767816085518694</v>
      </c>
      <c r="AK88" s="243">
        <f>IFERROR('Turistas lugar residencia isla '!AK88/'Turistas lugar residencia isla '!$M88,"-")</f>
        <v>8.3990626428898027E-2</v>
      </c>
      <c r="AL88" s="35">
        <f t="shared" si="388"/>
        <v>-0.35936531466932709</v>
      </c>
      <c r="AM88" s="242">
        <f>IFERROR('Turistas lugar residencia isla '!AM88/'Turistas lugar residencia isla '!$C88,"-")</f>
        <v>0.20658717759426809</v>
      </c>
      <c r="AN88" s="35">
        <f t="shared" si="389"/>
        <v>-4.4097811066113324E-2</v>
      </c>
      <c r="AO88" s="243">
        <f>IFERROR('Turistas lugar residencia isla '!AO88/'Turistas lugar residencia isla '!$E88,"-")</f>
        <v>0.18124508208899104</v>
      </c>
      <c r="AP88" s="35">
        <f t="shared" si="390"/>
        <v>9.1993516618843696E-2</v>
      </c>
      <c r="AQ88" s="243">
        <f>IFERROR('Turistas lugar residencia isla '!AQ88/'Turistas lugar residencia isla '!$G88,"-")</f>
        <v>0.23961492111295385</v>
      </c>
      <c r="AR88" s="35">
        <f t="shared" si="391"/>
        <v>0.1211640716025626</v>
      </c>
      <c r="AS88" s="243">
        <f>IFERROR('Turistas lugar residencia isla '!AS88/'Turistas lugar residencia isla '!$I88,"-")</f>
        <v>0.47327439076838107</v>
      </c>
      <c r="AT88" s="35">
        <f t="shared" si="392"/>
        <v>0.18030022770868781</v>
      </c>
      <c r="AU88" s="243">
        <f>IFERROR('Turistas lugar residencia isla '!AU88/'Turistas lugar residencia isla '!$K88,"-")</f>
        <v>0.21026402096044267</v>
      </c>
      <c r="AV88" s="35">
        <f t="shared" si="393"/>
        <v>0.25307762335605655</v>
      </c>
      <c r="AW88" s="243">
        <f>IFERROR('Turistas lugar residencia isla '!AW88/'Turistas lugar residencia isla '!$M88,"-")</f>
        <v>0.40600708733424784</v>
      </c>
      <c r="AX88" s="35">
        <f t="shared" si="394"/>
        <v>-0.16862384337584657</v>
      </c>
      <c r="AY88" s="242">
        <f>IFERROR('Turistas lugar residencia isla '!AY88/'Turistas lugar residencia isla '!$C88,"-")</f>
        <v>2.39382858058498E-2</v>
      </c>
      <c r="AZ88" s="35">
        <f t="shared" si="395"/>
        <v>1.5511355270748428E-2</v>
      </c>
      <c r="BA88" s="243">
        <f>IFERROR('Turistas lugar residencia isla '!BA88/'Turistas lugar residencia isla '!$E88,"-")</f>
        <v>3.7562293539446921E-2</v>
      </c>
      <c r="BB88" s="35">
        <f t="shared" si="396"/>
        <v>6.9082079578983713E-2</v>
      </c>
      <c r="BC88" s="243">
        <f>IFERROR('Turistas lugar residencia isla '!BC88/'Turistas lugar residencia isla '!$G88,"-")</f>
        <v>1.8217691700957842E-2</v>
      </c>
      <c r="BD88" s="35">
        <f t="shared" si="397"/>
        <v>-0.10981384334422029</v>
      </c>
      <c r="BE88" s="243">
        <f>IFERROR('Turistas lugar residencia isla '!BE88/'Turistas lugar residencia isla '!$I88,"-")</f>
        <v>4.0834250066774415E-3</v>
      </c>
      <c r="BF88" s="35">
        <f t="shared" si="398"/>
        <v>-0.48570931049889288</v>
      </c>
      <c r="BG88" s="243">
        <f>IFERROR('Turistas lugar residencia isla '!BG88/'Turistas lugar residencia isla '!$K88,"-")</f>
        <v>1.4100661426556001E-2</v>
      </c>
      <c r="BH88" s="35">
        <f t="shared" si="399"/>
        <v>-5.8355415534893096E-3</v>
      </c>
      <c r="BI88" s="243">
        <f>IFERROR('Turistas lugar residencia isla '!BI88/'Turistas lugar residencia isla '!$M88,"-")</f>
        <v>1.5374942844078646E-2</v>
      </c>
      <c r="BJ88" s="35">
        <f t="shared" si="400"/>
        <v>-1.6777092603744936E-2</v>
      </c>
      <c r="BK88" s="242">
        <f>IFERROR('Turistas lugar residencia isla '!BK88/'Turistas lugar residencia isla '!$C88,"-")</f>
        <v>3.1435810714142642E-2</v>
      </c>
      <c r="BL88" s="35">
        <f t="shared" si="401"/>
        <v>-5.3049076193240063E-2</v>
      </c>
      <c r="BM88" s="243">
        <f>IFERROR('Turistas lugar residencia isla '!BM88/'Turistas lugar residencia isla '!$E88,"-")</f>
        <v>2.9523056634158776E-2</v>
      </c>
      <c r="BN88" s="35">
        <f t="shared" si="402"/>
        <v>8.2753281416809932E-2</v>
      </c>
      <c r="BO88" s="243">
        <f>IFERROR('Turistas lugar residencia isla '!BO88/'Turistas lugar residencia isla '!$G88,"-")</f>
        <v>1.7711130695052587E-2</v>
      </c>
      <c r="BP88" s="35">
        <f t="shared" si="403"/>
        <v>1.9360926346999596E-2</v>
      </c>
      <c r="BQ88" s="243">
        <f>IFERROR('Turistas lugar residencia isla '!BQ88/'Turistas lugar residencia isla '!$I88,"-")</f>
        <v>4.3333197520971693E-2</v>
      </c>
      <c r="BR88" s="35">
        <f t="shared" si="404"/>
        <v>-0.20118938135908659</v>
      </c>
      <c r="BS88" s="243">
        <f>IFERROR('Turistas lugar residencia isla '!BS88/'Turistas lugar residencia isla '!$K88,"-")</f>
        <v>3.8674215357555101E-2</v>
      </c>
      <c r="BT88" s="35">
        <f t="shared" si="405"/>
        <v>-0.17119815095699742</v>
      </c>
      <c r="BU88" s="243">
        <f>IFERROR('Turistas lugar residencia isla '!BU88/'Turistas lugar residencia isla '!$M88,"-")</f>
        <v>4.4095793324188386E-2</v>
      </c>
      <c r="BV88" s="35">
        <f t="shared" si="406"/>
        <v>0.62126435209730668</v>
      </c>
      <c r="BW88" s="242">
        <f>IFERROR('Turistas lugar residencia isla '!BW88/'Turistas lugar residencia isla '!$C88,"-")</f>
        <v>0.30492199884400339</v>
      </c>
      <c r="BX88" s="35">
        <f t="shared" si="407"/>
        <v>-1.2533503934957224E-2</v>
      </c>
      <c r="BY88" s="243">
        <f>IFERROR('Turistas lugar residencia isla '!BY88/'Turistas lugar residencia isla '!$E88,"-")</f>
        <v>0.35731409150019899</v>
      </c>
      <c r="BZ88" s="35">
        <f t="shared" si="408"/>
        <v>-4.0760919456344857E-2</v>
      </c>
      <c r="CA88" s="243">
        <f>IFERROR('Turistas lugar residencia isla '!CA88/'Turistas lugar residencia isla '!$G88,"-")</f>
        <v>0.14158495768249496</v>
      </c>
      <c r="CB88" s="35">
        <f t="shared" si="409"/>
        <v>-0.15903275100211367</v>
      </c>
      <c r="CC88" s="243">
        <f>IFERROR('Turistas lugar residencia isla '!CC88/'Turistas lugar residencia isla '!$I88,"-")</f>
        <v>0.23309928336343841</v>
      </c>
      <c r="CD88" s="35">
        <f t="shared" si="410"/>
        <v>-9.864875453105848E-2</v>
      </c>
      <c r="CE88" s="243">
        <f>IFERROR('Turistas lugar residencia isla '!CE88/'Turistas lugar residencia isla '!$K88,"-")</f>
        <v>0.44102676853734951</v>
      </c>
      <c r="CF88" s="35">
        <f t="shared" si="411"/>
        <v>-9.5472909688189334E-2</v>
      </c>
      <c r="CG88" s="243">
        <f>IFERROR('Turistas lugar residencia isla '!CG88/'Turistas lugar residencia isla '!$M88,"-")</f>
        <v>0.1712105624142661</v>
      </c>
      <c r="CH88" s="35">
        <f t="shared" si="412"/>
        <v>-0.23132980481154997</v>
      </c>
      <c r="CI88" s="242">
        <f>IFERROR('Turistas lugar residencia isla '!CI88/'Turistas lugar residencia isla '!$C88,"-")</f>
        <v>3.7602079649309547E-2</v>
      </c>
      <c r="CJ88" s="35">
        <f t="shared" si="413"/>
        <v>9.7917076406265569E-2</v>
      </c>
      <c r="CK88" s="243">
        <f>IFERROR('Turistas lugar residencia isla '!CK88/'Turistas lugar residencia isla '!$E88,"-")</f>
        <v>3.0535527264256668E-2</v>
      </c>
      <c r="CL88" s="35">
        <f t="shared" si="414"/>
        <v>0.16292658250067582</v>
      </c>
      <c r="CM88" s="243">
        <f>IFERROR('Turistas lugar residencia isla '!CM88/'Turistas lugar residencia isla '!$G88,"-")</f>
        <v>4.1940475612210204E-2</v>
      </c>
      <c r="CN88" s="35">
        <f t="shared" si="415"/>
        <v>-8.0111345163871639E-2</v>
      </c>
      <c r="CO88" s="243">
        <f>IFERROR('Turistas lugar residencia isla '!CO88/'Turistas lugar residencia isla '!$I88,"-")</f>
        <v>2.9801759222791126E-2</v>
      </c>
      <c r="CP88" s="35">
        <f t="shared" si="416"/>
        <v>0.15374979961817892</v>
      </c>
      <c r="CQ88" s="243">
        <f>IFERROR('Turistas lugar residencia isla '!CQ88/'Turistas lugar residencia isla '!$K88,"-")</f>
        <v>3.8406713204712437E-2</v>
      </c>
      <c r="CR88" s="35">
        <f t="shared" si="417"/>
        <v>0.36652794849441372</v>
      </c>
      <c r="CS88" s="243">
        <f>IFERROR('Turistas lugar residencia isla '!CS88/'Turistas lugar residencia isla '!$M88,"-")</f>
        <v>6.4243255601280289E-2</v>
      </c>
      <c r="CT88" s="35">
        <f t="shared" si="418"/>
        <v>0.16770745915481333</v>
      </c>
      <c r="CU88" s="242">
        <f>IFERROR('Turistas lugar residencia isla '!CU88/'Turistas lugar residencia isla '!$C88,"-")</f>
        <v>2.9424262193761052E-2</v>
      </c>
      <c r="CV88" s="35">
        <f t="shared" si="419"/>
        <v>1.3939637449627007E-3</v>
      </c>
      <c r="CW88" s="243">
        <f>IFERROR('Turistas lugar residencia isla '!CW88/'Turistas lugar residencia isla '!$E88,"-")</f>
        <v>1.9090207097932688E-2</v>
      </c>
      <c r="CX88" s="35">
        <f t="shared" si="420"/>
        <v>-5.7689917988708039E-3</v>
      </c>
      <c r="CY88" s="243">
        <f>IFERROR('Turistas lugar residencia isla '!CY88/'Turistas lugar residencia isla '!$G88,"-")</f>
        <v>1.6267778787815705E-2</v>
      </c>
      <c r="CZ88" s="35">
        <f t="shared" si="421"/>
        <v>-4.4900860421456246E-3</v>
      </c>
      <c r="DA88" s="243">
        <f>IFERROR('Turistas lugar residencia isla '!DA88/'Turistas lugar residencia isla '!$I88,"-")</f>
        <v>1.4595301797702961E-2</v>
      </c>
      <c r="DB88" s="35">
        <f t="shared" si="422"/>
        <v>-6.5672704600279741E-2</v>
      </c>
      <c r="DC88" s="243">
        <f>IFERROR('Turistas lugar residencia isla '!DC88/'Turistas lugar residencia isla '!$K88,"-")</f>
        <v>7.6359039190897593E-2</v>
      </c>
      <c r="DD88" s="35">
        <f t="shared" si="423"/>
        <v>6.2299061333259687E-3</v>
      </c>
      <c r="DE88" s="243">
        <f>IFERROR('Turistas lugar residencia isla '!DE88/'Turistas lugar residencia isla '!$M88,"-")</f>
        <v>2.1719250114311845E-3</v>
      </c>
      <c r="DF88" s="35">
        <f t="shared" si="424"/>
        <v>-0.6219318416823667</v>
      </c>
      <c r="DG88" s="242">
        <f>IFERROR('Turistas lugar residencia isla '!DG88/'Turistas lugar residencia isla '!$C88,"-")</f>
        <v>0.17781244813752925</v>
      </c>
      <c r="DH88" s="35">
        <f t="shared" si="425"/>
        <v>5.7850248705423768E-2</v>
      </c>
      <c r="DI88" s="243">
        <f>IFERROR('Turistas lugar residencia isla '!DI88/'Turistas lugar residencia isla '!$E88,"-")</f>
        <v>0.11786111911019972</v>
      </c>
      <c r="DJ88" s="35">
        <f t="shared" si="426"/>
        <v>-0.12826841450471316</v>
      </c>
      <c r="DK88" s="243">
        <f>IFERROR('Turistas lugar residencia isla '!DK88/'Turistas lugar residencia isla '!$G88,"-")</f>
        <v>0.3446904773470082</v>
      </c>
      <c r="DL88" s="35">
        <f t="shared" si="427"/>
        <v>6.3156594956070844E-2</v>
      </c>
      <c r="DM88" s="243">
        <f>IFERROR('Turistas lugar residencia isla '!DM88/'Turistas lugar residencia isla '!$I88,"-")</f>
        <v>6.7883545426971434E-2</v>
      </c>
      <c r="DN88" s="35">
        <f t="shared" si="428"/>
        <v>-0.11506528229388491</v>
      </c>
      <c r="DO88" s="243">
        <f>IFERROR('Turistas lugar residencia isla '!DO88/'Turistas lugar residencia isla '!$K88,"-")</f>
        <v>5.826416753696477E-2</v>
      </c>
      <c r="DP88" s="35">
        <f t="shared" si="429"/>
        <v>3.8352949007692372E-2</v>
      </c>
      <c r="DQ88" s="243">
        <f>IFERROR('Turistas lugar residencia isla '!DQ88/'Turistas lugar residencia isla '!$M88,"-")</f>
        <v>0.1361739826245999</v>
      </c>
      <c r="DR88" s="35">
        <f t="shared" si="430"/>
        <v>12.505046678686973</v>
      </c>
      <c r="DS88" s="242">
        <f>IFERROR('Turistas lugar residencia isla '!DS88/'Turistas lugar residencia isla '!$C88,"-")</f>
        <v>6.1775713770666298E-2</v>
      </c>
      <c r="DT88" s="35">
        <f t="shared" si="431"/>
        <v>0.14517261364636447</v>
      </c>
      <c r="DU88" s="243">
        <f>IFERROR('Turistas lugar residencia isla '!DU88/'Turistas lugar residencia isla '!$E88,"-")</f>
        <v>9.5097037606314008E-2</v>
      </c>
      <c r="DV88" s="35">
        <f t="shared" si="432"/>
        <v>0.1389333142101703</v>
      </c>
      <c r="DW88" s="243">
        <f>IFERROR('Turistas lugar residencia isla '!DW88/'Turistas lugar residencia isla '!$G88,"-")</f>
        <v>7.2537685594469006E-2</v>
      </c>
      <c r="DX88" s="35">
        <f t="shared" si="433"/>
        <v>3.2181259169849818E-2</v>
      </c>
      <c r="DY88" s="243">
        <f>IFERROR('Turistas lugar residencia isla '!DY88/'Turistas lugar residencia isla '!$I88,"-")</f>
        <v>5.8879185850162746E-2</v>
      </c>
      <c r="DZ88" s="35">
        <f t="shared" si="434"/>
        <v>-6.7822800795777849E-2</v>
      </c>
      <c r="EA88" s="243">
        <f>IFERROR('Turistas lugar residencia isla '!EA88/'Turistas lugar residencia isla '!$K88,"-")</f>
        <v>4.8091756902838088E-2</v>
      </c>
      <c r="EB88" s="35">
        <f t="shared" si="435"/>
        <v>0.35381990310700706</v>
      </c>
      <c r="EC88" s="243">
        <f>IFERROR('Turistas lugar residencia isla '!EC88/'Turistas lugar residencia isla '!$M88,"-")</f>
        <v>6.9501600365797903E-2</v>
      </c>
      <c r="ED88" s="35">
        <f t="shared" si="436"/>
        <v>0.73344924907585485</v>
      </c>
    </row>
    <row r="89" spans="1:134" s="16" customFormat="1" outlineLevel="1" x14ac:dyDescent="0.25">
      <c r="A89" s="218"/>
      <c r="B89" s="33" t="s">
        <v>39</v>
      </c>
      <c r="C89" s="242">
        <f>IFERROR('Turistas lugar residencia isla '!C89/'Turistas lugar residencia isla '!$C89,"-")</f>
        <v>1</v>
      </c>
      <c r="D89" s="35">
        <f t="shared" si="371"/>
        <v>0</v>
      </c>
      <c r="E89" s="243">
        <f>IFERROR('Turistas lugar residencia isla '!E89/'Turistas lugar residencia isla '!$E89,"-")</f>
        <v>1</v>
      </c>
      <c r="F89" s="35">
        <f t="shared" si="372"/>
        <v>0</v>
      </c>
      <c r="G89" s="243">
        <f>IFERROR('Turistas lugar residencia isla '!G89/'Turistas lugar residencia isla '!$G89,"-")</f>
        <v>1</v>
      </c>
      <c r="H89" s="35">
        <f t="shared" si="373"/>
        <v>0</v>
      </c>
      <c r="I89" s="243">
        <f>IFERROR('Turistas lugar residencia isla '!I89/'Turistas lugar residencia isla '!$I89,"-")</f>
        <v>1</v>
      </c>
      <c r="J89" s="35">
        <f t="shared" si="374"/>
        <v>0</v>
      </c>
      <c r="K89" s="243">
        <f>IFERROR('Turistas lugar residencia isla '!K89/'Turistas lugar residencia isla '!$K89,"-")</f>
        <v>1</v>
      </c>
      <c r="L89" s="35">
        <f t="shared" si="375"/>
        <v>0</v>
      </c>
      <c r="M89" s="243">
        <f>IFERROR('Turistas lugar residencia isla '!M89/'Turistas lugar residencia isla '!$M89,"-")</f>
        <v>1</v>
      </c>
      <c r="N89" s="35">
        <f t="shared" si="376"/>
        <v>0</v>
      </c>
      <c r="O89" s="242">
        <f>IFERROR('Turistas lugar residencia isla '!O89/'Turistas lugar residencia isla '!$C89,"-")</f>
        <v>0.89602042286573491</v>
      </c>
      <c r="P89" s="35">
        <f t="shared" si="377"/>
        <v>-1.5360250773662765E-3</v>
      </c>
      <c r="Q89" s="243">
        <f>IFERROR('Turistas lugar residencia isla '!Q89/'Turistas lugar residencia isla '!$E89,"-")</f>
        <v>0.86928891468201763</v>
      </c>
      <c r="R89" s="35">
        <f t="shared" si="378"/>
        <v>-2.3959855994180601E-2</v>
      </c>
      <c r="S89" s="243">
        <f>IFERROR('Turistas lugar residencia isla '!S89/'Turistas lugar residencia isla '!$G89,"-")</f>
        <v>0.89377800001010144</v>
      </c>
      <c r="T89" s="35">
        <f t="shared" si="379"/>
        <v>3.8250216749451837E-2</v>
      </c>
      <c r="U89" s="243">
        <f>IFERROR('Turistas lugar residencia isla '!U89/'Turistas lugar residencia isla '!$I89,"-")</f>
        <v>0.94114603657600859</v>
      </c>
      <c r="V89" s="35">
        <f t="shared" si="380"/>
        <v>-1.3525484464069648E-2</v>
      </c>
      <c r="W89" s="243">
        <f>IFERROR('Turistas lugar residencia isla '!W89/'Turistas lugar residencia isla '!$K89,"-")</f>
        <v>0.93127201725880004</v>
      </c>
      <c r="X89" s="35">
        <f t="shared" si="381"/>
        <v>1.3151947143162923E-2</v>
      </c>
      <c r="Y89" s="243">
        <f>IFERROR('Turistas lugar residencia isla '!Y89/'Turistas lugar residencia isla '!$M89,"-")</f>
        <v>0.87304699657640839</v>
      </c>
      <c r="Z89" s="35">
        <f t="shared" si="382"/>
        <v>5.9528676773823674E-2</v>
      </c>
      <c r="AA89" s="242">
        <f>IFERROR('Turistas lugar residencia isla '!AA89/'Turistas lugar residencia isla '!$C89,"-")</f>
        <v>0.10398029042239497</v>
      </c>
      <c r="AB89" s="35">
        <f t="shared" si="383"/>
        <v>1.3441763822194419E-2</v>
      </c>
      <c r="AC89" s="243">
        <f>IFERROR('Turistas lugar residencia isla '!AC89/'Turistas lugar residencia isla '!$E89,"-")</f>
        <v>0.13071288763287567</v>
      </c>
      <c r="AD89" s="35">
        <f t="shared" si="384"/>
        <v>0.19512465080495733</v>
      </c>
      <c r="AE89" s="243">
        <f>IFERROR('Turistas lugar residencia isla '!AE89/'Turistas lugar residencia isla '!$G89,"-")</f>
        <v>0.10622199998989854</v>
      </c>
      <c r="AF89" s="35">
        <f t="shared" si="385"/>
        <v>-0.23663513302323624</v>
      </c>
      <c r="AG89" s="243">
        <f>IFERROR('Turistas lugar residencia isla '!AG89/'Turistas lugar residencia isla '!$I89,"-")</f>
        <v>5.8853963423991441E-2</v>
      </c>
      <c r="AH89" s="35">
        <f t="shared" si="386"/>
        <v>0.28082689709011821</v>
      </c>
      <c r="AI89" s="243">
        <f>IFERROR('Turistas lugar residencia isla '!AI89/'Turistas lugar residencia isla '!$K89,"-")</f>
        <v>6.8731396269696057E-2</v>
      </c>
      <c r="AJ89" s="35">
        <f t="shared" si="387"/>
        <v>-0.14954314129414614</v>
      </c>
      <c r="AK89" s="243">
        <f>IFERROR('Turistas lugar residencia isla '!AK89/'Turistas lugar residencia isla '!$M89,"-")</f>
        <v>0.12695300342359167</v>
      </c>
      <c r="AL89" s="35">
        <f t="shared" si="388"/>
        <v>-0.27885400827490503</v>
      </c>
      <c r="AM89" s="242">
        <f>IFERROR('Turistas lugar residencia isla '!AM89/'Turistas lugar residencia isla '!$C89,"-")</f>
        <v>0.20278781532685003</v>
      </c>
      <c r="AN89" s="35">
        <f t="shared" si="389"/>
        <v>-1.9744504741848523E-2</v>
      </c>
      <c r="AO89" s="243">
        <f>IFERROR('Turistas lugar residencia isla '!AO89/'Turistas lugar residencia isla '!$E89,"-")</f>
        <v>0.15908673099729292</v>
      </c>
      <c r="AP89" s="35">
        <f t="shared" si="390"/>
        <v>9.5458544914860832E-2</v>
      </c>
      <c r="AQ89" s="243">
        <f>IFERROR('Turistas lugar residencia isla '!AQ89/'Turistas lugar residencia isla '!$G89,"-")</f>
        <v>0.26507770555227256</v>
      </c>
      <c r="AR89" s="35">
        <f t="shared" si="391"/>
        <v>6.0722549794669956E-2</v>
      </c>
      <c r="AS89" s="243">
        <f>IFERROR('Turistas lugar residencia isla '!AS89/'Turistas lugar residencia isla '!$I89,"-")</f>
        <v>0.42639418081052999</v>
      </c>
      <c r="AT89" s="35">
        <f t="shared" si="392"/>
        <v>-4.0341708077050287E-2</v>
      </c>
      <c r="AU89" s="243">
        <f>IFERROR('Turistas lugar residencia isla '!AU89/'Turistas lugar residencia isla '!$K89,"-")</f>
        <v>0.18735492503891424</v>
      </c>
      <c r="AV89" s="35">
        <f t="shared" si="393"/>
        <v>0.16526846263170647</v>
      </c>
      <c r="AW89" s="243">
        <f>IFERROR('Turistas lugar residencia isla '!AW89/'Turistas lugar residencia isla '!$M89,"-")</f>
        <v>0.37183317771553065</v>
      </c>
      <c r="AX89" s="35">
        <f t="shared" si="394"/>
        <v>-0.18739222006588008</v>
      </c>
      <c r="AY89" s="242">
        <f>IFERROR('Turistas lugar residencia isla '!AY89/'Turistas lugar residencia isla '!$C89,"-")</f>
        <v>2.7393830628306984E-2</v>
      </c>
      <c r="AZ89" s="35">
        <f t="shared" si="395"/>
        <v>-1.9624045445378435E-2</v>
      </c>
      <c r="BA89" s="243">
        <f>IFERROR('Turistas lugar residencia isla '!BA89/'Turistas lugar residencia isla '!$E89,"-")</f>
        <v>3.657257381380645E-2</v>
      </c>
      <c r="BB89" s="35">
        <f t="shared" si="396"/>
        <v>-0.11711703007728924</v>
      </c>
      <c r="BC89" s="243">
        <f>IFERROR('Turistas lugar residencia isla '!BC89/'Turistas lugar residencia isla '!$G89,"-")</f>
        <v>2.778914193069382E-2</v>
      </c>
      <c r="BD89" s="35">
        <f t="shared" si="397"/>
        <v>-7.2220046598130749E-2</v>
      </c>
      <c r="BE89" s="243">
        <f>IFERROR('Turistas lugar residencia isla '!BE89/'Turistas lugar residencia isla '!$I89,"-")</f>
        <v>8.6507390177706263E-3</v>
      </c>
      <c r="BF89" s="35">
        <f t="shared" si="398"/>
        <v>0.16565627516945747</v>
      </c>
      <c r="BG89" s="243">
        <f>IFERROR('Turistas lugar residencia isla '!BG89/'Turistas lugar residencia isla '!$K89,"-")</f>
        <v>1.5780742237636199E-2</v>
      </c>
      <c r="BH89" s="35">
        <f t="shared" si="399"/>
        <v>0.37343248778529103</v>
      </c>
      <c r="BI89" s="243">
        <f>IFERROR('Turistas lugar residencia isla '!BI89/'Turistas lugar residencia isla '!$M89,"-")</f>
        <v>2.2471210706504825E-2</v>
      </c>
      <c r="BJ89" s="35">
        <f t="shared" si="400"/>
        <v>0.15341707379901415</v>
      </c>
      <c r="BK89" s="242">
        <f>IFERROR('Turistas lugar residencia isla '!BK89/'Turistas lugar residencia isla '!$C89,"-")</f>
        <v>5.7843387605049507E-2</v>
      </c>
      <c r="BL89" s="35">
        <f t="shared" si="401"/>
        <v>-0.14095735293037892</v>
      </c>
      <c r="BM89" s="243">
        <f>IFERROR('Turistas lugar residencia isla '!BM89/'Turistas lugar residencia isla '!$E89,"-")</f>
        <v>4.8073145147627616E-2</v>
      </c>
      <c r="BN89" s="35">
        <f t="shared" si="402"/>
        <v>-6.8963212312422861E-2</v>
      </c>
      <c r="BO89" s="243">
        <f>IFERROR('Turistas lugar residencia isla '!BO89/'Turistas lugar residencia isla '!$G89,"-")</f>
        <v>3.8456293467884907E-2</v>
      </c>
      <c r="BP89" s="35">
        <f t="shared" si="403"/>
        <v>-0.14530572462210933</v>
      </c>
      <c r="BQ89" s="243">
        <f>IFERROR('Turistas lugar residencia isla '!BQ89/'Turistas lugar residencia isla '!$I89,"-")</f>
        <v>7.5519680102423353E-2</v>
      </c>
      <c r="BR89" s="35">
        <f t="shared" si="404"/>
        <v>-8.3336637976590522E-2</v>
      </c>
      <c r="BS89" s="243">
        <f>IFERROR('Turistas lugar residencia isla '!BS89/'Turistas lugar residencia isla '!$K89,"-")</f>
        <v>7.6592752396297009E-2</v>
      </c>
      <c r="BT89" s="35">
        <f t="shared" si="405"/>
        <v>-0.25982195105722783</v>
      </c>
      <c r="BU89" s="243">
        <f>IFERROR('Turistas lugar residencia isla '!BU89/'Turistas lugar residencia isla '!$M89,"-")</f>
        <v>6.9747899159663868E-2</v>
      </c>
      <c r="BV89" s="35">
        <f t="shared" si="406"/>
        <v>-0.15494184428738389</v>
      </c>
      <c r="BW89" s="242">
        <f>IFERROR('Turistas lugar residencia isla '!BW89/'Turistas lugar residencia isla '!$C89,"-")</f>
        <v>0.3321326316480237</v>
      </c>
      <c r="BX89" s="35">
        <f t="shared" si="407"/>
        <v>2.2534991143361438E-3</v>
      </c>
      <c r="BY89" s="243">
        <f>IFERROR('Turistas lugar residencia isla '!BY89/'Turistas lugar residencia isla '!$E89,"-")</f>
        <v>0.37792020070578652</v>
      </c>
      <c r="BZ89" s="35">
        <f t="shared" si="408"/>
        <v>-4.490403761621109E-2</v>
      </c>
      <c r="CA89" s="243">
        <f>IFERROR('Turistas lugar residencia isla '!CA89/'Turistas lugar residencia isla '!$G89,"-")</f>
        <v>0.19659732008020567</v>
      </c>
      <c r="CB89" s="35">
        <f t="shared" si="409"/>
        <v>5.1996120421629266E-2</v>
      </c>
      <c r="CC89" s="243">
        <f>IFERROR('Turistas lugar residencia isla '!CC89/'Turistas lugar residencia isla '!$I89,"-")</f>
        <v>0.22409053241725238</v>
      </c>
      <c r="CD89" s="35">
        <f t="shared" si="410"/>
        <v>-3.9156355450218228E-2</v>
      </c>
      <c r="CE89" s="243">
        <f>IFERROR('Turistas lugar residencia isla '!CE89/'Turistas lugar residencia isla '!$K89,"-")</f>
        <v>0.44112004697015211</v>
      </c>
      <c r="CF89" s="35">
        <f t="shared" si="411"/>
        <v>1.6201243453583203E-2</v>
      </c>
      <c r="CG89" s="243">
        <f>IFERROR('Turistas lugar residencia isla '!CG89/'Turistas lugar residencia isla '!$M89,"-")</f>
        <v>0.22626828509181451</v>
      </c>
      <c r="CH89" s="35">
        <f t="shared" si="412"/>
        <v>1.0270757558785046</v>
      </c>
      <c r="CI89" s="242">
        <f>IFERROR('Turistas lugar residencia isla '!CI89/'Turistas lugar residencia isla '!$C89,"-")</f>
        <v>3.7849208036189387E-2</v>
      </c>
      <c r="CJ89" s="35">
        <f t="shared" si="413"/>
        <v>-0.16950997166094817</v>
      </c>
      <c r="CK89" s="243">
        <f>IFERROR('Turistas lugar residencia isla '!CK89/'Turistas lugar residencia isla '!$E89,"-")</f>
        <v>2.8791980419651E-2</v>
      </c>
      <c r="CL89" s="35">
        <f t="shared" si="414"/>
        <v>-0.21485339662228131</v>
      </c>
      <c r="CM89" s="243">
        <f>IFERROR('Turistas lugar residencia isla '!CM89/'Turistas lugar residencia isla '!$G89,"-")</f>
        <v>5.2446828391189498E-2</v>
      </c>
      <c r="CN89" s="35">
        <f t="shared" si="415"/>
        <v>-0.1647066179146216</v>
      </c>
      <c r="CO89" s="243">
        <f>IFERROR('Turistas lugar residencia isla '!CO89/'Turistas lugar residencia isla '!$I89,"-")</f>
        <v>2.9595787313710962E-2</v>
      </c>
      <c r="CP89" s="35">
        <f t="shared" si="416"/>
        <v>-5.5012754910195083E-2</v>
      </c>
      <c r="CQ89" s="243">
        <f>IFERROR('Turistas lugar residencia isla '!CQ89/'Turistas lugar residencia isla '!$K89,"-")</f>
        <v>2.9854720227204458E-2</v>
      </c>
      <c r="CR89" s="35">
        <f t="shared" si="417"/>
        <v>-0.28084574385369832</v>
      </c>
      <c r="CS89" s="243">
        <f>IFERROR('Turistas lugar residencia isla '!CS89/'Turistas lugar residencia isla '!$M89,"-")</f>
        <v>5.5431061313414257E-2</v>
      </c>
      <c r="CT89" s="35">
        <f t="shared" si="418"/>
        <v>-0.13482280717825768</v>
      </c>
      <c r="CU89" s="242">
        <f>IFERROR('Turistas lugar residencia isla '!CU89/'Turistas lugar residencia isla '!$C89,"-")</f>
        <v>2.902654715761813E-2</v>
      </c>
      <c r="CV89" s="35">
        <f t="shared" si="419"/>
        <v>-4.6966240894522948E-2</v>
      </c>
      <c r="CW89" s="243">
        <f>IFERROR('Turistas lugar residencia isla '!CW89/'Turistas lugar residencia isla '!$E89,"-")</f>
        <v>1.740315260921127E-2</v>
      </c>
      <c r="CX89" s="35">
        <f t="shared" si="420"/>
        <v>-0.20610604632354057</v>
      </c>
      <c r="CY89" s="243">
        <f>IFERROR('Turistas lugar residencia isla '!CY89/'Turistas lugar residencia isla '!$G89,"-")</f>
        <v>1.5765868145521767E-2</v>
      </c>
      <c r="CZ89" s="35">
        <f t="shared" si="421"/>
        <v>-0.10069930262848037</v>
      </c>
      <c r="DA89" s="243">
        <f>IFERROR('Turistas lugar residencia isla '!DA89/'Turistas lugar residencia isla '!$I89,"-")</f>
        <v>1.2842379413608801E-2</v>
      </c>
      <c r="DB89" s="35">
        <f t="shared" si="422"/>
        <v>-4.4979281845846097E-2</v>
      </c>
      <c r="DC89" s="243">
        <f>IFERROR('Turistas lugar residencia isla '!DC89/'Turistas lugar residencia isla '!$K89,"-")</f>
        <v>7.5090799857997215E-2</v>
      </c>
      <c r="DD89" s="35">
        <f t="shared" si="423"/>
        <v>-1.3537142301590088E-2</v>
      </c>
      <c r="DE89" s="243">
        <f>IFERROR('Turistas lugar residencia isla '!DE89/'Turistas lugar residencia isla '!$M89,"-")</f>
        <v>2.8011204481792715E-4</v>
      </c>
      <c r="DF89" s="35">
        <f t="shared" si="424"/>
        <v>-0.20283224400871469</v>
      </c>
      <c r="DG89" s="242">
        <f>IFERROR('Turistas lugar residencia isla '!DG89/'Turistas lugar residencia isla '!$C89,"-")</f>
        <v>8.9989143754663117E-2</v>
      </c>
      <c r="DH89" s="35">
        <f t="shared" si="425"/>
        <v>0.22640527220362405</v>
      </c>
      <c r="DI89" s="243">
        <f>IFERROR('Turistas lugar residencia isla '!DI89/'Turistas lugar residencia isla '!$E89,"-")</f>
        <v>5.8874418302868201E-2</v>
      </c>
      <c r="DJ89" s="35">
        <f t="shared" si="426"/>
        <v>9.1110736627563194E-2</v>
      </c>
      <c r="DK89" s="243">
        <f>IFERROR('Turistas lugar residencia isla '!DK89/'Turistas lugar residencia isla '!$G89,"-")</f>
        <v>0.18620038284568491</v>
      </c>
      <c r="DL89" s="35">
        <f t="shared" si="427"/>
        <v>0.18240087887762302</v>
      </c>
      <c r="DM89" s="243">
        <f>IFERROR('Turistas lugar residencia isla '!DM89/'Turistas lugar residencia isla '!$I89,"-")</f>
        <v>3.8869134005340394E-2</v>
      </c>
      <c r="DN89" s="35">
        <f t="shared" si="428"/>
        <v>0.4538193451297583</v>
      </c>
      <c r="DO89" s="243">
        <f>IFERROR('Turistas lugar residencia isla '!DO89/'Turistas lugar residencia isla '!$K89,"-")</f>
        <v>3.0260930118244628E-2</v>
      </c>
      <c r="DP89" s="35">
        <f t="shared" si="429"/>
        <v>-5.9074836342052794E-2</v>
      </c>
      <c r="DQ89" s="243">
        <f>IFERROR('Turistas lugar residencia isla '!DQ89/'Turistas lugar residencia isla '!$M89,"-")</f>
        <v>5.8014316837846247E-2</v>
      </c>
      <c r="DR89" s="35">
        <f t="shared" si="430"/>
        <v>2.6689399930068047</v>
      </c>
      <c r="DS89" s="242">
        <f>IFERROR('Turistas lugar residencia isla '!DS89/'Turistas lugar residencia isla '!$C89,"-")</f>
        <v>5.930634155944757E-2</v>
      </c>
      <c r="DT89" s="35">
        <f t="shared" si="431"/>
        <v>-3.2187958110967085E-2</v>
      </c>
      <c r="DU89" s="243">
        <f>IFERROR('Turistas lugar residencia isla '!DU89/'Turistas lugar residencia isla '!$E89,"-")</f>
        <v>0.10265084474499046</v>
      </c>
      <c r="DV89" s="35">
        <f t="shared" si="432"/>
        <v>-4.9623482980839961E-2</v>
      </c>
      <c r="DW89" s="243">
        <f>IFERROR('Turistas lugar residencia isla '!DW89/'Turistas lugar residencia isla '!$G89,"-")</f>
        <v>8.7751463450358849E-2</v>
      </c>
      <c r="DX89" s="35">
        <f t="shared" si="433"/>
        <v>-1.1931517070004949E-2</v>
      </c>
      <c r="DY89" s="243">
        <f>IFERROR('Turistas lugar residencia isla '!DY89/'Turistas lugar residencia isla '!$I89,"-")</f>
        <v>7.659389756788397E-2</v>
      </c>
      <c r="DZ89" s="35">
        <f t="shared" si="434"/>
        <v>0.11894516737317073</v>
      </c>
      <c r="EA89" s="243">
        <f>IFERROR('Turistas lugar residencia isla '!EA89/'Turistas lugar residencia isla '!$K89,"-")</f>
        <v>5.1643272618039818E-2</v>
      </c>
      <c r="EB89" s="35">
        <f t="shared" si="435"/>
        <v>0.16496682969494225</v>
      </c>
      <c r="EC89" s="243">
        <f>IFERROR('Turistas lugar residencia isla '!EC89/'Turistas lugar residencia isla '!$M89,"-")</f>
        <v>5.9694989106753811E-2</v>
      </c>
      <c r="ED89" s="35">
        <f t="shared" si="436"/>
        <v>-0.1766463349535351</v>
      </c>
    </row>
    <row r="90" spans="1:134" s="16" customFormat="1" outlineLevel="1" x14ac:dyDescent="0.25">
      <c r="A90" s="218"/>
      <c r="B90" s="33" t="s">
        <v>41</v>
      </c>
      <c r="C90" s="242">
        <f>IFERROR('Turistas lugar residencia isla '!C90/'Turistas lugar residencia isla '!$C90,"-")</f>
        <v>1</v>
      </c>
      <c r="D90" s="35">
        <f t="shared" si="371"/>
        <v>0</v>
      </c>
      <c r="E90" s="243">
        <f>IFERROR('Turistas lugar residencia isla '!E90/'Turistas lugar residencia isla '!$E90,"-")</f>
        <v>1</v>
      </c>
      <c r="F90" s="35">
        <f t="shared" si="372"/>
        <v>0</v>
      </c>
      <c r="G90" s="243">
        <f>IFERROR('Turistas lugar residencia isla '!G90/'Turistas lugar residencia isla '!$G90,"-")</f>
        <v>1</v>
      </c>
      <c r="H90" s="35">
        <f t="shared" si="373"/>
        <v>0</v>
      </c>
      <c r="I90" s="243">
        <f>IFERROR('Turistas lugar residencia isla '!I90/'Turistas lugar residencia isla '!$I90,"-")</f>
        <v>1</v>
      </c>
      <c r="J90" s="35">
        <f t="shared" si="374"/>
        <v>0</v>
      </c>
      <c r="K90" s="243">
        <f>IFERROR('Turistas lugar residencia isla '!K90/'Turistas lugar residencia isla '!$K90,"-")</f>
        <v>1</v>
      </c>
      <c r="L90" s="35">
        <f t="shared" si="375"/>
        <v>0</v>
      </c>
      <c r="M90" s="243">
        <f>IFERROR('Turistas lugar residencia isla '!M90/'Turistas lugar residencia isla '!$M90,"-")</f>
        <v>1</v>
      </c>
      <c r="N90" s="35">
        <f t="shared" si="376"/>
        <v>0</v>
      </c>
      <c r="O90" s="242">
        <f>IFERROR('Turistas lugar residencia isla '!O90/'Turistas lugar residencia isla '!$C90,"-")</f>
        <v>0.87823474017784908</v>
      </c>
      <c r="P90" s="35">
        <f t="shared" si="377"/>
        <v>9.4515223531332904E-3</v>
      </c>
      <c r="Q90" s="243">
        <f>IFERROR('Turistas lugar residencia isla '!Q90/'Turistas lugar residencia isla '!$E90,"-")</f>
        <v>0.84320866271918027</v>
      </c>
      <c r="R90" s="35">
        <f t="shared" si="378"/>
        <v>-9.6226812168604958E-3</v>
      </c>
      <c r="S90" s="243">
        <f>IFERROR('Turistas lugar residencia isla '!S90/'Turistas lugar residencia isla '!$G90,"-")</f>
        <v>0.85460802764431076</v>
      </c>
      <c r="T90" s="35">
        <f t="shared" si="379"/>
        <v>5.4416491990955773E-2</v>
      </c>
      <c r="U90" s="243">
        <f>IFERROR('Turistas lugar residencia isla '!U90/'Turistas lugar residencia isla '!$I90,"-")</f>
        <v>0.93834375787702751</v>
      </c>
      <c r="V90" s="35">
        <f t="shared" si="380"/>
        <v>-5.3837528949648439E-3</v>
      </c>
      <c r="W90" s="243">
        <f>IFERROR('Turistas lugar residencia isla '!W90/'Turistas lugar residencia isla '!$K90,"-")</f>
        <v>0.90988100818364392</v>
      </c>
      <c r="X90" s="35">
        <f t="shared" si="381"/>
        <v>1.9674981062136609E-3</v>
      </c>
      <c r="Y90" s="243">
        <f>IFERROR('Turistas lugar residencia isla '!Y90/'Turistas lugar residencia isla '!$M90,"-")</f>
        <v>0.74232801667717074</v>
      </c>
      <c r="Z90" s="35">
        <f t="shared" si="382"/>
        <v>5.0832811330369543E-2</v>
      </c>
      <c r="AA90" s="242">
        <f>IFERROR('Turistas lugar residencia isla '!AA90/'Turistas lugar residencia isla '!$C90,"-")</f>
        <v>0.12176525982215093</v>
      </c>
      <c r="AB90" s="35">
        <f t="shared" si="383"/>
        <v>-6.3252346726435538E-2</v>
      </c>
      <c r="AC90" s="243">
        <f>IFERROR('Turistas lugar residencia isla '!AC90/'Turistas lugar residencia isla '!$E90,"-")</f>
        <v>0.1567913372808197</v>
      </c>
      <c r="AD90" s="35">
        <f t="shared" si="384"/>
        <v>5.513353439278279E-2</v>
      </c>
      <c r="AE90" s="243">
        <f>IFERROR('Turistas lugar residencia isla '!AE90/'Turistas lugar residencia isla '!$G90,"-")</f>
        <v>0.14539197235568921</v>
      </c>
      <c r="AF90" s="35">
        <f t="shared" si="385"/>
        <v>-0.23274675096362618</v>
      </c>
      <c r="AG90" s="243">
        <f>IFERROR('Turistas lugar residencia isla '!AG90/'Turistas lugar residencia isla '!$I90,"-")</f>
        <v>6.1656242122972486E-2</v>
      </c>
      <c r="AH90" s="35">
        <f t="shared" si="386"/>
        <v>8.9774079523538663E-2</v>
      </c>
      <c r="AI90" s="243">
        <f>IFERROR('Turistas lugar residencia isla '!AI90/'Turistas lugar residencia isla '!$K90,"-")</f>
        <v>9.0123292207261646E-2</v>
      </c>
      <c r="AJ90" s="35">
        <f t="shared" si="387"/>
        <v>-1.9393510492866972E-2</v>
      </c>
      <c r="AK90" s="243">
        <f>IFERROR('Turistas lugar residencia isla '!AK90/'Turistas lugar residencia isla '!$M90,"-")</f>
        <v>0.25762350317544963</v>
      </c>
      <c r="AL90" s="35">
        <f t="shared" si="388"/>
        <v>-0.12247966709573777</v>
      </c>
      <c r="AM90" s="242">
        <f>IFERROR('Turistas lugar residencia isla '!AM90/'Turistas lugar residencia isla '!$C90,"-")</f>
        <v>0.18730706761982643</v>
      </c>
      <c r="AN90" s="35">
        <f t="shared" si="389"/>
        <v>-8.31977855788264E-2</v>
      </c>
      <c r="AO90" s="243">
        <f>IFERROR('Turistas lugar residencia isla '!AO90/'Turistas lugar residencia isla '!$E90,"-")</f>
        <v>0.11604595897024395</v>
      </c>
      <c r="AP90" s="35">
        <f t="shared" si="390"/>
        <v>-8.9637263542905909E-2</v>
      </c>
      <c r="AQ90" s="243">
        <f>IFERROR('Turistas lugar residencia isla '!AQ90/'Turistas lugar residencia isla '!$G90,"-")</f>
        <v>0.2121511605493816</v>
      </c>
      <c r="AR90" s="35">
        <f t="shared" si="391"/>
        <v>-6.2287310621237935E-2</v>
      </c>
      <c r="AS90" s="243">
        <f>IFERROR('Turistas lugar residencia isla '!AS90/'Turistas lugar residencia isla '!$I90,"-")</f>
        <v>0.39269949762883155</v>
      </c>
      <c r="AT90" s="35">
        <f t="shared" si="392"/>
        <v>-6.3685744836644353E-2</v>
      </c>
      <c r="AU90" s="243">
        <f>IFERROR('Turistas lugar residencia isla '!AU90/'Turistas lugar residencia isla '!$K90,"-")</f>
        <v>0.11119520764437488</v>
      </c>
      <c r="AV90" s="35">
        <f t="shared" si="393"/>
        <v>-0.1721664016877299</v>
      </c>
      <c r="AW90" s="243">
        <f>IFERROR('Turistas lugar residencia isla '!AW90/'Turistas lugar residencia isla '!$M90,"-")</f>
        <v>0.29728026373200173</v>
      </c>
      <c r="AX90" s="35">
        <f t="shared" si="394"/>
        <v>-8.2549229861478723E-2</v>
      </c>
      <c r="AY90" s="242">
        <f>IFERROR('Turistas lugar residencia isla '!AY90/'Turistas lugar residencia isla '!$C90,"-")</f>
        <v>2.8149690653628941E-2</v>
      </c>
      <c r="AZ90" s="35">
        <f t="shared" si="395"/>
        <v>3.5087078352564749E-2</v>
      </c>
      <c r="BA90" s="243">
        <f>IFERROR('Turistas lugar residencia isla '!BA90/'Turistas lugar residencia isla '!$E90,"-")</f>
        <v>3.9759976367989204E-2</v>
      </c>
      <c r="BB90" s="35">
        <f t="shared" si="396"/>
        <v>-1.4486111081161712E-2</v>
      </c>
      <c r="BC90" s="243">
        <f>IFERROR('Turistas lugar residencia isla '!BC90/'Turistas lugar residencia isla '!$G90,"-")</f>
        <v>3.2634865896354864E-2</v>
      </c>
      <c r="BD90" s="35">
        <f t="shared" si="397"/>
        <v>9.1551135125859107E-2</v>
      </c>
      <c r="BE90" s="243">
        <f>IFERROR('Turistas lugar residencia isla '!BE90/'Turistas lugar residencia isla '!$I90,"-")</f>
        <v>7.690909836978504E-3</v>
      </c>
      <c r="BF90" s="35">
        <f t="shared" si="398"/>
        <v>3.7554279012871117E-2</v>
      </c>
      <c r="BG90" s="243">
        <f>IFERROR('Turistas lugar residencia isla '!BG90/'Turistas lugar residencia isla '!$K90,"-")</f>
        <v>1.3210800861798338E-2</v>
      </c>
      <c r="BH90" s="35">
        <f t="shared" si="399"/>
        <v>0.11199856219847892</v>
      </c>
      <c r="BI90" s="243">
        <f>IFERROR('Turistas lugar residencia isla '!BI90/'Turistas lugar residencia isla '!$M90,"-")</f>
        <v>2.6082319290250643E-2</v>
      </c>
      <c r="BJ90" s="35">
        <f t="shared" si="400"/>
        <v>0.24960898172392576</v>
      </c>
      <c r="BK90" s="242">
        <f>IFERROR('Turistas lugar residencia isla '!BK90/'Turistas lugar residencia isla '!$C90,"-")</f>
        <v>4.1984529626820664E-2</v>
      </c>
      <c r="BL90" s="35">
        <f t="shared" si="401"/>
        <v>-9.2590778847879807E-2</v>
      </c>
      <c r="BM90" s="243">
        <f>IFERROR('Turistas lugar residencia isla '!BM90/'Turistas lugar residencia isla '!$E90,"-")</f>
        <v>3.3847564712469851E-2</v>
      </c>
      <c r="BN90" s="35">
        <f t="shared" si="402"/>
        <v>-5.9398051843186694E-2</v>
      </c>
      <c r="BO90" s="243">
        <f>IFERROR('Turistas lugar residencia isla '!BO90/'Turistas lugar residencia isla '!$G90,"-")</f>
        <v>3.8056487195931854E-2</v>
      </c>
      <c r="BP90" s="35">
        <f t="shared" si="403"/>
        <v>7.6750086717790378E-2</v>
      </c>
      <c r="BQ90" s="243">
        <f>IFERROR('Turistas lugar residencia isla '!BQ90/'Turistas lugar residencia isla '!$I90,"-")</f>
        <v>5.9534207549050068E-2</v>
      </c>
      <c r="BR90" s="35">
        <f t="shared" si="404"/>
        <v>-0.21994347726391927</v>
      </c>
      <c r="BS90" s="243">
        <f>IFERROR('Turistas lugar residencia isla '!BS90/'Turistas lugar residencia isla '!$K90,"-")</f>
        <v>4.6293708098066114E-2</v>
      </c>
      <c r="BT90" s="35">
        <f t="shared" si="405"/>
        <v>-0.21414533220414</v>
      </c>
      <c r="BU90" s="243">
        <f>IFERROR('Turistas lugar residencia isla '!BU90/'Turistas lugar residencia isla '!$M90,"-")</f>
        <v>7.8440878460270522E-2</v>
      </c>
      <c r="BV90" s="35">
        <f t="shared" si="406"/>
        <v>0.41660064037262567</v>
      </c>
      <c r="BW90" s="242">
        <f>IFERROR('Turistas lugar residencia isla '!BW90/'Turistas lugar residencia isla '!$C90,"-")</f>
        <v>0.39074081670234762</v>
      </c>
      <c r="BX90" s="35">
        <f t="shared" si="407"/>
        <v>6.4855067540555478E-2</v>
      </c>
      <c r="BY90" s="243">
        <f>IFERROR('Turistas lugar residencia isla '!BY90/'Turistas lugar residencia isla '!$E90,"-")</f>
        <v>0.44265710216876608</v>
      </c>
      <c r="BZ90" s="35">
        <f t="shared" si="408"/>
        <v>3.657434490461875E-2</v>
      </c>
      <c r="CA90" s="243">
        <f>IFERROR('Turistas lugar residencia isla '!CA90/'Turistas lugar residencia isla '!$G90,"-")</f>
        <v>0.27698632153333402</v>
      </c>
      <c r="CB90" s="35">
        <f t="shared" si="409"/>
        <v>7.773116184440676E-2</v>
      </c>
      <c r="CC90" s="243">
        <f>IFERROR('Turistas lugar residencia isla '!CC90/'Turistas lugar residencia isla '!$I90,"-")</f>
        <v>0.26253436582234702</v>
      </c>
      <c r="CD90" s="35">
        <f t="shared" si="410"/>
        <v>9.058300191072588E-2</v>
      </c>
      <c r="CE90" s="243">
        <f>IFERROR('Turistas lugar residencia isla '!CE90/'Turistas lugar residencia isla '!$K90,"-")</f>
        <v>0.52583459836499136</v>
      </c>
      <c r="CF90" s="35">
        <f t="shared" si="411"/>
        <v>8.3809751040593738E-2</v>
      </c>
      <c r="CG90" s="243">
        <f>IFERROR('Turistas lugar residencia isla '!CG90/'Turistas lugar residencia isla '!$M90,"-")</f>
        <v>0.14131962961167402</v>
      </c>
      <c r="CH90" s="35">
        <f t="shared" si="412"/>
        <v>0.41384093710331138</v>
      </c>
      <c r="CI90" s="242">
        <f>IFERROR('Turistas lugar residencia isla '!CI90/'Turistas lugar residencia isla '!$C90,"-")</f>
        <v>4.0718168830069394E-2</v>
      </c>
      <c r="CJ90" s="35">
        <f t="shared" si="413"/>
        <v>-7.734757525224123E-2</v>
      </c>
      <c r="CK90" s="243">
        <f>IFERROR('Turistas lugar residencia isla '!CK90/'Turistas lugar residencia isla '!$E90,"-")</f>
        <v>3.0569505006370942E-2</v>
      </c>
      <c r="CL90" s="35">
        <f t="shared" si="414"/>
        <v>-0.10253961030024838</v>
      </c>
      <c r="CM90" s="243">
        <f>IFERROR('Turistas lugar residencia isla '!CM90/'Turistas lugar residencia isla '!$G90,"-")</f>
        <v>6.399756079610569E-2</v>
      </c>
      <c r="CN90" s="35">
        <f t="shared" si="415"/>
        <v>3.7583412470776345E-4</v>
      </c>
      <c r="CO90" s="243">
        <f>IFERROR('Turistas lugar residencia isla '!CO90/'Turistas lugar residencia isla '!$I90,"-")</f>
        <v>3.504874231348664E-2</v>
      </c>
      <c r="CP90" s="35">
        <f t="shared" si="416"/>
        <v>0.14447107255041169</v>
      </c>
      <c r="CQ90" s="243">
        <f>IFERROR('Turistas lugar residencia isla '!CQ90/'Turistas lugar residencia isla '!$K90,"-")</f>
        <v>3.0098435947827656E-2</v>
      </c>
      <c r="CR90" s="35">
        <f t="shared" si="417"/>
        <v>-0.28708867108560088</v>
      </c>
      <c r="CS90" s="243">
        <f>IFERROR('Turistas lugar residencia isla '!CS90/'Turistas lugar residencia isla '!$M90,"-")</f>
        <v>9.7348135938333247E-2</v>
      </c>
      <c r="CT90" s="35">
        <f t="shared" si="418"/>
        <v>2.3737269731891386E-2</v>
      </c>
      <c r="CU90" s="242">
        <f>IFERROR('Turistas lugar residencia isla '!CU90/'Turistas lugar residencia isla '!$C90,"-")</f>
        <v>3.866022344155147E-2</v>
      </c>
      <c r="CV90" s="35">
        <f t="shared" si="419"/>
        <v>7.7543820820974663E-2</v>
      </c>
      <c r="CW90" s="243">
        <f>IFERROR('Turistas lugar residencia isla '!CW90/'Turistas lugar residencia isla '!$E90,"-")</f>
        <v>2.79814471079445E-2</v>
      </c>
      <c r="CX90" s="35">
        <f t="shared" si="420"/>
        <v>0.13310645905877716</v>
      </c>
      <c r="CY90" s="243">
        <f>IFERROR('Turistas lugar residencia isla '!CY90/'Turistas lugar residencia isla '!$G90,"-")</f>
        <v>1.8669021760081866E-2</v>
      </c>
      <c r="CZ90" s="35">
        <f t="shared" si="421"/>
        <v>3.1639029030402277E-2</v>
      </c>
      <c r="DA90" s="243">
        <f>IFERROR('Turistas lugar residencia isla '!DA90/'Turistas lugar residencia isla '!$I90,"-")</f>
        <v>2.1448962723707582E-2</v>
      </c>
      <c r="DB90" s="35">
        <f t="shared" si="422"/>
        <v>0.33186020831062812</v>
      </c>
      <c r="DC90" s="243">
        <f>IFERROR('Turistas lugar residencia isla '!DC90/'Turistas lugar residencia isla '!$K90,"-")</f>
        <v>9.7993007564387599E-2</v>
      </c>
      <c r="DD90" s="35">
        <f t="shared" si="423"/>
        <v>1.9697602410186921E-3</v>
      </c>
      <c r="DE90" s="243">
        <f>IFERROR('Turistas lugar residencia isla '!DE90/'Turistas lugar residencia isla '!$M90,"-")</f>
        <v>0</v>
      </c>
      <c r="DF90" s="35">
        <f t="shared" si="424"/>
        <v>-1</v>
      </c>
      <c r="DG90" s="242">
        <f>IFERROR('Turistas lugar residencia isla '!DG90/'Turistas lugar residencia isla '!$C90,"-")</f>
        <v>2.6741071545457639E-2</v>
      </c>
      <c r="DH90" s="35">
        <f t="shared" si="425"/>
        <v>8.9089800795619567E-2</v>
      </c>
      <c r="DI90" s="243">
        <f>IFERROR('Turistas lugar residencia isla '!DI90/'Turistas lugar residencia isla '!$E90,"-")</f>
        <v>1.0579292891438247E-2</v>
      </c>
      <c r="DJ90" s="35">
        <f t="shared" si="426"/>
        <v>-1.0340695270028788E-2</v>
      </c>
      <c r="DK90" s="243">
        <f>IFERROR('Turistas lugar residencia isla '!DK90/'Turistas lugar residencia isla '!$G90,"-")</f>
        <v>7.651249916765672E-2</v>
      </c>
      <c r="DL90" s="35">
        <f t="shared" si="427"/>
        <v>0.19691246869380863</v>
      </c>
      <c r="DM90" s="243">
        <f>IFERROR('Turistas lugar residencia isla '!DM90/'Turistas lugar residencia isla '!$I90,"-")</f>
        <v>1.0569139051884332E-2</v>
      </c>
      <c r="DN90" s="35">
        <f t="shared" si="428"/>
        <v>-0.31134076648817754</v>
      </c>
      <c r="DO90" s="243">
        <f>IFERROR('Turistas lugar residencia isla '!DO90/'Turistas lugar residencia isla '!$K90,"-")</f>
        <v>9.2544412287076903E-3</v>
      </c>
      <c r="DP90" s="35">
        <f t="shared" si="429"/>
        <v>-0.10629698695751788</v>
      </c>
      <c r="DQ90" s="243">
        <f>IFERROR('Turistas lugar residencia isla '!DQ90/'Turistas lugar residencia isla '!$M90,"-")</f>
        <v>4.3147331167886754E-3</v>
      </c>
      <c r="DR90" s="35">
        <f t="shared" si="430"/>
        <v>-0.49604427815212027</v>
      </c>
      <c r="DS90" s="242">
        <f>IFERROR('Turistas lugar residencia isla '!DS90/'Turistas lugar residencia isla '!$C90,"-")</f>
        <v>6.8098966401728744E-2</v>
      </c>
      <c r="DT90" s="35">
        <f t="shared" si="431"/>
        <v>3.0277499738261326E-2</v>
      </c>
      <c r="DU90" s="243">
        <f>IFERROR('Turistas lugar residencia isla '!DU90/'Turistas lugar residencia isla '!$E90,"-")</f>
        <v>0.10166834941867899</v>
      </c>
      <c r="DV90" s="35">
        <f t="shared" si="432"/>
        <v>-7.6275901009623559E-2</v>
      </c>
      <c r="DW90" s="243">
        <f>IFERROR('Turistas lugar residencia isla '!DW90/'Turistas lugar residencia isla '!$G90,"-")</f>
        <v>0.10402363504463112</v>
      </c>
      <c r="DX90" s="35">
        <f t="shared" si="433"/>
        <v>0.13826942988731616</v>
      </c>
      <c r="DY90" s="243">
        <f>IFERROR('Turistas lugar residencia isla '!DY90/'Turistas lugar residencia isla '!$I90,"-")</f>
        <v>8.1252821074968784E-2</v>
      </c>
      <c r="DZ90" s="35">
        <f t="shared" si="434"/>
        <v>2.0899964936266224E-2</v>
      </c>
      <c r="EA90" s="243">
        <f>IFERROR('Turistas lugar residencia isla '!EA90/'Turistas lugar residencia isla '!$K90,"-")</f>
        <v>4.8869642250480572E-2</v>
      </c>
      <c r="EB90" s="35">
        <f t="shared" si="435"/>
        <v>2.4875871182601816E-2</v>
      </c>
      <c r="EC90" s="243">
        <f>IFERROR('Turistas lugar residencia isla '!EC90/'Turistas lugar residencia isla '!$M90,"-")</f>
        <v>8.0670965239734327E-2</v>
      </c>
      <c r="ED90" s="35">
        <f t="shared" si="436"/>
        <v>9.1027774823295715E-3</v>
      </c>
    </row>
    <row r="91" spans="1:134" s="16" customFormat="1" outlineLevel="1" x14ac:dyDescent="0.25">
      <c r="A91" s="218"/>
      <c r="B91" s="33" t="s">
        <v>43</v>
      </c>
      <c r="C91" s="242">
        <f>IFERROR('Turistas lugar residencia isla '!C91/'Turistas lugar residencia isla '!$C91,"-")</f>
        <v>1</v>
      </c>
      <c r="D91" s="35">
        <f t="shared" si="371"/>
        <v>0</v>
      </c>
      <c r="E91" s="243">
        <f>IFERROR('Turistas lugar residencia isla '!E91/'Turistas lugar residencia isla '!$E91,"-")</f>
        <v>1</v>
      </c>
      <c r="F91" s="35">
        <f t="shared" si="372"/>
        <v>0</v>
      </c>
      <c r="G91" s="243">
        <f>IFERROR('Turistas lugar residencia isla '!G91/'Turistas lugar residencia isla '!$G91,"-")</f>
        <v>1</v>
      </c>
      <c r="H91" s="35">
        <f t="shared" si="373"/>
        <v>0</v>
      </c>
      <c r="I91" s="243">
        <f>IFERROR('Turistas lugar residencia isla '!I91/'Turistas lugar residencia isla '!$I91,"-")</f>
        <v>1</v>
      </c>
      <c r="J91" s="35">
        <f t="shared" si="374"/>
        <v>0</v>
      </c>
      <c r="K91" s="243">
        <f>IFERROR('Turistas lugar residencia isla '!K91/'Turistas lugar residencia isla '!$K91,"-")</f>
        <v>1</v>
      </c>
      <c r="L91" s="35">
        <f t="shared" si="375"/>
        <v>0</v>
      </c>
      <c r="M91" s="243">
        <f>IFERROR('Turistas lugar residencia isla '!M91/'Turistas lugar residencia isla '!$M91,"-")</f>
        <v>1</v>
      </c>
      <c r="N91" s="35">
        <f t="shared" si="376"/>
        <v>0</v>
      </c>
      <c r="O91" s="242">
        <f>IFERROR('Turistas lugar residencia isla '!O91/'Turistas lugar residencia isla '!$C91,"-")</f>
        <v>0.87628852907986665</v>
      </c>
      <c r="P91" s="35">
        <f t="shared" si="377"/>
        <v>1.2397465741846192E-2</v>
      </c>
      <c r="Q91" s="243">
        <f>IFERROR('Turistas lugar residencia isla '!Q91/'Turistas lugar residencia isla '!$E91,"-")</f>
        <v>0.84802842903945275</v>
      </c>
      <c r="R91" s="35">
        <f t="shared" si="378"/>
        <v>-3.6910297289727279E-3</v>
      </c>
      <c r="S91" s="243">
        <f>IFERROR('Turistas lugar residencia isla '!S91/'Turistas lugar residencia isla '!$G91,"-")</f>
        <v>0.8378349740563773</v>
      </c>
      <c r="T91" s="35">
        <f t="shared" si="379"/>
        <v>2.1540457150045045E-2</v>
      </c>
      <c r="U91" s="243">
        <f>IFERROR('Turistas lugar residencia isla '!U91/'Turistas lugar residencia isla '!$I91,"-")</f>
        <v>0.91522606194363909</v>
      </c>
      <c r="V91" s="35">
        <f t="shared" si="380"/>
        <v>-9.4655000147101376E-3</v>
      </c>
      <c r="W91" s="243">
        <f>IFERROR('Turistas lugar residencia isla '!W91/'Turistas lugar residencia isla '!$K91,"-")</f>
        <v>0.91896605044326851</v>
      </c>
      <c r="X91" s="35">
        <f t="shared" si="381"/>
        <v>2.7526889802886201E-2</v>
      </c>
      <c r="Y91" s="243">
        <f>IFERROR('Turistas lugar residencia isla '!Y91/'Turistas lugar residencia isla '!$M91,"-")</f>
        <v>0.78362542229729726</v>
      </c>
      <c r="Z91" s="35">
        <f t="shared" si="382"/>
        <v>0.11547625339490519</v>
      </c>
      <c r="AA91" s="242">
        <f>IFERROR('Turistas lugar residencia isla '!AA91/'Turistas lugar residencia isla '!$C91,"-")</f>
        <v>0.12371147092013339</v>
      </c>
      <c r="AB91" s="35">
        <f t="shared" si="383"/>
        <v>-7.9816632806559151E-2</v>
      </c>
      <c r="AC91" s="243">
        <f>IFERROR('Turistas lugar residencia isla '!AC91/'Turistas lugar residencia isla '!$E91,"-")</f>
        <v>0.15197157096054723</v>
      </c>
      <c r="AD91" s="35">
        <f t="shared" si="384"/>
        <v>2.1109298068384241E-2</v>
      </c>
      <c r="AE91" s="243">
        <f>IFERROR('Turistas lugar residencia isla '!AE91/'Turistas lugar residencia isla '!$G91,"-")</f>
        <v>0.16216833719093646</v>
      </c>
      <c r="AF91" s="35">
        <f t="shared" si="385"/>
        <v>-9.8222249442471599E-2</v>
      </c>
      <c r="AG91" s="243">
        <f>IFERROR('Turistas lugar residencia isla '!AG91/'Turistas lugar residencia isla '!$I91,"-")</f>
        <v>8.4779611589894305E-2</v>
      </c>
      <c r="AH91" s="35">
        <f t="shared" si="386"/>
        <v>0.11510917446857505</v>
      </c>
      <c r="AI91" s="243">
        <f>IFERROR('Turistas lugar residencia isla '!AI91/'Turistas lugar residencia isla '!$K91,"-")</f>
        <v>8.1033949556731502E-2</v>
      </c>
      <c r="AJ91" s="35">
        <f t="shared" si="387"/>
        <v>-0.23301475331587274</v>
      </c>
      <c r="AK91" s="243">
        <f>IFERROR('Turistas lugar residencia isla '!AK91/'Turistas lugar residencia isla '!$M91,"-")</f>
        <v>0.21637457770270271</v>
      </c>
      <c r="AL91" s="35">
        <f t="shared" si="388"/>
        <v>-0.27268314360579782</v>
      </c>
      <c r="AM91" s="242">
        <f>IFERROR('Turistas lugar residencia isla '!AM91/'Turistas lugar residencia isla '!$C91,"-")</f>
        <v>0.19549041237156972</v>
      </c>
      <c r="AN91" s="35">
        <f t="shared" si="389"/>
        <v>-3.6910058750946328E-3</v>
      </c>
      <c r="AO91" s="243">
        <f>IFERROR('Turistas lugar residencia isla '!AO91/'Turistas lugar residencia isla '!$E91,"-")</f>
        <v>0.13838880766644968</v>
      </c>
      <c r="AP91" s="35">
        <f t="shared" si="390"/>
        <v>2.2517703322333604E-2</v>
      </c>
      <c r="AQ91" s="243">
        <f>IFERROR('Turistas lugar residencia isla '!AQ91/'Turistas lugar residencia isla '!$G91,"-")</f>
        <v>0.21830060165363691</v>
      </c>
      <c r="AR91" s="35">
        <f t="shared" si="391"/>
        <v>-3.1593254336955812E-2</v>
      </c>
      <c r="AS91" s="243">
        <f>IFERROR('Turistas lugar residencia isla '!AS91/'Turistas lugar residencia isla '!$I91,"-")</f>
        <v>0.40019403484684296</v>
      </c>
      <c r="AT91" s="35">
        <f t="shared" si="392"/>
        <v>-2.8779468614245185E-2</v>
      </c>
      <c r="AU91" s="243">
        <f>IFERROR('Turistas lugar residencia isla '!AU91/'Turistas lugar residencia isla '!$K91,"-")</f>
        <v>0.10897017387121161</v>
      </c>
      <c r="AV91" s="35">
        <f t="shared" si="393"/>
        <v>0.11716622255651776</v>
      </c>
      <c r="AW91" s="243">
        <f>IFERROR('Turistas lugar residencia isla '!AW91/'Turistas lugar residencia isla '!$M91,"-")</f>
        <v>0.33498733108108109</v>
      </c>
      <c r="AX91" s="35">
        <f t="shared" si="394"/>
        <v>0.12688705459433414</v>
      </c>
      <c r="AY91" s="242">
        <f>IFERROR('Turistas lugar residencia isla '!AY91/'Turistas lugar residencia isla '!$C91,"-")</f>
        <v>2.2367047466896585E-2</v>
      </c>
      <c r="AZ91" s="35">
        <f t="shared" si="395"/>
        <v>-0.13808912501251924</v>
      </c>
      <c r="BA91" s="243">
        <f>IFERROR('Turistas lugar residencia isla '!BA91/'Turistas lugar residencia isla '!$E91,"-")</f>
        <v>2.8222011162453178E-2</v>
      </c>
      <c r="BB91" s="35">
        <f t="shared" si="396"/>
        <v>-0.15374448905701354</v>
      </c>
      <c r="BC91" s="243">
        <f>IFERROR('Turistas lugar residencia isla '!BC91/'Turistas lugar residencia isla '!$G91,"-")</f>
        <v>2.8933679027552887E-2</v>
      </c>
      <c r="BD91" s="35">
        <f t="shared" si="397"/>
        <v>-0.15118669100355142</v>
      </c>
      <c r="BE91" s="243">
        <f>IFERROR('Turistas lugar residencia isla '!BE91/'Turistas lugar residencia isla '!$I91,"-")</f>
        <v>6.1614574172940651E-3</v>
      </c>
      <c r="BF91" s="35">
        <f t="shared" si="398"/>
        <v>-0.1102205793831077</v>
      </c>
      <c r="BG91" s="243">
        <f>IFERROR('Turistas lugar residencia isla '!BG91/'Turistas lugar residencia isla '!$K91,"-")</f>
        <v>1.2434712390900968E-2</v>
      </c>
      <c r="BH91" s="35">
        <f t="shared" si="399"/>
        <v>-0.15886872744861025</v>
      </c>
      <c r="BI91" s="243">
        <f>IFERROR('Turistas lugar residencia isla '!BI91/'Turistas lugar residencia isla '!$M91,"-")</f>
        <v>3.16722972972973E-2</v>
      </c>
      <c r="BJ91" s="35">
        <f t="shared" si="400"/>
        <v>-0.24147237515293074</v>
      </c>
      <c r="BK91" s="242">
        <f>IFERROR('Turistas lugar residencia isla '!BK91/'Turistas lugar residencia isla '!$C91,"-")</f>
        <v>2.9214689337170922E-2</v>
      </c>
      <c r="BL91" s="35">
        <f t="shared" si="401"/>
        <v>-0.14955539549912988</v>
      </c>
      <c r="BM91" s="243">
        <f>IFERROR('Turistas lugar residencia isla '!BM91/'Turistas lugar residencia isla '!$E91,"-")</f>
        <v>2.5581866882943644E-2</v>
      </c>
      <c r="BN91" s="35">
        <f t="shared" si="402"/>
        <v>-4.3250220264775541E-3</v>
      </c>
      <c r="BO91" s="243">
        <f>IFERROR('Turistas lugar residencia isla '!BO91/'Turistas lugar residencia isla '!$G91,"-")</f>
        <v>2.1562842507144016E-2</v>
      </c>
      <c r="BP91" s="35">
        <f t="shared" si="403"/>
        <v>-2.2840085637101049E-2</v>
      </c>
      <c r="BQ91" s="243">
        <f>IFERROR('Turistas lugar residencia isla '!BQ91/'Turistas lugar residencia isla '!$I91,"-")</f>
        <v>4.1036668047226492E-2</v>
      </c>
      <c r="BR91" s="35">
        <f t="shared" si="404"/>
        <v>-0.26855882149191979</v>
      </c>
      <c r="BS91" s="243">
        <f>IFERROR('Turistas lugar residencia isla '!BS91/'Turistas lugar residencia isla '!$K91,"-")</f>
        <v>3.4039756717751356E-2</v>
      </c>
      <c r="BT91" s="35">
        <f t="shared" si="405"/>
        <v>-0.29849908233515388</v>
      </c>
      <c r="BU91" s="243">
        <f>IFERROR('Turistas lugar residencia isla '!BU91/'Turistas lugar residencia isla '!$M91,"-")</f>
        <v>8.1397804054054057E-2</v>
      </c>
      <c r="BV91" s="35">
        <f t="shared" si="406"/>
        <v>1.2274674936986361</v>
      </c>
      <c r="BW91" s="242">
        <f>IFERROR('Turistas lugar residencia isla '!BW91/'Turistas lugar residencia isla '!$C91,"-")</f>
        <v>0.39368488675313917</v>
      </c>
      <c r="BX91" s="35">
        <f t="shared" si="407"/>
        <v>4.5932789123179107E-2</v>
      </c>
      <c r="BY91" s="243">
        <f>IFERROR('Turistas lugar residencia isla '!BY91/'Turistas lugar residencia isla '!$E91,"-")</f>
        <v>0.43888290095723903</v>
      </c>
      <c r="BZ91" s="35">
        <f t="shared" si="408"/>
        <v>1.093770328891952E-2</v>
      </c>
      <c r="CA91" s="243">
        <f>IFERROR('Turistas lugar residencia isla '!CA91/'Turistas lugar residencia isla '!$G91,"-")</f>
        <v>0.27917457226962827</v>
      </c>
      <c r="CB91" s="35">
        <f t="shared" si="409"/>
        <v>7.8767830324662169E-2</v>
      </c>
      <c r="CC91" s="243">
        <f>IFERROR('Turistas lugar residencia isla '!CC91/'Turistas lugar residencia isla '!$I91,"-")</f>
        <v>0.25699972199685689</v>
      </c>
      <c r="CD91" s="35">
        <f t="shared" si="410"/>
        <v>7.7223534955617845E-2</v>
      </c>
      <c r="CE91" s="243">
        <f>IFERROR('Turistas lugar residencia isla '!CE91/'Turistas lugar residencia isla '!$K91,"-")</f>
        <v>0.53760050855611297</v>
      </c>
      <c r="CF91" s="35">
        <f t="shared" si="411"/>
        <v>5.3318123008806229E-2</v>
      </c>
      <c r="CG91" s="243">
        <f>IFERROR('Turistas lugar residencia isla '!CG91/'Turistas lugar residencia isla '!$M91,"-")</f>
        <v>0.13070101351351351</v>
      </c>
      <c r="CH91" s="35">
        <f t="shared" si="412"/>
        <v>-5.7451881481853651E-2</v>
      </c>
      <c r="CI91" s="242">
        <f>IFERROR('Turistas lugar residencia isla '!CI91/'Turistas lugar residencia isla '!$C91,"-")</f>
        <v>3.5696323439289621E-2</v>
      </c>
      <c r="CJ91" s="35">
        <f t="shared" si="413"/>
        <v>-3.6667363519981011E-2</v>
      </c>
      <c r="CK91" s="243">
        <f>IFERROR('Turistas lugar residencia isla '!CK91/'Turistas lugar residencia isla '!$E91,"-")</f>
        <v>2.6785619003916464E-2</v>
      </c>
      <c r="CL91" s="35">
        <f t="shared" si="414"/>
        <v>-6.0528562389868701E-2</v>
      </c>
      <c r="CM91" s="243">
        <f>IFERROR('Turistas lugar residencia isla '!CM91/'Turistas lugar residencia isla '!$G91,"-")</f>
        <v>5.6009748312091684E-2</v>
      </c>
      <c r="CN91" s="35">
        <f t="shared" si="415"/>
        <v>4.9453398333735077E-2</v>
      </c>
      <c r="CO91" s="243">
        <f>IFERROR('Turistas lugar residencia isla '!CO91/'Turistas lugar residencia isla '!$I91,"-")</f>
        <v>2.890097981924122E-2</v>
      </c>
      <c r="CP91" s="35">
        <f t="shared" si="416"/>
        <v>2.6707664323672997E-3</v>
      </c>
      <c r="CQ91" s="243">
        <f>IFERROR('Turistas lugar residencia isla '!CQ91/'Turistas lugar residencia isla '!$K91,"-")</f>
        <v>2.4147824891760015E-2</v>
      </c>
      <c r="CR91" s="35">
        <f t="shared" si="417"/>
        <v>-0.27992915950232222</v>
      </c>
      <c r="CS91" s="243">
        <f>IFERROR('Turistas lugar residencia isla '!CS91/'Turistas lugar residencia isla '!$M91,"-")</f>
        <v>0.10319890202702703</v>
      </c>
      <c r="CT91" s="35">
        <f t="shared" si="418"/>
        <v>0.38383228148223125</v>
      </c>
      <c r="CU91" s="242">
        <f>IFERROR('Turistas lugar residencia isla '!CU91/'Turistas lugar residencia isla '!$C91,"-")</f>
        <v>4.7269100237947316E-2</v>
      </c>
      <c r="CV91" s="35">
        <f t="shared" si="419"/>
        <v>2.2850026453914873E-2</v>
      </c>
      <c r="CW91" s="243">
        <f>IFERROR('Turistas lugar residencia isla '!CW91/'Turistas lugar residencia isla '!$E91,"-")</f>
        <v>3.3692253513611575E-2</v>
      </c>
      <c r="CX91" s="35">
        <f t="shared" si="420"/>
        <v>0.12587948848536645</v>
      </c>
      <c r="CY91" s="243">
        <f>IFERROR('Turistas lugar residencia isla '!CY91/'Turistas lugar residencia isla '!$G91,"-")</f>
        <v>2.754626640309138E-2</v>
      </c>
      <c r="CZ91" s="35">
        <f t="shared" si="421"/>
        <v>3.1918057262285915E-2</v>
      </c>
      <c r="DA91" s="243">
        <f>IFERROR('Turistas lugar residencia isla '!DA91/'Turistas lugar residencia isla '!$I91,"-")</f>
        <v>2.6977651951411857E-2</v>
      </c>
      <c r="DB91" s="35">
        <f t="shared" si="422"/>
        <v>0.2235361077626894</v>
      </c>
      <c r="DC91" s="243">
        <f>IFERROR('Turistas lugar residencia isla '!DC91/'Turistas lugar residencia isla '!$K91,"-")</f>
        <v>0.11622053467115662</v>
      </c>
      <c r="DD91" s="35">
        <f t="shared" si="423"/>
        <v>-4.4027162539426512E-2</v>
      </c>
      <c r="DE91" s="243">
        <f>IFERROR('Turistas lugar residencia isla '!DE91/'Turistas lugar residencia isla '!$M91,"-")</f>
        <v>0</v>
      </c>
      <c r="DF91" s="35" t="str">
        <f t="shared" si="424"/>
        <v>-</v>
      </c>
      <c r="DG91" s="242">
        <f>IFERROR('Turistas lugar residencia isla '!DG91/'Turistas lugar residencia isla '!$C91,"-")</f>
        <v>2.7769254502191396E-2</v>
      </c>
      <c r="DH91" s="35">
        <f t="shared" si="425"/>
        <v>-2.6993119151893175E-2</v>
      </c>
      <c r="DI91" s="243">
        <f>IFERROR('Turistas lugar residencia isla '!DI91/'Turistas lugar residencia isla '!$E91,"-")</f>
        <v>1.0251101838710022E-2</v>
      </c>
      <c r="DJ91" s="35">
        <f t="shared" si="426"/>
        <v>-6.8694749953014611E-2</v>
      </c>
      <c r="DK91" s="243">
        <f>IFERROR('Turistas lugar residencia isla '!DK91/'Turistas lugar residencia isla '!$G91,"-")</f>
        <v>7.6758023980053047E-2</v>
      </c>
      <c r="DL91" s="35">
        <f t="shared" si="427"/>
        <v>-3.9347387330631034E-2</v>
      </c>
      <c r="DM91" s="243">
        <f>IFERROR('Turistas lugar residencia isla '!DM91/'Turistas lugar residencia isla '!$I91,"-")</f>
        <v>1.1324372932706219E-2</v>
      </c>
      <c r="DN91" s="35">
        <f t="shared" si="428"/>
        <v>-0.24647144455780445</v>
      </c>
      <c r="DO91" s="243">
        <f>IFERROR('Turistas lugar residencia isla '!DO91/'Turistas lugar residencia isla '!$K91,"-")</f>
        <v>1.2254312418390489E-2</v>
      </c>
      <c r="DP91" s="35">
        <f t="shared" si="429"/>
        <v>0.3517586952483811</v>
      </c>
      <c r="DQ91" s="243">
        <f>IFERROR('Turistas lugar residencia isla '!DQ91/'Turistas lugar residencia isla '!$M91,"-")</f>
        <v>1.266891891891892E-3</v>
      </c>
      <c r="DR91" s="35">
        <f t="shared" si="430"/>
        <v>-0.92675938562734916</v>
      </c>
      <c r="DS91" s="242">
        <f>IFERROR('Turistas lugar residencia isla '!DS91/'Turistas lugar residencia isla '!$C91,"-")</f>
        <v>7.6947850232664289E-2</v>
      </c>
      <c r="DT91" s="35">
        <f t="shared" si="431"/>
        <v>4.7309038613687404E-2</v>
      </c>
      <c r="DU91" s="243">
        <f>IFERROR('Turistas lugar residencia isla '!DU91/'Turistas lugar residencia isla '!$E91,"-")</f>
        <v>0.11344936877714579</v>
      </c>
      <c r="DV91" s="35">
        <f t="shared" si="432"/>
        <v>-3.9674583376620665E-2</v>
      </c>
      <c r="DW91" s="243">
        <f>IFERROR('Turistas lugar residencia isla '!DW91/'Turistas lugar residencia isla '!$G91,"-")</f>
        <v>0.10255926304879785</v>
      </c>
      <c r="DX91" s="35">
        <f t="shared" si="433"/>
        <v>4.0312724201692962E-2</v>
      </c>
      <c r="DY91" s="243">
        <f>IFERROR('Turistas lugar residencia isla '!DY91/'Turistas lugar residencia isla '!$I91,"-")</f>
        <v>7.7534509267717031E-2</v>
      </c>
      <c r="DZ91" s="35">
        <f t="shared" si="434"/>
        <v>1.5895421265524234E-2</v>
      </c>
      <c r="EA91" s="243">
        <f>IFERROR('Turistas lugar residencia isla '!EA91/'Turistas lugar residencia isla '!$K91,"-")</f>
        <v>4.7629887980207543E-2</v>
      </c>
      <c r="EB91" s="35">
        <f t="shared" si="435"/>
        <v>0.14355078528620435</v>
      </c>
      <c r="EC91" s="243">
        <f>IFERROR('Turistas lugar residencia isla '!EC91/'Turistas lugar residencia isla '!$M91,"-")</f>
        <v>8.4459459459459457E-2</v>
      </c>
      <c r="ED91" s="35">
        <f t="shared" si="436"/>
        <v>0.18155264639639634</v>
      </c>
    </row>
    <row r="92" spans="1:134" s="16" customFormat="1" outlineLevel="1" x14ac:dyDescent="0.25">
      <c r="A92" s="218"/>
      <c r="B92" s="33" t="s">
        <v>45</v>
      </c>
      <c r="C92" s="242">
        <f>IFERROR('Turistas lugar residencia isla '!C92/'Turistas lugar residencia isla '!$C92,"-")</f>
        <v>1</v>
      </c>
      <c r="D92" s="35">
        <f t="shared" si="371"/>
        <v>0</v>
      </c>
      <c r="E92" s="243">
        <f>IFERROR('Turistas lugar residencia isla '!E92/'Turistas lugar residencia isla '!$E92,"-")</f>
        <v>1</v>
      </c>
      <c r="F92" s="35">
        <f t="shared" si="372"/>
        <v>0</v>
      </c>
      <c r="G92" s="243">
        <f>IFERROR('Turistas lugar residencia isla '!G92/'Turistas lugar residencia isla '!$G92,"-")</f>
        <v>1</v>
      </c>
      <c r="H92" s="35">
        <f t="shared" si="373"/>
        <v>0</v>
      </c>
      <c r="I92" s="243">
        <f>IFERROR('Turistas lugar residencia isla '!I92/'Turistas lugar residencia isla '!$I92,"-")</f>
        <v>1</v>
      </c>
      <c r="J92" s="35">
        <f t="shared" si="374"/>
        <v>0</v>
      </c>
      <c r="K92" s="243">
        <f>IFERROR('Turistas lugar residencia isla '!K92/'Turistas lugar residencia isla '!$K92,"-")</f>
        <v>1</v>
      </c>
      <c r="L92" s="35">
        <f t="shared" si="375"/>
        <v>0</v>
      </c>
      <c r="M92" s="243">
        <f>IFERROR('Turistas lugar residencia isla '!M92/'Turistas lugar residencia isla '!$M92,"-")</f>
        <v>1</v>
      </c>
      <c r="N92" s="35">
        <f t="shared" si="376"/>
        <v>0</v>
      </c>
      <c r="O92" s="242">
        <f>IFERROR('Turistas lugar residencia isla '!O92/'Turistas lugar residencia isla '!$C92,"-")</f>
        <v>0.86472855094399748</v>
      </c>
      <c r="P92" s="35">
        <f t="shared" si="377"/>
        <v>1.9830381561637189E-2</v>
      </c>
      <c r="Q92" s="243">
        <f>IFERROR('Turistas lugar residencia isla '!Q92/'Turistas lugar residencia isla '!$E92,"-")</f>
        <v>0.84993363969036972</v>
      </c>
      <c r="R92" s="35">
        <f t="shared" si="378"/>
        <v>-1.3667936802576053E-3</v>
      </c>
      <c r="S92" s="243">
        <f>IFERROR('Turistas lugar residencia isla '!S92/'Turistas lugar residencia isla '!$G92,"-")</f>
        <v>0.83625355690922154</v>
      </c>
      <c r="T92" s="35">
        <f t="shared" si="379"/>
        <v>4.2800392455326186E-2</v>
      </c>
      <c r="U92" s="243">
        <f>IFERROR('Turistas lugar residencia isla '!U92/'Turistas lugar residencia isla '!$I92,"-")</f>
        <v>0.91188807878041855</v>
      </c>
      <c r="V92" s="35">
        <f t="shared" si="380"/>
        <v>1.1188173269566226E-2</v>
      </c>
      <c r="W92" s="243">
        <f>IFERROR('Turistas lugar residencia isla '!W92/'Turistas lugar residencia isla '!$K92,"-")</f>
        <v>0.88564960828427464</v>
      </c>
      <c r="X92" s="35">
        <f t="shared" si="381"/>
        <v>2.4467272449830491E-2</v>
      </c>
      <c r="Y92" s="243">
        <f>IFERROR('Turistas lugar residencia isla '!Y92/'Turistas lugar residencia isla '!$M92,"-")</f>
        <v>0.70567771860505069</v>
      </c>
      <c r="Z92" s="35">
        <f t="shared" si="382"/>
        <v>8.7333426815474402E-2</v>
      </c>
      <c r="AA92" s="242">
        <f>IFERROR('Turistas lugar residencia isla '!AA92/'Turistas lugar residencia isla '!$C92,"-")</f>
        <v>0.13527144905600255</v>
      </c>
      <c r="AB92" s="35">
        <f t="shared" si="383"/>
        <v>-0.11055896016298095</v>
      </c>
      <c r="AC92" s="243">
        <f>IFERROR('Turistas lugar residencia isla '!AC92/'Turistas lugar residencia isla '!$E92,"-")</f>
        <v>0.1500663603096303</v>
      </c>
      <c r="AD92" s="35">
        <f t="shared" si="384"/>
        <v>7.8252976529473717E-3</v>
      </c>
      <c r="AE92" s="243">
        <f>IFERROR('Turistas lugar residencia isla '!AE92/'Turistas lugar residencia isla '!$G92,"-")</f>
        <v>0.16374644309077843</v>
      </c>
      <c r="AF92" s="35">
        <f t="shared" si="385"/>
        <v>-0.17329914370657673</v>
      </c>
      <c r="AG92" s="243">
        <f>IFERROR('Turistas lugar residencia isla '!AG92/'Turistas lugar residencia isla '!$I92,"-")</f>
        <v>8.8111921219581474E-2</v>
      </c>
      <c r="AH92" s="35">
        <f t="shared" si="386"/>
        <v>-0.10274272023942699</v>
      </c>
      <c r="AI92" s="243">
        <f>IFERROR('Turistas lugar residencia isla '!AI92/'Turistas lugar residencia isla '!$K92,"-")</f>
        <v>0.11435039171572531</v>
      </c>
      <c r="AJ92" s="35">
        <f t="shared" si="387"/>
        <v>-0.15609994874379829</v>
      </c>
      <c r="AK92" s="243">
        <f>IFERROR('Turistas lugar residencia isla '!AK92/'Turistas lugar residencia isla '!$M92,"-")</f>
        <v>0.29436522934203746</v>
      </c>
      <c r="AL92" s="35">
        <f t="shared" si="388"/>
        <v>-0.16135630446452021</v>
      </c>
      <c r="AM92" s="242">
        <f>IFERROR('Turistas lugar residencia isla '!AM92/'Turistas lugar residencia isla '!$C92,"-")</f>
        <v>0.17461961284155181</v>
      </c>
      <c r="AN92" s="35">
        <f t="shared" si="389"/>
        <v>1.1261860958502012E-2</v>
      </c>
      <c r="AO92" s="243">
        <f>IFERROR('Turistas lugar residencia isla '!AO92/'Turistas lugar residencia isla '!$E92,"-")</f>
        <v>0.12971330811897291</v>
      </c>
      <c r="AP92" s="35">
        <f t="shared" si="390"/>
        <v>4.1369325703221715E-2</v>
      </c>
      <c r="AQ92" s="243">
        <f>IFERROR('Turistas lugar residencia isla '!AQ92/'Turistas lugar residencia isla '!$G92,"-")</f>
        <v>0.19105077661947104</v>
      </c>
      <c r="AR92" s="35">
        <f t="shared" si="391"/>
        <v>-6.2551183657614806E-2</v>
      </c>
      <c r="AS92" s="243">
        <f>IFERROR('Turistas lugar residencia isla '!AS92/'Turistas lugar residencia isla '!$I92,"-")</f>
        <v>0.36922639901524479</v>
      </c>
      <c r="AT92" s="35">
        <f t="shared" si="392"/>
        <v>5.6410635801281028E-2</v>
      </c>
      <c r="AU92" s="243">
        <f>IFERROR('Turistas lugar residencia isla '!AU92/'Turistas lugar residencia isla '!$K92,"-")</f>
        <v>8.420236385574846E-2</v>
      </c>
      <c r="AV92" s="35">
        <f t="shared" si="393"/>
        <v>-0.28196347543508005</v>
      </c>
      <c r="AW92" s="243">
        <f>IFERROR('Turistas lugar residencia isla '!AW92/'Turistas lugar residencia isla '!$M92,"-")</f>
        <v>0.23071637175742998</v>
      </c>
      <c r="AX92" s="35">
        <f t="shared" si="394"/>
        <v>-0.18028325581803617</v>
      </c>
      <c r="AY92" s="242">
        <f>IFERROR('Turistas lugar residencia isla '!AY92/'Turistas lugar residencia isla '!$C92,"-")</f>
        <v>3.4419774442079866E-2</v>
      </c>
      <c r="AZ92" s="35">
        <f t="shared" si="395"/>
        <v>4.7928186999917077E-3</v>
      </c>
      <c r="BA92" s="243">
        <f>IFERROR('Turistas lugar residencia isla '!BA92/'Turistas lugar residencia isla '!$E92,"-")</f>
        <v>4.189713768421699E-2</v>
      </c>
      <c r="BB92" s="35">
        <f t="shared" si="396"/>
        <v>-0.10835034973333957</v>
      </c>
      <c r="BC92" s="243">
        <f>IFERROR('Turistas lugar residencia isla '!BC92/'Turistas lugar residencia isla '!$G92,"-")</f>
        <v>4.1481583630129173E-2</v>
      </c>
      <c r="BD92" s="35">
        <f t="shared" si="397"/>
        <v>0.11048117350224751</v>
      </c>
      <c r="BE92" s="243">
        <f>IFERROR('Turistas lugar residencia isla '!BE92/'Turistas lugar residencia isla '!$I92,"-")</f>
        <v>1.023577312754474E-2</v>
      </c>
      <c r="BF92" s="35">
        <f t="shared" si="398"/>
        <v>3.1337232993756237E-2</v>
      </c>
      <c r="BG92" s="243">
        <f>IFERROR('Turistas lugar residencia isla '!BG92/'Turistas lugar residencia isla '!$K92,"-")</f>
        <v>2.6409950587834383E-2</v>
      </c>
      <c r="BH92" s="35">
        <f t="shared" si="399"/>
        <v>0.27499756679674592</v>
      </c>
      <c r="BI92" s="243">
        <f>IFERROR('Turistas lugar residencia isla '!BI92/'Turistas lugar residencia isla '!$M92,"-")</f>
        <v>5.2396495447517608E-2</v>
      </c>
      <c r="BJ92" s="35">
        <f t="shared" si="400"/>
        <v>0.44703512959314584</v>
      </c>
      <c r="BK92" s="242">
        <f>IFERROR('Turistas lugar residencia isla '!BK92/'Turistas lugar residencia isla '!$C92,"-")</f>
        <v>4.0631294738878582E-2</v>
      </c>
      <c r="BL92" s="35">
        <f t="shared" si="401"/>
        <v>-0.14823875582449031</v>
      </c>
      <c r="BM92" s="243">
        <f>IFERROR('Turistas lugar residencia isla '!BM92/'Turistas lugar residencia isla '!$E92,"-")</f>
        <v>2.8834129912772632E-2</v>
      </c>
      <c r="BN92" s="35">
        <f t="shared" si="402"/>
        <v>-8.2124116326632524E-2</v>
      </c>
      <c r="BO92" s="243">
        <f>IFERROR('Turistas lugar residencia isla '!BO92/'Turistas lugar residencia isla '!$G92,"-")</f>
        <v>2.8911406772514275E-2</v>
      </c>
      <c r="BP92" s="35">
        <f t="shared" si="403"/>
        <v>2.5771552097215933E-2</v>
      </c>
      <c r="BQ92" s="243">
        <f>IFERROR('Turistas lugar residencia isla '!BQ92/'Turistas lugar residencia isla '!$I92,"-")</f>
        <v>6.6717166934949348E-2</v>
      </c>
      <c r="BR92" s="35">
        <f t="shared" si="404"/>
        <v>-0.29488724371346364</v>
      </c>
      <c r="BS92" s="243">
        <f>IFERROR('Turistas lugar residencia isla '!BS92/'Turistas lugar residencia isla '!$K92,"-")</f>
        <v>5.6168522955271735E-2</v>
      </c>
      <c r="BT92" s="35">
        <f t="shared" si="405"/>
        <v>-0.18452705362343569</v>
      </c>
      <c r="BU92" s="243">
        <f>IFERROR('Turistas lugar residencia isla '!BU92/'Turistas lugar residencia isla '!$M92,"-")</f>
        <v>8.2417110462119914E-2</v>
      </c>
      <c r="BV92" s="35">
        <f t="shared" si="406"/>
        <v>1.0948578860280347</v>
      </c>
      <c r="BW92" s="242">
        <f>IFERROR('Turistas lugar residencia isla '!BW92/'Turistas lugar residencia isla '!$C92,"-")</f>
        <v>0.35552045043302111</v>
      </c>
      <c r="BX92" s="35">
        <f t="shared" si="407"/>
        <v>4.4467044391731436E-2</v>
      </c>
      <c r="BY92" s="243">
        <f>IFERROR('Turistas lugar residencia isla '!BY92/'Turistas lugar residencia isla '!$E92,"-")</f>
        <v>0.40968476934997583</v>
      </c>
      <c r="BZ92" s="35">
        <f t="shared" si="408"/>
        <v>-1.813119027543586E-2</v>
      </c>
      <c r="CA92" s="243">
        <f>IFERROR('Turistas lugar residencia isla '!CA92/'Turistas lugar residencia isla '!$G92,"-")</f>
        <v>0.25234497444859622</v>
      </c>
      <c r="CB92" s="35">
        <f t="shared" si="409"/>
        <v>0.16529089097696326</v>
      </c>
      <c r="CC92" s="243">
        <f>IFERROR('Turistas lugar residencia isla '!CC92/'Turistas lugar residencia isla '!$I92,"-")</f>
        <v>0.22309913833917241</v>
      </c>
      <c r="CD92" s="35">
        <f t="shared" si="410"/>
        <v>-1.401074340158015E-3</v>
      </c>
      <c r="CE92" s="243">
        <f>IFERROR('Turistas lugar residencia isla '!CE92/'Turistas lugar residencia isla '!$K92,"-")</f>
        <v>0.48694802507815188</v>
      </c>
      <c r="CF92" s="35">
        <f t="shared" si="411"/>
        <v>0.12189269236683087</v>
      </c>
      <c r="CG92" s="243">
        <f>IFERROR('Turistas lugar residencia isla '!CG92/'Turistas lugar residencia isla '!$M92,"-")</f>
        <v>9.435663975261982E-2</v>
      </c>
      <c r="CH92" s="35">
        <f t="shared" si="412"/>
        <v>3.0824972799633512</v>
      </c>
      <c r="CI92" s="242">
        <f>IFERROR('Turistas lugar residencia isla '!CI92/'Turistas lugar residencia isla '!$C92,"-")</f>
        <v>4.4407426796098826E-2</v>
      </c>
      <c r="CJ92" s="35">
        <f t="shared" si="413"/>
        <v>-0.10445289099075272</v>
      </c>
      <c r="CK92" s="243">
        <f>IFERROR('Turistas lugar residencia isla '!CK92/'Turistas lugar residencia isla '!$E92,"-")</f>
        <v>3.2982608228678392E-2</v>
      </c>
      <c r="CL92" s="35">
        <f t="shared" si="414"/>
        <v>-0.15902350188677594</v>
      </c>
      <c r="CM92" s="243">
        <f>IFERROR('Turistas lugar residencia isla '!CM92/'Turistas lugar residencia isla '!$G92,"-")</f>
        <v>6.5996080438524146E-2</v>
      </c>
      <c r="CN92" s="35">
        <f t="shared" si="415"/>
        <v>-0.14344656947912215</v>
      </c>
      <c r="CO92" s="243">
        <f>IFERROR('Turistas lugar residencia isla '!CO92/'Turistas lugar residencia isla '!$I92,"-")</f>
        <v>4.0535934097149888E-2</v>
      </c>
      <c r="CP92" s="35">
        <f t="shared" si="416"/>
        <v>0.3462369141422148</v>
      </c>
      <c r="CQ92" s="243">
        <f>IFERROR('Turistas lugar residencia isla '!CQ92/'Turistas lugar residencia isla '!$K92,"-")</f>
        <v>3.1573713145166056E-2</v>
      </c>
      <c r="CR92" s="35">
        <f t="shared" si="417"/>
        <v>-0.16463850828259674</v>
      </c>
      <c r="CS92" s="243">
        <f>IFERROR('Turistas lugar residencia isla '!CS92/'Turistas lugar residencia isla '!$M92,"-")</f>
        <v>0.11686136402679952</v>
      </c>
      <c r="CT92" s="35">
        <f t="shared" si="418"/>
        <v>-0.11086723032364731</v>
      </c>
      <c r="CU92" s="242">
        <f>IFERROR('Turistas lugar residencia isla '!CU92/'Turistas lugar residencia isla '!$C92,"-")</f>
        <v>4.1885263625086773E-2</v>
      </c>
      <c r="CV92" s="35">
        <f t="shared" si="419"/>
        <v>0.10351026365087512</v>
      </c>
      <c r="CW92" s="243">
        <f>IFERROR('Turistas lugar residencia isla '!CW92/'Turistas lugar residencia isla '!$E92,"-")</f>
        <v>3.043943566885822E-2</v>
      </c>
      <c r="CX92" s="35">
        <f t="shared" si="420"/>
        <v>0.12024960818576913</v>
      </c>
      <c r="CY92" s="243">
        <f>IFERROR('Turistas lugar residencia isla '!CY92/'Turistas lugar residencia isla '!$G92,"-")</f>
        <v>2.1775046872969613E-2</v>
      </c>
      <c r="CZ92" s="35">
        <f t="shared" si="421"/>
        <v>-7.8266104128149938E-2</v>
      </c>
      <c r="DA92" s="243">
        <f>IFERROR('Turistas lugar residencia isla '!DA92/'Turistas lugar residencia isla '!$I92,"-")</f>
        <v>1.9893949436606381E-2</v>
      </c>
      <c r="DB92" s="35">
        <f t="shared" si="422"/>
        <v>3.3862477626511955E-2</v>
      </c>
      <c r="DC92" s="243">
        <f>IFERROR('Turistas lugar residencia isla '!DC92/'Turistas lugar residencia isla '!$K92,"-")</f>
        <v>0.10651955449073479</v>
      </c>
      <c r="DD92" s="35">
        <f t="shared" si="423"/>
        <v>0.14627609773847716</v>
      </c>
      <c r="DE92" s="243">
        <f>IFERROR('Turistas lugar residencia isla '!DE92/'Turistas lugar residencia isla '!$M92,"-")</f>
        <v>0</v>
      </c>
      <c r="DF92" s="35" t="str">
        <f t="shared" si="424"/>
        <v>-</v>
      </c>
      <c r="DG92" s="242">
        <f>IFERROR('Turistas lugar residencia isla '!DG92/'Turistas lugar residencia isla '!$C92,"-")</f>
        <v>3.7730735965221744E-2</v>
      </c>
      <c r="DH92" s="35">
        <f t="shared" si="425"/>
        <v>1.2165843360140816E-2</v>
      </c>
      <c r="DI92" s="243">
        <f>IFERROR('Turistas lugar residencia isla '!DI92/'Turistas lugar residencia isla '!$E92,"-")</f>
        <v>2.0961035374264473E-2</v>
      </c>
      <c r="DJ92" s="35">
        <f t="shared" si="426"/>
        <v>-1.8135809628921251E-2</v>
      </c>
      <c r="DK92" s="243">
        <f>IFERROR('Turistas lugar residencia isla '!DK92/'Turistas lugar residencia isla '!$G92,"-")</f>
        <v>9.4666161030860577E-2</v>
      </c>
      <c r="DL92" s="35">
        <f t="shared" si="427"/>
        <v>9.0492490602547937E-2</v>
      </c>
      <c r="DM92" s="243">
        <f>IFERROR('Turistas lugar residencia isla '!DM92/'Turistas lugar residencia isla '!$I92,"-")</f>
        <v>1.4539342865258972E-2</v>
      </c>
      <c r="DN92" s="35">
        <f t="shared" si="428"/>
        <v>-0.22638338960649507</v>
      </c>
      <c r="DO92" s="243">
        <f>IFERROR('Turistas lugar residencia isla '!DO92/'Turistas lugar residencia isla '!$K92,"-")</f>
        <v>1.2128756767658504E-2</v>
      </c>
      <c r="DP92" s="35">
        <f t="shared" si="429"/>
        <v>-0.11437178442839158</v>
      </c>
      <c r="DQ92" s="243">
        <f>IFERROR('Turistas lugar residencia isla '!DQ92/'Turistas lugar residencia isla '!$M92,"-")</f>
        <v>0</v>
      </c>
      <c r="DR92" s="35">
        <f t="shared" si="430"/>
        <v>-1</v>
      </c>
      <c r="DS92" s="242">
        <f>IFERROR('Turistas lugar residencia isla '!DS92/'Turistas lugar residencia isla '!$C92,"-")</f>
        <v>7.7694859509963465E-2</v>
      </c>
      <c r="DT92" s="35">
        <f t="shared" si="431"/>
        <v>4.9779037805684379E-2</v>
      </c>
      <c r="DU92" s="243">
        <f>IFERROR('Turistas lugar residencia isla '!DU92/'Turistas lugar residencia isla '!$E92,"-")</f>
        <v>0.12189391556513667</v>
      </c>
      <c r="DV92" s="35">
        <f t="shared" si="432"/>
        <v>8.1179102279321791E-2</v>
      </c>
      <c r="DW92" s="243">
        <f>IFERROR('Turistas lugar residencia isla '!DW92/'Turistas lugar residencia isla '!$G92,"-")</f>
        <v>0.11414728322411777</v>
      </c>
      <c r="DX92" s="35">
        <f t="shared" si="433"/>
        <v>3.8429167079082616E-2</v>
      </c>
      <c r="DY92" s="243">
        <f>IFERROR('Turistas lugar residencia isla '!DY92/'Turistas lugar residencia isla '!$I92,"-")</f>
        <v>9.536028785152921E-2</v>
      </c>
      <c r="DZ92" s="35">
        <f t="shared" si="434"/>
        <v>5.9613191768061347E-2</v>
      </c>
      <c r="EA92" s="243">
        <f>IFERROR('Turistas lugar residencia isla '!EA92/'Turistas lugar residencia isla '!$K92,"-")</f>
        <v>5.6672728726863041E-2</v>
      </c>
      <c r="EB92" s="35">
        <f t="shared" si="435"/>
        <v>1.3925656306860379E-2</v>
      </c>
      <c r="EC92" s="243">
        <f>IFERROR('Turistas lugar residencia isla '!EC92/'Turistas lugar residencia isla '!$M92,"-")</f>
        <v>0.11956708469335166</v>
      </c>
      <c r="ED92" s="35">
        <f t="shared" si="436"/>
        <v>-1.3153395939145107E-2</v>
      </c>
    </row>
    <row r="93" spans="1:134" s="16" customFormat="1" outlineLevel="1" x14ac:dyDescent="0.25">
      <c r="A93" s="218"/>
      <c r="B93" s="33" t="s">
        <v>47</v>
      </c>
      <c r="C93" s="242">
        <f>IFERROR('Turistas lugar residencia isla '!C93/'Turistas lugar residencia isla '!$C93,"-")</f>
        <v>1</v>
      </c>
      <c r="D93" s="35">
        <f t="shared" si="371"/>
        <v>0</v>
      </c>
      <c r="E93" s="243">
        <f>IFERROR('Turistas lugar residencia isla '!E93/'Turistas lugar residencia isla '!$E93,"-")</f>
        <v>1</v>
      </c>
      <c r="F93" s="35">
        <f t="shared" si="372"/>
        <v>0</v>
      </c>
      <c r="G93" s="243">
        <f>IFERROR('Turistas lugar residencia isla '!G93/'Turistas lugar residencia isla '!$G93,"-")</f>
        <v>1</v>
      </c>
      <c r="H93" s="35">
        <f t="shared" si="373"/>
        <v>0</v>
      </c>
      <c r="I93" s="243">
        <f>IFERROR('Turistas lugar residencia isla '!I93/'Turistas lugar residencia isla '!$I93,"-")</f>
        <v>1</v>
      </c>
      <c r="J93" s="35">
        <f t="shared" si="374"/>
        <v>0</v>
      </c>
      <c r="K93" s="243">
        <f>IFERROR('Turistas lugar residencia isla '!K93/'Turistas lugar residencia isla '!$K93,"-")</f>
        <v>1</v>
      </c>
      <c r="L93" s="35">
        <f t="shared" si="375"/>
        <v>0</v>
      </c>
      <c r="M93" s="243">
        <f>IFERROR('Turistas lugar residencia isla '!M93/'Turistas lugar residencia isla '!$M93,"-")</f>
        <v>1</v>
      </c>
      <c r="N93" s="35">
        <f t="shared" si="376"/>
        <v>0</v>
      </c>
      <c r="O93" s="242">
        <f>IFERROR('Turistas lugar residencia isla '!O93/'Turistas lugar residencia isla '!$C93,"-")</f>
        <v>0.83761663396747454</v>
      </c>
      <c r="P93" s="35">
        <f t="shared" si="377"/>
        <v>2.0100740140571727E-3</v>
      </c>
      <c r="Q93" s="243">
        <f>IFERROR('Turistas lugar residencia isla '!Q93/'Turistas lugar residencia isla '!$E93,"-")</f>
        <v>0.84208724833463244</v>
      </c>
      <c r="R93" s="35">
        <f t="shared" si="378"/>
        <v>7.5561928449086047E-3</v>
      </c>
      <c r="S93" s="243">
        <f>IFERROR('Turistas lugar residencia isla '!S93/'Turistas lugar residencia isla '!$G93,"-")</f>
        <v>0.77324768305919678</v>
      </c>
      <c r="T93" s="35">
        <f t="shared" si="379"/>
        <v>-3.1504285109336561E-2</v>
      </c>
      <c r="U93" s="243">
        <f>IFERROR('Turistas lugar residencia isla '!U93/'Turistas lugar residencia isla '!$I93,"-")</f>
        <v>0.88945575814420585</v>
      </c>
      <c r="V93" s="35">
        <f t="shared" si="380"/>
        <v>4.6941452418014507E-4</v>
      </c>
      <c r="W93" s="243">
        <f>IFERROR('Turistas lugar residencia isla '!W93/'Turistas lugar residencia isla '!$K93,"-")</f>
        <v>0.87308267365587389</v>
      </c>
      <c r="X93" s="35">
        <f t="shared" si="381"/>
        <v>3.6696101353418831E-2</v>
      </c>
      <c r="Y93" s="243">
        <f>IFERROR('Turistas lugar residencia isla '!Y93/'Turistas lugar residencia isla '!$M93,"-")</f>
        <v>0.65978896431211775</v>
      </c>
      <c r="Z93" s="35">
        <f t="shared" si="382"/>
        <v>-2.0552903138530976E-3</v>
      </c>
      <c r="AA93" s="242">
        <f>IFERROR('Turistas lugar residencia isla '!AA93/'Turistas lugar residencia isla '!$C93,"-")</f>
        <v>0.16238336603252543</v>
      </c>
      <c r="AB93" s="35">
        <f t="shared" si="383"/>
        <v>-1.0241719068613597E-2</v>
      </c>
      <c r="AC93" s="243">
        <f>IFERROR('Turistas lugar residencia isla '!AC93/'Turistas lugar residencia isla '!$E93,"-")</f>
        <v>0.15791275166536761</v>
      </c>
      <c r="AD93" s="35">
        <f t="shared" si="384"/>
        <v>-3.8454186430491477E-2</v>
      </c>
      <c r="AE93" s="243">
        <f>IFERROR('Turistas lugar residencia isla '!AE93/'Turistas lugar residencia isla '!$G93,"-")</f>
        <v>0.22675231694080319</v>
      </c>
      <c r="AF93" s="35">
        <f t="shared" si="385"/>
        <v>0.12476753408842689</v>
      </c>
      <c r="AG93" s="243">
        <f>IFERROR('Turistas lugar residencia isla '!AG93/'Turistas lugar residencia isla '!$I93,"-")</f>
        <v>0.11054424185579415</v>
      </c>
      <c r="AH93" s="35">
        <f t="shared" si="386"/>
        <v>-3.8047889958884307E-3</v>
      </c>
      <c r="AI93" s="243">
        <f>IFERROR('Turistas lugar residencia isla '!AI93/'Turistas lugar residencia isla '!$K93,"-")</f>
        <v>0.12691732634412611</v>
      </c>
      <c r="AJ93" s="35">
        <f t="shared" si="387"/>
        <v>-0.19581968749910028</v>
      </c>
      <c r="AK93" s="243">
        <f>IFERROR('Turistas lugar residencia isla '!AK93/'Turistas lugar residencia isla '!$M93,"-")</f>
        <v>0.34024464009678068</v>
      </c>
      <c r="AL93" s="35">
        <f t="shared" si="388"/>
        <v>4.1093289959726054E-3</v>
      </c>
      <c r="AM93" s="242">
        <f>IFERROR('Turistas lugar residencia isla '!AM93/'Turistas lugar residencia isla '!$C93,"-")</f>
        <v>0.16264895157114628</v>
      </c>
      <c r="AN93" s="35">
        <f t="shared" si="389"/>
        <v>-5.0692804719664641E-2</v>
      </c>
      <c r="AO93" s="243">
        <f>IFERROR('Turistas lugar residencia isla '!AO93/'Turistas lugar residencia isla '!$E93,"-")</f>
        <v>0.10818332158290378</v>
      </c>
      <c r="AP93" s="35">
        <f t="shared" si="390"/>
        <v>-5.144390416234268E-2</v>
      </c>
      <c r="AQ93" s="243">
        <f>IFERROR('Turistas lugar residencia isla '!AQ93/'Turistas lugar residencia isla '!$G93,"-")</f>
        <v>0.17277385822827085</v>
      </c>
      <c r="AR93" s="35">
        <f t="shared" si="391"/>
        <v>-0.1090505635022877</v>
      </c>
      <c r="AS93" s="243">
        <f>IFERROR('Turistas lugar residencia isla '!AS93/'Turistas lugar residencia isla '!$I93,"-")</f>
        <v>0.34105475578040845</v>
      </c>
      <c r="AT93" s="35">
        <f t="shared" si="392"/>
        <v>-2.5247521704703124E-2</v>
      </c>
      <c r="AU93" s="243">
        <f>IFERROR('Turistas lugar residencia isla '!AU93/'Turistas lugar residencia isla '!$K93,"-")</f>
        <v>9.8463297783554768E-2</v>
      </c>
      <c r="AV93" s="35">
        <f t="shared" si="393"/>
        <v>-2.407853423768147E-2</v>
      </c>
      <c r="AW93" s="243">
        <f>IFERROR('Turistas lugar residencia isla '!AW93/'Turistas lugar residencia isla '!$M93,"-")</f>
        <v>0.23660864305396867</v>
      </c>
      <c r="AX93" s="35">
        <f t="shared" si="394"/>
        <v>-0.17107797471081754</v>
      </c>
      <c r="AY93" s="242">
        <f>IFERROR('Turistas lugar residencia isla '!AY93/'Turistas lugar residencia isla '!$C93,"-")</f>
        <v>2.5553978323429646E-2</v>
      </c>
      <c r="AZ93" s="35">
        <f t="shared" si="395"/>
        <v>-0.11787603645149858</v>
      </c>
      <c r="BA93" s="243">
        <f>IFERROR('Turistas lugar residencia isla '!BA93/'Turistas lugar residencia isla '!$E93,"-")</f>
        <v>3.3586386119735329E-2</v>
      </c>
      <c r="BB93" s="35">
        <f t="shared" si="396"/>
        <v>-0.11977843408199929</v>
      </c>
      <c r="BC93" s="243">
        <f>IFERROR('Turistas lugar residencia isla '!BC93/'Turistas lugar residencia isla '!$G93,"-")</f>
        <v>2.6871816815563162E-2</v>
      </c>
      <c r="BD93" s="35">
        <f t="shared" si="397"/>
        <v>-0.23309120124306626</v>
      </c>
      <c r="BE93" s="243">
        <f>IFERROR('Turistas lugar residencia isla '!BE93/'Turistas lugar residencia isla '!$I93,"-")</f>
        <v>7.053495720058171E-3</v>
      </c>
      <c r="BF93" s="35">
        <f t="shared" si="398"/>
        <v>-0.18324820959455157</v>
      </c>
      <c r="BG93" s="243">
        <f>IFERROR('Turistas lugar residencia isla '!BG93/'Turistas lugar residencia isla '!$K93,"-")</f>
        <v>1.9284245517211987E-2</v>
      </c>
      <c r="BH93" s="35">
        <f t="shared" si="399"/>
        <v>0.15545737201860144</v>
      </c>
      <c r="BI93" s="243">
        <f>IFERROR('Turistas lugar residencia isla '!BI93/'Turistas lugar residencia isla '!$M93,"-")</f>
        <v>3.783856441965186E-2</v>
      </c>
      <c r="BJ93" s="35">
        <f t="shared" si="400"/>
        <v>0.55348328367348465</v>
      </c>
      <c r="BK93" s="242">
        <f>IFERROR('Turistas lugar residencia isla '!BK93/'Turistas lugar residencia isla '!$C93,"-")</f>
        <v>4.7345377437909696E-2</v>
      </c>
      <c r="BL93" s="35">
        <f t="shared" si="401"/>
        <v>-3.3809868016271727E-2</v>
      </c>
      <c r="BM93" s="243">
        <f>IFERROR('Turistas lugar residencia isla '!BM93/'Turistas lugar residencia isla '!$E93,"-")</f>
        <v>4.3642769579347027E-2</v>
      </c>
      <c r="BN93" s="35">
        <f t="shared" si="402"/>
        <v>0.19240270820569161</v>
      </c>
      <c r="BO93" s="243">
        <f>IFERROR('Turistas lugar residencia isla '!BO93/'Turistas lugar residencia isla '!$G93,"-")</f>
        <v>4.0778679969942389E-2</v>
      </c>
      <c r="BP93" s="35">
        <f t="shared" si="403"/>
        <v>0.11803135539086207</v>
      </c>
      <c r="BQ93" s="243">
        <f>IFERROR('Turistas lugar residencia isla '!BQ93/'Turistas lugar residencia isla '!$I93,"-")</f>
        <v>7.3552470144622711E-2</v>
      </c>
      <c r="BR93" s="35">
        <f t="shared" si="404"/>
        <v>-0.15089627307881537</v>
      </c>
      <c r="BS93" s="243">
        <f>IFERROR('Turistas lugar residencia isla '!BS93/'Turistas lugar residencia isla '!$K93,"-")</f>
        <v>5.6663008697443326E-2</v>
      </c>
      <c r="BT93" s="35">
        <f t="shared" si="405"/>
        <v>-5.2077358757996239E-2</v>
      </c>
      <c r="BU93" s="243">
        <f>IFERROR('Turistas lugar residencia isla '!BU93/'Turistas lugar residencia isla '!$M93,"-")</f>
        <v>8.592647355333019E-2</v>
      </c>
      <c r="BV93" s="35">
        <f t="shared" si="406"/>
        <v>4.2486033076279295E-2</v>
      </c>
      <c r="BW93" s="242">
        <f>IFERROR('Turistas lugar residencia isla '!BW93/'Turistas lugar residencia isla '!$C93,"-")</f>
        <v>0.35514985857746184</v>
      </c>
      <c r="BX93" s="35">
        <f t="shared" si="407"/>
        <v>1.7281763278009565E-2</v>
      </c>
      <c r="BY93" s="243">
        <f>IFERROR('Turistas lugar residencia isla '!BY93/'Turistas lugar residencia isla '!$E93,"-")</f>
        <v>0.41420357200657032</v>
      </c>
      <c r="BZ93" s="35">
        <f t="shared" si="408"/>
        <v>-5.7126887691205663E-4</v>
      </c>
      <c r="CA93" s="243">
        <f>IFERROR('Turistas lugar residencia isla '!CA93/'Turistas lugar residencia isla '!$G93,"-")</f>
        <v>0.24651154295733488</v>
      </c>
      <c r="CB93" s="35">
        <f t="shared" si="409"/>
        <v>2.0961317485916009E-2</v>
      </c>
      <c r="CC93" s="243">
        <f>IFERROR('Turistas lugar residencia isla '!CC93/'Turistas lugar residencia isla '!$I93,"-")</f>
        <v>0.22803302684496995</v>
      </c>
      <c r="CD93" s="35">
        <f t="shared" si="410"/>
        <v>-1.1115914103422275E-3</v>
      </c>
      <c r="CE93" s="243">
        <f>IFERROR('Turistas lugar residencia isla '!CE93/'Turistas lugar residencia isla '!$K93,"-")</f>
        <v>0.48308633162509723</v>
      </c>
      <c r="CF93" s="35">
        <f t="shared" si="411"/>
        <v>4.1641837914149216E-2</v>
      </c>
      <c r="CG93" s="243">
        <f>IFERROR('Turistas lugar residencia isla '!CG93/'Turistas lugar residencia isla '!$M93,"-")</f>
        <v>8.0146515222797227E-2</v>
      </c>
      <c r="CH93" s="35">
        <f t="shared" si="412"/>
        <v>0.57694701761002576</v>
      </c>
      <c r="CI93" s="242">
        <f>IFERROR('Turistas lugar residencia isla '!CI93/'Turistas lugar residencia isla '!$C93,"-")</f>
        <v>4.9694083500938707E-2</v>
      </c>
      <c r="CJ93" s="35">
        <f t="shared" si="413"/>
        <v>-3.0361657814565901E-2</v>
      </c>
      <c r="CK93" s="243">
        <f>IFERROR('Turistas lugar residencia isla '!CK93/'Turistas lugar residencia isla '!$E93,"-")</f>
        <v>3.9310302491401106E-2</v>
      </c>
      <c r="CL93" s="35">
        <f t="shared" si="414"/>
        <v>-8.5450664767226958E-2</v>
      </c>
      <c r="CM93" s="243">
        <f>IFERROR('Turistas lugar residencia isla '!CM93/'Turistas lugar residencia isla '!$G93,"-")</f>
        <v>6.4858687484344993E-2</v>
      </c>
      <c r="CN93" s="35">
        <f t="shared" si="415"/>
        <v>-0.20230136433807122</v>
      </c>
      <c r="CO93" s="243">
        <f>IFERROR('Turistas lugar residencia isla '!CO93/'Turistas lugar residencia isla '!$I93,"-")</f>
        <v>5.7654866627822703E-2</v>
      </c>
      <c r="CP93" s="35">
        <f t="shared" si="416"/>
        <v>1.0318510318326566</v>
      </c>
      <c r="CQ93" s="243">
        <f>IFERROR('Turistas lugar residencia isla '!CQ93/'Turistas lugar residencia isla '!$K93,"-")</f>
        <v>3.4161170834265585E-2</v>
      </c>
      <c r="CR93" s="35">
        <f t="shared" si="417"/>
        <v>-8.8149872289370435E-2</v>
      </c>
      <c r="CS93" s="243">
        <f>IFERROR('Turistas lugar residencia isla '!CS93/'Turistas lugar residencia isla '!$M93,"-")</f>
        <v>0.10864305396868069</v>
      </c>
      <c r="CT93" s="35">
        <f t="shared" si="418"/>
        <v>2.5071488553162213E-2</v>
      </c>
      <c r="CU93" s="242">
        <f>IFERROR('Turistas lugar residencia isla '!CU93/'Turistas lugar residencia isla '!$C93,"-")</f>
        <v>3.371034268988133E-2</v>
      </c>
      <c r="CV93" s="35">
        <f t="shared" si="419"/>
        <v>7.6563075134793657E-2</v>
      </c>
      <c r="CW93" s="243">
        <f>IFERROR('Turistas lugar residencia isla '!CW93/'Turistas lugar residencia isla '!$E93,"-")</f>
        <v>2.5972479811893916E-2</v>
      </c>
      <c r="CX93" s="35">
        <f t="shared" si="420"/>
        <v>6.8442121503586417E-2</v>
      </c>
      <c r="CY93" s="243">
        <f>IFERROR('Turistas lugar residencia isla '!CY93/'Turistas lugar residencia isla '!$G93,"-")</f>
        <v>1.7601444435167403E-2</v>
      </c>
      <c r="CZ93" s="35">
        <f t="shared" si="421"/>
        <v>0.36482918320135593</v>
      </c>
      <c r="DA93" s="243">
        <f>IFERROR('Turistas lugar residencia isla '!DA93/'Turistas lugar residencia isla '!$I93,"-")</f>
        <v>1.4803340581048883E-2</v>
      </c>
      <c r="DB93" s="35">
        <f t="shared" si="422"/>
        <v>4.7889491300060483E-2</v>
      </c>
      <c r="DC93" s="243">
        <f>IFERROR('Turistas lugar residencia isla '!DC93/'Turistas lugar residencia isla '!$K93,"-")</f>
        <v>8.5152551522318945E-2</v>
      </c>
      <c r="DD93" s="35">
        <f t="shared" si="423"/>
        <v>2.8204163519755854E-2</v>
      </c>
      <c r="DE93" s="243">
        <f>IFERROR('Turistas lugar residencia isla '!DE93/'Turistas lugar residencia isla '!$M93,"-")</f>
        <v>1.3979434101754151E-2</v>
      </c>
      <c r="DF93" s="35" t="str">
        <f t="shared" si="424"/>
        <v>-</v>
      </c>
      <c r="DG93" s="242">
        <f>IFERROR('Turistas lugar residencia isla '!DG93/'Turistas lugar residencia isla '!$C93,"-")</f>
        <v>2.9427159467560877E-2</v>
      </c>
      <c r="DH93" s="35">
        <f t="shared" si="425"/>
        <v>0.21853332546981741</v>
      </c>
      <c r="DI93" s="243">
        <f>IFERROR('Turistas lugar residencia isla '!DI93/'Turistas lugar residencia isla '!$E93,"-")</f>
        <v>2.2086467039580036E-2</v>
      </c>
      <c r="DJ93" s="35">
        <f t="shared" si="426"/>
        <v>1.7786975931013562</v>
      </c>
      <c r="DK93" s="243">
        <f>IFERROR('Turistas lugar residencia isla '!DK93/'Turistas lugar residencia isla '!$G93,"-")</f>
        <v>6.7856621023628619E-2</v>
      </c>
      <c r="DL93" s="35">
        <f t="shared" si="427"/>
        <v>-3.1505956535451074E-2</v>
      </c>
      <c r="DM93" s="243">
        <f>IFERROR('Turistas lugar residencia isla '!DM93/'Turistas lugar residencia isla '!$I93,"-")</f>
        <v>9.3841336611385079E-3</v>
      </c>
      <c r="DN93" s="35">
        <f t="shared" si="428"/>
        <v>8.8469272637632823E-2</v>
      </c>
      <c r="DO93" s="243">
        <f>IFERROR('Turistas lugar residencia isla '!DO93/'Turistas lugar residencia isla '!$K93,"-")</f>
        <v>6.5665874698572681E-3</v>
      </c>
      <c r="DP93" s="35">
        <f t="shared" si="429"/>
        <v>3.272348865514485E-2</v>
      </c>
      <c r="DQ93" s="243">
        <f>IFERROR('Turistas lugar residencia isla '!DQ93/'Turistas lugar residencia isla '!$M93,"-")</f>
        <v>1.0081322669534243E-3</v>
      </c>
      <c r="DR93" s="35">
        <f t="shared" si="430"/>
        <v>-0.88589940838075787</v>
      </c>
      <c r="DS93" s="242">
        <f>IFERROR('Turistas lugar residencia isla '!DS93/'Turistas lugar residencia isla '!$C93,"-")</f>
        <v>7.5531963607032029E-2</v>
      </c>
      <c r="DT93" s="35">
        <f t="shared" si="431"/>
        <v>5.4994014216253717E-2</v>
      </c>
      <c r="DU93" s="243">
        <f>IFERROR('Turistas lugar residencia isla '!DU93/'Turistas lugar residencia isla '!$E93,"-")</f>
        <v>0.11048814198735418</v>
      </c>
      <c r="DV93" s="35">
        <f t="shared" si="432"/>
        <v>-6.8414681440295277E-3</v>
      </c>
      <c r="DW93" s="243">
        <f>IFERROR('Turistas lugar residencia isla '!DW93/'Turistas lugar residencia isla '!$G93,"-")</f>
        <v>0.1061226726225265</v>
      </c>
      <c r="DX93" s="35">
        <f t="shared" si="433"/>
        <v>5.1800305658129986E-2</v>
      </c>
      <c r="DY93" s="243">
        <f>IFERROR('Turistas lugar residencia isla '!DY93/'Turistas lugar residencia isla '!$I93,"-")</f>
        <v>8.3784539154243706E-2</v>
      </c>
      <c r="DZ93" s="35">
        <f t="shared" si="434"/>
        <v>5.4485039210746988E-2</v>
      </c>
      <c r="EA93" s="243">
        <f>IFERROR('Turistas lugar residencia isla '!EA93/'Turistas lugar residencia isla '!$K93,"-")</f>
        <v>5.2323165599463026E-2</v>
      </c>
      <c r="EB93" s="35">
        <f t="shared" si="435"/>
        <v>0.23364023349060781</v>
      </c>
      <c r="EC93" s="243">
        <f>IFERROR('Turistas lugar residencia isla '!EC93/'Turistas lugar residencia isla '!$M93,"-")</f>
        <v>8.2398010618993212E-2</v>
      </c>
      <c r="ED93" s="35">
        <f t="shared" si="436"/>
        <v>-0.20218404053455752</v>
      </c>
    </row>
    <row r="94" spans="1:134" s="16" customFormat="1" outlineLevel="1" x14ac:dyDescent="0.25">
      <c r="A94" s="218"/>
      <c r="B94" s="33" t="s">
        <v>49</v>
      </c>
      <c r="C94" s="242">
        <f>IFERROR('Turistas lugar residencia isla '!C94/'Turistas lugar residencia isla '!$C94,"-")</f>
        <v>1</v>
      </c>
      <c r="D94" s="35">
        <f t="shared" si="371"/>
        <v>0</v>
      </c>
      <c r="E94" s="243">
        <f>IFERROR('Turistas lugar residencia isla '!E94/'Turistas lugar residencia isla '!$E94,"-")</f>
        <v>1</v>
      </c>
      <c r="F94" s="35">
        <f t="shared" si="372"/>
        <v>0</v>
      </c>
      <c r="G94" s="243">
        <f>IFERROR('Turistas lugar residencia isla '!G94/'Turistas lugar residencia isla '!$G94,"-")</f>
        <v>1</v>
      </c>
      <c r="H94" s="35">
        <f t="shared" si="373"/>
        <v>0</v>
      </c>
      <c r="I94" s="243">
        <f>IFERROR('Turistas lugar residencia isla '!I94/'Turistas lugar residencia isla '!$I94,"-")</f>
        <v>1</v>
      </c>
      <c r="J94" s="35">
        <f t="shared" si="374"/>
        <v>0</v>
      </c>
      <c r="K94" s="243">
        <f>IFERROR('Turistas lugar residencia isla '!K94/'Turistas lugar residencia isla '!$K94,"-")</f>
        <v>1</v>
      </c>
      <c r="L94" s="35">
        <f t="shared" si="375"/>
        <v>0</v>
      </c>
      <c r="M94" s="243">
        <f>IFERROR('Turistas lugar residencia isla '!M94/'Turistas lugar residencia isla '!$M94,"-")</f>
        <v>1</v>
      </c>
      <c r="N94" s="35">
        <f t="shared" si="376"/>
        <v>0</v>
      </c>
      <c r="O94" s="242">
        <f>IFERROR('Turistas lugar residencia isla '!O94/'Turistas lugar residencia isla '!$C94,"-")</f>
        <v>0.87472080977984312</v>
      </c>
      <c r="P94" s="35">
        <f t="shared" si="377"/>
        <v>1.6170881890788413E-2</v>
      </c>
      <c r="Q94" s="243">
        <f>IFERROR('Turistas lugar residencia isla '!Q94/'Turistas lugar residencia isla '!$E94,"-")</f>
        <v>0.86307771410563683</v>
      </c>
      <c r="R94" s="35">
        <f t="shared" si="378"/>
        <v>1.1362864208325885E-2</v>
      </c>
      <c r="S94" s="243">
        <f>IFERROR('Turistas lugar residencia isla '!S94/'Turistas lugar residencia isla '!$G94,"-")</f>
        <v>0.83787676516382825</v>
      </c>
      <c r="T94" s="35">
        <f t="shared" si="379"/>
        <v>2.0695561276743879E-2</v>
      </c>
      <c r="U94" s="243">
        <f>IFERROR('Turistas lugar residencia isla '!U94/'Turistas lugar residencia isla '!$I94,"-")</f>
        <v>0.92496389385872257</v>
      </c>
      <c r="V94" s="35">
        <f t="shared" si="380"/>
        <v>1.2335008840610895E-2</v>
      </c>
      <c r="W94" s="243">
        <f>IFERROR('Turistas lugar residencia isla '!W94/'Turistas lugar residencia isla '!$K94,"-")</f>
        <v>0.90009895952275065</v>
      </c>
      <c r="X94" s="35">
        <f t="shared" si="381"/>
        <v>1.8633115343335227E-2</v>
      </c>
      <c r="Y94" s="243">
        <f>IFERROR('Turistas lugar residencia isla '!Y94/'Turistas lugar residencia isla '!$M94,"-")</f>
        <v>0.75577876775657726</v>
      </c>
      <c r="Z94" s="35">
        <f t="shared" si="382"/>
        <v>-0.11989831920213467</v>
      </c>
      <c r="AA94" s="242">
        <f>IFERROR('Turistas lugar residencia isla '!AA94/'Turistas lugar residencia isla '!$C94,"-")</f>
        <v>0.12527919022015693</v>
      </c>
      <c r="AB94" s="35">
        <f t="shared" si="383"/>
        <v>-0.10000556784816506</v>
      </c>
      <c r="AC94" s="243">
        <f>IFERROR('Turistas lugar residencia isla '!AC94/'Turistas lugar residencia isla '!$E94,"-")</f>
        <v>0.13692435915510479</v>
      </c>
      <c r="AD94" s="35">
        <f t="shared" si="384"/>
        <v>-6.6136278175577545E-2</v>
      </c>
      <c r="AE94" s="243">
        <f>IFERROR('Turistas lugar residencia isla '!AE94/'Turistas lugar residencia isla '!$G94,"-")</f>
        <v>0.16212038837162301</v>
      </c>
      <c r="AF94" s="35">
        <f t="shared" si="385"/>
        <v>-9.4865712269685654E-2</v>
      </c>
      <c r="AG94" s="243">
        <f>IFERROR('Turistas lugar residencia isla '!AG94/'Turistas lugar residencia isla '!$I94,"-")</f>
        <v>7.5036106141277398E-2</v>
      </c>
      <c r="AH94" s="35">
        <f t="shared" si="386"/>
        <v>-0.13058592431100802</v>
      </c>
      <c r="AI94" s="243">
        <f>IFERROR('Turistas lugar residencia isla '!AI94/'Turistas lugar residencia isla '!$K94,"-")</f>
        <v>9.990104047724932E-2</v>
      </c>
      <c r="AJ94" s="35">
        <f t="shared" si="387"/>
        <v>-0.14146193859546408</v>
      </c>
      <c r="AK94" s="243">
        <f>IFERROR('Turistas lugar residencia isla '!AK94/'Turistas lugar residencia isla '!$M94,"-")</f>
        <v>0.24426325964528872</v>
      </c>
      <c r="AL94" s="35">
        <f t="shared" si="388"/>
        <v>0.72917847653384249</v>
      </c>
      <c r="AM94" s="242">
        <f>IFERROR('Turistas lugar residencia isla '!AM94/'Turistas lugar residencia isla '!$C94,"-")</f>
        <v>0.20153214385742069</v>
      </c>
      <c r="AN94" s="35">
        <f t="shared" si="389"/>
        <v>2.9508372915674208E-3</v>
      </c>
      <c r="AO94" s="243">
        <f>IFERROR('Turistas lugar residencia isla '!AO94/'Turistas lugar residencia isla '!$E94,"-")</f>
        <v>0.12797616579451498</v>
      </c>
      <c r="AP94" s="35">
        <f t="shared" si="390"/>
        <v>-8.1622257640180718E-2</v>
      </c>
      <c r="AQ94" s="243">
        <f>IFERROR('Turistas lugar residencia isla '!AQ94/'Turistas lugar residencia isla '!$G94,"-")</f>
        <v>0.22604059627739367</v>
      </c>
      <c r="AR94" s="35">
        <f t="shared" si="391"/>
        <v>-7.804016738252828E-2</v>
      </c>
      <c r="AS94" s="243">
        <f>IFERROR('Turistas lugar residencia isla '!AS94/'Turistas lugar residencia isla '!$I94,"-")</f>
        <v>0.42496389385872257</v>
      </c>
      <c r="AT94" s="35">
        <f t="shared" si="392"/>
        <v>2.7880381975686985E-2</v>
      </c>
      <c r="AU94" s="243">
        <f>IFERROR('Turistas lugar residencia isla '!AU94/'Turistas lugar residencia isla '!$K94,"-")</f>
        <v>0.12600311702464373</v>
      </c>
      <c r="AV94" s="35">
        <f t="shared" si="393"/>
        <v>-0.13167038934509356</v>
      </c>
      <c r="AW94" s="243">
        <f>IFERROR('Turistas lugar residencia isla '!AW94/'Turistas lugar residencia isla '!$M94,"-")</f>
        <v>0.32453559720938052</v>
      </c>
      <c r="AX94" s="35">
        <f t="shared" si="394"/>
        <v>-0.38140929773004462</v>
      </c>
      <c r="AY94" s="242">
        <f>IFERROR('Turistas lugar residencia isla '!AY94/'Turistas lugar residencia isla '!$C94,"-")</f>
        <v>2.6541907132516241E-2</v>
      </c>
      <c r="AZ94" s="35">
        <f t="shared" si="395"/>
        <v>4.8068546751386165E-2</v>
      </c>
      <c r="BA94" s="243">
        <f>IFERROR('Turistas lugar residencia isla '!BA94/'Turistas lugar residencia isla '!$E94,"-")</f>
        <v>3.8031895043248221E-2</v>
      </c>
      <c r="BB94" s="35">
        <f t="shared" si="396"/>
        <v>0.16652655078831247</v>
      </c>
      <c r="BC94" s="243">
        <f>IFERROR('Turistas lugar residencia isla '!BC94/'Turistas lugar residencia isla '!$G94,"-")</f>
        <v>2.9808176754062617E-2</v>
      </c>
      <c r="BD94" s="35">
        <f t="shared" si="397"/>
        <v>-6.1864620593446329E-2</v>
      </c>
      <c r="BE94" s="243">
        <f>IFERROR('Turistas lugar residencia isla '!BE94/'Turistas lugar residencia isla '!$I94,"-")</f>
        <v>5.0548597788364121E-3</v>
      </c>
      <c r="BF94" s="35">
        <f t="shared" si="398"/>
        <v>-0.31451757378855816</v>
      </c>
      <c r="BG94" s="243">
        <f>IFERROR('Turistas lugar residencia isla '!BG94/'Turistas lugar residencia isla '!$K94,"-")</f>
        <v>1.3105125462245138E-2</v>
      </c>
      <c r="BH94" s="35">
        <f t="shared" si="399"/>
        <v>8.8188208968408732E-2</v>
      </c>
      <c r="BI94" s="243">
        <f>IFERROR('Turistas lugar residencia isla '!BI94/'Turistas lugar residencia isla '!$M94,"-")</f>
        <v>2.0383289905018073E-2</v>
      </c>
      <c r="BJ94" s="35">
        <f t="shared" si="400"/>
        <v>4.7033174104092135E-2</v>
      </c>
      <c r="BK94" s="242">
        <f>IFERROR('Turistas lugar residencia isla '!BK94/'Turistas lugar residencia isla '!$C94,"-")</f>
        <v>3.2582908943159988E-2</v>
      </c>
      <c r="BL94" s="35">
        <f t="shared" si="401"/>
        <v>-4.0459949486429947E-2</v>
      </c>
      <c r="BM94" s="243">
        <f>IFERROR('Turistas lugar residencia isla '!BM94/'Turistas lugar residencia isla '!$E94,"-")</f>
        <v>3.0833533748538353E-2</v>
      </c>
      <c r="BN94" s="35">
        <f t="shared" si="402"/>
        <v>4.1674185007247067E-2</v>
      </c>
      <c r="BO94" s="243">
        <f>IFERROR('Turistas lugar residencia isla '!BO94/'Turistas lugar residencia isla '!$G94,"-")</f>
        <v>2.2726172956878909E-2</v>
      </c>
      <c r="BP94" s="35">
        <f t="shared" si="403"/>
        <v>8.6395225142323895E-2</v>
      </c>
      <c r="BQ94" s="243">
        <f>IFERROR('Turistas lugar residencia isla '!BQ94/'Turistas lugar residencia isla '!$I94,"-")</f>
        <v>4.1338837274471345E-2</v>
      </c>
      <c r="BR94" s="35">
        <f t="shared" si="404"/>
        <v>-0.25994698481173051</v>
      </c>
      <c r="BS94" s="243">
        <f>IFERROR('Turistas lugar residencia isla '!BS94/'Turistas lugar residencia isla '!$K94,"-")</f>
        <v>3.9784132020817556E-2</v>
      </c>
      <c r="BT94" s="35">
        <f t="shared" si="405"/>
        <v>2.2789304062101001E-2</v>
      </c>
      <c r="BU94" s="243">
        <f>IFERROR('Turistas lugar residencia isla '!BU94/'Turistas lugar residencia isla '!$M94,"-")</f>
        <v>7.064806253677397E-2</v>
      </c>
      <c r="BV94" s="35">
        <f t="shared" si="406"/>
        <v>0.9865943853124195</v>
      </c>
      <c r="BW94" s="242">
        <f>IFERROR('Turistas lugar residencia isla '!BW94/'Turistas lugar residencia isla '!$C94,"-")</f>
        <v>0.37351174157103917</v>
      </c>
      <c r="BX94" s="35">
        <f t="shared" si="407"/>
        <v>-1.4812144713693964E-3</v>
      </c>
      <c r="BY94" s="243">
        <f>IFERROR('Turistas lugar residencia isla '!BY94/'Turistas lugar residencia isla '!$E94,"-")</f>
        <v>0.43546353963659884</v>
      </c>
      <c r="BZ94" s="35">
        <f t="shared" si="408"/>
        <v>1.4063604580917932E-2</v>
      </c>
      <c r="CA94" s="243">
        <f>IFERROR('Turistas lugar residencia isla '!CA94/'Turistas lugar residencia isla '!$G94,"-")</f>
        <v>0.27073008969209794</v>
      </c>
      <c r="CB94" s="35">
        <f t="shared" si="409"/>
        <v>7.8632778162408323E-2</v>
      </c>
      <c r="CC94" s="243">
        <f>IFERROR('Turistas lugar residencia isla '!CC94/'Turistas lugar residencia isla '!$I94,"-")</f>
        <v>0.24954193701364488</v>
      </c>
      <c r="CD94" s="35">
        <f t="shared" si="410"/>
        <v>6.4308808415437291E-2</v>
      </c>
      <c r="CE94" s="243">
        <f>IFERROR('Turistas lugar residencia isla '!CE94/'Turistas lugar residencia isla '!$K94,"-")</f>
        <v>0.48293449039852243</v>
      </c>
      <c r="CF94" s="35">
        <f t="shared" si="411"/>
        <v>-1.8554817645253685E-2</v>
      </c>
      <c r="CG94" s="243">
        <f>IFERROR('Turistas lugar residencia isla '!CG94/'Turistas lugar residencia isla '!$M94,"-")</f>
        <v>9.6663024291838276E-2</v>
      </c>
      <c r="CH94" s="35">
        <f t="shared" si="412"/>
        <v>0.28550982476069264</v>
      </c>
      <c r="CI94" s="242">
        <f>IFERROR('Turistas lugar residencia isla '!CI94/'Turistas lugar residencia isla '!$C94,"-")</f>
        <v>3.8982094745188385E-2</v>
      </c>
      <c r="CJ94" s="35">
        <f t="shared" si="413"/>
        <v>-6.6198750742357593E-2</v>
      </c>
      <c r="CK94" s="243">
        <f>IFERROR('Turistas lugar residencia isla '!CK94/'Turistas lugar residencia isla '!$E94,"-")</f>
        <v>2.9288954496073244E-2</v>
      </c>
      <c r="CL94" s="35">
        <f t="shared" si="414"/>
        <v>-0.10673234919743568</v>
      </c>
      <c r="CM94" s="243">
        <f>IFERROR('Turistas lugar residencia isla '!CM94/'Turistas lugar residencia isla '!$G94,"-")</f>
        <v>5.5685385966360482E-2</v>
      </c>
      <c r="CN94" s="35">
        <f t="shared" si="415"/>
        <v>-0.19065312290398273</v>
      </c>
      <c r="CO94" s="243">
        <f>IFERROR('Turistas lugar residencia isla '!CO94/'Turistas lugar residencia isla '!$I94,"-")</f>
        <v>3.3562544459054558E-2</v>
      </c>
      <c r="CP94" s="35">
        <f t="shared" si="416"/>
        <v>0.22621614495016451</v>
      </c>
      <c r="CQ94" s="243">
        <f>IFERROR('Turistas lugar residencia isla '!CQ94/'Turistas lugar residencia isla '!$K94,"-")</f>
        <v>3.0396999963941875E-2</v>
      </c>
      <c r="CR94" s="35">
        <f t="shared" si="417"/>
        <v>0.21896555824571706</v>
      </c>
      <c r="CS94" s="243">
        <f>IFERROR('Turistas lugar residencia isla '!CS94/'Turistas lugar residencia isla '!$M94,"-")</f>
        <v>9.107337984365807E-2</v>
      </c>
      <c r="CT94" s="35">
        <f t="shared" si="418"/>
        <v>0.35006386337805306</v>
      </c>
      <c r="CU94" s="242">
        <f>IFERROR('Turistas lugar residencia isla '!CU94/'Turistas lugar residencia isla '!$C94,"-")</f>
        <v>3.9316610190886822E-2</v>
      </c>
      <c r="CV94" s="35">
        <f t="shared" si="419"/>
        <v>2.6438358478374946E-2</v>
      </c>
      <c r="CW94" s="243">
        <f>IFERROR('Turistas lugar residencia isla '!CW94/'Turistas lugar residencia isla '!$E94,"-")</f>
        <v>2.8399525637942329E-2</v>
      </c>
      <c r="CX94" s="35">
        <f t="shared" si="420"/>
        <v>7.5996313166727392E-2</v>
      </c>
      <c r="CY94" s="243">
        <f>IFERROR('Turistas lugar residencia isla '!CY94/'Turistas lugar residencia isla '!$G94,"-")</f>
        <v>1.9219328632871541E-2</v>
      </c>
      <c r="CZ94" s="35">
        <f t="shared" si="421"/>
        <v>-0.13217339173110809</v>
      </c>
      <c r="DA94" s="243">
        <f>IFERROR('Turistas lugar residencia isla '!DA94/'Turistas lugar residencia isla '!$I94,"-")</f>
        <v>1.6996831281929685E-2</v>
      </c>
      <c r="DB94" s="35">
        <f t="shared" si="422"/>
        <v>4.3612655495604002E-2</v>
      </c>
      <c r="DC94" s="243">
        <f>IFERROR('Turistas lugar residencia isla '!DC94/'Turistas lugar residencia isla '!$K94,"-")</f>
        <v>0.10493715869982412</v>
      </c>
      <c r="DD94" s="35">
        <f t="shared" si="423"/>
        <v>0.11449415206498559</v>
      </c>
      <c r="DE94" s="243">
        <f>IFERROR('Turistas lugar residencia isla '!DE94/'Turistas lugar residencia isla '!$M94,"-")</f>
        <v>3.8244935698075145E-3</v>
      </c>
      <c r="DF94" s="35" t="str">
        <f t="shared" si="424"/>
        <v>-</v>
      </c>
      <c r="DG94" s="242">
        <f>IFERROR('Turistas lugar residencia isla '!DG94/'Turistas lugar residencia isla '!$C94,"-")</f>
        <v>2.9461027767148849E-2</v>
      </c>
      <c r="DH94" s="35">
        <f t="shared" si="425"/>
        <v>0.13881407107281629</v>
      </c>
      <c r="DI94" s="243">
        <f>IFERROR('Turistas lugar residencia isla '!DI94/'Turistas lugar residencia isla '!$E94,"-")</f>
        <v>1.1954421435857459E-2</v>
      </c>
      <c r="DJ94" s="35">
        <f t="shared" si="426"/>
        <v>-0.10849606240572307</v>
      </c>
      <c r="DK94" s="243">
        <f>IFERROR('Turistas lugar residencia isla '!DK94/'Turistas lugar residencia isla '!$G94,"-")</f>
        <v>7.8297700341291104E-2</v>
      </c>
      <c r="DL94" s="35">
        <f t="shared" si="427"/>
        <v>0.21460508692272318</v>
      </c>
      <c r="DM94" s="243">
        <f>IFERROR('Turistas lugar residencia isla '!DM94/'Turistas lugar residencia isla '!$I94,"-")</f>
        <v>8.1535211571209937E-3</v>
      </c>
      <c r="DN94" s="35">
        <f t="shared" si="428"/>
        <v>-0.21242067393883979</v>
      </c>
      <c r="DO94" s="243">
        <f>IFERROR('Turistas lugar residencia isla '!DO94/'Turistas lugar residencia isla '!$K94,"-")</f>
        <v>1.0348682075505716E-2</v>
      </c>
      <c r="DP94" s="35">
        <f t="shared" si="429"/>
        <v>2.0837582114599407E-2</v>
      </c>
      <c r="DQ94" s="243">
        <f>IFERROR('Turistas lugar residencia isla '!DQ94/'Turistas lugar residencia isla '!$M94,"-")</f>
        <v>6.3881650836345293E-3</v>
      </c>
      <c r="DR94" s="35">
        <f t="shared" si="430"/>
        <v>0.56976207947040924</v>
      </c>
      <c r="DS94" s="242">
        <f>IFERROR('Turistas lugar residencia isla '!DS94/'Turistas lugar residencia isla '!$C94,"-")</f>
        <v>7.6550388361387139E-2</v>
      </c>
      <c r="DT94" s="35">
        <f t="shared" si="431"/>
        <v>0.11086921636548763</v>
      </c>
      <c r="DU94" s="243">
        <f>IFERROR('Turistas lugar residencia isla '!DU94/'Turistas lugar residencia isla '!$E94,"-")</f>
        <v>0.12299826675402005</v>
      </c>
      <c r="DV94" s="35">
        <f t="shared" si="432"/>
        <v>6.4602966714750298E-2</v>
      </c>
      <c r="DW94" s="243">
        <f>IFERROR('Turistas lugar residencia isla '!DW94/'Turistas lugar residencia isla '!$G94,"-")</f>
        <v>0.11233287695018403</v>
      </c>
      <c r="DX94" s="35">
        <f t="shared" si="433"/>
        <v>0.19030809229259549</v>
      </c>
      <c r="DY94" s="243">
        <f>IFERROR('Turistas lugar residencia isla '!DY94/'Turistas lugar residencia isla '!$I94,"-")</f>
        <v>9.6689012955099046E-2</v>
      </c>
      <c r="DZ94" s="35">
        <f t="shared" si="434"/>
        <v>0.14389191519446132</v>
      </c>
      <c r="EA94" s="243">
        <f>IFERROR('Turistas lugar residencia isla '!EA94/'Turistas lugar residencia isla '!$K94,"-")</f>
        <v>6.6138615448102345E-2</v>
      </c>
      <c r="EB94" s="35">
        <f t="shared" si="435"/>
        <v>0.35911520025743693</v>
      </c>
      <c r="EC94" s="243">
        <f>IFERROR('Turistas lugar residencia isla '!EC94/'Turistas lugar residencia isla '!$M94,"-")</f>
        <v>0.11200302597293435</v>
      </c>
      <c r="ED94" s="35">
        <f t="shared" si="436"/>
        <v>-0.13259666767809275</v>
      </c>
    </row>
    <row r="95" spans="1:134" s="16" customFormat="1" outlineLevel="1" x14ac:dyDescent="0.25">
      <c r="A95" s="218"/>
      <c r="B95" s="33" t="s">
        <v>51</v>
      </c>
      <c r="C95" s="242">
        <f>IFERROR('Turistas lugar residencia isla '!C95/'Turistas lugar residencia isla '!$C95,"-")</f>
        <v>1</v>
      </c>
      <c r="D95" s="35">
        <f t="shared" si="371"/>
        <v>0</v>
      </c>
      <c r="E95" s="243">
        <f>IFERROR('Turistas lugar residencia isla '!E95/'Turistas lugar residencia isla '!$E95,"-")</f>
        <v>1</v>
      </c>
      <c r="F95" s="35">
        <f t="shared" si="372"/>
        <v>0</v>
      </c>
      <c r="G95" s="243">
        <f>IFERROR('Turistas lugar residencia isla '!G95/'Turistas lugar residencia isla '!$G95,"-")</f>
        <v>1</v>
      </c>
      <c r="H95" s="35">
        <f t="shared" si="373"/>
        <v>0</v>
      </c>
      <c r="I95" s="243">
        <f>IFERROR('Turistas lugar residencia isla '!I95/'Turistas lugar residencia isla '!$I95,"-")</f>
        <v>1</v>
      </c>
      <c r="J95" s="35">
        <f t="shared" si="374"/>
        <v>0</v>
      </c>
      <c r="K95" s="243">
        <f>IFERROR('Turistas lugar residencia isla '!K95/'Turistas lugar residencia isla '!$K95,"-")</f>
        <v>1</v>
      </c>
      <c r="L95" s="35">
        <f t="shared" si="375"/>
        <v>0</v>
      </c>
      <c r="M95" s="243">
        <f>IFERROR('Turistas lugar residencia isla '!M95/'Turistas lugar residencia isla '!$M95,"-")</f>
        <v>1</v>
      </c>
      <c r="N95" s="35">
        <f t="shared" si="376"/>
        <v>0</v>
      </c>
      <c r="O95" s="242">
        <f>IFERROR('Turistas lugar residencia isla '!O95/'Turistas lugar residencia isla '!$C95,"-")</f>
        <v>0.9162212228757477</v>
      </c>
      <c r="P95" s="35">
        <f t="shared" si="377"/>
        <v>4.8514690556307194E-3</v>
      </c>
      <c r="Q95" s="243">
        <f>IFERROR('Turistas lugar residencia isla '!Q95/'Turistas lugar residencia isla '!$E95,"-")</f>
        <v>0.89736176566655779</v>
      </c>
      <c r="R95" s="35">
        <f t="shared" si="378"/>
        <v>4.6248690645716017E-3</v>
      </c>
      <c r="S95" s="243">
        <f>IFERROR('Turistas lugar residencia isla '!S95/'Turistas lugar residencia isla '!$G95,"-")</f>
        <v>0.90589445052575712</v>
      </c>
      <c r="T95" s="35">
        <f t="shared" si="379"/>
        <v>1.3854884586532723E-3</v>
      </c>
      <c r="U95" s="243">
        <f>IFERROR('Turistas lugar residencia isla '!U95/'Turistas lugar residencia isla '!$I95,"-")</f>
        <v>0.95271106822278462</v>
      </c>
      <c r="V95" s="35">
        <f t="shared" si="380"/>
        <v>2.5981439571243214E-3</v>
      </c>
      <c r="W95" s="243">
        <f>IFERROR('Turistas lugar residencia isla '!W95/'Turistas lugar residencia isla '!$K95,"-")</f>
        <v>0.93124208079860549</v>
      </c>
      <c r="X95" s="35">
        <f t="shared" si="381"/>
        <v>1.0322709956325893E-2</v>
      </c>
      <c r="Y95" s="243">
        <f>IFERROR('Turistas lugar residencia isla '!Y95/'Turistas lugar residencia isla '!$M95,"-")</f>
        <v>0.86714525736978765</v>
      </c>
      <c r="Z95" s="35">
        <f t="shared" si="382"/>
        <v>-4.991187964871413E-3</v>
      </c>
      <c r="AA95" s="242">
        <f>IFERROR('Turistas lugar residencia isla '!AA95/'Turistas lugar residencia isla '!$C95,"-")</f>
        <v>8.3779470152320637E-2</v>
      </c>
      <c r="AB95" s="35">
        <f t="shared" si="383"/>
        <v>-5.0144535439979321E-2</v>
      </c>
      <c r="AC95" s="243">
        <f>IFERROR('Turistas lugar residencia isla '!AC95/'Turistas lugar residencia isla '!$E95,"-")</f>
        <v>0.10263823433344221</v>
      </c>
      <c r="AD95" s="35">
        <f t="shared" si="384"/>
        <v>-3.869159606878847E-2</v>
      </c>
      <c r="AE95" s="243">
        <f>IFERROR('Turistas lugar residencia isla '!AE95/'Turistas lugar residencia isla '!$G95,"-")</f>
        <v>9.4105549474242878E-2</v>
      </c>
      <c r="AF95" s="35">
        <f t="shared" si="385"/>
        <v>-1.3143707861290155E-2</v>
      </c>
      <c r="AG95" s="243">
        <f>IFERROR('Turistas lugar residencia isla '!AG95/'Turistas lugar residencia isla '!$I95,"-")</f>
        <v>4.7288931777215375E-2</v>
      </c>
      <c r="AH95" s="35">
        <f t="shared" si="386"/>
        <v>-4.9617670876719311E-2</v>
      </c>
      <c r="AI95" s="243">
        <f>IFERROR('Turistas lugar residencia isla '!AI95/'Turistas lugar residencia isla '!$K95,"-")</f>
        <v>6.8757919201394485E-2</v>
      </c>
      <c r="AJ95" s="35">
        <f t="shared" si="387"/>
        <v>-0.1215587432927101</v>
      </c>
      <c r="AK95" s="243">
        <f>IFERROR('Turistas lugar residencia isla '!AK95/'Turistas lugar residencia isla '!$M95,"-")</f>
        <v>0.13285474263021232</v>
      </c>
      <c r="AL95" s="35">
        <f t="shared" si="388"/>
        <v>3.3849246438575564E-2</v>
      </c>
      <c r="AM95" s="242">
        <f>IFERROR('Turistas lugar residencia isla '!AM95/'Turistas lugar residencia isla '!$C95,"-")</f>
        <v>0.21260784383028297</v>
      </c>
      <c r="AN95" s="35">
        <f t="shared" si="389"/>
        <v>1.2517000346584872E-2</v>
      </c>
      <c r="AO95" s="243">
        <f>IFERROR('Turistas lugar residencia isla '!AO95/'Turistas lugar residencia isla '!$E95,"-")</f>
        <v>0.1467742989127899</v>
      </c>
      <c r="AP95" s="35">
        <f t="shared" si="390"/>
        <v>-1.790488568886639E-3</v>
      </c>
      <c r="AQ95" s="243">
        <f>IFERROR('Turistas lugar residencia isla '!AQ95/'Turistas lugar residencia isla '!$G95,"-")</f>
        <v>0.22718204606949755</v>
      </c>
      <c r="AR95" s="35">
        <f t="shared" si="391"/>
        <v>-8.7134914073784153E-2</v>
      </c>
      <c r="AS95" s="243">
        <f>IFERROR('Turistas lugar residencia isla '!AS95/'Turistas lugar residencia isla '!$I95,"-")</f>
        <v>0.4168654297835151</v>
      </c>
      <c r="AT95" s="35">
        <f t="shared" si="392"/>
        <v>-1.0319776360511623E-2</v>
      </c>
      <c r="AU95" s="243">
        <f>IFERROR('Turistas lugar residencia isla '!AU95/'Turistas lugar residencia isla '!$K95,"-")</f>
        <v>0.16791507115905607</v>
      </c>
      <c r="AV95" s="35">
        <f t="shared" si="393"/>
        <v>0.12313271519924318</v>
      </c>
      <c r="AW95" s="243">
        <f>IFERROR('Turistas lugar residencia isla '!AW95/'Turistas lugar residencia isla '!$M95,"-")</f>
        <v>0.38860546815335267</v>
      </c>
      <c r="AX95" s="35">
        <f t="shared" si="394"/>
        <v>-1.8758721620481755E-2</v>
      </c>
      <c r="AY95" s="242">
        <f>IFERROR('Turistas lugar residencia isla '!AY95/'Turistas lugar residencia isla '!$C95,"-")</f>
        <v>2.1772862822717183E-2</v>
      </c>
      <c r="AZ95" s="35">
        <f t="shared" si="395"/>
        <v>-7.9225657718180797E-2</v>
      </c>
      <c r="BA95" s="243">
        <f>IFERROR('Turistas lugar residencia isla '!BA95/'Turistas lugar residencia isla '!$E95,"-")</f>
        <v>3.4253184639074237E-2</v>
      </c>
      <c r="BB95" s="35">
        <f t="shared" si="396"/>
        <v>2.6486826157191334E-2</v>
      </c>
      <c r="BC95" s="243">
        <f>IFERROR('Turistas lugar residencia isla '!BC95/'Turistas lugar residencia isla '!$G95,"-")</f>
        <v>1.9104009401551447E-2</v>
      </c>
      <c r="BD95" s="35">
        <f t="shared" si="397"/>
        <v>-0.16904702696510343</v>
      </c>
      <c r="BE95" s="243">
        <f>IFERROR('Turistas lugar residencia isla '!BE95/'Turistas lugar residencia isla '!$I95,"-")</f>
        <v>4.4607905613313183E-3</v>
      </c>
      <c r="BF95" s="35">
        <f t="shared" si="398"/>
        <v>-0.39615258716551605</v>
      </c>
      <c r="BG95" s="243">
        <f>IFERROR('Turistas lugar residencia isla '!BG95/'Turistas lugar residencia isla '!$K95,"-")</f>
        <v>1.4049800838647803E-2</v>
      </c>
      <c r="BH95" s="35">
        <f t="shared" si="399"/>
        <v>-6.0296806122849267E-2</v>
      </c>
      <c r="BI95" s="243">
        <f>IFERROR('Turistas lugar residencia isla '!BI95/'Turistas lugar residencia isla '!$M95,"-")</f>
        <v>1.7168168626851995E-2</v>
      </c>
      <c r="BJ95" s="35">
        <f t="shared" si="400"/>
        <v>-0.53445679750028385</v>
      </c>
      <c r="BK95" s="242">
        <f>IFERROR('Turistas lugar residencia isla '!BK95/'Turistas lugar residencia isla '!$C95,"-")</f>
        <v>3.2699836376073065E-2</v>
      </c>
      <c r="BL95" s="35">
        <f t="shared" si="401"/>
        <v>5.5007372645212937E-2</v>
      </c>
      <c r="BM95" s="243">
        <f>IFERROR('Turistas lugar residencia isla '!BM95/'Turistas lugar residencia isla '!$E95,"-")</f>
        <v>3.0204843451075544E-2</v>
      </c>
      <c r="BN95" s="35">
        <f t="shared" si="402"/>
        <v>0.1083525498106348</v>
      </c>
      <c r="BO95" s="243">
        <f>IFERROR('Turistas lugar residencia isla '!BO95/'Turistas lugar residencia isla '!$G95,"-")</f>
        <v>2.0693838287628715E-2</v>
      </c>
      <c r="BP95" s="35">
        <f t="shared" si="403"/>
        <v>0.12905104701833836</v>
      </c>
      <c r="BQ95" s="243">
        <f>IFERROR('Turistas lugar residencia isla '!BQ95/'Turistas lugar residencia isla '!$I95,"-")</f>
        <v>5.2846712670465923E-2</v>
      </c>
      <c r="BR95" s="35">
        <f t="shared" si="404"/>
        <v>0.20296704261813714</v>
      </c>
      <c r="BS95" s="243">
        <f>IFERROR('Turistas lugar residencia isla '!BS95/'Turistas lugar residencia isla '!$K95,"-")</f>
        <v>3.8271181457343068E-2</v>
      </c>
      <c r="BT95" s="35">
        <f t="shared" si="405"/>
        <v>-0.11721373942190105</v>
      </c>
      <c r="BU95" s="243">
        <f>IFERROR('Turistas lugar residencia isla '!BU95/'Turistas lugar residencia isla '!$M95,"-")</f>
        <v>4.2156712998319842E-2</v>
      </c>
      <c r="BV95" s="35">
        <f t="shared" si="406"/>
        <v>0.14436232280258676</v>
      </c>
      <c r="BW95" s="242">
        <f>IFERROR('Turistas lugar residencia isla '!BW95/'Turistas lugar residencia isla '!$C95,"-")</f>
        <v>0.32674610154385864</v>
      </c>
      <c r="BX95" s="35">
        <f t="shared" si="407"/>
        <v>-4.1411747033572199E-2</v>
      </c>
      <c r="BY95" s="243">
        <f>IFERROR('Turistas lugar residencia isla '!BY95/'Turistas lugar residencia isla '!$E95,"-")</f>
        <v>0.39329755960991086</v>
      </c>
      <c r="BZ95" s="35">
        <f t="shared" si="408"/>
        <v>-4.5637555140088382E-2</v>
      </c>
      <c r="CA95" s="243">
        <f>IFERROR('Turistas lugar residencia isla '!CA95/'Turistas lugar residencia isla '!$G95,"-")</f>
        <v>0.19720275412384081</v>
      </c>
      <c r="CB95" s="35">
        <f t="shared" si="409"/>
        <v>7.2742193857308513E-2</v>
      </c>
      <c r="CC95" s="243">
        <f>IFERROR('Turistas lugar residencia isla '!CC95/'Turistas lugar residencia isla '!$I95,"-")</f>
        <v>0.22718624255776268</v>
      </c>
      <c r="CD95" s="35">
        <f t="shared" si="410"/>
        <v>-3.9949952415519352E-2</v>
      </c>
      <c r="CE95" s="243">
        <f>IFERROR('Turistas lugar residencia isla '!CE95/'Turistas lugar residencia isla '!$K95,"-")</f>
        <v>0.45792410167379538</v>
      </c>
      <c r="CF95" s="35">
        <f t="shared" si="411"/>
        <v>-4.5493239274243313E-2</v>
      </c>
      <c r="CG95" s="243">
        <f>IFERROR('Turistas lugar residencia isla '!CG95/'Turistas lugar residencia isla '!$M95,"-")</f>
        <v>0.16560256606079121</v>
      </c>
      <c r="CH95" s="35">
        <f t="shared" si="412"/>
        <v>0.30698247430262104</v>
      </c>
      <c r="CI95" s="242">
        <f>IFERROR('Turistas lugar residencia isla '!CI95/'Turistas lugar residencia isla '!$C95,"-")</f>
        <v>4.5973402968793639E-2</v>
      </c>
      <c r="CJ95" s="35">
        <f t="shared" si="413"/>
        <v>2.160945970640582E-2</v>
      </c>
      <c r="CK95" s="243">
        <f>IFERROR('Turistas lugar residencia isla '!CK95/'Turistas lugar residencia isla '!$E95,"-")</f>
        <v>3.7316037515748218E-2</v>
      </c>
      <c r="CL95" s="35">
        <f t="shared" si="414"/>
        <v>3.9821575100916773E-2</v>
      </c>
      <c r="CM95" s="243">
        <f>IFERROR('Turistas lugar residencia isla '!CM95/'Turistas lugar residencia isla '!$G95,"-")</f>
        <v>5.6795511517374386E-2</v>
      </c>
      <c r="CN95" s="35">
        <f t="shared" si="415"/>
        <v>-0.12668079365067608</v>
      </c>
      <c r="CO95" s="243">
        <f>IFERROR('Turistas lugar residencia isla '!CO95/'Turistas lugar residencia isla '!$I95,"-")</f>
        <v>4.260510168781749E-2</v>
      </c>
      <c r="CP95" s="35">
        <f t="shared" si="416"/>
        <v>0.453766930839546</v>
      </c>
      <c r="CQ95" s="243">
        <f>IFERROR('Turistas lugar residencia isla '!CQ95/'Turistas lugar residencia isla '!$K95,"-")</f>
        <v>4.1239350642986651E-2</v>
      </c>
      <c r="CR95" s="35">
        <f t="shared" si="417"/>
        <v>0.1460785582374764</v>
      </c>
      <c r="CS95" s="243">
        <f>IFERROR('Turistas lugar residencia isla '!CS95/'Turistas lugar residencia isla '!$M95,"-")</f>
        <v>6.592332365969146E-2</v>
      </c>
      <c r="CT95" s="35">
        <f t="shared" si="418"/>
        <v>-0.22531006006343268</v>
      </c>
      <c r="CU95" s="242">
        <f>IFERROR('Turistas lugar residencia isla '!CU95/'Turistas lugar residencia isla '!$C95,"-")</f>
        <v>3.6162897633517058E-2</v>
      </c>
      <c r="CV95" s="35">
        <f t="shared" si="419"/>
        <v>0.12270765279720508</v>
      </c>
      <c r="CW95" s="243">
        <f>IFERROR('Turistas lugar residencia isla '!CW95/'Turistas lugar residencia isla '!$E95,"-")</f>
        <v>2.5025430451215528E-2</v>
      </c>
      <c r="CX95" s="35">
        <f t="shared" si="420"/>
        <v>0.22542546783954776</v>
      </c>
      <c r="CY95" s="243">
        <f>IFERROR('Turistas lugar residencia isla '!CY95/'Turistas lugar residencia isla '!$G95,"-")</f>
        <v>1.946888816229049E-2</v>
      </c>
      <c r="CZ95" s="35">
        <f t="shared" si="421"/>
        <v>0.12990322068033011</v>
      </c>
      <c r="DA95" s="243">
        <f>IFERROR('Turistas lugar residencia isla '!DA95/'Turistas lugar residencia isla '!$I95,"-")</f>
        <v>1.7788540320084482E-2</v>
      </c>
      <c r="DB95" s="35">
        <f t="shared" si="422"/>
        <v>3.401034199323294E-2</v>
      </c>
      <c r="DC95" s="243">
        <f>IFERROR('Turistas lugar residencia isla '!DC95/'Turistas lugar residencia isla '!$K95,"-")</f>
        <v>9.2692283460157232E-2</v>
      </c>
      <c r="DD95" s="35">
        <f t="shared" si="423"/>
        <v>8.848050819433162E-2</v>
      </c>
      <c r="DE95" s="243">
        <f>IFERROR('Turistas lugar residencia isla '!DE95/'Turistas lugar residencia isla '!$M95,"-")</f>
        <v>0</v>
      </c>
      <c r="DF95" s="35">
        <f t="shared" si="424"/>
        <v>-1</v>
      </c>
      <c r="DG95" s="242">
        <f>IFERROR('Turistas lugar residencia isla '!DG95/'Turistas lugar residencia isla '!$C95,"-")</f>
        <v>0.11470030347699112</v>
      </c>
      <c r="DH95" s="35">
        <f t="shared" si="425"/>
        <v>2.5575499921488554E-3</v>
      </c>
      <c r="DI95" s="243">
        <f>IFERROR('Turistas lugar residencia isla '!DI95/'Turistas lugar residencia isla '!$E95,"-")</f>
        <v>7.6916616116840086E-2</v>
      </c>
      <c r="DJ95" s="35">
        <f t="shared" si="426"/>
        <v>-3.6678880100936118E-2</v>
      </c>
      <c r="DK95" s="243">
        <f>IFERROR('Turistas lugar residencia isla '!DK95/'Turistas lugar residencia isla '!$G95,"-")</f>
        <v>0.24328883707926399</v>
      </c>
      <c r="DL95" s="35">
        <f t="shared" si="427"/>
        <v>1.9483797149896454E-2</v>
      </c>
      <c r="DM95" s="243">
        <f>IFERROR('Turistas lugar residencia isla '!DM95/'Turistas lugar residencia isla '!$I95,"-")</f>
        <v>4.4029823571181473E-2</v>
      </c>
      <c r="DN95" s="35">
        <f t="shared" si="428"/>
        <v>-7.0154945971008242E-2</v>
      </c>
      <c r="DO95" s="243">
        <f>IFERROR('Turistas lugar residencia isla '!DO95/'Turistas lugar residencia isla '!$K95,"-")</f>
        <v>3.6843100056703229E-2</v>
      </c>
      <c r="DP95" s="35">
        <f t="shared" si="429"/>
        <v>-9.3132757205774741E-2</v>
      </c>
      <c r="DQ95" s="243">
        <f>IFERROR('Turistas lugar residencia isla '!DQ95/'Turistas lugar residencia isla '!$M95,"-")</f>
        <v>6.2410264243164808E-2</v>
      </c>
      <c r="DR95" s="35">
        <f t="shared" si="430"/>
        <v>2.1048499357236721</v>
      </c>
      <c r="DS95" s="242">
        <f>IFERROR('Turistas lugar residencia isla '!DS95/'Turistas lugar residencia isla '!$C95,"-")</f>
        <v>6.3091196256539583E-2</v>
      </c>
      <c r="DT95" s="35">
        <f t="shared" si="431"/>
        <v>0.1762770279269652</v>
      </c>
      <c r="DU95" s="243">
        <f>IFERROR('Turistas lugar residencia isla '!DU95/'Turistas lugar residencia isla '!$E95,"-")</f>
        <v>0.11957071531893051</v>
      </c>
      <c r="DV95" s="35">
        <f t="shared" si="432"/>
        <v>9.5378320546057438E-2</v>
      </c>
      <c r="DW95" s="243">
        <f>IFERROR('Turistas lugar residencia isla '!DW95/'Turistas lugar residencia isla '!$G95,"-")</f>
        <v>0.10384591691189363</v>
      </c>
      <c r="DX95" s="35">
        <f t="shared" si="433"/>
        <v>0.15811836198856866</v>
      </c>
      <c r="DY95" s="243">
        <f>IFERROR('Turistas lugar residencia isla '!DY95/'Turistas lugar residencia isla '!$I95,"-")</f>
        <v>9.8328569087631781E-2</v>
      </c>
      <c r="DZ95" s="35">
        <f t="shared" si="434"/>
        <v>0.10125478716029557</v>
      </c>
      <c r="EA95" s="243">
        <f>IFERROR('Turistas lugar residencia isla '!EA95/'Turistas lugar residencia isla '!$K95,"-")</f>
        <v>6.0490447955533468E-2</v>
      </c>
      <c r="EB95" s="35">
        <f t="shared" si="435"/>
        <v>9.3260992950465527E-2</v>
      </c>
      <c r="EC95" s="243">
        <f>IFERROR('Turistas lugar residencia isla '!EC95/'Turistas lugar residencia isla '!$M95,"-")</f>
        <v>0.11684741102795174</v>
      </c>
      <c r="ED95" s="35">
        <f t="shared" si="436"/>
        <v>-0.27932823265900775</v>
      </c>
    </row>
    <row r="96" spans="1:134" s="16" customFormat="1" outlineLevel="1" x14ac:dyDescent="0.25">
      <c r="A96" s="218"/>
      <c r="B96" s="33" t="s">
        <v>53</v>
      </c>
      <c r="C96" s="242">
        <f>IFERROR('Turistas lugar residencia isla '!C96/'Turistas lugar residencia isla '!$C96,"-")</f>
        <v>1</v>
      </c>
      <c r="D96" s="35">
        <f t="shared" si="371"/>
        <v>0</v>
      </c>
      <c r="E96" s="243">
        <f>IFERROR('Turistas lugar residencia isla '!E96/'Turistas lugar residencia isla '!$E96,"-")</f>
        <v>1</v>
      </c>
      <c r="F96" s="35">
        <f t="shared" si="372"/>
        <v>0</v>
      </c>
      <c r="G96" s="243">
        <f>IFERROR('Turistas lugar residencia isla '!G96/'Turistas lugar residencia isla '!$G96,"-")</f>
        <v>1</v>
      </c>
      <c r="H96" s="35">
        <f t="shared" si="373"/>
        <v>0</v>
      </c>
      <c r="I96" s="243">
        <f>IFERROR('Turistas lugar residencia isla '!I96/'Turistas lugar residencia isla '!$I96,"-")</f>
        <v>1</v>
      </c>
      <c r="J96" s="35">
        <f t="shared" si="374"/>
        <v>0</v>
      </c>
      <c r="K96" s="243">
        <f>IFERROR('Turistas lugar residencia isla '!K96/'Turistas lugar residencia isla '!$K96,"-")</f>
        <v>1</v>
      </c>
      <c r="L96" s="35">
        <f t="shared" si="375"/>
        <v>0</v>
      </c>
      <c r="M96" s="243">
        <f>IFERROR('Turistas lugar residencia isla '!M96/'Turistas lugar residencia isla '!$M96,"-")</f>
        <v>1</v>
      </c>
      <c r="N96" s="35">
        <f t="shared" si="376"/>
        <v>0</v>
      </c>
      <c r="O96" s="242">
        <f>IFERROR('Turistas lugar residencia isla '!O96/'Turistas lugar residencia isla '!$C96,"-")</f>
        <v>0.92175981982324096</v>
      </c>
      <c r="P96" s="35">
        <f t="shared" si="377"/>
        <v>4.2242785722121923E-3</v>
      </c>
      <c r="Q96" s="243">
        <f>IFERROR('Turistas lugar residencia isla '!Q96/'Turistas lugar residencia isla '!$E96,"-")</f>
        <v>0.90405706539130637</v>
      </c>
      <c r="R96" s="35">
        <f t="shared" si="378"/>
        <v>-8.6154679689010027E-4</v>
      </c>
      <c r="S96" s="243">
        <f>IFERROR('Turistas lugar residencia isla '!S96/'Turistas lugar residencia isla '!$G96,"-")</f>
        <v>0.92491541455105009</v>
      </c>
      <c r="T96" s="35">
        <f t="shared" si="379"/>
        <v>1.0436776386945734E-2</v>
      </c>
      <c r="U96" s="243">
        <f>IFERROR('Turistas lugar residencia isla '!U96/'Turistas lugar residencia isla '!$I96,"-")</f>
        <v>0.95589586851048369</v>
      </c>
      <c r="V96" s="35">
        <f t="shared" si="380"/>
        <v>-4.2021358884776205E-3</v>
      </c>
      <c r="W96" s="243">
        <f>IFERROR('Turistas lugar residencia isla '!W96/'Turistas lugar residencia isla '!$K96,"-")</f>
        <v>0.93143138146632209</v>
      </c>
      <c r="X96" s="35">
        <f t="shared" si="381"/>
        <v>4.0944037416239532E-3</v>
      </c>
      <c r="Y96" s="243">
        <f>IFERROR('Turistas lugar residencia isla '!Y96/'Turistas lugar residencia isla '!$M96,"-")</f>
        <v>0.9155199935341779</v>
      </c>
      <c r="Z96" s="35">
        <f t="shared" si="382"/>
        <v>-1.6881485463815071E-2</v>
      </c>
      <c r="AA96" s="242">
        <f>IFERROR('Turistas lugar residencia isla '!AA96/'Turistas lugar residencia isla '!$C96,"-")</f>
        <v>7.8240180176759003E-2</v>
      </c>
      <c r="AB96" s="35">
        <f t="shared" si="383"/>
        <v>-4.7217556686553919E-2</v>
      </c>
      <c r="AC96" s="243">
        <f>IFERROR('Turistas lugar residencia isla '!AC96/'Turistas lugar residencia isla '!$E96,"-")</f>
        <v>9.5942934608693631E-2</v>
      </c>
      <c r="AD96" s="35">
        <f t="shared" si="384"/>
        <v>8.1917974360605772E-3</v>
      </c>
      <c r="AE96" s="243">
        <f>IFERROR('Turistas lugar residencia isla '!AE96/'Turistas lugar residencia isla '!$G96,"-")</f>
        <v>7.5086938312620297E-2</v>
      </c>
      <c r="AF96" s="35">
        <f t="shared" si="385"/>
        <v>-0.11284616768667266</v>
      </c>
      <c r="AG96" s="243">
        <f>IFERROR('Turistas lugar residencia isla '!AG96/'Turistas lugar residencia isla '!$I96,"-")</f>
        <v>4.4098788124906488E-2</v>
      </c>
      <c r="AH96" s="35">
        <f t="shared" si="386"/>
        <v>0.10067853514923852</v>
      </c>
      <c r="AI96" s="243">
        <f>IFERROR('Turistas lugar residencia isla '!AI96/'Turistas lugar residencia isla '!$K96,"-")</f>
        <v>6.8564921115584987E-2</v>
      </c>
      <c r="AJ96" s="35">
        <f t="shared" si="387"/>
        <v>-5.2535231409644223E-2</v>
      </c>
      <c r="AK96" s="243">
        <f>IFERROR('Turistas lugar residencia isla '!AK96/'Turistas lugar residencia isla '!$M96,"-")</f>
        <v>8.445980077185751E-2</v>
      </c>
      <c r="AL96" s="35">
        <f t="shared" si="388"/>
        <v>0.22834039328146405</v>
      </c>
      <c r="AM96" s="242">
        <f>IFERROR('Turistas lugar residencia isla '!AM96/'Turistas lugar residencia isla '!$C96,"-")</f>
        <v>0.214687998878277</v>
      </c>
      <c r="AN96" s="35">
        <f t="shared" si="389"/>
        <v>-4.7979815622374744E-2</v>
      </c>
      <c r="AO96" s="243">
        <f>IFERROR('Turistas lugar residencia isla '!AO96/'Turistas lugar residencia isla '!$E96,"-")</f>
        <v>0.17153945064088019</v>
      </c>
      <c r="AP96" s="35">
        <f t="shared" si="390"/>
        <v>2.1490260668854955E-3</v>
      </c>
      <c r="AQ96" s="243">
        <f>IFERROR('Turistas lugar residencia isla '!AQ96/'Turistas lugar residencia isla '!$G96,"-")</f>
        <v>0.22344675704800313</v>
      </c>
      <c r="AR96" s="35">
        <f t="shared" si="391"/>
        <v>-7.0841837474977853E-2</v>
      </c>
      <c r="AS96" s="243">
        <f>IFERROR('Turistas lugar residencia isla '!AS96/'Turistas lugar residencia isla '!$I96,"-")</f>
        <v>0.43042404941543594</v>
      </c>
      <c r="AT96" s="35">
        <f t="shared" si="392"/>
        <v>-5.9240503946979439E-2</v>
      </c>
      <c r="AU96" s="243">
        <f>IFERROR('Turistas lugar residencia isla '!AU96/'Turistas lugar residencia isla '!$K96,"-")</f>
        <v>0.18589508945903077</v>
      </c>
      <c r="AV96" s="35">
        <f t="shared" si="393"/>
        <v>-0.16928193722340712</v>
      </c>
      <c r="AW96" s="243">
        <f>IFERROR('Turistas lugar residencia isla '!AW96/'Turistas lugar residencia isla '!$M96,"-")</f>
        <v>0.47744034268856966</v>
      </c>
      <c r="AX96" s="35">
        <f t="shared" si="394"/>
        <v>-0.103552703509317</v>
      </c>
      <c r="AY96" s="242">
        <f>IFERROR('Turistas lugar residencia isla '!AY96/'Turistas lugar residencia isla '!$C96,"-")</f>
        <v>2.2396485267891703E-2</v>
      </c>
      <c r="AZ96" s="35">
        <f t="shared" si="395"/>
        <v>-0.12443035183502393</v>
      </c>
      <c r="BA96" s="243">
        <f>IFERROR('Turistas lugar residencia isla '!BA96/'Turistas lugar residencia isla '!$E96,"-")</f>
        <v>3.4605008737071362E-2</v>
      </c>
      <c r="BB96" s="35">
        <f t="shared" si="396"/>
        <v>-3.7121091660009875E-2</v>
      </c>
      <c r="BC96" s="243">
        <f>IFERROR('Turistas lugar residencia isla '!BC96/'Turistas lugar residencia isla '!$G96,"-")</f>
        <v>1.6879443971257416E-2</v>
      </c>
      <c r="BD96" s="35">
        <f t="shared" si="397"/>
        <v>-0.26316112641943512</v>
      </c>
      <c r="BE96" s="243">
        <f>IFERROR('Turistas lugar residencia isla '!BE96/'Turistas lugar residencia isla '!$I96,"-")</f>
        <v>6.1608993951311258E-3</v>
      </c>
      <c r="BF96" s="35">
        <f t="shared" si="398"/>
        <v>-0.31689809852473183</v>
      </c>
      <c r="BG96" s="243">
        <f>IFERROR('Turistas lugar residencia isla '!BG96/'Turistas lugar residencia isla '!$K96,"-")</f>
        <v>1.4194388058818527E-2</v>
      </c>
      <c r="BH96" s="35">
        <f t="shared" si="399"/>
        <v>-4.9409906126879122E-2</v>
      </c>
      <c r="BI96" s="243">
        <f>IFERROR('Turistas lugar residencia isla '!BI96/'Turistas lugar residencia isla '!$M96,"-")</f>
        <v>1.2911438443353337E-2</v>
      </c>
      <c r="BJ96" s="35">
        <f t="shared" si="400"/>
        <v>-1.529174653474763E-2</v>
      </c>
      <c r="BK96" s="242">
        <f>IFERROR('Turistas lugar residencia isla '!BK96/'Turistas lugar residencia isla '!$C96,"-")</f>
        <v>2.1234596391498859E-2</v>
      </c>
      <c r="BL96" s="35">
        <f t="shared" si="401"/>
        <v>7.9423730644361257E-3</v>
      </c>
      <c r="BM96" s="243">
        <f>IFERROR('Turistas lugar residencia isla '!BM96/'Turistas lugar residencia isla '!$E96,"-")</f>
        <v>2.366088138722584E-2</v>
      </c>
      <c r="BN96" s="35">
        <f t="shared" si="402"/>
        <v>9.6847627733368302E-2</v>
      </c>
      <c r="BO96" s="243">
        <f>IFERROR('Turistas lugar residencia isla '!BO96/'Turistas lugar residencia isla '!$G96,"-")</f>
        <v>1.0766704155627815E-2</v>
      </c>
      <c r="BP96" s="35">
        <f t="shared" si="403"/>
        <v>-0.30111691157915976</v>
      </c>
      <c r="BQ96" s="243">
        <f>IFERROR('Turistas lugar residencia isla '!BQ96/'Turistas lugar residencia isla '!$I96,"-")</f>
        <v>3.0040395836450295E-2</v>
      </c>
      <c r="BR96" s="35">
        <f t="shared" si="404"/>
        <v>0.4274806926380712</v>
      </c>
      <c r="BS96" s="243">
        <f>IFERROR('Turistas lugar residencia isla '!BS96/'Turistas lugar residencia isla '!$K96,"-")</f>
        <v>2.584125505159747E-2</v>
      </c>
      <c r="BT96" s="35">
        <f t="shared" si="405"/>
        <v>-4.1880801111933041E-2</v>
      </c>
      <c r="BU96" s="243">
        <f>IFERROR('Turistas lugar residencia isla '!BU96/'Turistas lugar residencia isla '!$M96,"-")</f>
        <v>1.0789840577074619E-2</v>
      </c>
      <c r="BV96" s="35">
        <f t="shared" si="406"/>
        <v>-0.32021161191682312</v>
      </c>
      <c r="BW96" s="242">
        <f>IFERROR('Turistas lugar residencia isla '!BW96/'Turistas lugar residencia isla '!$C96,"-")</f>
        <v>0.27633237470806721</v>
      </c>
      <c r="BX96" s="35">
        <f t="shared" si="407"/>
        <v>-3.7165919936535508E-2</v>
      </c>
      <c r="BY96" s="243">
        <f>IFERROR('Turistas lugar residencia isla '!BY96/'Turistas lugar residencia isla '!$E96,"-")</f>
        <v>0.34194240320857067</v>
      </c>
      <c r="BZ96" s="35">
        <f t="shared" si="408"/>
        <v>-1.3458534771474961E-2</v>
      </c>
      <c r="CA96" s="243">
        <f>IFERROR('Turistas lugar residencia isla '!CA96/'Turistas lugar residencia isla '!$G96,"-")</f>
        <v>0.11038930482289995</v>
      </c>
      <c r="CB96" s="35">
        <f t="shared" si="409"/>
        <v>-0.25645216359195888</v>
      </c>
      <c r="CC96" s="243">
        <f>IFERROR('Turistas lugar residencia isla '!CC96/'Turistas lugar residencia isla '!$I96,"-")</f>
        <v>0.24096437044478167</v>
      </c>
      <c r="CD96" s="35">
        <f t="shared" si="410"/>
        <v>1.8368245377199388E-2</v>
      </c>
      <c r="CE96" s="243">
        <f>IFERROR('Turistas lugar residencia isla '!CE96/'Turistas lugar residencia isla '!$K96,"-")</f>
        <v>0.42979897137828654</v>
      </c>
      <c r="CF96" s="35">
        <f t="shared" si="411"/>
        <v>3.8756780312098948E-2</v>
      </c>
      <c r="CG96" s="243">
        <f>IFERROR('Turistas lugar residencia isla '!CG96/'Turistas lugar residencia isla '!$M96,"-")</f>
        <v>9.4441413590349757E-2</v>
      </c>
      <c r="CH96" s="35">
        <f t="shared" si="412"/>
        <v>-0.36740524492548887</v>
      </c>
      <c r="CI96" s="242">
        <f>IFERROR('Turistas lugar residencia isla '!CI96/'Turistas lugar residencia isla '!$C96,"-")</f>
        <v>3.8213802159024687E-2</v>
      </c>
      <c r="CJ96" s="35">
        <f t="shared" si="413"/>
        <v>0.14346686941976583</v>
      </c>
      <c r="CK96" s="243">
        <f>IFERROR('Turistas lugar residencia isla '!CK96/'Turistas lugar residencia isla '!$E96,"-")</f>
        <v>2.8860457042894076E-2</v>
      </c>
      <c r="CL96" s="35">
        <f t="shared" si="414"/>
        <v>-3.9887227024785199E-3</v>
      </c>
      <c r="CM96" s="243">
        <f>IFERROR('Turistas lugar residencia isla '!CM96/'Turistas lugar residencia isla '!$G96,"-")</f>
        <v>4.4062077955079125E-2</v>
      </c>
      <c r="CN96" s="35">
        <f t="shared" si="415"/>
        <v>0.16366341221634273</v>
      </c>
      <c r="CO96" s="243">
        <f>IFERROR('Turistas lugar residencia isla '!CO96/'Turistas lugar residencia isla '!$I96,"-")</f>
        <v>3.065488276658046E-2</v>
      </c>
      <c r="CP96" s="35">
        <f t="shared" si="416"/>
        <v>0.28817888467637309</v>
      </c>
      <c r="CQ96" s="243">
        <f>IFERROR('Turistas lugar residencia isla '!CQ96/'Turistas lugar residencia isla '!$K96,"-")</f>
        <v>4.0460846191104752E-2</v>
      </c>
      <c r="CR96" s="35">
        <f t="shared" si="417"/>
        <v>0.23201173900661587</v>
      </c>
      <c r="CS96" s="243">
        <f>IFERROR('Turistas lugar residencia isla '!CS96/'Turistas lugar residencia isla '!$M96,"-")</f>
        <v>4.8695722454587705E-2</v>
      </c>
      <c r="CT96" s="35">
        <f t="shared" si="418"/>
        <v>2.7163984144653597E-2</v>
      </c>
      <c r="CU96" s="242">
        <f>IFERROR('Turistas lugar residencia isla '!CU96/'Turistas lugar residencia isla '!$C96,"-")</f>
        <v>2.535050192723114E-2</v>
      </c>
      <c r="CV96" s="35">
        <f t="shared" si="419"/>
        <v>-6.8629965714675278E-2</v>
      </c>
      <c r="CW96" s="243">
        <f>IFERROR('Turistas lugar residencia isla '!CW96/'Turistas lugar residencia isla '!$E96,"-")</f>
        <v>1.9252587666474665E-2</v>
      </c>
      <c r="CX96" s="35">
        <f t="shared" si="420"/>
        <v>3.0488327403216831E-2</v>
      </c>
      <c r="CY96" s="243">
        <f>IFERROR('Turistas lugar residencia isla '!CY96/'Turistas lugar residencia isla '!$G96,"-")</f>
        <v>1.4674810712117719E-2</v>
      </c>
      <c r="CZ96" s="35">
        <f t="shared" si="421"/>
        <v>7.0046548465026559E-2</v>
      </c>
      <c r="DA96" s="243">
        <f>IFERROR('Turistas lugar residencia isla '!DA96/'Turistas lugar residencia isla '!$I96,"-")</f>
        <v>1.5778955692820656E-2</v>
      </c>
      <c r="DB96" s="35">
        <f t="shared" si="422"/>
        <v>5.3788146476036358E-2</v>
      </c>
      <c r="DC96" s="243">
        <f>IFERROR('Turistas lugar residencia isla '!DC96/'Turistas lugar residencia isla '!$K96,"-")</f>
        <v>5.7431995237725499E-2</v>
      </c>
      <c r="DD96" s="35">
        <f t="shared" si="423"/>
        <v>-0.16236196317023699</v>
      </c>
      <c r="DE96" s="243">
        <f>IFERROR('Turistas lugar residencia isla '!DE96/'Turistas lugar residencia isla '!$M96,"-")</f>
        <v>0</v>
      </c>
      <c r="DF96" s="35" t="str">
        <f t="shared" si="424"/>
        <v>-</v>
      </c>
      <c r="DG96" s="242">
        <f>IFERROR('Turistas lugar residencia isla '!DG96/'Turistas lugar residencia isla '!$C96,"-")</f>
        <v>0.17567599147607357</v>
      </c>
      <c r="DH96" s="35">
        <f t="shared" si="425"/>
        <v>-6.5592605472205801E-2</v>
      </c>
      <c r="DI96" s="243">
        <f>IFERROR('Turistas lugar residencia isla '!DI96/'Turistas lugar residencia isla '!$E96,"-")</f>
        <v>0.10731373359011208</v>
      </c>
      <c r="DJ96" s="35">
        <f t="shared" si="426"/>
        <v>-0.27273816845526122</v>
      </c>
      <c r="DK96" s="243">
        <f>IFERROR('Turistas lugar residencia isla '!DK96/'Turistas lugar residencia isla '!$G96,"-")</f>
        <v>0.35544005609226992</v>
      </c>
      <c r="DL96" s="35">
        <f t="shared" si="427"/>
        <v>6.3126069515298422E-2</v>
      </c>
      <c r="DM96" s="243">
        <f>IFERROR('Turistas lugar residencia isla '!DM96/'Turistas lugar residencia isla '!$I96,"-")</f>
        <v>6.9180541603436854E-2</v>
      </c>
      <c r="DN96" s="35">
        <f t="shared" si="428"/>
        <v>-0.15081434803439375</v>
      </c>
      <c r="DO96" s="243">
        <f>IFERROR('Turistas lugar residencia isla '!DO96/'Turistas lugar residencia isla '!$K96,"-")</f>
        <v>5.2998790944283607E-2</v>
      </c>
      <c r="DP96" s="35">
        <f t="shared" si="429"/>
        <v>-0.23800362998847979</v>
      </c>
      <c r="DQ96" s="243">
        <f>IFERROR('Turistas lugar residencia isla '!DQ96/'Turistas lugar residencia isla '!$M96,"-")</f>
        <v>0.16320139015174476</v>
      </c>
      <c r="DR96" s="35">
        <f t="shared" si="430"/>
        <v>2.4394567102980536</v>
      </c>
      <c r="DS96" s="242">
        <f>IFERROR('Turistas lugar residencia isla '!DS96/'Turistas lugar residencia isla '!$C96,"-")</f>
        <v>9.3238843748950209E-2</v>
      </c>
      <c r="DT96" s="35">
        <f t="shared" si="431"/>
        <v>0.55725205284436696</v>
      </c>
      <c r="DU96" s="243">
        <f>IFERROR('Turistas lugar residencia isla '!DU96/'Turistas lugar residencia isla '!$E96,"-")</f>
        <v>0.14422276913767723</v>
      </c>
      <c r="DV96" s="35">
        <f t="shared" si="432"/>
        <v>0.41525541014860834</v>
      </c>
      <c r="DW96" s="243">
        <f>IFERROR('Turistas lugar residencia isla '!DW96/'Turistas lugar residencia isla '!$G96,"-")</f>
        <v>0.13172977831318497</v>
      </c>
      <c r="DX96" s="35">
        <f t="shared" si="433"/>
        <v>0.63251329141396817</v>
      </c>
      <c r="DY96" s="243">
        <f>IFERROR('Turistas lugar residencia isla '!DY96/'Turistas lugar residencia isla '!$I96,"-")</f>
        <v>0.10318037061576933</v>
      </c>
      <c r="DZ96" s="35">
        <f t="shared" si="434"/>
        <v>0.28714996080508914</v>
      </c>
      <c r="EA96" s="243">
        <f>IFERROR('Turistas lugar residencia isla '!EA96/'Turistas lugar residencia isla '!$K96,"-")</f>
        <v>0.10532095437755815</v>
      </c>
      <c r="EB96" s="35">
        <f t="shared" si="435"/>
        <v>0.87020411086323812</v>
      </c>
      <c r="EC96" s="243">
        <f>IFERROR('Turistas lugar residencia isla '!EC96/'Turistas lugar residencia isla '!$M96,"-")</f>
        <v>9.8139055585864096E-2</v>
      </c>
      <c r="ED96" s="35">
        <f t="shared" si="436"/>
        <v>-0.21470691113446527</v>
      </c>
    </row>
    <row r="97" spans="1:134" s="16" customFormat="1" outlineLevel="1" x14ac:dyDescent="0.25">
      <c r="A97" s="218"/>
      <c r="B97" s="33" t="s">
        <v>55</v>
      </c>
      <c r="C97" s="242">
        <f>IFERROR('Turistas lugar residencia isla '!C97/'Turistas lugar residencia isla '!$C97,"-")</f>
        <v>1</v>
      </c>
      <c r="D97" s="35">
        <f t="shared" si="371"/>
        <v>0</v>
      </c>
      <c r="E97" s="243">
        <f>IFERROR('Turistas lugar residencia isla '!E97/'Turistas lugar residencia isla '!$E97,"-")</f>
        <v>1</v>
      </c>
      <c r="F97" s="35">
        <f t="shared" si="372"/>
        <v>0</v>
      </c>
      <c r="G97" s="243">
        <f>IFERROR('Turistas lugar residencia isla '!G97/'Turistas lugar residencia isla '!$G97,"-")</f>
        <v>1</v>
      </c>
      <c r="H97" s="35">
        <f t="shared" si="373"/>
        <v>0</v>
      </c>
      <c r="I97" s="243">
        <f>IFERROR('Turistas lugar residencia isla '!I97/'Turistas lugar residencia isla '!$I97,"-")</f>
        <v>1</v>
      </c>
      <c r="J97" s="35">
        <f t="shared" si="374"/>
        <v>0</v>
      </c>
      <c r="K97" s="243">
        <f>IFERROR('Turistas lugar residencia isla '!K97/'Turistas lugar residencia isla '!$K97,"-")</f>
        <v>1</v>
      </c>
      <c r="L97" s="35">
        <f t="shared" si="375"/>
        <v>0</v>
      </c>
      <c r="M97" s="243">
        <f>IFERROR('Turistas lugar residencia isla '!M97/'Turistas lugar residencia isla '!$M97,"-")</f>
        <v>1</v>
      </c>
      <c r="N97" s="35">
        <f t="shared" si="376"/>
        <v>0</v>
      </c>
      <c r="O97" s="242">
        <f>IFERROR('Turistas lugar residencia isla '!O97/'Turistas lugar residencia isla '!$C97,"-")</f>
        <v>0.92127507959919464</v>
      </c>
      <c r="P97" s="35">
        <f t="shared" si="377"/>
        <v>2.5675815767993715E-3</v>
      </c>
      <c r="Q97" s="243">
        <f>IFERROR('Turistas lugar residencia isla '!Q97/'Turistas lugar residencia isla '!$E97,"-")</f>
        <v>0.90771371685892577</v>
      </c>
      <c r="R97" s="35">
        <f t="shared" si="378"/>
        <v>1.187053670234306E-3</v>
      </c>
      <c r="S97" s="243">
        <f>IFERROR('Turistas lugar residencia isla '!S97/'Turistas lugar residencia isla '!$G97,"-")</f>
        <v>0.91875951872395878</v>
      </c>
      <c r="T97" s="35">
        <f t="shared" si="379"/>
        <v>2.0706539571824223E-4</v>
      </c>
      <c r="U97" s="243">
        <f>IFERROR('Turistas lugar residencia isla '!U97/'Turistas lugar residencia isla '!$I97,"-")</f>
        <v>0.94719046021216735</v>
      </c>
      <c r="V97" s="35">
        <f t="shared" si="380"/>
        <v>1.4110035268334098E-2</v>
      </c>
      <c r="W97" s="243">
        <f>IFERROR('Turistas lugar residencia isla '!W97/'Turistas lugar residencia isla '!$K97,"-")</f>
        <v>0.91976163595945015</v>
      </c>
      <c r="X97" s="35">
        <f t="shared" si="381"/>
        <v>1.3171929690214412E-3</v>
      </c>
      <c r="Y97" s="243">
        <f>IFERROR('Turistas lugar residencia isla '!Y97/'Turistas lugar residencia isla '!$M97,"-")</f>
        <v>0.89949483352468429</v>
      </c>
      <c r="Z97" s="35">
        <f t="shared" si="382"/>
        <v>9.2468154068110486E-3</v>
      </c>
      <c r="AA97" s="242">
        <f>IFERROR('Turistas lugar residencia isla '!AA97/'Turistas lugar residencia isla '!$C97,"-")</f>
        <v>7.8724920400805351E-2</v>
      </c>
      <c r="AB97" s="35">
        <f t="shared" si="383"/>
        <v>-2.9097996297308693E-2</v>
      </c>
      <c r="AC97" s="243">
        <f>IFERROR('Turistas lugar residencia isla '!AC97/'Turistas lugar residencia isla '!$E97,"-")</f>
        <v>9.2286283141074218E-2</v>
      </c>
      <c r="AD97" s="35">
        <f t="shared" si="384"/>
        <v>-1.1527403812431891E-2</v>
      </c>
      <c r="AE97" s="243">
        <f>IFERROR('Turistas lugar residencia isla '!AE97/'Turistas lugar residencia isla '!$G97,"-")</f>
        <v>8.1240481276041235E-2</v>
      </c>
      <c r="AF97" s="35">
        <f t="shared" si="385"/>
        <v>-2.3357769642993187E-3</v>
      </c>
      <c r="AG97" s="243">
        <f>IFERROR('Turistas lugar residencia isla '!AG97/'Turistas lugar residencia isla '!$I97,"-")</f>
        <v>5.2809539787832642E-2</v>
      </c>
      <c r="AH97" s="35">
        <f t="shared" si="386"/>
        <v>-0.19971571529266052</v>
      </c>
      <c r="AI97" s="243">
        <f>IFERROR('Turistas lugar residencia isla '!AI97/'Turistas lugar residencia isla '!$K97,"-")</f>
        <v>8.023836404054982E-2</v>
      </c>
      <c r="AJ97" s="35">
        <f t="shared" si="387"/>
        <v>-1.4854948019291103E-2</v>
      </c>
      <c r="AK97" s="243">
        <f>IFERROR('Turistas lugar residencia isla '!AK97/'Turistas lugar residencia isla '!$M97,"-")</f>
        <v>0.10050516647531572</v>
      </c>
      <c r="AL97" s="35">
        <f t="shared" si="388"/>
        <v>-7.57841684710161E-2</v>
      </c>
      <c r="AM97" s="242">
        <f>IFERROR('Turistas lugar residencia isla '!AM97/'Turistas lugar residencia isla '!$C97,"-")</f>
        <v>0.20710495973217213</v>
      </c>
      <c r="AN97" s="35">
        <f t="shared" si="389"/>
        <v>2.9855821526068471E-2</v>
      </c>
      <c r="AO97" s="243">
        <f>IFERROR('Turistas lugar residencia isla '!AO97/'Turistas lugar residencia isla '!$E97,"-")</f>
        <v>0.15762065746699017</v>
      </c>
      <c r="AP97" s="35">
        <f t="shared" si="390"/>
        <v>0.11097083063379176</v>
      </c>
      <c r="AQ97" s="243">
        <f>IFERROR('Turistas lugar residencia isla '!AQ97/'Turistas lugar residencia isla '!$G97,"-")</f>
        <v>0.23217615283298279</v>
      </c>
      <c r="AR97" s="35">
        <f t="shared" si="391"/>
        <v>7.7030204495955434E-2</v>
      </c>
      <c r="AS97" s="243">
        <f>IFERROR('Turistas lugar residencia isla '!AS97/'Turistas lugar residencia isla '!$I97,"-")</f>
        <v>0.41594094417055982</v>
      </c>
      <c r="AT97" s="35">
        <f t="shared" si="392"/>
        <v>5.9934128108910967E-2</v>
      </c>
      <c r="AU97" s="243">
        <f>IFERROR('Turistas lugar residencia isla '!AU97/'Turistas lugar residencia isla '!$K97,"-")</f>
        <v>0.16504304441780437</v>
      </c>
      <c r="AV97" s="35">
        <f t="shared" si="393"/>
        <v>2.4972635605095439E-2</v>
      </c>
      <c r="AW97" s="243">
        <f>IFERROR('Turistas lugar residencia isla '!AW97/'Turistas lugar residencia isla '!$M97,"-")</f>
        <v>0.45715269804822045</v>
      </c>
      <c r="AX97" s="35">
        <f t="shared" si="394"/>
        <v>0.36096893090072513</v>
      </c>
      <c r="AY97" s="242">
        <f>IFERROR('Turistas lugar residencia isla '!AY97/'Turistas lugar residencia isla '!$C97,"-")</f>
        <v>2.7187368310155922E-2</v>
      </c>
      <c r="AZ97" s="35">
        <f t="shared" si="395"/>
        <v>7.0843535890345644E-2</v>
      </c>
      <c r="BA97" s="243">
        <f>IFERROR('Turistas lugar residencia isla '!BA97/'Turistas lugar residencia isla '!$E97,"-")</f>
        <v>4.3038298473444189E-2</v>
      </c>
      <c r="BB97" s="35">
        <f t="shared" si="396"/>
        <v>0.1174975782799712</v>
      </c>
      <c r="BC97" s="243">
        <f>IFERROR('Turistas lugar residencia isla '!BC97/'Turistas lugar residencia isla '!$G97,"-")</f>
        <v>2.0781523791253653E-2</v>
      </c>
      <c r="BD97" s="35">
        <f t="shared" si="397"/>
        <v>-8.1107980412135072E-3</v>
      </c>
      <c r="BE97" s="243">
        <f>IFERROR('Turistas lugar residencia isla '!BE97/'Turistas lugar residencia isla '!$I97,"-")</f>
        <v>6.9070541775288442E-3</v>
      </c>
      <c r="BF97" s="35">
        <f t="shared" si="398"/>
        <v>-2.8381958989661671E-2</v>
      </c>
      <c r="BG97" s="243">
        <f>IFERROR('Turistas lugar residencia isla '!BG97/'Turistas lugar residencia isla '!$K97,"-")</f>
        <v>1.6612545925037924E-2</v>
      </c>
      <c r="BH97" s="35">
        <f t="shared" si="399"/>
        <v>0.24341948674347669</v>
      </c>
      <c r="BI97" s="243">
        <f>IFERROR('Turistas lugar residencia isla '!BI97/'Turistas lugar residencia isla '!$M97,"-")</f>
        <v>9.1389207807118251E-3</v>
      </c>
      <c r="BJ97" s="35">
        <f t="shared" si="400"/>
        <v>-0.48427579502058837</v>
      </c>
      <c r="BK97" s="242">
        <f>IFERROR('Turistas lugar residencia isla '!BK97/'Turistas lugar residencia isla '!$C97,"-")</f>
        <v>2.4028275272744298E-2</v>
      </c>
      <c r="BL97" s="35">
        <f t="shared" si="401"/>
        <v>-0.2118288420469322</v>
      </c>
      <c r="BM97" s="243">
        <f>IFERROR('Turistas lugar residencia isla '!BM97/'Turistas lugar residencia isla '!$E97,"-")</f>
        <v>2.292792526233204E-2</v>
      </c>
      <c r="BN97" s="35">
        <f t="shared" si="402"/>
        <v>-0.19628355684215715</v>
      </c>
      <c r="BO97" s="243">
        <f>IFERROR('Turistas lugar residencia isla '!BO97/'Turistas lugar residencia isla '!$G97,"-")</f>
        <v>1.2817963396631629E-2</v>
      </c>
      <c r="BP97" s="35">
        <f t="shared" si="403"/>
        <v>-0.32031653992654374</v>
      </c>
      <c r="BQ97" s="243">
        <f>IFERROR('Turistas lugar residencia isla '!BQ97/'Turistas lugar residencia isla '!$I97,"-")</f>
        <v>3.6682755594559018E-2</v>
      </c>
      <c r="BR97" s="35">
        <f t="shared" si="404"/>
        <v>-0.18628900134030835</v>
      </c>
      <c r="BS97" s="243">
        <f>IFERROR('Turistas lugar residencia isla '!BS97/'Turistas lugar residencia isla '!$K97,"-")</f>
        <v>3.8404388629600751E-2</v>
      </c>
      <c r="BT97" s="35">
        <f t="shared" si="405"/>
        <v>-0.10148147647551609</v>
      </c>
      <c r="BU97" s="243">
        <f>IFERROR('Turistas lugar residencia isla '!BU97/'Turistas lugar residencia isla '!$M97,"-")</f>
        <v>1.1412169919632606E-2</v>
      </c>
      <c r="BV97" s="35">
        <f t="shared" si="406"/>
        <v>-0.33177355824428156</v>
      </c>
      <c r="BW97" s="242">
        <f>IFERROR('Turistas lugar residencia isla '!BW97/'Turistas lugar residencia isla '!$C97,"-")</f>
        <v>0.29170105234817623</v>
      </c>
      <c r="BX97" s="35">
        <f t="shared" si="407"/>
        <v>-5.1454409200788143E-2</v>
      </c>
      <c r="BY97" s="243">
        <f>IFERROR('Turistas lugar residencia isla '!BY97/'Turistas lugar residencia isla '!$E97,"-")</f>
        <v>0.36144840500974501</v>
      </c>
      <c r="BZ97" s="35">
        <f t="shared" si="408"/>
        <v>-6.4059174361283611E-2</v>
      </c>
      <c r="CA97" s="243">
        <f>IFERROR('Turistas lugar residencia isla '!CA97/'Turistas lugar residencia isla '!$G97,"-")</f>
        <v>0.12976345605420087</v>
      </c>
      <c r="CB97" s="35">
        <f t="shared" si="409"/>
        <v>-0.16514221865156808</v>
      </c>
      <c r="CC97" s="243">
        <f>IFERROR('Turistas lugar residencia isla '!CC97/'Turistas lugar residencia isla '!$I97,"-")</f>
        <v>0.24415249206308237</v>
      </c>
      <c r="CD97" s="35">
        <f t="shared" si="410"/>
        <v>-6.499082483479246E-2</v>
      </c>
      <c r="CE97" s="243">
        <f>IFERROR('Turistas lugar residencia isla '!CE97/'Turistas lugar residencia isla '!$K97,"-")</f>
        <v>0.42301469989175849</v>
      </c>
      <c r="CF97" s="35">
        <f t="shared" si="411"/>
        <v>-6.0799075688766413E-2</v>
      </c>
      <c r="CG97" s="243">
        <f>IFERROR('Turistas lugar residencia isla '!CG97/'Turistas lugar residencia isla '!$M97,"-")</f>
        <v>0.161699196326062</v>
      </c>
      <c r="CH97" s="35">
        <f t="shared" si="412"/>
        <v>-0.41677958608477117</v>
      </c>
      <c r="CI97" s="242">
        <f>IFERROR('Turistas lugar residencia isla '!CI97/'Turistas lugar residencia isla '!$C97,"-")</f>
        <v>3.8513426511214123E-2</v>
      </c>
      <c r="CJ97" s="35">
        <f t="shared" si="413"/>
        <v>0.10027089509749731</v>
      </c>
      <c r="CK97" s="243">
        <f>IFERROR('Turistas lugar residencia isla '!CK97/'Turistas lugar residencia isla '!$E97,"-")</f>
        <v>2.8786371905417298E-2</v>
      </c>
      <c r="CL97" s="35">
        <f t="shared" si="414"/>
        <v>3.0379392074766143E-2</v>
      </c>
      <c r="CM97" s="243">
        <f>IFERROR('Turistas lugar residencia isla '!CM97/'Turistas lugar residencia isla '!$G97,"-")</f>
        <v>4.6473597896347384E-2</v>
      </c>
      <c r="CN97" s="35">
        <f t="shared" si="415"/>
        <v>5.6844513452390721E-2</v>
      </c>
      <c r="CO97" s="243">
        <f>IFERROR('Turistas lugar residencia isla '!CO97/'Turistas lugar residencia isla '!$I97,"-")</f>
        <v>2.9842810314121261E-2</v>
      </c>
      <c r="CP97" s="35">
        <f t="shared" si="416"/>
        <v>0.11035855914112824</v>
      </c>
      <c r="CQ97" s="243">
        <f>IFERROR('Turistas lugar residencia isla '!CQ97/'Turistas lugar residencia isla '!$K97,"-")</f>
        <v>4.055757942558301E-2</v>
      </c>
      <c r="CR97" s="35">
        <f t="shared" si="417"/>
        <v>9.3855159701814683E-2</v>
      </c>
      <c r="CS97" s="243">
        <f>IFERROR('Turistas lugar residencia isla '!CS97/'Turistas lugar residencia isla '!$M97,"-")</f>
        <v>6.0206659012629164E-2</v>
      </c>
      <c r="CT97" s="35">
        <f t="shared" si="418"/>
        <v>0.18524074587275829</v>
      </c>
      <c r="CU97" s="242">
        <f>IFERROR('Turistas lugar residencia isla '!CU97/'Turistas lugar residencia isla '!$C97,"-")</f>
        <v>2.6815710305754553E-2</v>
      </c>
      <c r="CV97" s="35">
        <f t="shared" si="419"/>
        <v>4.7167046335559792E-2</v>
      </c>
      <c r="CW97" s="243">
        <f>IFERROR('Turistas lugar residencia isla '!CW97/'Turistas lugar residencia isla '!$E97,"-")</f>
        <v>1.950524854970517E-2</v>
      </c>
      <c r="CX97" s="35">
        <f t="shared" si="420"/>
        <v>3.2227931603880489E-2</v>
      </c>
      <c r="CY97" s="243">
        <f>IFERROR('Turistas lugar residencia isla '!CY97/'Turistas lugar residencia isla '!$G97,"-")</f>
        <v>1.1105470385802216E-2</v>
      </c>
      <c r="CZ97" s="35">
        <f t="shared" si="421"/>
        <v>-0.26196720699320086</v>
      </c>
      <c r="DA97" s="243">
        <f>IFERROR('Turistas lugar residencia isla '!DA97/'Turistas lugar residencia isla '!$I97,"-")</f>
        <v>1.9786800196164467E-2</v>
      </c>
      <c r="DB97" s="35">
        <f t="shared" si="422"/>
        <v>0.20873128309723721</v>
      </c>
      <c r="DC97" s="243">
        <f>IFERROR('Turistas lugar residencia isla '!DC97/'Turistas lugar residencia isla '!$K97,"-")</f>
        <v>6.9034012655330407E-2</v>
      </c>
      <c r="DD97" s="35">
        <f t="shared" si="423"/>
        <v>0.10668129885069089</v>
      </c>
      <c r="DE97" s="243">
        <f>IFERROR('Turistas lugar residencia isla '!DE97/'Turistas lugar residencia isla '!$M97,"-")</f>
        <v>8.7256027554535019E-4</v>
      </c>
      <c r="DF97" s="35" t="str">
        <f t="shared" si="424"/>
        <v>-</v>
      </c>
      <c r="DG97" s="242">
        <f>IFERROR('Turistas lugar residencia isla '!DG97/'Turistas lugar residencia isla '!$C97,"-")</f>
        <v>0.19174187619984079</v>
      </c>
      <c r="DH97" s="35">
        <f t="shared" si="425"/>
        <v>3.5908569345258101E-2</v>
      </c>
      <c r="DI97" s="243">
        <f>IFERROR('Turistas lugar residencia isla '!DI97/'Turistas lugar residencia isla '!$E97,"-")</f>
        <v>0.12995672499661168</v>
      </c>
      <c r="DJ97" s="35">
        <f t="shared" si="426"/>
        <v>-2.7996244385122715E-2</v>
      </c>
      <c r="DK97" s="243">
        <f>IFERROR('Turistas lugar residencia isla '!DK97/'Turistas lugar residencia isla '!$G97,"-")</f>
        <v>0.35989491094802395</v>
      </c>
      <c r="DL97" s="35">
        <f t="shared" si="427"/>
        <v>3.7384660967715311E-2</v>
      </c>
      <c r="DM97" s="243">
        <f>IFERROR('Turistas lugar residencia isla '!DM97/'Turistas lugar residencia isla '!$I97,"-")</f>
        <v>8.1052061017474128E-2</v>
      </c>
      <c r="DN97" s="35">
        <f t="shared" si="428"/>
        <v>8.2831426223463289E-2</v>
      </c>
      <c r="DO97" s="243">
        <f>IFERROR('Turistas lugar residencia isla '!DO97/'Turistas lugar residencia isla '!$K97,"-")</f>
        <v>8.2767878272947001E-2</v>
      </c>
      <c r="DP97" s="35">
        <f t="shared" si="429"/>
        <v>5.4621867877417296E-2</v>
      </c>
      <c r="DQ97" s="243">
        <f>IFERROR('Turistas lugar residencia isla '!DQ97/'Turistas lugar residencia isla '!$M97,"-")</f>
        <v>8.85878300803674E-2</v>
      </c>
      <c r="DR97" s="35">
        <f t="shared" si="430"/>
        <v>-0.22072739302185285</v>
      </c>
      <c r="DS97" s="242">
        <f>IFERROR('Turistas lugar residencia isla '!DS97/'Turistas lugar residencia isla '!$C97,"-")</f>
        <v>6.6828206208737181E-2</v>
      </c>
      <c r="DT97" s="35">
        <f t="shared" si="431"/>
        <v>8.7803454005706882E-2</v>
      </c>
      <c r="DU97" s="243">
        <f>IFERROR('Turistas lugar residencia isla '!DU97/'Turistas lugar residencia isla '!$E97,"-")</f>
        <v>0.10727504920217082</v>
      </c>
      <c r="DV97" s="35">
        <f t="shared" si="432"/>
        <v>0.15591873933741418</v>
      </c>
      <c r="DW97" s="243">
        <f>IFERROR('Turistas lugar residencia isla '!DW97/'Turistas lugar residencia isla '!$G97,"-")</f>
        <v>8.3874725989420917E-2</v>
      </c>
      <c r="DX97" s="35">
        <f t="shared" si="433"/>
        <v>7.3082085877437475E-2</v>
      </c>
      <c r="DY97" s="243">
        <f>IFERROR('Turistas lugar residencia isla '!DY97/'Turistas lugar residencia isla '!$I97,"-")</f>
        <v>7.8914900756265643E-2</v>
      </c>
      <c r="DZ97" s="35">
        <f t="shared" si="434"/>
        <v>0.11835534248074486</v>
      </c>
      <c r="EA97" s="243">
        <f>IFERROR('Turistas lugar residencia isla '!EA97/'Turistas lugar residencia isla '!$K97,"-")</f>
        <v>5.8105114507074493E-2</v>
      </c>
      <c r="EB97" s="35">
        <f t="shared" si="435"/>
        <v>0.14314715562629332</v>
      </c>
      <c r="EC97" s="243">
        <f>IFERROR('Turistas lugar residencia isla '!EC97/'Turistas lugar residencia isla '!$M97,"-")</f>
        <v>0.10312284730195177</v>
      </c>
      <c r="ED97" s="35">
        <f t="shared" si="436"/>
        <v>0.40619825297812739</v>
      </c>
    </row>
    <row r="98" spans="1:134" s="16" customFormat="1" ht="15.75" x14ac:dyDescent="0.25">
      <c r="A98" s="218"/>
      <c r="B98" s="225">
        <v>2017</v>
      </c>
      <c r="C98" s="246">
        <f>IFERROR('Turistas lugar residencia isla '!C98/'Turistas lugar residencia isla '!$C98,"-")</f>
        <v>1</v>
      </c>
      <c r="D98" s="247">
        <f t="shared" si="371"/>
        <v>0</v>
      </c>
      <c r="E98" s="246">
        <f>IFERROR('Turistas lugar residencia isla '!E98/'Turistas lugar residencia isla '!$E98,"-")</f>
        <v>1</v>
      </c>
      <c r="F98" s="247">
        <f t="shared" si="372"/>
        <v>0</v>
      </c>
      <c r="G98" s="246">
        <f>IFERROR('Turistas lugar residencia isla '!G98/'Turistas lugar residencia isla '!$G98,"-")</f>
        <v>1</v>
      </c>
      <c r="H98" s="247">
        <f t="shared" si="373"/>
        <v>0</v>
      </c>
      <c r="I98" s="246">
        <f>IFERROR('Turistas lugar residencia isla '!I98/'Turistas lugar residencia isla '!$I98,"-")</f>
        <v>1</v>
      </c>
      <c r="J98" s="247">
        <f t="shared" si="374"/>
        <v>0</v>
      </c>
      <c r="K98" s="246">
        <f>IFERROR('Turistas lugar residencia isla '!K98/'Turistas lugar residencia isla '!$K98,"-")</f>
        <v>1</v>
      </c>
      <c r="L98" s="247">
        <f t="shared" si="375"/>
        <v>0</v>
      </c>
      <c r="M98" s="246">
        <f>IFERROR('Turistas lugar residencia isla '!M98/'Turistas lugar residencia isla '!$M98,"-")</f>
        <v>1</v>
      </c>
      <c r="N98" s="247">
        <f t="shared" si="376"/>
        <v>0</v>
      </c>
      <c r="O98" s="246">
        <f>IFERROR('Turistas lugar residencia isla '!O98/'Turistas lugar residencia isla '!$C98,"-")</f>
        <v>0.89576912958067623</v>
      </c>
      <c r="P98" s="247">
        <f t="shared" si="377"/>
        <v>6.5372441111775093E-3</v>
      </c>
      <c r="Q98" s="246">
        <f>IFERROR('Turistas lugar residencia isla '!Q98/'Turistas lugar residencia isla '!$E98,"-")</f>
        <v>0.8796488024444189</v>
      </c>
      <c r="R98" s="247">
        <f t="shared" si="378"/>
        <v>-1.5205581351395159E-3</v>
      </c>
      <c r="S98" s="246">
        <f>IFERROR('Turistas lugar residencia isla '!S98/'Turistas lugar residencia isla '!$G98,"-")</f>
        <v>0.88023659584485903</v>
      </c>
      <c r="T98" s="247">
        <f t="shared" si="379"/>
        <v>1.2431728151082844E-2</v>
      </c>
      <c r="U98" s="246">
        <f>IFERROR('Turistas lugar residencia isla '!U98/'Turistas lugar residencia isla '!$I98,"-")</f>
        <v>0.93771340621837074</v>
      </c>
      <c r="V98" s="247">
        <f t="shared" si="380"/>
        <v>2.7575287613132993E-3</v>
      </c>
      <c r="W98" s="246">
        <f>IFERROR('Turistas lugar residencia isla '!W98/'Turistas lugar residencia isla '!$K98,"-")</f>
        <v>0.91693130488706875</v>
      </c>
      <c r="X98" s="247">
        <f t="shared" si="381"/>
        <v>1.5522484823105698E-2</v>
      </c>
      <c r="Y98" s="246">
        <f>IFERROR('Turistas lugar residencia isla '!Y98/'Turistas lugar residencia isla '!$M98,"-")</f>
        <v>0.85131515692603532</v>
      </c>
      <c r="Z98" s="247">
        <f t="shared" si="382"/>
        <v>2.6562104561866917E-2</v>
      </c>
      <c r="AA98" s="246">
        <f>IFERROR('Turistas lugar residencia isla '!AA98/'Turistas lugar residencia isla '!$C98,"-")</f>
        <v>0.10423099561096871</v>
      </c>
      <c r="AB98" s="247">
        <f t="shared" si="383"/>
        <v>-5.2864811160617031E-2</v>
      </c>
      <c r="AC98" s="246">
        <f>IFERROR('Turistas lugar residencia isla '!AC98/'Turistas lugar residencia isla '!$E98,"-")</f>
        <v>0.12035152109683071</v>
      </c>
      <c r="AD98" s="247">
        <f t="shared" si="384"/>
        <v>1.1261659365808363E-2</v>
      </c>
      <c r="AE98" s="246">
        <f>IFERROR('Turistas lugar residencia isla '!AE98/'Turistas lugar residencia isla '!$G98,"-")</f>
        <v>0.11976384011579115</v>
      </c>
      <c r="AF98" s="247">
        <f t="shared" si="385"/>
        <v>-8.2776425721070357E-2</v>
      </c>
      <c r="AG98" s="246">
        <f>IFERROR('Turistas lugar residencia isla '!AG98/'Turistas lugar residencia isla '!$I98,"-")</f>
        <v>6.2286175543082752E-2</v>
      </c>
      <c r="AH98" s="247">
        <f t="shared" si="386"/>
        <v>-3.9760565263373571E-2</v>
      </c>
      <c r="AI98" s="246">
        <f>IFERROR('Turistas lugar residencia isla '!AI98/'Turistas lugar residencia isla '!$K98,"-")</f>
        <v>8.3069012964862424E-2</v>
      </c>
      <c r="AJ98" s="247">
        <f t="shared" si="387"/>
        <v>-0.14436108267890591</v>
      </c>
      <c r="AK98" s="246">
        <f>IFERROR('Turistas lugar residencia isla '!AK98/'Turistas lugar residencia isla '!$M98,"-")</f>
        <v>0.14869220128130917</v>
      </c>
      <c r="AL98" s="247">
        <f t="shared" si="388"/>
        <v>-0.1289903696555581</v>
      </c>
      <c r="AM98" s="246">
        <f>IFERROR('Turistas lugar residencia isla '!AM98/'Turistas lugar residencia isla '!$C98,"-")</f>
        <v>0.19556330825682089</v>
      </c>
      <c r="AN98" s="247">
        <f t="shared" si="389"/>
        <v>-2.9977187782499803E-2</v>
      </c>
      <c r="AO98" s="246">
        <f>IFERROR('Turistas lugar residencia isla '!AO98/'Turistas lugar residencia isla '!$E98,"-")</f>
        <v>0.14634401623400572</v>
      </c>
      <c r="AP98" s="247">
        <f t="shared" si="390"/>
        <v>8.3408698848284057E-3</v>
      </c>
      <c r="AQ98" s="246">
        <f>IFERROR('Turistas lugar residencia isla '!AQ98/'Turistas lugar residencia isla '!$G98,"-")</f>
        <v>0.22058911362660405</v>
      </c>
      <c r="AR98" s="247">
        <f t="shared" si="391"/>
        <v>-2.8684738479208938E-2</v>
      </c>
      <c r="AS98" s="246">
        <f>IFERROR('Turistas lugar residencia isla '!AS98/'Turistas lugar residencia isla '!$I98,"-")</f>
        <v>0.41280562781788221</v>
      </c>
      <c r="AT98" s="247">
        <f t="shared" si="392"/>
        <v>1.2692282385214915E-2</v>
      </c>
      <c r="AU98" s="246">
        <f>IFERROR('Turistas lugar residencia isla '!AU98/'Turistas lugar residencia isla '!$K98,"-")</f>
        <v>0.15070059333420002</v>
      </c>
      <c r="AV98" s="247">
        <f t="shared" si="393"/>
        <v>-4.7135317851298986E-4</v>
      </c>
      <c r="AW98" s="246">
        <f>IFERROR('Turistas lugar residencia isla '!AW98/'Turistas lugar residencia isla '!$M98,"-")</f>
        <v>0.38202831438186152</v>
      </c>
      <c r="AX98" s="247">
        <f t="shared" si="394"/>
        <v>-7.317530767300362E-2</v>
      </c>
      <c r="AY98" s="246">
        <f>IFERROR('Turistas lugar residencia isla '!AY98/'Turistas lugar residencia isla '!$C98,"-")</f>
        <v>2.5727008225779627E-2</v>
      </c>
      <c r="AZ98" s="247">
        <f t="shared" si="395"/>
        <v>-2.4289728003731192E-2</v>
      </c>
      <c r="BA98" s="246">
        <f>IFERROR('Turistas lugar residencia isla '!BA98/'Turistas lugar residencia isla '!$E98,"-")</f>
        <v>3.6633281523594567E-2</v>
      </c>
      <c r="BB98" s="247">
        <f t="shared" si="396"/>
        <v>-1.5446730984729373E-2</v>
      </c>
      <c r="BC98" s="246">
        <f>IFERROR('Turistas lugar residencia isla '!BC98/'Turistas lugar residencia isla '!$G98,"-")</f>
        <v>2.4546764409044439E-2</v>
      </c>
      <c r="BD98" s="247">
        <f t="shared" si="397"/>
        <v>-7.3638023286109133E-2</v>
      </c>
      <c r="BE98" s="246">
        <f>IFERROR('Turistas lugar residencia isla '!BE98/'Turistas lugar residencia isla '!$I98,"-")</f>
        <v>6.6646312390735178E-3</v>
      </c>
      <c r="BF98" s="247">
        <f t="shared" si="398"/>
        <v>-0.15368616963272097</v>
      </c>
      <c r="BG98" s="246">
        <f>IFERROR('Turistas lugar residencia isla '!BG98/'Turistas lugar residencia isla '!$K98,"-")</f>
        <v>1.588433241082108E-2</v>
      </c>
      <c r="BH98" s="247">
        <f t="shared" si="399"/>
        <v>8.5001566958865071E-2</v>
      </c>
      <c r="BI98" s="246">
        <f>IFERROR('Turistas lugar residencia isla '!BI98/'Turistas lugar residencia isla '!$M98,"-")</f>
        <v>1.9558115121606639E-2</v>
      </c>
      <c r="BJ98" s="247">
        <f t="shared" si="400"/>
        <v>-0.13896061057077636</v>
      </c>
      <c r="BK98" s="246">
        <f>IFERROR('Turistas lugar residencia isla '!BK98/'Turistas lugar residencia isla '!$C98,"-")</f>
        <v>3.5982519991384312E-2</v>
      </c>
      <c r="BL98" s="247">
        <f t="shared" si="401"/>
        <v>-7.6254422420282131E-2</v>
      </c>
      <c r="BM98" s="246">
        <f>IFERROR('Turistas lugar residencia isla '!BM98/'Turistas lugar residencia isla '!$E98,"-")</f>
        <v>3.2092056544657105E-2</v>
      </c>
      <c r="BN98" s="247">
        <f t="shared" si="402"/>
        <v>1.898655590407472E-3</v>
      </c>
      <c r="BO98" s="246">
        <f>IFERROR('Turistas lugar residencia isla '!BO98/'Turistas lugar residencia isla '!$G98,"-")</f>
        <v>2.3731517993185933E-2</v>
      </c>
      <c r="BP98" s="247">
        <f t="shared" si="403"/>
        <v>2.2114304823734887E-3</v>
      </c>
      <c r="BQ98" s="246">
        <f>IFERROR('Turistas lugar residencia isla '!BQ98/'Turistas lugar residencia isla '!$I98,"-")</f>
        <v>5.1567558072422186E-2</v>
      </c>
      <c r="BR98" s="247">
        <f t="shared" si="404"/>
        <v>-0.144479884659792</v>
      </c>
      <c r="BS98" s="246">
        <f>IFERROR('Turistas lugar residencia isla '!BS98/'Turistas lugar residencia isla '!$K98,"-")</f>
        <v>4.6513815910968405E-2</v>
      </c>
      <c r="BT98" s="247">
        <f t="shared" si="405"/>
        <v>-0.14672814200914686</v>
      </c>
      <c r="BU98" s="246">
        <f>IFERROR('Turistas lugar residencia isla '!BU98/'Turistas lugar residencia isla '!$M98,"-")</f>
        <v>4.3984910769472273E-2</v>
      </c>
      <c r="BV98" s="247">
        <f t="shared" si="406"/>
        <v>0.19397969986288754</v>
      </c>
      <c r="BW98" s="246">
        <f>IFERROR('Turistas lugar residencia isla '!BW98/'Turistas lugar residencia isla '!$C98,"-")</f>
        <v>0.32972437118897069</v>
      </c>
      <c r="BX98" s="247">
        <f t="shared" si="407"/>
        <v>9.6275373882688253E-3</v>
      </c>
      <c r="BY98" s="246">
        <f>IFERROR('Turistas lugar residencia isla '!BY98/'Turistas lugar residencia isla '!$E98,"-")</f>
        <v>0.38629126606867614</v>
      </c>
      <c r="BZ98" s="247">
        <f t="shared" si="408"/>
        <v>-1.3815834409838357E-2</v>
      </c>
      <c r="CA98" s="246">
        <f>IFERROR('Turistas lugar residencia isla '!CA98/'Turistas lugar residencia isla '!$G98,"-")</f>
        <v>0.19397763957825168</v>
      </c>
      <c r="CB98" s="247">
        <f t="shared" si="409"/>
        <v>4.0272885155022919E-2</v>
      </c>
      <c r="CC98" s="246">
        <f>IFERROR('Turistas lugar residencia isla '!CC98/'Turistas lugar residencia isla '!$I98,"-")</f>
        <v>0.23305004642447866</v>
      </c>
      <c r="CD98" s="247">
        <f t="shared" si="410"/>
        <v>-9.7882481042063096E-3</v>
      </c>
      <c r="CE98" s="246">
        <f>IFERROR('Turistas lugar residencia isla '!CE98/'Turistas lugar residencia isla '!$K98,"-")</f>
        <v>0.46155215362165258</v>
      </c>
      <c r="CF98" s="247">
        <f t="shared" si="411"/>
        <v>8.4603447232236562E-3</v>
      </c>
      <c r="CG98" s="246">
        <f>IFERROR('Turistas lugar residencia isla '!CG98/'Turistas lugar residencia isla '!$M98,"-")</f>
        <v>0.15532930430602293</v>
      </c>
      <c r="CH98" s="247">
        <f t="shared" si="412"/>
        <v>9.3526897332995018E-2</v>
      </c>
      <c r="CI98" s="246">
        <f>IFERROR('Turistas lugar residencia isla '!CI98/'Turistas lugar residencia isla '!$C98,"-")</f>
        <v>4.0593891636741167E-2</v>
      </c>
      <c r="CJ98" s="247">
        <f t="shared" si="413"/>
        <v>-1.8611888942148047E-2</v>
      </c>
      <c r="CK98" s="246">
        <f>IFERROR('Turistas lugar residencia isla '!CK98/'Turistas lugar residencia isla '!$E98,"-")</f>
        <v>3.1123212272825513E-2</v>
      </c>
      <c r="CL98" s="247">
        <f t="shared" si="414"/>
        <v>-5.6050725234409349E-2</v>
      </c>
      <c r="CM98" s="246">
        <f>IFERROR('Turistas lugar residencia isla '!CM98/'Turistas lugar residencia isla '!$G98,"-")</f>
        <v>5.2705680785252326E-2</v>
      </c>
      <c r="CN98" s="247">
        <f t="shared" si="415"/>
        <v>-8.3627752866955785E-2</v>
      </c>
      <c r="CO98" s="246">
        <f>IFERROR('Turistas lugar residencia isla '!CO98/'Turistas lugar residencia isla '!$I98,"-")</f>
        <v>3.5961823185472065E-2</v>
      </c>
      <c r="CP98" s="247">
        <f t="shared" si="416"/>
        <v>0.27405167580755085</v>
      </c>
      <c r="CQ98" s="246">
        <f>IFERROR('Turistas lugar residencia isla '!CQ98/'Turistas lugar residencia isla '!$K98,"-")</f>
        <v>3.5367066534991207E-2</v>
      </c>
      <c r="CR98" s="247">
        <f t="shared" si="417"/>
        <v>2.700337474308423E-3</v>
      </c>
      <c r="CS98" s="246">
        <f>IFERROR('Turistas lugar residencia isla '!CS98/'Turistas lugar residencia isla '!$M98,"-")</f>
        <v>7.123971077339665E-2</v>
      </c>
      <c r="CT98" s="247">
        <f t="shared" si="418"/>
        <v>-1.2172613984716252E-2</v>
      </c>
      <c r="CU98" s="246">
        <f>IFERROR('Turistas lugar residencia isla '!CU98/'Turistas lugar residencia isla '!$C98,"-")</f>
        <v>3.3295156141210418E-2</v>
      </c>
      <c r="CV98" s="247">
        <f t="shared" si="419"/>
        <v>3.4568326732341337E-2</v>
      </c>
      <c r="CW98" s="246">
        <f>IFERROR('Turistas lugar residencia isla '!CW98/'Turistas lugar residencia isla '!$E98,"-")</f>
        <v>2.3391870573146852E-2</v>
      </c>
      <c r="CX98" s="247">
        <f t="shared" si="420"/>
        <v>3.7559334835628677E-2</v>
      </c>
      <c r="CY98" s="246">
        <f>IFERROR('Turistas lugar residencia isla '!CY98/'Turistas lugar residencia isla '!$G98,"-")</f>
        <v>1.7318754809190921E-2</v>
      </c>
      <c r="CZ98" s="247">
        <f t="shared" si="421"/>
        <v>1.0286131722002212E-2</v>
      </c>
      <c r="DA98" s="246">
        <f>IFERROR('Turistas lugar residencia isla '!DA98/'Turistas lugar residencia isla '!$I98,"-")</f>
        <v>1.7436365005144335E-2</v>
      </c>
      <c r="DB98" s="247">
        <f t="shared" si="422"/>
        <v>7.6810744378652762E-2</v>
      </c>
      <c r="DC98" s="246">
        <f>IFERROR('Turistas lugar residencia isla '!DC98/'Turistas lugar residencia isla '!$K98,"-")</f>
        <v>8.4867101339777679E-2</v>
      </c>
      <c r="DD98" s="247">
        <f t="shared" si="423"/>
        <v>2.032112183326773E-2</v>
      </c>
      <c r="DE98" s="246">
        <f>IFERROR('Turistas lugar residencia isla '!DE98/'Turistas lugar residencia isla '!$M98,"-")</f>
        <v>2.1608602234932843E-3</v>
      </c>
      <c r="DF98" s="247">
        <f t="shared" si="424"/>
        <v>4.3612848816896088E-2</v>
      </c>
      <c r="DG98" s="246">
        <f>IFERROR('Turistas lugar residencia isla '!DG98/'Turistas lugar residencia isla '!$C98,"-")</f>
        <v>0.10877119580618005</v>
      </c>
      <c r="DH98" s="247">
        <f t="shared" si="425"/>
        <v>3.9879309995924928E-3</v>
      </c>
      <c r="DI98" s="246">
        <f>IFERROR('Turistas lugar residencia isla '!DI98/'Turistas lugar residencia isla '!$E98,"-")</f>
        <v>7.4335381565137262E-2</v>
      </c>
      <c r="DJ98" s="247">
        <f t="shared" si="426"/>
        <v>-5.2968052947667821E-2</v>
      </c>
      <c r="DK98" s="246">
        <f>IFERROR('Turistas lugar residencia isla '!DK98/'Turistas lugar residencia isla '!$G98,"-")</f>
        <v>0.22450229642272487</v>
      </c>
      <c r="DL98" s="247">
        <f t="shared" si="427"/>
        <v>1.024526515718982E-2</v>
      </c>
      <c r="DM98" s="246">
        <f>IFERROR('Turistas lugar residencia isla '!DM98/'Turistas lugar residencia isla '!$I98,"-")</f>
        <v>4.470635471647609E-2</v>
      </c>
      <c r="DN98" s="247">
        <f t="shared" si="428"/>
        <v>-5.8333710526420446E-2</v>
      </c>
      <c r="DO98" s="246">
        <f>IFERROR('Turistas lugar residencia isla '!DO98/'Turistas lugar residencia isla '!$K98,"-")</f>
        <v>3.7681346446208804E-2</v>
      </c>
      <c r="DP98" s="247">
        <f t="shared" si="429"/>
        <v>-6.0992955603905274E-2</v>
      </c>
      <c r="DQ98" s="246">
        <f>IFERROR('Turistas lugar residencia isla '!DQ98/'Turistas lugar residencia isla '!$M98,"-")</f>
        <v>7.7854739176076992E-2</v>
      </c>
      <c r="DR98" s="247">
        <f t="shared" si="430"/>
        <v>1.3829630405391518</v>
      </c>
      <c r="DS98" s="246">
        <f>IFERROR('Turistas lugar residencia isla '!DS98/'Turistas lugar residencia isla '!$C98,"-")</f>
        <v>7.2028512146750642E-2</v>
      </c>
      <c r="DT98" s="247">
        <f t="shared" si="431"/>
        <v>0.13183097613794237</v>
      </c>
      <c r="DU98" s="246">
        <f>IFERROR('Turistas lugar residencia isla '!DU98/'Turistas lugar residencia isla '!$E98,"-")</f>
        <v>0.11206983573163677</v>
      </c>
      <c r="DV98" s="247">
        <f t="shared" si="432"/>
        <v>7.1500625713113442E-2</v>
      </c>
      <c r="DW98" s="246">
        <f>IFERROR('Turistas lugar residencia isla '!DW98/'Turistas lugar residencia isla '!$G98,"-")</f>
        <v>9.869473381332601E-2</v>
      </c>
      <c r="DX98" s="247">
        <f t="shared" si="433"/>
        <v>0.13726198484629903</v>
      </c>
      <c r="DY98" s="246">
        <f>IFERROR('Turistas lugar residencia isla '!DY98/'Turistas lugar residencia isla '!$I98,"-")</f>
        <v>8.3941312767149875E-2</v>
      </c>
      <c r="DZ98" s="247">
        <f t="shared" si="434"/>
        <v>7.5674545296413376E-2</v>
      </c>
      <c r="EA98" s="246">
        <f>IFERROR('Turistas lugar residencia isla '!EA98/'Turistas lugar residencia isla '!$K98,"-")</f>
        <v>5.9559412724057799E-2</v>
      </c>
      <c r="EB98" s="247">
        <f t="shared" si="435"/>
        <v>0.24863557966104799</v>
      </c>
      <c r="EC98" s="246">
        <f>IFERROR('Turistas lugar residencia isla '!EC98/'Turistas lugar residencia isla '!$M98,"-")</f>
        <v>8.8384333886016464E-2</v>
      </c>
      <c r="ED98" s="247">
        <f t="shared" si="436"/>
        <v>-8.5359352045618397E-2</v>
      </c>
    </row>
    <row r="99" spans="1:134" s="16" customFormat="1" outlineLevel="1" x14ac:dyDescent="0.25">
      <c r="A99" s="218"/>
      <c r="B99" s="33" t="s">
        <v>33</v>
      </c>
      <c r="C99" s="242">
        <f>IFERROR('Turistas lugar residencia isla '!C99/'Turistas lugar residencia isla '!$C99,"-")</f>
        <v>1</v>
      </c>
      <c r="D99" s="35">
        <f>IFERROR(C99/C112-1,"-")</f>
        <v>0</v>
      </c>
      <c r="E99" s="243">
        <f>IFERROR('Turistas lugar residencia isla '!E99/'Turistas lugar residencia isla '!$E99,"-")</f>
        <v>1</v>
      </c>
      <c r="F99" s="35">
        <f>IFERROR(E99/E112-1,"-")</f>
        <v>0</v>
      </c>
      <c r="G99" s="243">
        <f>IFERROR('Turistas lugar residencia isla '!G99/'Turistas lugar residencia isla '!$G99,"-")</f>
        <v>1</v>
      </c>
      <c r="H99" s="35">
        <f>IFERROR(G99/G112-1,"-")</f>
        <v>0</v>
      </c>
      <c r="I99" s="243">
        <f>IFERROR('Turistas lugar residencia isla '!I99/'Turistas lugar residencia isla '!$I99,"-")</f>
        <v>1</v>
      </c>
      <c r="J99" s="35">
        <f>IFERROR(I99/I112-1,"-")</f>
        <v>0</v>
      </c>
      <c r="K99" s="243">
        <f>IFERROR('Turistas lugar residencia isla '!K99/'Turistas lugar residencia isla '!$K99,"-")</f>
        <v>1</v>
      </c>
      <c r="L99" s="35">
        <f>IFERROR(K99/K112-1,"-")</f>
        <v>0</v>
      </c>
      <c r="M99" s="243">
        <f>IFERROR('Turistas lugar residencia isla '!M99/'Turistas lugar residencia isla '!$M99,"-")</f>
        <v>1</v>
      </c>
      <c r="N99" s="35">
        <f>IFERROR(M99/M112-1,"-")</f>
        <v>0</v>
      </c>
      <c r="O99" s="242">
        <f>IFERROR('Turistas lugar residencia isla '!O99/'Turistas lugar residencia isla '!$C99,"-")</f>
        <v>0.91724124240699811</v>
      </c>
      <c r="P99" s="35">
        <f>IFERROR(O99/O112-1,"-")</f>
        <v>-4.5808364176459504E-3</v>
      </c>
      <c r="Q99" s="243">
        <f>IFERROR('Turistas lugar residencia isla '!Q99/'Turistas lugar residencia isla '!$E99,"-")</f>
        <v>0.90848655993885086</v>
      </c>
      <c r="R99" s="35">
        <f>IFERROR(Q99/Q112-1,"-")</f>
        <v>5.8523340464589069E-4</v>
      </c>
      <c r="S99" s="243">
        <f>IFERROR('Turistas lugar residencia isla '!S99/'Turistas lugar residencia isla '!$G99,"-")</f>
        <v>0.91878522165996501</v>
      </c>
      <c r="T99" s="35">
        <f>IFERROR(S99/S112-1,"-")</f>
        <v>-9.2041177079392744E-3</v>
      </c>
      <c r="U99" s="243">
        <f>IFERROR('Turistas lugar residencia isla '!U99/'Turistas lugar residencia isla '!$I99,"-")</f>
        <v>0.9499975381720106</v>
      </c>
      <c r="V99" s="35">
        <f>IFERROR(U99/U112-1,"-")</f>
        <v>-1.7027275471600878E-2</v>
      </c>
      <c r="W99" s="243">
        <f>IFERROR('Turistas lugar residencia isla '!W99/'Turistas lugar residencia isla '!$K99,"-")</f>
        <v>0.91548186647194418</v>
      </c>
      <c r="X99" s="35">
        <f>IFERROR(W99/W112-1,"-")</f>
        <v>-1.7965360344515791E-2</v>
      </c>
      <c r="Y99" s="243">
        <f>IFERROR('Turistas lugar residencia isla '!Y99/'Turistas lugar residencia isla '!$M99,"-")</f>
        <v>0.86751012145748985</v>
      </c>
      <c r="Z99" s="35">
        <f>IFERROR(Y99/Y112-1,"-")</f>
        <v>-7.5306065405214229E-2</v>
      </c>
      <c r="AA99" s="242">
        <f>IFERROR('Turistas lugar residencia isla '!AA99/'Turistas lugar residencia isla '!$C99,"-")</f>
        <v>8.2758757593001872E-2</v>
      </c>
      <c r="AB99" s="35">
        <f>IFERROR(AA99/AA112-1,"-")</f>
        <v>5.3745763814314618E-2</v>
      </c>
      <c r="AC99" s="243">
        <f>IFERROR('Turistas lugar residencia isla '!AC99/'Turistas lugar residencia isla '!$E99,"-")</f>
        <v>9.1511316828740072E-2</v>
      </c>
      <c r="AD99" s="35">
        <f>IFERROR(AC99/AC112-1,"-")</f>
        <v>-5.7959700987645357E-3</v>
      </c>
      <c r="AE99" s="243">
        <f>IFERROR('Turistas lugar residencia isla '!AE99/'Turistas lugar residencia isla '!$G99,"-")</f>
        <v>8.1214778340035015E-2</v>
      </c>
      <c r="AF99" s="35">
        <f>IFERROR(AE99/AE112-1,"-")</f>
        <v>0.11743549155420885</v>
      </c>
      <c r="AG99" s="243">
        <f>IFERROR('Turistas lugar residencia isla '!AG99/'Turistas lugar residencia isla '!$I99,"-")</f>
        <v>5.0002461827989342E-2</v>
      </c>
      <c r="AH99" s="35">
        <f>IFERROR(AG99/AG112-1,"-")</f>
        <v>0.4908014789922408</v>
      </c>
      <c r="AI99" s="243">
        <f>IFERROR('Turistas lugar residencia isla '!AI99/'Turistas lugar residencia isla '!$K99,"-")</f>
        <v>8.4522906137097967E-2</v>
      </c>
      <c r="AJ99" s="35">
        <f>IFERROR(AI99/AI112-1,"-")</f>
        <v>0.24719703928893777</v>
      </c>
      <c r="AK99" s="243">
        <f>IFERROR('Turistas lugar residencia isla '!AK99/'Turistas lugar residencia isla '!$M99,"-")</f>
        <v>0.13245614035087719</v>
      </c>
      <c r="AL99" s="35">
        <f>IFERROR(AK99/AK112-1,"-")</f>
        <v>1.1418891616797096</v>
      </c>
      <c r="AM99" s="242">
        <f>IFERROR('Turistas lugar residencia isla '!AM99/'Turistas lugar residencia isla '!$C99,"-")</f>
        <v>0.21550808596800022</v>
      </c>
      <c r="AN99" s="35">
        <f>IFERROR(AM99/AM112-1,"-")</f>
        <v>-7.5700761078986933E-2</v>
      </c>
      <c r="AO99" s="243">
        <f>IFERROR('Turistas lugar residencia isla '!AO99/'Turistas lugar residencia isla '!$E99,"-")</f>
        <v>0.1763726697524311</v>
      </c>
      <c r="AP99" s="35">
        <f>IFERROR(AO99/AO112-1,"-")</f>
        <v>-0.15378948062287767</v>
      </c>
      <c r="AQ99" s="243">
        <f>IFERROR('Turistas lugar residencia isla '!AQ99/'Turistas lugar residencia isla '!$G99,"-")</f>
        <v>0.24333405647574025</v>
      </c>
      <c r="AR99" s="35">
        <f>IFERROR(AQ99/AQ112-1,"-")</f>
        <v>-4.0057084175198265E-2</v>
      </c>
      <c r="AS99" s="243">
        <f>IFERROR('Turistas lugar residencia isla '!AS99/'Turistas lugar residencia isla '!$I99,"-")</f>
        <v>0.4497103249065873</v>
      </c>
      <c r="AT99" s="35">
        <f>IFERROR(AS99/AS112-1,"-")</f>
        <v>-0.14764700150664811</v>
      </c>
      <c r="AU99" s="243">
        <f>IFERROR('Turistas lugar residencia isla '!AU99/'Turistas lugar residencia isla '!$K99,"-")</f>
        <v>0.19391110538398026</v>
      </c>
      <c r="AV99" s="35">
        <f>IFERROR(AU99/AU112-1,"-")</f>
        <v>-0.30958176198290521</v>
      </c>
      <c r="AW99" s="243">
        <f>IFERROR('Turistas lugar residencia isla '!AW99/'Turistas lugar residencia isla '!$M99,"-")</f>
        <v>0.39908906882591094</v>
      </c>
      <c r="AX99" s="35">
        <f>IFERROR(AW99/AW112-1,"-")</f>
        <v>-0.18821031622154027</v>
      </c>
      <c r="AY99" s="242">
        <f>IFERROR('Turistas lugar residencia isla '!AY99/'Turistas lugar residencia isla '!$C99,"-")</f>
        <v>2.6094947262549132E-2</v>
      </c>
      <c r="AZ99" s="35">
        <f>IFERROR(AY99/AY112-1,"-")</f>
        <v>-1.6624722151015958E-2</v>
      </c>
      <c r="BA99" s="243">
        <f>IFERROR('Turistas lugar residencia isla '!BA99/'Turistas lugar residencia isla '!$E99,"-")</f>
        <v>3.6663977238948577E-2</v>
      </c>
      <c r="BB99" s="35">
        <f>IFERROR(BA99/BA112-1,"-")</f>
        <v>-5.2777078322050808E-2</v>
      </c>
      <c r="BC99" s="243">
        <f>IFERROR('Turistas lugar residencia isla '!BC99/'Turistas lugar residencia isla '!$G99,"-")</f>
        <v>2.0357299618079906E-2</v>
      </c>
      <c r="BD99" s="35">
        <f>IFERROR(BC99/BC112-1,"-")</f>
        <v>2.844565397024601E-3</v>
      </c>
      <c r="BE99" s="243">
        <f>IFERROR('Turistas lugar residencia isla '!BE99/'Turistas lugar residencia isla '!$I99,"-")</f>
        <v>7.2924815773205464E-3</v>
      </c>
      <c r="BF99" s="35">
        <f>IFERROR(BE99/BE112-1,"-")</f>
        <v>0.46898031034143517</v>
      </c>
      <c r="BG99" s="243">
        <f>IFERROR('Turistas lugar residencia isla '!BG99/'Turistas lugar residencia isla '!$K99,"-")</f>
        <v>1.5630294613156175E-2</v>
      </c>
      <c r="BH99" s="35">
        <f>IFERROR(BG99/BG112-1,"-")</f>
        <v>1.8690327652260974E-2</v>
      </c>
      <c r="BI99" s="243">
        <f>IFERROR('Turistas lugar residencia isla '!BI99/'Turistas lugar residencia isla '!$M99,"-")</f>
        <v>2.4797570850202431E-2</v>
      </c>
      <c r="BJ99" s="35">
        <f>IFERROR(BI99/BI112-1,"-")</f>
        <v>0.685019622917584</v>
      </c>
      <c r="BK99" s="242">
        <f>IFERROR('Turistas lugar residencia isla '!BK99/'Turistas lugar residencia isla '!$C99,"-")</f>
        <v>3.1873238225057235E-2</v>
      </c>
      <c r="BL99" s="35">
        <f>IFERROR(BK99/BK112-1,"-")</f>
        <v>9.4477338642546593E-2</v>
      </c>
      <c r="BM99" s="243">
        <f>IFERROR('Turistas lugar residencia isla '!BM99/'Turistas lugar residencia isla '!$E99,"-")</f>
        <v>3.1273090152448085E-2</v>
      </c>
      <c r="BN99" s="35">
        <f>IFERROR(BM99/BM112-1,"-")</f>
        <v>7.5371557211872275E-2</v>
      </c>
      <c r="BO99" s="243">
        <f>IFERROR('Turistas lugar residencia isla '!BO99/'Turistas lugar residencia isla '!$G99,"-")</f>
        <v>1.5887270507393712E-2</v>
      </c>
      <c r="BP99" s="35">
        <f>IFERROR(BO99/BO112-1,"-")</f>
        <v>-4.8608893589496605E-2</v>
      </c>
      <c r="BQ99" s="243">
        <f>IFERROR('Turistas lugar residencia isla '!BQ99/'Turistas lugar residencia isla '!$I99,"-")</f>
        <v>3.9996498733526266E-2</v>
      </c>
      <c r="BR99" s="35">
        <f>IFERROR(BQ99/BQ112-1,"-")</f>
        <v>0.2307619018468845</v>
      </c>
      <c r="BS99" s="243">
        <f>IFERROR('Turistas lugar residencia isla '!BS99/'Turistas lugar residencia isla '!$K99,"-")</f>
        <v>4.796472087396017E-2</v>
      </c>
      <c r="BT99" s="35">
        <f>IFERROR(BS99/BS112-1,"-")</f>
        <v>0.45786070701864801</v>
      </c>
      <c r="BU99" s="243">
        <f>IFERROR('Turistas lugar residencia isla '!BU99/'Turistas lugar residencia isla '!$M99,"-")</f>
        <v>2.3144399460188935E-2</v>
      </c>
      <c r="BV99" s="35">
        <f>IFERROR(BU99/BU112-1,"-")</f>
        <v>1.9681020024494318</v>
      </c>
      <c r="BW99" s="242">
        <f>IFERROR('Turistas lugar residencia isla '!BW99/'Turistas lugar residencia isla '!$C99,"-")</f>
        <v>0.25672700263356407</v>
      </c>
      <c r="BX99" s="35">
        <f>IFERROR(BW99/BW112-1,"-")</f>
        <v>3.2027690537507203E-2</v>
      </c>
      <c r="BY99" s="243">
        <f>IFERROR('Turistas lugar residencia isla '!BY99/'Turistas lugar residencia isla '!$E99,"-")</f>
        <v>0.31735105524650731</v>
      </c>
      <c r="BZ99" s="35">
        <f>IFERROR(BY99/BY112-1,"-")</f>
        <v>6.2090394518228509E-2</v>
      </c>
      <c r="CA99" s="243">
        <f>IFERROR('Turistas lugar residencia isla '!CA99/'Turistas lugar residencia isla '!$G99,"-")</f>
        <v>0.103625466048464</v>
      </c>
      <c r="CB99" s="35">
        <f>IFERROR(CA99/CA112-1,"-")</f>
        <v>-2.5146818512667757E-2</v>
      </c>
      <c r="CC99" s="243">
        <f>IFERROR('Turistas lugar residencia isla '!CC99/'Turistas lugar residencia isla '!$I99,"-")</f>
        <v>0.20473108632263076</v>
      </c>
      <c r="CD99" s="35">
        <f>IFERROR(CC99/CC112-1,"-")</f>
        <v>0.10948475779904698</v>
      </c>
      <c r="CE99" s="243">
        <f>IFERROR('Turistas lugar residencia isla '!CE99/'Turistas lugar residencia isla '!$K99,"-")</f>
        <v>0.3949333982408163</v>
      </c>
      <c r="CF99" s="35">
        <f>IFERROR(CE99/CE112-1,"-")</f>
        <v>6.9911467798717375E-2</v>
      </c>
      <c r="CG99" s="243">
        <f>IFERROR('Turistas lugar residencia isla '!CG99/'Turistas lugar residencia isla '!$M99,"-")</f>
        <v>0.14304993252361672</v>
      </c>
      <c r="CH99" s="35">
        <f>IFERROR(CG99/CG112-1,"-")</f>
        <v>-0.42437547783278118</v>
      </c>
      <c r="CI99" s="242">
        <f>IFERROR('Turistas lugar residencia isla '!CI99/'Turistas lugar residencia isla '!$C99,"-")</f>
        <v>3.7888913886425894E-2</v>
      </c>
      <c r="CJ99" s="35">
        <f>IFERROR(CI99/CI112-1,"-")</f>
        <v>5.6162710421909789E-2</v>
      </c>
      <c r="CK99" s="243">
        <f>IFERROR('Turistas lugar residencia isla '!CK99/'Turistas lugar residencia isla '!$E99,"-")</f>
        <v>2.6725126332328337E-2</v>
      </c>
      <c r="CL99" s="35">
        <f>IFERROR(CK99/CK112-1,"-")</f>
        <v>6.2983278137474841E-2</v>
      </c>
      <c r="CM99" s="243">
        <f>IFERROR('Turistas lugar residencia isla '!CM99/'Turistas lugar residencia isla '!$G99,"-")</f>
        <v>5.181651690891937E-2</v>
      </c>
      <c r="CN99" s="35">
        <f>IFERROR(CM99/CM112-1,"-")</f>
        <v>0.1760293101877064</v>
      </c>
      <c r="CO99" s="243">
        <f>IFERROR('Turistas lugar residencia isla '!CO99/'Turistas lugar residencia isla '!$I99,"-")</f>
        <v>2.4361155636765486E-2</v>
      </c>
      <c r="CP99" s="35">
        <f>IFERROR(CO99/CO112-1,"-")</f>
        <v>-0.17481906892125143</v>
      </c>
      <c r="CQ99" s="243">
        <f>IFERROR('Turistas lugar residencia isla '!CQ99/'Turistas lugar residencia isla '!$K99,"-")</f>
        <v>3.4940270797837056E-2</v>
      </c>
      <c r="CR99" s="35">
        <f>IFERROR(CQ99/CQ112-1,"-")</f>
        <v>0.19606168560265558</v>
      </c>
      <c r="CS99" s="243">
        <f>IFERROR('Turistas lugar residencia isla '!CS99/'Turistas lugar residencia isla '!$M99,"-")</f>
        <v>6.5418353576248311E-2</v>
      </c>
      <c r="CT99" s="35">
        <f>IFERROR(CS99/CS112-1,"-")</f>
        <v>0.88612292715093588</v>
      </c>
      <c r="CU99" s="242">
        <f>IFERROR('Turistas lugar residencia isla '!CU99/'Turistas lugar residencia isla '!$C99,"-")</f>
        <v>2.7459702499900745E-2</v>
      </c>
      <c r="CV99" s="35">
        <f>IFERROR(CU99/CU112-1,"-")</f>
        <v>3.2978409901159855E-2</v>
      </c>
      <c r="CW99" s="243">
        <f>IFERROR('Turistas lugar residencia isla '!CW99/'Turistas lugar residencia isla '!$E99,"-")</f>
        <v>2.1703681684997238E-2</v>
      </c>
      <c r="CX99" s="35">
        <f>IFERROR(CW99/CW112-1,"-")</f>
        <v>0.34932656045832666</v>
      </c>
      <c r="CY99" s="243">
        <f>IFERROR('Turistas lugar residencia isla '!CY99/'Turistas lugar residencia isla '!$G99,"-")</f>
        <v>1.3596758976635773E-2</v>
      </c>
      <c r="CZ99" s="35">
        <f>IFERROR(CY99/CY112-1,"-")</f>
        <v>5.2067161600984457E-2</v>
      </c>
      <c r="DA99" s="243">
        <f>IFERROR('Turistas lugar residencia isla '!DA99/'Turistas lugar residencia isla '!$I99,"-")</f>
        <v>1.2385730150827995E-2</v>
      </c>
      <c r="DB99" s="35">
        <f>IFERROR(DA99/DA112-1,"-")</f>
        <v>-7.6259642513386128E-2</v>
      </c>
      <c r="DC99" s="243">
        <f>IFERROR('Turistas lugar residencia isla '!DC99/'Turistas lugar residencia isla '!$K99,"-")</f>
        <v>7.2300254380061948E-2</v>
      </c>
      <c r="DD99" s="35">
        <f>IFERROR(DC99/DC112-1,"-")</f>
        <v>3.3711143270057198E-2</v>
      </c>
      <c r="DE99" s="243">
        <f>IFERROR('Turistas lugar residencia isla '!DE99/'Turistas lugar residencia isla '!$M99,"-")</f>
        <v>3.0364372469635629E-4</v>
      </c>
      <c r="DF99" s="35">
        <f>IFERROR(DE99/DE112-1,"-")</f>
        <v>-0.84861483873902555</v>
      </c>
      <c r="DG99" s="242">
        <f>IFERROR('Turistas lugar residencia isla '!DG99/'Turistas lugar residencia isla '!$C99,"-")</f>
        <v>0.2098364940513214</v>
      </c>
      <c r="DH99" s="35">
        <f>IFERROR(DG99/DG112-1,"-")</f>
        <v>-2.3961593182889152E-2</v>
      </c>
      <c r="DI99" s="243">
        <f>IFERROR('Turistas lugar residencia isla '!DI99/'Turistas lugar residencia isla '!$E99,"-")</f>
        <v>0.15070066669497642</v>
      </c>
      <c r="DJ99" s="35">
        <f>IFERROR(DI99/DI112-1,"-")</f>
        <v>-5.5841347331567093E-2</v>
      </c>
      <c r="DK99" s="243">
        <f>IFERROR('Turistas lugar residencia isla '!DK99/'Turistas lugar residencia isla '!$G99,"-")</f>
        <v>0.37291444888980824</v>
      </c>
      <c r="DL99" s="35">
        <f>IFERROR(DK99/DK112-1,"-")</f>
        <v>-1.6857762997859127E-2</v>
      </c>
      <c r="DM99" s="243">
        <f>IFERROR('Turistas lugar residencia isla '!DM99/'Turistas lugar residencia isla '!$I99,"-")</f>
        <v>8.6027211405375545E-2</v>
      </c>
      <c r="DN99" s="35">
        <f>IFERROR(DM99/DM112-1,"-")</f>
        <v>0.35100980316985386</v>
      </c>
      <c r="DO99" s="243">
        <f>IFERROR('Turistas lugar residencia isla '!DO99/'Turistas lugar residencia isla '!$K99,"-")</f>
        <v>8.9400512578211133E-2</v>
      </c>
      <c r="DP99" s="35">
        <f>IFERROR(DO99/DO112-1,"-")</f>
        <v>0.21258096349577937</v>
      </c>
      <c r="DQ99" s="243">
        <f>IFERROR('Turistas lugar residencia isla '!DQ99/'Turistas lugar residencia isla '!$M99,"-")</f>
        <v>6.4068825910931174E-2</v>
      </c>
      <c r="DR99" s="35">
        <f>IFERROR(DQ99/DQ112-1,"-")</f>
        <v>3.3139027971469464</v>
      </c>
      <c r="DS99" s="242">
        <f>IFERROR('Turistas lugar residencia isla '!DS99/'Turistas lugar residencia isla '!$C99,"-")</f>
        <v>6.51517607823935E-2</v>
      </c>
      <c r="DT99" s="35">
        <f>IFERROR(DS99/DS112-1,"-")</f>
        <v>0.11833292501004711</v>
      </c>
      <c r="DU99" s="243">
        <f>IFERROR('Turistas lugar residencia isla '!DU99/'Turistas lugar residencia isla '!$E99,"-")</f>
        <v>0.10104675357764661</v>
      </c>
      <c r="DV99" s="35">
        <f>IFERROR(DU99/DU112-1,"-")</f>
        <v>0.12912176763706995</v>
      </c>
      <c r="DW99" s="243">
        <f>IFERROR('Turistas lugar residencia isla '!DW99/'Turistas lugar residencia isla '!$G99,"-")</f>
        <v>7.4585412367753234E-2</v>
      </c>
      <c r="DX99" s="35">
        <f>IFERROR(DW99/DW112-1,"-")</f>
        <v>8.1333627663607633E-2</v>
      </c>
      <c r="DY99" s="243">
        <f>IFERROR('Turistas lugar residencia isla '!DY99/'Turistas lugar residencia isla '!$I99,"-")</f>
        <v>8.0239180265986837E-2</v>
      </c>
      <c r="DZ99" s="35">
        <f>IFERROR(DY99/DY112-1,"-")</f>
        <v>0.38245173348148875</v>
      </c>
      <c r="EA99" s="243">
        <f>IFERROR('Turistas lugar residencia isla '!EA99/'Turistas lugar residencia isla '!$K99,"-")</f>
        <v>5.1873487679509757E-2</v>
      </c>
      <c r="EB99" s="35">
        <f>IFERROR(EA99/EA112-1,"-")</f>
        <v>4.7432019141187221E-2</v>
      </c>
      <c r="EC99" s="243">
        <f>IFERROR('Turistas lugar residencia isla '!EC99/'Turistas lugar residencia isla '!$M99,"-")</f>
        <v>8.3906882591093121E-2</v>
      </c>
      <c r="ED99" s="35">
        <f>IFERROR(EC99/EC112-1,"-")</f>
        <v>1.0535665716116847</v>
      </c>
    </row>
    <row r="100" spans="1:134" s="16" customFormat="1" outlineLevel="1" x14ac:dyDescent="0.25">
      <c r="A100" s="218"/>
      <c r="B100" s="33" t="s">
        <v>35</v>
      </c>
      <c r="C100" s="242">
        <f>IFERROR('Turistas lugar residencia isla '!C100/'Turistas lugar residencia isla '!$C100,"-")</f>
        <v>1</v>
      </c>
      <c r="D100" s="35">
        <f t="shared" ref="D100:D111" si="437">IFERROR(C100/C113-1,"-")</f>
        <v>0</v>
      </c>
      <c r="E100" s="243">
        <f>IFERROR('Turistas lugar residencia isla '!E100/'Turistas lugar residencia isla '!$E100,"-")</f>
        <v>1</v>
      </c>
      <c r="F100" s="35">
        <f t="shared" ref="F100:F111" si="438">IFERROR(E100/E113-1,"-")</f>
        <v>0</v>
      </c>
      <c r="G100" s="243">
        <f>IFERROR('Turistas lugar residencia isla '!G100/'Turistas lugar residencia isla '!$G100,"-")</f>
        <v>1</v>
      </c>
      <c r="H100" s="35">
        <f t="shared" ref="H100:H111" si="439">IFERROR(G100/G113-1,"-")</f>
        <v>0</v>
      </c>
      <c r="I100" s="243">
        <f>IFERROR('Turistas lugar residencia isla '!I100/'Turistas lugar residencia isla '!$I100,"-")</f>
        <v>1</v>
      </c>
      <c r="J100" s="35">
        <f t="shared" ref="J100:J111" si="440">IFERROR(I100/I113-1,"-")</f>
        <v>0</v>
      </c>
      <c r="K100" s="243">
        <f>IFERROR('Turistas lugar residencia isla '!K100/'Turistas lugar residencia isla '!$K100,"-")</f>
        <v>1</v>
      </c>
      <c r="L100" s="35">
        <f t="shared" ref="L100:L111" si="441">IFERROR(K100/K113-1,"-")</f>
        <v>0</v>
      </c>
      <c r="M100" s="243">
        <f>IFERROR('Turistas lugar residencia isla '!M100/'Turistas lugar residencia isla '!$M100,"-")</f>
        <v>1</v>
      </c>
      <c r="N100" s="35">
        <f t="shared" ref="N100:N111" si="442">IFERROR(M100/M113-1,"-")</f>
        <v>0</v>
      </c>
      <c r="O100" s="242">
        <f>IFERROR('Turistas lugar residencia isla '!O100/'Turistas lugar residencia isla '!$C100,"-")</f>
        <v>0.92295549734126392</v>
      </c>
      <c r="P100" s="35">
        <f t="shared" ref="P100:P111" si="443">IFERROR(O100/O113-1,"-")</f>
        <v>-6.5558099387537094E-3</v>
      </c>
      <c r="Q100" s="243">
        <f>IFERROR('Turistas lugar residencia isla '!Q100/'Turistas lugar residencia isla '!$E100,"-")</f>
        <v>0.91955265860856983</v>
      </c>
      <c r="R100" s="35">
        <f t="shared" ref="R100:R111" si="444">IFERROR(Q100/Q113-1,"-")</f>
        <v>-3.1212731915530867E-5</v>
      </c>
      <c r="S100" s="243">
        <f>IFERROR('Turistas lugar residencia isla '!S100/'Turistas lugar residencia isla '!$G100,"-")</f>
        <v>0.90839115259488334</v>
      </c>
      <c r="T100" s="35">
        <f t="shared" ref="T100:T111" si="445">IFERROR(S100/S113-1,"-")</f>
        <v>-1.1368013088615569E-2</v>
      </c>
      <c r="U100" s="243">
        <f>IFERROR('Turistas lugar residencia isla '!U100/'Turistas lugar residencia isla '!$I100,"-")</f>
        <v>0.95881633651259479</v>
      </c>
      <c r="V100" s="35">
        <f t="shared" ref="V100:V111" si="446">IFERROR(U100/U113-1,"-")</f>
        <v>-4.248975233085317E-3</v>
      </c>
      <c r="W100" s="243">
        <f>IFERROR('Turistas lugar residencia isla '!W100/'Turistas lugar residencia isla '!$K100,"-")</f>
        <v>0.92205047193331602</v>
      </c>
      <c r="X100" s="35">
        <f t="shared" ref="X100:X111" si="447">IFERROR(W100/W113-1,"-")</f>
        <v>-1.1980488856507265E-2</v>
      </c>
      <c r="Y100" s="243">
        <f>IFERROR('Turistas lugar residencia isla '!Y100/'Turistas lugar residencia isla '!$M100,"-")</f>
        <v>0.86012641851181015</v>
      </c>
      <c r="Z100" s="35">
        <f t="shared" ref="Z100:Z111" si="448">IFERROR(Y100/Y113-1,"-")</f>
        <v>-4.6312778444291824E-2</v>
      </c>
      <c r="AA100" s="242">
        <f>IFERROR('Turistas lugar residencia isla '!AA100/'Turistas lugar residencia isla '!$C100,"-")</f>
        <v>7.7044502658736136E-2</v>
      </c>
      <c r="AB100" s="35">
        <f t="shared" ref="AB100:AB111" si="449">IFERROR(AA100/AA113-1,"-")</f>
        <v>8.5839594820319887E-2</v>
      </c>
      <c r="AC100" s="243">
        <f>IFERROR('Turistas lugar residencia isla '!AC100/'Turistas lugar residencia isla '!$E100,"-")</f>
        <v>8.044517445967557E-2</v>
      </c>
      <c r="AD100" s="35">
        <f t="shared" ref="AD100:AD111" si="450">IFERROR(AC100/AC113-1,"-")</f>
        <v>3.2996970805343473E-4</v>
      </c>
      <c r="AE100" s="243">
        <f>IFERROR('Turistas lugar residencia isla '!AE100/'Turistas lugar residencia isla '!$G100,"-")</f>
        <v>9.1608847405116683E-2</v>
      </c>
      <c r="AF100" s="35">
        <f t="shared" ref="AF100:AF111" si="451">IFERROR(AE100/AE113-1,"-")</f>
        <v>0.12873833570811821</v>
      </c>
      <c r="AG100" s="243">
        <f>IFERROR('Turistas lugar residencia isla '!AG100/'Turistas lugar residencia isla '!$I100,"-")</f>
        <v>4.1183663487405237E-2</v>
      </c>
      <c r="AH100" s="35">
        <f t="shared" ref="AH100:AH111" si="452">IFERROR(AG100/AG113-1,"-")</f>
        <v>0.11030245710665221</v>
      </c>
      <c r="AI100" s="243">
        <f>IFERROR('Turistas lugar residencia isla '!AI100/'Turistas lugar residencia isla '!$K100,"-")</f>
        <v>7.7949528066684023E-2</v>
      </c>
      <c r="AJ100" s="35">
        <f t="shared" ref="AJ100:AJ111" si="453">IFERROR(AI100/AI113-1,"-")</f>
        <v>0.16745151265489855</v>
      </c>
      <c r="AK100" s="243">
        <f>IFERROR('Turistas lugar residencia isla '!AK100/'Turistas lugar residencia isla '!$M100,"-")</f>
        <v>0.13987358148818985</v>
      </c>
      <c r="AL100" s="35">
        <f t="shared" ref="AL100:AL111" si="454">IFERROR(AK100/AK113-1,"-")</f>
        <v>0.4251616352222285</v>
      </c>
      <c r="AM100" s="242">
        <f>IFERROR('Turistas lugar residencia isla '!AM100/'Turistas lugar residencia isla '!$C100,"-")</f>
        <v>0.20101378460657207</v>
      </c>
      <c r="AN100" s="35">
        <f t="shared" ref="AN100:AN111" si="455">IFERROR(AM100/AM113-1,"-")</f>
        <v>-5.812481487401655E-2</v>
      </c>
      <c r="AO100" s="243">
        <f>IFERROR('Turistas lugar residencia isla '!AO100/'Turistas lugar residencia isla '!$E100,"-")</f>
        <v>0.15157687623785976</v>
      </c>
      <c r="AP100" s="35">
        <f t="shared" ref="AP100:AP111" si="456">IFERROR(AO100/AO113-1,"-")</f>
        <v>-0.14755250590442348</v>
      </c>
      <c r="AQ100" s="243">
        <f>IFERROR('Turistas lugar residencia isla '!AQ100/'Turistas lugar residencia isla '!$G100,"-")</f>
        <v>0.21965864298028548</v>
      </c>
      <c r="AR100" s="35">
        <f t="shared" ref="AR100:AR111" si="457">IFERROR(AQ100/AQ113-1,"-")</f>
        <v>5.5440274066381079E-2</v>
      </c>
      <c r="AS100" s="243">
        <f>IFERROR('Turistas lugar residencia isla '!AS100/'Turistas lugar residencia isla '!$I100,"-")</f>
        <v>0.39524469443765115</v>
      </c>
      <c r="AT100" s="35">
        <f t="shared" ref="AT100:AT111" si="458">IFERROR(AS100/AS113-1,"-")</f>
        <v>-0.12911259229012173</v>
      </c>
      <c r="AU100" s="243">
        <f>IFERROR('Turistas lugar residencia isla '!AU100/'Turistas lugar residencia isla '!$K100,"-")</f>
        <v>0.1608015144227587</v>
      </c>
      <c r="AV100" s="35">
        <f t="shared" ref="AV100:AV111" si="459">IFERROR(AU100/AU113-1,"-")</f>
        <v>-0.23261051883107542</v>
      </c>
      <c r="AW100" s="243">
        <f>IFERROR('Turistas lugar residencia isla '!AW100/'Turistas lugar residencia isla '!$M100,"-")</f>
        <v>0.40143422171293386</v>
      </c>
      <c r="AX100" s="35">
        <f t="shared" ref="AX100:AX111" si="460">IFERROR(AW100/AW113-1,"-")</f>
        <v>-0.28140084778839414</v>
      </c>
      <c r="AY100" s="242">
        <f>IFERROR('Turistas lugar residencia isla '!AY100/'Turistas lugar residencia isla '!$C100,"-")</f>
        <v>2.2269024098576933E-2</v>
      </c>
      <c r="AZ100" s="35">
        <f t="shared" ref="AZ100:AZ111" si="461">IFERROR(AY100/AY113-1,"-")</f>
        <v>-0.18221859945815277</v>
      </c>
      <c r="BA100" s="243">
        <f>IFERROR('Turistas lugar residencia isla '!BA100/'Turistas lugar residencia isla '!$E100,"-")</f>
        <v>3.3000203691584934E-2</v>
      </c>
      <c r="BB100" s="35">
        <f t="shared" ref="BB100:BB111" si="462">IFERROR(BA100/BA113-1,"-")</f>
        <v>-0.22204019340154357</v>
      </c>
      <c r="BC100" s="243">
        <f>IFERROR('Turistas lugar residencia isla '!BC100/'Turistas lugar residencia isla '!$G100,"-")</f>
        <v>1.8921641380438985E-2</v>
      </c>
      <c r="BD100" s="35">
        <f t="shared" ref="BD100:BD111" si="463">IFERROR(BC100/BC113-1,"-")</f>
        <v>-0.27252428757916403</v>
      </c>
      <c r="BE100" s="243">
        <f>IFERROR('Turistas lugar residencia isla '!BE100/'Turistas lugar residencia isla '!$I100,"-")</f>
        <v>7.5650118203309689E-3</v>
      </c>
      <c r="BF100" s="35">
        <f t="shared" ref="BF100:BF111" si="464">IFERROR(BE100/BE113-1,"-")</f>
        <v>-0.19245130290323653</v>
      </c>
      <c r="BG100" s="243">
        <f>IFERROR('Turistas lugar residencia isla '!BG100/'Turistas lugar residencia isla '!$K100,"-")</f>
        <v>1.3908684543797794E-2</v>
      </c>
      <c r="BH100" s="35">
        <f t="shared" ref="BH100:BH111" si="465">IFERROR(BG100/BG113-1,"-")</f>
        <v>2.9417027654933925E-2</v>
      </c>
      <c r="BI100" s="243">
        <f>IFERROR('Turistas lugar residencia isla '!BI100/'Turistas lugar residencia isla '!$M100,"-")</f>
        <v>2.5468524747717443E-2</v>
      </c>
      <c r="BJ100" s="35">
        <f t="shared" ref="BJ100:BJ111" si="466">IFERROR(BI100/BI113-1,"-")</f>
        <v>-0.32232922064765523</v>
      </c>
      <c r="BK100" s="242">
        <f>IFERROR('Turistas lugar residencia isla '!BK100/'Turistas lugar residencia isla '!$C100,"-")</f>
        <v>4.3573479631719161E-2</v>
      </c>
      <c r="BL100" s="35">
        <f t="shared" ref="BL100:BL111" si="467">IFERROR(BK100/BK113-1,"-")</f>
        <v>8.7347747066276904E-2</v>
      </c>
      <c r="BM100" s="243">
        <f>IFERROR('Turistas lugar residencia isla '!BM100/'Turistas lugar residencia isla '!$E100,"-")</f>
        <v>3.8532380461209756E-2</v>
      </c>
      <c r="BN100" s="35">
        <f t="shared" ref="BN100:BN111" si="468">IFERROR(BM100/BM113-1,"-")</f>
        <v>-9.0467548143839172E-2</v>
      </c>
      <c r="BO100" s="243">
        <f>IFERROR('Turistas lugar residencia isla '!BO100/'Turistas lugar residencia isla '!$G100,"-")</f>
        <v>1.9116331695865511E-2</v>
      </c>
      <c r="BP100" s="35">
        <f t="shared" ref="BP100:BP111" si="469">IFERROR(BO100/BO113-1,"-")</f>
        <v>0.14195321174610975</v>
      </c>
      <c r="BQ100" s="243">
        <f>IFERROR('Turistas lugar residencia isla '!BQ100/'Turistas lugar residencia isla '!$I100,"-")</f>
        <v>6.3530882312980624E-2</v>
      </c>
      <c r="BR100" s="35">
        <f t="shared" ref="BR100:BR111" si="470">IFERROR(BQ100/BQ113-1,"-")</f>
        <v>-3.6380397246192797E-2</v>
      </c>
      <c r="BS100" s="243">
        <f>IFERROR('Turistas lugar residencia isla '!BS100/'Turistas lugar residencia isla '!$K100,"-")</f>
        <v>7.2323394566258206E-2</v>
      </c>
      <c r="BT100" s="35">
        <f t="shared" ref="BT100:BT111" si="471">IFERROR(BS100/BS113-1,"-")</f>
        <v>0.55560398672615507</v>
      </c>
      <c r="BU100" s="243">
        <f>IFERROR('Turistas lugar residencia isla '!BU100/'Turistas lugar residencia isla '!$M100,"-")</f>
        <v>2.942372380142683E-2</v>
      </c>
      <c r="BV100" s="35">
        <f t="shared" ref="BV100:BV111" si="472">IFERROR(BU100/BU113-1,"-")</f>
        <v>0.89657141625934922</v>
      </c>
      <c r="BW100" s="242">
        <f>IFERROR('Turistas lugar residencia isla '!BW100/'Turistas lugar residencia isla '!$C100,"-")</f>
        <v>0.29177458394750511</v>
      </c>
      <c r="BX100" s="35">
        <f t="shared" ref="BX100:BX111" si="473">IFERROR(BW100/BW113-1,"-")</f>
        <v>7.8854728595223911E-2</v>
      </c>
      <c r="BY100" s="243">
        <f>IFERROR('Turistas lugar residencia isla '!BY100/'Turistas lugar residencia isla '!$E100,"-")</f>
        <v>0.35499109391048839</v>
      </c>
      <c r="BZ100" s="35">
        <f t="shared" ref="BZ100:BZ111" si="474">IFERROR(BY100/BY113-1,"-")</f>
        <v>0.10835724628050203</v>
      </c>
      <c r="CA100" s="243">
        <f>IFERROR('Turistas lugar residencia isla '!CA100/'Turistas lugar residencia isla '!$G100,"-")</f>
        <v>0.13028732340318672</v>
      </c>
      <c r="CB100" s="35">
        <f t="shared" ref="CB100:CB111" si="475">IFERROR(CA100/CA113-1,"-")</f>
        <v>0.18698766154891722</v>
      </c>
      <c r="CC100" s="243">
        <f>IFERROR('Turistas lugar residencia isla '!CC100/'Turistas lugar residencia isla '!$I100,"-")</f>
        <v>0.22752642591233935</v>
      </c>
      <c r="CD100" s="35">
        <f t="shared" ref="CD100:CD111" si="476">IFERROR(CC100/CC113-1,"-")</f>
        <v>4.3355337934839921E-2</v>
      </c>
      <c r="CE100" s="243">
        <f>IFERROR('Turistas lugar residencia isla '!CE100/'Turistas lugar residencia isla '!$K100,"-")</f>
        <v>0.4415698456894992</v>
      </c>
      <c r="CF100" s="35">
        <f t="shared" ref="CF100:CF111" si="477">IFERROR(CE100/CE113-1,"-")</f>
        <v>7.1466526837050459E-2</v>
      </c>
      <c r="CG100" s="243">
        <f>IFERROR('Turistas lugar residencia isla '!CG100/'Turistas lugar residencia isla '!$M100,"-")</f>
        <v>0.14571396887591026</v>
      </c>
      <c r="CH100" s="35">
        <f t="shared" ref="CH100:CH111" si="478">IFERROR(CG100/CG113-1,"-")</f>
        <v>0.23600515400829303</v>
      </c>
      <c r="CI100" s="242">
        <f>IFERROR('Turistas lugar residencia isla '!CI100/'Turistas lugar residencia isla '!$C100,"-")</f>
        <v>4.0898694787296991E-2</v>
      </c>
      <c r="CJ100" s="35">
        <f t="shared" ref="CJ100:CJ111" si="479">IFERROR(CI100/CI113-1,"-")</f>
        <v>7.5136695120779029E-2</v>
      </c>
      <c r="CK100" s="243">
        <f>IFERROR('Turistas lugar residencia isla '!CK100/'Turistas lugar residencia isla '!$E100,"-")</f>
        <v>3.514546612868974E-2</v>
      </c>
      <c r="CL100" s="35">
        <f t="shared" ref="CL100:CL111" si="480">IFERROR(CK100/CK113-1,"-")</f>
        <v>0.19980967967292163</v>
      </c>
      <c r="CM100" s="243">
        <f>IFERROR('Turistas lugar residencia isla '!CM100/'Turistas lugar residencia isla '!$G100,"-")</f>
        <v>4.6736962097463662E-2</v>
      </c>
      <c r="CN100" s="35">
        <f t="shared" ref="CN100:CN111" si="481">IFERROR(CM100/CM113-1,"-")</f>
        <v>-3.9081368058257571E-2</v>
      </c>
      <c r="CO100" s="243">
        <f>IFERROR('Turistas lugar residencia isla '!CO100/'Turistas lugar residencia isla '!$I100,"-")</f>
        <v>3.1895872394771881E-2</v>
      </c>
      <c r="CP100" s="35">
        <f t="shared" ref="CP100:CP111" si="482">IFERROR(CO100/CO113-1,"-")</f>
        <v>0.13293378146932167</v>
      </c>
      <c r="CQ100" s="243">
        <f>IFERROR('Turistas lugar residencia isla '!CQ100/'Turistas lugar residencia isla '!$K100,"-")</f>
        <v>3.825329514916976E-2</v>
      </c>
      <c r="CR100" s="35">
        <f t="shared" ref="CR100:CR111" si="483">IFERROR(CQ100/CQ113-1,"-")</f>
        <v>0.27715866748696816</v>
      </c>
      <c r="CS100" s="243">
        <f>IFERROR('Turistas lugar residencia isla '!CS100/'Turistas lugar residencia isla '!$M100,"-")</f>
        <v>8.4205078919158682E-2</v>
      </c>
      <c r="CT100" s="35">
        <f t="shared" ref="CT100:CT111" si="484">IFERROR(CS100/CS113-1,"-")</f>
        <v>0.65169392799361958</v>
      </c>
      <c r="CU100" s="242">
        <f>IFERROR('Turistas lugar residencia isla '!CU100/'Turistas lugar residencia isla '!$C100,"-")</f>
        <v>2.7055654454010574E-2</v>
      </c>
      <c r="CV100" s="35">
        <f t="shared" ref="CV100:CV111" si="485">IFERROR(CU100/CU113-1,"-")</f>
        <v>1.2139211824802931E-2</v>
      </c>
      <c r="CW100" s="243">
        <f>IFERROR('Turistas lugar residencia isla '!CW100/'Turistas lugar residencia isla '!$E100,"-")</f>
        <v>1.8772129790544375E-2</v>
      </c>
      <c r="CX100" s="35">
        <f t="shared" ref="CX100:CX111" si="486">IFERROR(CW100/CW113-1,"-")</f>
        <v>0.13057203624144154</v>
      </c>
      <c r="CY100" s="243">
        <f>IFERROR('Turistas lugar residencia isla '!CY100/'Turistas lugar residencia isla '!$G100,"-")</f>
        <v>1.3035786337254416E-2</v>
      </c>
      <c r="CZ100" s="35">
        <f t="shared" ref="CZ100:CZ111" si="487">IFERROR(CY100/CY113-1,"-")</f>
        <v>0.26231303194260969</v>
      </c>
      <c r="DA100" s="243">
        <f>IFERROR('Turistas lugar residencia isla '!DA100/'Turistas lugar residencia isla '!$I100,"-")</f>
        <v>1.6733240944539551E-2</v>
      </c>
      <c r="DB100" s="35">
        <f t="shared" ref="DB100:DB111" si="488">IFERROR(DA100/DA113-1,"-")</f>
        <v>-7.7498376454032458E-2</v>
      </c>
      <c r="DC100" s="243">
        <f>IFERROR('Turistas lugar residencia isla '!DC100/'Turistas lugar residencia isla '!$K100,"-")</f>
        <v>7.2204252915660946E-2</v>
      </c>
      <c r="DD100" s="35">
        <f t="shared" ref="DD100:DD111" si="489">IFERROR(DC100/DC113-1,"-")</f>
        <v>-7.881636981266793E-2</v>
      </c>
      <c r="DE100" s="243">
        <f>IFERROR('Turistas lugar residencia isla '!DE100/'Turistas lugar residencia isla '!$M100,"-")</f>
        <v>1.3270247292352049E-2</v>
      </c>
      <c r="DF100" s="35">
        <f t="shared" ref="DF100:DF111" si="490">IFERROR(DE100/DE113-1,"-")</f>
        <v>0.13441791303805273</v>
      </c>
      <c r="DG100" s="242">
        <f>IFERROR('Turistas lugar residencia isla '!DG100/'Turistas lugar residencia isla '!$C100,"-")</f>
        <v>0.19492597430066722</v>
      </c>
      <c r="DH100" s="35">
        <f t="shared" ref="DH100:DH111" si="491">IFERROR(DG100/DG113-1,"-")</f>
        <v>-6.199604574369133E-2</v>
      </c>
      <c r="DI100" s="243">
        <f>IFERROR('Turistas lugar residencia isla '!DI100/'Turistas lugar residencia isla '!$E100,"-")</f>
        <v>0.15718922948240668</v>
      </c>
      <c r="DJ100" s="35">
        <f t="shared" ref="DJ100:DJ111" si="492">IFERROR(DI100/DI113-1,"-")</f>
        <v>-8.1663826886725799E-2</v>
      </c>
      <c r="DK100" s="243">
        <f>IFERROR('Turistas lugar residencia isla '!DK100/'Turistas lugar residencia isla '!$G100,"-")</f>
        <v>0.36375487078488411</v>
      </c>
      <c r="DL100" s="35">
        <f t="shared" ref="DL100:DL111" si="493">IFERROR(DK100/DK113-1,"-")</f>
        <v>-5.959123794642196E-2</v>
      </c>
      <c r="DM100" s="243">
        <f>IFERROR('Turistas lugar residencia isla '!DM100/'Turistas lugar residencia isla '!$I100,"-")</f>
        <v>0.10597538110377436</v>
      </c>
      <c r="DN100" s="35">
        <f t="shared" ref="DN100:DN111" si="494">IFERROR(DM100/DM113-1,"-")</f>
        <v>0.54842448526640131</v>
      </c>
      <c r="DO100" s="243">
        <f>IFERROR('Turistas lugar residencia isla '!DO100/'Turistas lugar residencia isla '!$K100,"-")</f>
        <v>6.9477232913101608E-2</v>
      </c>
      <c r="DP100" s="35">
        <f t="shared" ref="DP100:DP111" si="495">IFERROR(DO100/DO113-1,"-")</f>
        <v>-0.17049671991532356</v>
      </c>
      <c r="DQ100" s="243">
        <f>IFERROR('Turistas lugar residencia isla '!DQ100/'Turistas lugar residencia isla '!$M100,"-")</f>
        <v>3.3415887332273686E-2</v>
      </c>
      <c r="DR100" s="35">
        <f t="shared" ref="DR100:DR111" si="496">IFERROR(DQ100/DQ113-1,"-")</f>
        <v>-0.19282886180448733</v>
      </c>
      <c r="DS100" s="242">
        <f>IFERROR('Turistas lugar residencia isla '!DS100/'Turistas lugar residencia isla '!$C100,"-")</f>
        <v>5.6753996334310247E-2</v>
      </c>
      <c r="DT100" s="35">
        <f t="shared" ref="DT100:DT111" si="497">IFERROR(DS100/DS113-1,"-")</f>
        <v>-3.6432044446918166E-2</v>
      </c>
      <c r="DU100" s="243">
        <f>IFERROR('Turistas lugar residencia isla '!DU100/'Turistas lugar residencia isla '!$E100,"-")</f>
        <v>9.5230149821661517E-2</v>
      </c>
      <c r="DV100" s="35">
        <f t="shared" ref="DV100:DV111" si="498">IFERROR(DU100/DU113-1,"-")</f>
        <v>0.11233305972314289</v>
      </c>
      <c r="DW100" s="243">
        <f>IFERROR('Turistas lugar residencia isla '!DW100/'Turistas lugar residencia isla '!$G100,"-")</f>
        <v>7.3471610483932401E-2</v>
      </c>
      <c r="DX100" s="35">
        <f t="shared" ref="DX100:DX111" si="499">IFERROR(DW100/DW113-1,"-")</f>
        <v>-0.19001194191324888</v>
      </c>
      <c r="DY100" s="243">
        <f>IFERROR('Turistas lugar residencia isla '!DY100/'Turistas lugar residencia isla '!$I100,"-")</f>
        <v>7.2867585119969561E-2</v>
      </c>
      <c r="DZ100" s="35">
        <f t="shared" ref="DZ100:DZ111" si="500">IFERROR(DY100/DY113-1,"-")</f>
        <v>5.8718890052780415E-2</v>
      </c>
      <c r="EA100" s="243">
        <f>IFERROR('Turistas lugar residencia isla '!EA100/'Turistas lugar residencia isla '!$K100,"-")</f>
        <v>4.0680254698373053E-2</v>
      </c>
      <c r="EB100" s="35">
        <f t="shared" ref="EB100:EB111" si="501">IFERROR(EA100/EA113-1,"-")</f>
        <v>-0.17861160008381083</v>
      </c>
      <c r="EC100" s="243">
        <f>IFERROR('Turistas lugar residencia isla '!EC100/'Turistas lugar residencia isla '!$M100,"-")</f>
        <v>0.11041289320962555</v>
      </c>
      <c r="ED100" s="35">
        <f t="shared" ref="ED100:ED111" si="502">IFERROR(EC100/EC113-1,"-")</f>
        <v>0.95141027610296436</v>
      </c>
    </row>
    <row r="101" spans="1:134" s="16" customFormat="1" outlineLevel="1" x14ac:dyDescent="0.25">
      <c r="A101" s="218"/>
      <c r="B101" s="33" t="s">
        <v>37</v>
      </c>
      <c r="C101" s="242">
        <f>IFERROR('Turistas lugar residencia isla '!C101/'Turistas lugar residencia isla '!$C101,"-")</f>
        <v>1</v>
      </c>
      <c r="D101" s="35">
        <f t="shared" si="437"/>
        <v>0</v>
      </c>
      <c r="E101" s="243">
        <f>IFERROR('Turistas lugar residencia isla '!E101/'Turistas lugar residencia isla '!$E101,"-")</f>
        <v>1</v>
      </c>
      <c r="F101" s="35">
        <f t="shared" si="438"/>
        <v>0</v>
      </c>
      <c r="G101" s="243">
        <f>IFERROR('Turistas lugar residencia isla '!G101/'Turistas lugar residencia isla '!$G101,"-")</f>
        <v>1</v>
      </c>
      <c r="H101" s="35">
        <f t="shared" si="439"/>
        <v>0</v>
      </c>
      <c r="I101" s="243">
        <f>IFERROR('Turistas lugar residencia isla '!I101/'Turistas lugar residencia isla '!$I101,"-")</f>
        <v>1</v>
      </c>
      <c r="J101" s="35">
        <f t="shared" si="440"/>
        <v>0</v>
      </c>
      <c r="K101" s="243">
        <f>IFERROR('Turistas lugar residencia isla '!K101/'Turistas lugar residencia isla '!$K101,"-")</f>
        <v>1</v>
      </c>
      <c r="L101" s="35">
        <f t="shared" si="441"/>
        <v>0</v>
      </c>
      <c r="M101" s="243">
        <f>IFERROR('Turistas lugar residencia isla '!M101/'Turistas lugar residencia isla '!$M101,"-")</f>
        <v>1</v>
      </c>
      <c r="N101" s="35">
        <f t="shared" si="442"/>
        <v>0</v>
      </c>
      <c r="O101" s="242">
        <f>IFERROR('Turistas lugar residencia isla '!O101/'Turistas lugar residencia isla '!$C101,"-")</f>
        <v>0.90741888635691337</v>
      </c>
      <c r="P101" s="35">
        <f t="shared" si="443"/>
        <v>-1.2187996623708508E-2</v>
      </c>
      <c r="Q101" s="243">
        <f>IFERROR('Turistas lugar residencia isla '!Q101/'Turistas lugar residencia isla '!$E101,"-")</f>
        <v>0.89843033398249372</v>
      </c>
      <c r="R101" s="35">
        <f t="shared" si="444"/>
        <v>-1.9228331283037692E-2</v>
      </c>
      <c r="S101" s="243">
        <f>IFERROR('Turistas lugar residencia isla '!S101/'Turistas lugar residencia isla '!$G101,"-")</f>
        <v>0.89453742372384626</v>
      </c>
      <c r="T101" s="35">
        <f t="shared" si="445"/>
        <v>-1.1638646886683035E-2</v>
      </c>
      <c r="U101" s="243">
        <f>IFERROR('Turistas lugar residencia isla '!U101/'Turistas lugar residencia isla '!$I101,"-")</f>
        <v>0.94649950711029995</v>
      </c>
      <c r="V101" s="35">
        <f t="shared" si="446"/>
        <v>-7.9906869973745964E-3</v>
      </c>
      <c r="W101" s="243">
        <f>IFERROR('Turistas lugar residencia isla '!W101/'Turistas lugar residencia isla '!$K101,"-")</f>
        <v>0.92512953466070824</v>
      </c>
      <c r="X101" s="35">
        <f t="shared" si="447"/>
        <v>-6.4532892443878165E-3</v>
      </c>
      <c r="Y101" s="243">
        <f>IFERROR('Turistas lugar residencia isla '!Y101/'Turistas lugar residencia isla '!$M101,"-")</f>
        <v>0.8688946628209101</v>
      </c>
      <c r="Z101" s="35">
        <f t="shared" si="448"/>
        <v>-8.4385780708624014E-2</v>
      </c>
      <c r="AA101" s="242">
        <f>IFERROR('Turistas lugar residencia isla '!AA101/'Turistas lugar residencia isla '!$C101,"-")</f>
        <v>9.2581113643086591E-2</v>
      </c>
      <c r="AB101" s="35">
        <f t="shared" si="449"/>
        <v>0.13756921902333441</v>
      </c>
      <c r="AC101" s="243">
        <f>IFERROR('Turistas lugar residencia isla '!AC101/'Turistas lugar residencia isla '!$E101,"-")</f>
        <v>0.10156966601750626</v>
      </c>
      <c r="AD101" s="35">
        <f t="shared" si="450"/>
        <v>0.20980126387621012</v>
      </c>
      <c r="AE101" s="243">
        <f>IFERROR('Turistas lugar residencia isla '!AE101/'Turistas lugar residencia isla '!$G101,"-")</f>
        <v>0.1054625762761537</v>
      </c>
      <c r="AF101" s="35">
        <f t="shared" si="451"/>
        <v>0.11096535041105793</v>
      </c>
      <c r="AG101" s="243">
        <f>IFERROR('Turistas lugar residencia isla '!AG101/'Turistas lugar residencia isla '!$I101,"-")</f>
        <v>5.3500492889700067E-2</v>
      </c>
      <c r="AH101" s="35">
        <f t="shared" si="452"/>
        <v>0.16618794908468848</v>
      </c>
      <c r="AI101" s="243">
        <f>IFERROR('Turistas lugar residencia isla '!AI101/'Turistas lugar residencia isla '!$K101,"-")</f>
        <v>7.4870465339291745E-2</v>
      </c>
      <c r="AJ101" s="35">
        <f t="shared" si="453"/>
        <v>8.7324650665398185E-2</v>
      </c>
      <c r="AK101" s="243">
        <f>IFERROR('Turistas lugar residencia isla '!AK101/'Turistas lugar residencia isla '!$M101,"-")</f>
        <v>0.1311053371790899</v>
      </c>
      <c r="AL101" s="35">
        <f t="shared" si="454"/>
        <v>1.5694146095340229</v>
      </c>
      <c r="AM101" s="242">
        <f>IFERROR('Turistas lugar residencia isla '!AM101/'Turistas lugar residencia isla '!$C101,"-")</f>
        <v>0.21611748564429362</v>
      </c>
      <c r="AN101" s="35">
        <f t="shared" si="455"/>
        <v>-5.3154926619539244E-2</v>
      </c>
      <c r="AO101" s="243">
        <f>IFERROR('Turistas lugar residencia isla '!AO101/'Turistas lugar residencia isla '!$E101,"-")</f>
        <v>0.16597633532677278</v>
      </c>
      <c r="AP101" s="35">
        <f t="shared" si="456"/>
        <v>-0.17736450400481429</v>
      </c>
      <c r="AQ101" s="243">
        <f>IFERROR('Turistas lugar residencia isla '!AQ101/'Turistas lugar residencia isla '!$G101,"-")</f>
        <v>0.21371976428967668</v>
      </c>
      <c r="AR101" s="35">
        <f t="shared" si="457"/>
        <v>-7.0317565894066902E-3</v>
      </c>
      <c r="AS101" s="243">
        <f>IFERROR('Turistas lugar residencia isla '!AS101/'Turistas lugar residencia isla '!$I101,"-")</f>
        <v>0.40097797124647411</v>
      </c>
      <c r="AT101" s="35">
        <f t="shared" si="458"/>
        <v>-0.15851003928432805</v>
      </c>
      <c r="AU101" s="243">
        <f>IFERROR('Turistas lugar residencia isla '!AU101/'Turistas lugar residencia isla '!$K101,"-")</f>
        <v>0.16779808133298463</v>
      </c>
      <c r="AV101" s="35">
        <f t="shared" si="459"/>
        <v>-0.31605639510850247</v>
      </c>
      <c r="AW101" s="243">
        <f>IFERROR('Turistas lugar residencia isla '!AW101/'Turistas lugar residencia isla '!$M101,"-")</f>
        <v>0.48835546232509358</v>
      </c>
      <c r="AX101" s="35">
        <f t="shared" si="460"/>
        <v>-0.25484870300627249</v>
      </c>
      <c r="AY101" s="242">
        <f>IFERROR('Turistas lugar residencia isla '!AY101/'Turistas lugar residencia isla '!$C101,"-")</f>
        <v>2.3572642178351165E-2</v>
      </c>
      <c r="AZ101" s="35">
        <f t="shared" si="461"/>
        <v>8.4410291139638272E-2</v>
      </c>
      <c r="BA101" s="243">
        <f>IFERROR('Turistas lugar residencia isla '!BA101/'Turistas lugar residencia isla '!$E101,"-")</f>
        <v>3.5135088555819177E-2</v>
      </c>
      <c r="BB101" s="35">
        <f t="shared" si="462"/>
        <v>5.6459226233182669E-2</v>
      </c>
      <c r="BC101" s="243">
        <f>IFERROR('Turistas lugar residencia isla '!BC101/'Turistas lugar residencia isla '!$G101,"-")</f>
        <v>2.0465035953151002E-2</v>
      </c>
      <c r="BD101" s="35">
        <f t="shared" si="463"/>
        <v>0.15811694183962399</v>
      </c>
      <c r="BE101" s="243">
        <f>IFERROR('Turistas lugar residencia isla '!BE101/'Turistas lugar residencia isla '!$I101,"-")</f>
        <v>7.9399162575519485E-3</v>
      </c>
      <c r="BF101" s="35">
        <f t="shared" si="464"/>
        <v>-1.2667846016945039E-2</v>
      </c>
      <c r="BG101" s="243">
        <f>IFERROR('Turistas lugar residencia isla '!BG101/'Turistas lugar residencia isla '!$K101,"-")</f>
        <v>1.4183429418297458E-2</v>
      </c>
      <c r="BH101" s="35">
        <f t="shared" si="465"/>
        <v>0.36835716536143015</v>
      </c>
      <c r="BI101" s="243">
        <f>IFERROR('Turistas lugar residencia isla '!BI101/'Turistas lugar residencia isla '!$M101,"-")</f>
        <v>1.5637291125360539E-2</v>
      </c>
      <c r="BJ101" s="35">
        <f t="shared" si="466"/>
        <v>7.8347596004862741E-2</v>
      </c>
      <c r="BK101" s="242">
        <f>IFERROR('Turistas lugar residencia isla '!BK101/'Turistas lugar residencia isla '!$C101,"-")</f>
        <v>3.3196874224241855E-2</v>
      </c>
      <c r="BL101" s="35">
        <f t="shared" si="467"/>
        <v>-0.12681666579787554</v>
      </c>
      <c r="BM101" s="243">
        <f>IFERROR('Turistas lugar residencia isla '!BM101/'Turistas lugar residencia isla '!$E101,"-")</f>
        <v>2.7266651730232683E-2</v>
      </c>
      <c r="BN101" s="35">
        <f t="shared" si="468"/>
        <v>-0.10087617657968406</v>
      </c>
      <c r="BO101" s="243">
        <f>IFERROR('Turistas lugar residencia isla '!BO101/'Turistas lugar residencia isla '!$G101,"-")</f>
        <v>1.7374739640573157E-2</v>
      </c>
      <c r="BP101" s="35">
        <f t="shared" si="469"/>
        <v>-0.17944886386844083</v>
      </c>
      <c r="BQ101" s="243">
        <f>IFERROR('Turistas lugar residencia isla '!BQ101/'Turistas lugar residencia isla '!$I101,"-")</f>
        <v>5.4247147583864452E-2</v>
      </c>
      <c r="BR101" s="35">
        <f t="shared" si="470"/>
        <v>-0.19043800041575021</v>
      </c>
      <c r="BS101" s="243">
        <f>IFERROR('Turistas lugar residencia isla '!BS101/'Turistas lugar residencia isla '!$K101,"-")</f>
        <v>4.6662800526098343E-2</v>
      </c>
      <c r="BT101" s="35">
        <f t="shared" si="471"/>
        <v>7.0130956958756485E-2</v>
      </c>
      <c r="BU101" s="243">
        <f>IFERROR('Turistas lugar residencia isla '!BU101/'Turistas lugar residencia isla '!$M101,"-")</f>
        <v>2.7198398131153011E-2</v>
      </c>
      <c r="BV101" s="35">
        <f t="shared" si="472"/>
        <v>2.3111416622354022</v>
      </c>
      <c r="BW101" s="242">
        <f>IFERROR('Turistas lugar residencia isla '!BW101/'Turistas lugar residencia isla '!$C101,"-")</f>
        <v>0.30879224769558022</v>
      </c>
      <c r="BX101" s="35">
        <f t="shared" si="473"/>
        <v>5.8455948521487944E-2</v>
      </c>
      <c r="BY101" s="243">
        <f>IFERROR('Turistas lugar residencia isla '!BY101/'Turistas lugar residencia isla '!$E101,"-")</f>
        <v>0.37249742920992007</v>
      </c>
      <c r="BZ101" s="35">
        <f t="shared" si="474"/>
        <v>3.6841360123554656E-2</v>
      </c>
      <c r="CA101" s="243">
        <f>IFERROR('Turistas lugar residencia isla '!CA101/'Turistas lugar residencia isla '!$G101,"-")</f>
        <v>0.16835965711055986</v>
      </c>
      <c r="CB101" s="35">
        <f t="shared" si="475"/>
        <v>0.16496292370098842</v>
      </c>
      <c r="CC101" s="243">
        <f>IFERROR('Turistas lugar residencia isla '!CC101/'Turistas lugar residencia isla '!$I101,"-")</f>
        <v>0.25861092946309183</v>
      </c>
      <c r="CD101" s="35">
        <f t="shared" si="476"/>
        <v>0.27979678286343179</v>
      </c>
      <c r="CE101" s="243">
        <f>IFERROR('Turistas lugar residencia isla '!CE101/'Turistas lugar residencia isla '!$K101,"-")</f>
        <v>0.48757718067384553</v>
      </c>
      <c r="CF101" s="35">
        <f t="shared" si="477"/>
        <v>0.17640990714581073</v>
      </c>
      <c r="CG101" s="243">
        <f>IFERROR('Turistas lugar residencia isla '!CG101/'Turistas lugar residencia isla '!$M101,"-")</f>
        <v>0.22273604920025744</v>
      </c>
      <c r="CH101" s="35">
        <f t="shared" si="478"/>
        <v>0.24870506802250691</v>
      </c>
      <c r="CI101" s="242">
        <f>IFERROR('Turistas lugar residencia isla '!CI101/'Turistas lugar residencia isla '!$C101,"-")</f>
        <v>3.4248560713154928E-2</v>
      </c>
      <c r="CJ101" s="35">
        <f t="shared" si="479"/>
        <v>9.4363563972297726E-2</v>
      </c>
      <c r="CK101" s="243">
        <f>IFERROR('Turistas lugar residencia isla '!CK101/'Turistas lugar residencia isla '!$E101,"-")</f>
        <v>2.6257484972606965E-2</v>
      </c>
      <c r="CL101" s="35">
        <f t="shared" si="480"/>
        <v>0.1604527504966784</v>
      </c>
      <c r="CM101" s="243">
        <f>IFERROR('Turistas lugar residencia isla '!CM101/'Turistas lugar residencia isla '!$G101,"-")</f>
        <v>4.5592991490564262E-2</v>
      </c>
      <c r="CN101" s="35">
        <f t="shared" si="481"/>
        <v>6.4657184650063204E-2</v>
      </c>
      <c r="CO101" s="243">
        <f>IFERROR('Turistas lugar residencia isla '!CO101/'Turistas lugar residencia isla '!$I101,"-")</f>
        <v>2.5830348341255357E-2</v>
      </c>
      <c r="CP101" s="35">
        <f t="shared" si="482"/>
        <v>0.29746435751571965</v>
      </c>
      <c r="CQ101" s="243">
        <f>IFERROR('Turistas lugar residencia isla '!CQ101/'Turistas lugar residencia isla '!$K101,"-")</f>
        <v>2.8105325798149557E-2</v>
      </c>
      <c r="CR101" s="35">
        <f t="shared" si="483"/>
        <v>0.11906628381676976</v>
      </c>
      <c r="CS101" s="243">
        <f>IFERROR('Turistas lugar residencia isla '!CS101/'Turistas lugar residencia isla '!$M101,"-")</f>
        <v>5.501656694715263E-2</v>
      </c>
      <c r="CT101" s="35">
        <f t="shared" si="484"/>
        <v>0.39549378449151651</v>
      </c>
      <c r="CU101" s="242">
        <f>IFERROR('Turistas lugar residencia isla '!CU101/'Turistas lugar residencia isla '!$C101,"-")</f>
        <v>2.9383302934762736E-2</v>
      </c>
      <c r="CV101" s="35">
        <f t="shared" si="485"/>
        <v>6.5974587198663004E-2</v>
      </c>
      <c r="CW101" s="243">
        <f>IFERROR('Turistas lugar residencia isla '!CW101/'Turistas lugar residencia isla '!$E101,"-")</f>
        <v>1.9200977378962224E-2</v>
      </c>
      <c r="CX101" s="35">
        <f t="shared" si="486"/>
        <v>0.2248929119864711</v>
      </c>
      <c r="CY101" s="243">
        <f>IFERROR('Turistas lugar residencia isla '!CY101/'Turistas lugar residencia isla '!$G101,"-")</f>
        <v>1.6341151966171592E-2</v>
      </c>
      <c r="CZ101" s="35">
        <f t="shared" si="487"/>
        <v>0.12152917961760101</v>
      </c>
      <c r="DA101" s="243">
        <f>IFERROR('Turistas lugar residencia isla '!DA101/'Turistas lugar residencia isla '!$I101,"-")</f>
        <v>1.5621187424968524E-2</v>
      </c>
      <c r="DB101" s="35">
        <f t="shared" si="488"/>
        <v>-2.4365696538184434E-2</v>
      </c>
      <c r="DC101" s="243">
        <f>IFERROR('Turistas lugar residencia isla '!DC101/'Turistas lugar residencia isla '!$K101,"-")</f>
        <v>7.5886274821949068E-2</v>
      </c>
      <c r="DD101" s="35">
        <f t="shared" si="489"/>
        <v>7.7909193734010618E-2</v>
      </c>
      <c r="DE101" s="243">
        <f>IFERROR('Turistas lugar residencia isla '!DE101/'Turistas lugar residencia isla '!$M101,"-")</f>
        <v>5.7447975018473938E-3</v>
      </c>
      <c r="DF101" s="35">
        <f t="shared" si="490"/>
        <v>3.952015446592454</v>
      </c>
      <c r="DG101" s="242">
        <f>IFERROR('Turistas lugar residencia isla '!DG101/'Turistas lugar residencia isla '!$C101,"-")</f>
        <v>0.16808848734037035</v>
      </c>
      <c r="DH101" s="35">
        <f t="shared" si="491"/>
        <v>-9.9478454205406242E-2</v>
      </c>
      <c r="DI101" s="243">
        <f>IFERROR('Turistas lugar residencia isla '!DI101/'Turistas lugar residencia isla '!$E101,"-")</f>
        <v>0.13520345146520674</v>
      </c>
      <c r="DJ101" s="35">
        <f t="shared" si="492"/>
        <v>-8.6684992286272577E-2</v>
      </c>
      <c r="DK101" s="243">
        <f>IFERROR('Turistas lugar residencia isla '!DK101/'Turistas lugar residencia isla '!$G101,"-")</f>
        <v>0.32421421169968911</v>
      </c>
      <c r="DL101" s="35">
        <f t="shared" si="493"/>
        <v>-9.2740978069194235E-2</v>
      </c>
      <c r="DM101" s="243">
        <f>IFERROR('Turistas lugar residencia isla '!DM101/'Turistas lugar residencia isla '!$I101,"-")</f>
        <v>7.6710229657319662E-2</v>
      </c>
      <c r="DN101" s="35">
        <f t="shared" si="494"/>
        <v>6.7573196850067907E-2</v>
      </c>
      <c r="DO101" s="243">
        <f>IFERROR('Turistas lugar residencia isla '!DO101/'Turistas lugar residencia isla '!$K101,"-")</f>
        <v>5.6112102915145796E-2</v>
      </c>
      <c r="DP101" s="35">
        <f t="shared" si="495"/>
        <v>-0.22871642431133699</v>
      </c>
      <c r="DQ101" s="243">
        <f>IFERROR('Turistas lugar residencia isla '!DQ101/'Turistas lugar residencia isla '!$M101,"-")</f>
        <v>1.0083192295773641E-2</v>
      </c>
      <c r="DR101" s="35">
        <f t="shared" si="496"/>
        <v>0.57569043583428803</v>
      </c>
      <c r="DS101" s="242">
        <f>IFERROR('Turistas lugar residencia isla '!DS101/'Turistas lugar residencia isla '!$C101,"-")</f>
        <v>5.394445608855869E-2</v>
      </c>
      <c r="DT101" s="35">
        <f t="shared" si="497"/>
        <v>0.114117311873696</v>
      </c>
      <c r="DU101" s="243">
        <f>IFERROR('Turistas lugar residencia isla '!DU101/'Turistas lugar residencia isla '!$E101,"-")</f>
        <v>8.3496580897066908E-2</v>
      </c>
      <c r="DV101" s="35">
        <f t="shared" si="498"/>
        <v>0.19203779875689642</v>
      </c>
      <c r="DW101" s="243">
        <f>IFERROR('Turistas lugar residencia isla '!DW101/'Turistas lugar residencia isla '!$G101,"-")</f>
        <v>7.0276111826336335E-2</v>
      </c>
      <c r="DX101" s="35">
        <f t="shared" si="499"/>
        <v>-4.298371968102066E-2</v>
      </c>
      <c r="DY101" s="243">
        <f>IFERROR('Turistas lugar residencia isla '!DY101/'Turistas lugar residencia isla '!$I101,"-")</f>
        <v>6.3163083049474419E-2</v>
      </c>
      <c r="DZ101" s="35">
        <f t="shared" si="500"/>
        <v>8.5521989163406031E-2</v>
      </c>
      <c r="EA101" s="243">
        <f>IFERROR('Turistas lugar residencia isla '!EA101/'Turistas lugar residencia isla '!$K101,"-")</f>
        <v>3.5523009221882354E-2</v>
      </c>
      <c r="EB101" s="35">
        <f t="shared" si="501"/>
        <v>-8.4529466288404631E-2</v>
      </c>
      <c r="EC101" s="243">
        <f>IFERROR('Turistas lugar residencia isla '!EC101/'Turistas lugar residencia isla '!$M101,"-")</f>
        <v>4.0094395842768943E-2</v>
      </c>
      <c r="ED101" s="35">
        <f t="shared" si="502"/>
        <v>0.15639767480892774</v>
      </c>
    </row>
    <row r="102" spans="1:134" s="16" customFormat="1" outlineLevel="1" x14ac:dyDescent="0.25">
      <c r="A102" s="218"/>
      <c r="B102" s="33" t="s">
        <v>39</v>
      </c>
      <c r="C102" s="242">
        <f>IFERROR('Turistas lugar residencia isla '!C102/'Turistas lugar residencia isla '!$C102,"-")</f>
        <v>1</v>
      </c>
      <c r="D102" s="35">
        <f t="shared" si="437"/>
        <v>0</v>
      </c>
      <c r="E102" s="243">
        <f>IFERROR('Turistas lugar residencia isla '!E102/'Turistas lugar residencia isla '!$E102,"-")</f>
        <v>1</v>
      </c>
      <c r="F102" s="35">
        <f t="shared" si="438"/>
        <v>0</v>
      </c>
      <c r="G102" s="243">
        <f>IFERROR('Turistas lugar residencia isla '!G102/'Turistas lugar residencia isla '!$G102,"-")</f>
        <v>1</v>
      </c>
      <c r="H102" s="35">
        <f t="shared" si="439"/>
        <v>0</v>
      </c>
      <c r="I102" s="243">
        <f>IFERROR('Turistas lugar residencia isla '!I102/'Turistas lugar residencia isla '!$I102,"-")</f>
        <v>1</v>
      </c>
      <c r="J102" s="35">
        <f t="shared" si="440"/>
        <v>0</v>
      </c>
      <c r="K102" s="243">
        <f>IFERROR('Turistas lugar residencia isla '!K102/'Turistas lugar residencia isla '!$K102,"-")</f>
        <v>1</v>
      </c>
      <c r="L102" s="35">
        <f t="shared" si="441"/>
        <v>0</v>
      </c>
      <c r="M102" s="243">
        <f>IFERROR('Turistas lugar residencia isla '!M102/'Turistas lugar residencia isla '!$M102,"-")</f>
        <v>1</v>
      </c>
      <c r="N102" s="35">
        <f t="shared" si="442"/>
        <v>0</v>
      </c>
      <c r="O102" s="242">
        <f>IFERROR('Turistas lugar residencia isla '!O102/'Turistas lugar residencia isla '!$C102,"-")</f>
        <v>0.89739885000374031</v>
      </c>
      <c r="P102" s="35">
        <f t="shared" si="443"/>
        <v>1.1015146444976587E-2</v>
      </c>
      <c r="Q102" s="243">
        <f>IFERROR('Turistas lugar residencia isla '!Q102/'Turistas lugar residencia isla '!$E102,"-")</f>
        <v>0.89062823903361366</v>
      </c>
      <c r="R102" s="35">
        <f t="shared" si="444"/>
        <v>1.4018555640216146E-3</v>
      </c>
      <c r="S102" s="243">
        <f>IFERROR('Turistas lugar residencia isla '!S102/'Turistas lugar residencia isla '!$G102,"-")</f>
        <v>0.86085028983508116</v>
      </c>
      <c r="T102" s="35">
        <f t="shared" si="445"/>
        <v>1.7600449191315093E-3</v>
      </c>
      <c r="U102" s="243">
        <f>IFERROR('Turistas lugar residencia isla '!U102/'Turistas lugar residencia isla '!$I102,"-")</f>
        <v>0.95405002537212447</v>
      </c>
      <c r="V102" s="35">
        <f t="shared" si="446"/>
        <v>2.0541224275376191E-2</v>
      </c>
      <c r="W102" s="243">
        <f>IFERROR('Turistas lugar residencia isla '!W102/'Turistas lugar residencia isla '!$K102,"-")</f>
        <v>0.91918297140399918</v>
      </c>
      <c r="X102" s="35">
        <f t="shared" si="447"/>
        <v>9.4836695109496993E-3</v>
      </c>
      <c r="Y102" s="243">
        <f>IFERROR('Turistas lugar residencia isla '!Y102/'Turistas lugar residencia isla '!$M102,"-")</f>
        <v>0.82399562722055208</v>
      </c>
      <c r="Z102" s="35">
        <f t="shared" si="448"/>
        <v>6.0920763827044588E-2</v>
      </c>
      <c r="AA102" s="242">
        <f>IFERROR('Turistas lugar residencia isla '!AA102/'Turistas lugar residencia isla '!$C102,"-")</f>
        <v>0.1026011499962597</v>
      </c>
      <c r="AB102" s="35">
        <f t="shared" si="449"/>
        <v>-8.700318582781319E-2</v>
      </c>
      <c r="AC102" s="243">
        <f>IFERROR('Turistas lugar residencia isla '!AC102/'Turistas lugar residencia isla '!$E102,"-")</f>
        <v>0.10937176096638629</v>
      </c>
      <c r="AD102" s="35">
        <f t="shared" si="450"/>
        <v>-1.1271024558644038E-2</v>
      </c>
      <c r="AE102" s="243">
        <f>IFERROR('Turistas lugar residencia isla '!AE102/'Turistas lugar residencia isla '!$G102,"-")</f>
        <v>0.13914971016491889</v>
      </c>
      <c r="AF102" s="35">
        <f t="shared" si="451"/>
        <v>-1.075252155433315E-2</v>
      </c>
      <c r="AG102" s="243">
        <f>IFERROR('Turistas lugar residencia isla '!AG102/'Turistas lugar residencia isla '!$I102,"-")</f>
        <v>4.5949974627875506E-2</v>
      </c>
      <c r="AH102" s="35">
        <f t="shared" si="452"/>
        <v>-0.29473608333656987</v>
      </c>
      <c r="AI102" s="243">
        <f>IFERROR('Turistas lugar residencia isla '!AI102/'Turistas lugar residencia isla '!$K102,"-")</f>
        <v>8.0817028596000859E-2</v>
      </c>
      <c r="AJ102" s="35">
        <f t="shared" si="453"/>
        <v>-9.6535549598562365E-2</v>
      </c>
      <c r="AK102" s="243">
        <f>IFERROR('Turistas lugar residencia isla '!AK102/'Turistas lugar residencia isla '!$M102,"-")</f>
        <v>0.17604341545309024</v>
      </c>
      <c r="AL102" s="35">
        <f t="shared" si="454"/>
        <v>-0.21169987505624521</v>
      </c>
      <c r="AM102" s="242">
        <f>IFERROR('Turistas lugar residencia isla '!AM102/'Turistas lugar residencia isla '!$C102,"-")</f>
        <v>0.20687240857899564</v>
      </c>
      <c r="AN102" s="35">
        <f t="shared" si="455"/>
        <v>4.2937686166983902E-3</v>
      </c>
      <c r="AO102" s="243">
        <f>IFERROR('Turistas lugar residencia isla '!AO102/'Turistas lugar residencia isla '!$E102,"-")</f>
        <v>0.145223871533776</v>
      </c>
      <c r="AP102" s="35">
        <f t="shared" si="456"/>
        <v>-3.6027426588687517E-2</v>
      </c>
      <c r="AQ102" s="243">
        <f>IFERROR('Turistas lugar residencia isla '!AQ102/'Turistas lugar residencia isla '!$G102,"-")</f>
        <v>0.24990296058435371</v>
      </c>
      <c r="AR102" s="35">
        <f t="shared" si="457"/>
        <v>-6.3628109586545412E-3</v>
      </c>
      <c r="AS102" s="243">
        <f>IFERROR('Turistas lugar residencia isla '!AS102/'Turistas lugar residencia isla '!$I102,"-")</f>
        <v>0.44431875845737484</v>
      </c>
      <c r="AT102" s="35">
        <f t="shared" si="458"/>
        <v>1.5468632041936381E-2</v>
      </c>
      <c r="AU102" s="243">
        <f>IFERROR('Turistas lugar residencia isla '!AU102/'Turistas lugar residencia isla '!$K102,"-")</f>
        <v>0.16078262739195873</v>
      </c>
      <c r="AV102" s="35">
        <f t="shared" si="459"/>
        <v>-0.14473697688213871</v>
      </c>
      <c r="AW102" s="243">
        <f>IFERROR('Turistas lugar residencia isla '!AW102/'Turistas lugar residencia isla '!$M102,"-")</f>
        <v>0.45758013508765083</v>
      </c>
      <c r="AX102" s="35">
        <f t="shared" si="460"/>
        <v>-1.1871041369075908E-2</v>
      </c>
      <c r="AY102" s="242">
        <f>IFERROR('Turistas lugar residencia isla '!AY102/'Turistas lugar residencia isla '!$C102,"-")</f>
        <v>2.7942169023057919E-2</v>
      </c>
      <c r="AZ102" s="35">
        <f t="shared" si="461"/>
        <v>-0.1578020863319014</v>
      </c>
      <c r="BA102" s="243">
        <f>IFERROR('Turistas lugar residencia isla '!BA102/'Turistas lugar residencia isla '!$E102,"-")</f>
        <v>4.1424033603239714E-2</v>
      </c>
      <c r="BB102" s="35">
        <f t="shared" si="462"/>
        <v>-0.17996807457880692</v>
      </c>
      <c r="BC102" s="243">
        <f>IFERROR('Turistas lugar residencia isla '!BC102/'Turistas lugar residencia isla '!$G102,"-")</f>
        <v>2.9952298310391399E-2</v>
      </c>
      <c r="BD102" s="35">
        <f t="shared" si="463"/>
        <v>1.4533662226241528E-2</v>
      </c>
      <c r="BE102" s="243">
        <f>IFERROR('Turistas lugar residencia isla '!BE102/'Turistas lugar residencia isla '!$I102,"-")</f>
        <v>7.4213464140730715E-3</v>
      </c>
      <c r="BF102" s="35">
        <f t="shared" si="464"/>
        <v>-0.21839832062916675</v>
      </c>
      <c r="BG102" s="243">
        <f>IFERROR('Turistas lugar residencia isla '!BG102/'Turistas lugar residencia isla '!$K102,"-")</f>
        <v>1.1490002150075253E-2</v>
      </c>
      <c r="BH102" s="35">
        <f t="shared" si="465"/>
        <v>-0.34830074217921325</v>
      </c>
      <c r="BI102" s="243">
        <f>IFERROR('Turistas lugar residencia isla '!BI102/'Turistas lugar residencia isla '!$M102,"-")</f>
        <v>1.9482294147503222E-2</v>
      </c>
      <c r="BJ102" s="35">
        <f t="shared" si="466"/>
        <v>1.9305235272062626E-2</v>
      </c>
      <c r="BK102" s="242">
        <f>IFERROR('Turistas lugar residencia isla '!BK102/'Turistas lugar residencia isla '!$C102,"-")</f>
        <v>6.7334710101257161E-2</v>
      </c>
      <c r="BL102" s="35">
        <f t="shared" si="467"/>
        <v>0.19294440197681384</v>
      </c>
      <c r="BM102" s="243">
        <f>IFERROR('Turistas lugar residencia isla '!BM102/'Turistas lugar residencia isla '!$E102,"-")</f>
        <v>5.1633991033831476E-2</v>
      </c>
      <c r="BN102" s="35">
        <f t="shared" si="468"/>
        <v>4.5739850740648347E-2</v>
      </c>
      <c r="BO102" s="243">
        <f>IFERROR('Turistas lugar residencia isla '!BO102/'Turistas lugar residencia isla '!$G102,"-")</f>
        <v>4.4994209714206888E-2</v>
      </c>
      <c r="BP102" s="35">
        <f t="shared" si="469"/>
        <v>0.39133257790675402</v>
      </c>
      <c r="BQ102" s="243">
        <f>IFERROR('Turistas lugar residencia isla '!BQ102/'Turistas lugar residencia isla '!$I102,"-")</f>
        <v>8.2385402571041946E-2</v>
      </c>
      <c r="BR102" s="35">
        <f t="shared" si="470"/>
        <v>1.5559767751490261E-2</v>
      </c>
      <c r="BS102" s="243">
        <f>IFERROR('Turistas lugar residencia isla '!BS102/'Turistas lugar residencia isla '!$K102,"-")</f>
        <v>0.10347882175876155</v>
      </c>
      <c r="BT102" s="35">
        <f t="shared" si="471"/>
        <v>0.42657090325101343</v>
      </c>
      <c r="BU102" s="243">
        <f>IFERROR('Turistas lugar residencia isla '!BU102/'Turistas lugar residencia isla '!$M102,"-")</f>
        <v>8.2536212079803231E-2</v>
      </c>
      <c r="BV102" s="35">
        <f t="shared" si="472"/>
        <v>2.8058074247304203</v>
      </c>
      <c r="BW102" s="242">
        <f>IFERROR('Turistas lugar residencia isla '!BW102/'Turistas lugar residencia isla '!$C102,"-")</f>
        <v>0.33138585391971209</v>
      </c>
      <c r="BX102" s="35">
        <f t="shared" si="473"/>
        <v>4.5884303525810077E-2</v>
      </c>
      <c r="BY102" s="243">
        <f>IFERROR('Turistas lugar residencia isla '!BY102/'Turistas lugar residencia isla '!$E102,"-")</f>
        <v>0.39568819845343017</v>
      </c>
      <c r="BZ102" s="35">
        <f t="shared" si="474"/>
        <v>2.9183128638262446E-2</v>
      </c>
      <c r="CA102" s="243">
        <f>IFERROR('Turistas lugar residencia isla '!CA102/'Turistas lugar residencia isla '!$G102,"-")</f>
        <v>0.18688027100462259</v>
      </c>
      <c r="CB102" s="35">
        <f t="shared" si="475"/>
        <v>0.10808084169718501</v>
      </c>
      <c r="CC102" s="243">
        <f>IFERROR('Turistas lugar residencia isla '!CC102/'Turistas lugar residencia isla '!$I102,"-")</f>
        <v>0.23322268267929636</v>
      </c>
      <c r="CD102" s="35">
        <f t="shared" si="476"/>
        <v>6.0744317061844688E-2</v>
      </c>
      <c r="CE102" s="243">
        <f>IFERROR('Turistas lugar residencia isla '!CE102/'Turistas lugar residencia isla '!$K102,"-")</f>
        <v>0.43408729305525695</v>
      </c>
      <c r="CF102" s="35">
        <f t="shared" si="477"/>
        <v>2.138981290603037E-2</v>
      </c>
      <c r="CG102" s="243">
        <f>IFERROR('Turistas lugar residencia isla '!CG102/'Turistas lugar residencia isla '!$M102,"-")</f>
        <v>0.11162300394331004</v>
      </c>
      <c r="CH102" s="35">
        <f t="shared" si="478"/>
        <v>-0.18616022493971951</v>
      </c>
      <c r="CI102" s="242">
        <f>IFERROR('Turistas lugar residencia isla '!CI102/'Turistas lugar residencia isla '!$C102,"-")</f>
        <v>4.5574548452901174E-2</v>
      </c>
      <c r="CJ102" s="35">
        <f t="shared" si="479"/>
        <v>0.27384572281514052</v>
      </c>
      <c r="CK102" s="243">
        <f>IFERROR('Turistas lugar residencia isla '!CK102/'Turistas lugar residencia isla '!$E102,"-")</f>
        <v>3.6670833568899414E-2</v>
      </c>
      <c r="CL102" s="35">
        <f t="shared" si="480"/>
        <v>0.26749405348734556</v>
      </c>
      <c r="CM102" s="243">
        <f>IFERROR('Turistas lugar residencia isla '!CM102/'Turistas lugar residencia isla '!$G102,"-")</f>
        <v>6.278851181635331E-2</v>
      </c>
      <c r="CN102" s="35">
        <f t="shared" si="481"/>
        <v>0.23328143729714568</v>
      </c>
      <c r="CO102" s="243">
        <f>IFERROR('Turistas lugar residencia isla '!CO102/'Turistas lugar residencia isla '!$I102,"-")</f>
        <v>3.1318716170500679E-2</v>
      </c>
      <c r="CP102" s="35">
        <f t="shared" si="482"/>
        <v>0.14621176003812208</v>
      </c>
      <c r="CQ102" s="243">
        <f>IFERROR('Turistas lugar residencia isla '!CQ102/'Turistas lugar residencia isla '!$K102,"-")</f>
        <v>4.1513652977854226E-2</v>
      </c>
      <c r="CR102" s="35">
        <f t="shared" si="483"/>
        <v>0.51217407138157767</v>
      </c>
      <c r="CS102" s="243">
        <f>IFERROR('Turistas lugar residencia isla '!CS102/'Turistas lugar residencia isla '!$M102,"-")</f>
        <v>6.4069027446999577E-2</v>
      </c>
      <c r="CT102" s="35">
        <f t="shared" si="484"/>
        <v>0.34130718237102142</v>
      </c>
      <c r="CU102" s="242">
        <f>IFERROR('Turistas lugar residencia isla '!CU102/'Turistas lugar residencia isla '!$C102,"-")</f>
        <v>3.0456997855839454E-2</v>
      </c>
      <c r="CV102" s="35">
        <f t="shared" si="485"/>
        <v>-9.7140861123299116E-2</v>
      </c>
      <c r="CW102" s="243">
        <f>IFERROR('Turistas lugar residencia isla '!CW102/'Turistas lugar residencia isla '!$E102,"-")</f>
        <v>2.1921256017404668E-2</v>
      </c>
      <c r="CX102" s="35">
        <f t="shared" si="486"/>
        <v>-6.1059519637432058E-2</v>
      </c>
      <c r="CY102" s="243">
        <f>IFERROR('Turistas lugar residencia isla '!CY102/'Turistas lugar residencia isla '!$G102,"-")</f>
        <v>1.7531253107667236E-2</v>
      </c>
      <c r="CZ102" s="35">
        <f t="shared" si="487"/>
        <v>6.0742940559999514E-2</v>
      </c>
      <c r="DA102" s="243">
        <f>IFERROR('Turistas lugar residencia isla '!DA102/'Turistas lugar residencia isla '!$I102,"-")</f>
        <v>1.344722598105548E-2</v>
      </c>
      <c r="DB102" s="35">
        <f t="shared" si="488"/>
        <v>-0.31855648092764899</v>
      </c>
      <c r="DC102" s="243">
        <f>IFERROR('Turistas lugar residencia isla '!DC102/'Turistas lugar residencia isla '!$K102,"-")</f>
        <v>7.6121264244248546E-2</v>
      </c>
      <c r="DD102" s="35">
        <f t="shared" si="489"/>
        <v>-9.4005609501329412E-2</v>
      </c>
      <c r="DE102" s="243">
        <f>IFERROR('Turistas lugar residencia isla '!DE102/'Turistas lugar residencia isla '!$M102,"-")</f>
        <v>3.5138406278061924E-4</v>
      </c>
      <c r="DF102" s="35" t="str">
        <f t="shared" si="490"/>
        <v>-</v>
      </c>
      <c r="DG102" s="242">
        <f>IFERROR('Turistas lugar residencia isla '!DG102/'Turistas lugar residencia isla '!$C102,"-")</f>
        <v>7.3376351027070547E-2</v>
      </c>
      <c r="DH102" s="35">
        <f t="shared" si="491"/>
        <v>-0.24103220692841143</v>
      </c>
      <c r="DI102" s="243">
        <f>IFERROR('Turistas lugar residencia isla '!DI102/'Turistas lugar residencia isla '!$E102,"-")</f>
        <v>5.3958243033002284E-2</v>
      </c>
      <c r="DJ102" s="35">
        <f t="shared" si="492"/>
        <v>-0.17539661357458336</v>
      </c>
      <c r="DK102" s="243">
        <f>IFERROR('Turistas lugar residencia isla '!DK102/'Turistas lugar residencia isla '!$G102,"-")</f>
        <v>0.1574765260851573</v>
      </c>
      <c r="DL102" s="35">
        <f t="shared" si="493"/>
        <v>-0.26479524185896397</v>
      </c>
      <c r="DM102" s="243">
        <f>IFERROR('Turistas lugar residencia isla '!DM102/'Turistas lugar residencia isla '!$I102,"-")</f>
        <v>2.6735876184032475E-2</v>
      </c>
      <c r="DN102" s="35">
        <f t="shared" si="494"/>
        <v>-0.27624835725365948</v>
      </c>
      <c r="DO102" s="243">
        <f>IFERROR('Turistas lugar residencia isla '!DO102/'Turistas lugar residencia isla '!$K102,"-")</f>
        <v>3.2160825628897015E-2</v>
      </c>
      <c r="DP102" s="35">
        <f t="shared" si="495"/>
        <v>-0.22215385113123509</v>
      </c>
      <c r="DQ102" s="243">
        <f>IFERROR('Turistas lugar residencia isla '!DQ102/'Turistas lugar residencia isla '!$M102,"-")</f>
        <v>1.5812282825127866E-2</v>
      </c>
      <c r="DR102" s="35">
        <f t="shared" si="496"/>
        <v>0.43551883517095402</v>
      </c>
      <c r="DS102" s="242">
        <f>IFERROR('Turistas lugar residencia isla '!DS102/'Turistas lugar residencia isla '!$C102,"-")</f>
        <v>6.1278780375257511E-2</v>
      </c>
      <c r="DT102" s="35">
        <f t="shared" si="497"/>
        <v>0.11385077481105466</v>
      </c>
      <c r="DU102" s="243">
        <f>IFERROR('Turistas lugar residencia isla '!DU102/'Turistas lugar residencia isla '!$E102,"-")</f>
        <v>0.10801071249840338</v>
      </c>
      <c r="DV102" s="35">
        <f t="shared" si="498"/>
        <v>0.14157880164085812</v>
      </c>
      <c r="DW102" s="243">
        <f>IFERROR('Turistas lugar residencia isla '!DW102/'Turistas lugar residencia isla '!$G102,"-")</f>
        <v>8.8811114782391121E-2</v>
      </c>
      <c r="DX102" s="35">
        <f t="shared" si="499"/>
        <v>0.12367656724373055</v>
      </c>
      <c r="DY102" s="243">
        <f>IFERROR('Turistas lugar residencia isla '!DY102/'Turistas lugar residencia isla '!$I102,"-")</f>
        <v>6.8451877537212449E-2</v>
      </c>
      <c r="DZ102" s="35">
        <f t="shared" si="500"/>
        <v>-3.0588777652743038E-2</v>
      </c>
      <c r="EA102" s="243">
        <f>IFERROR('Turistas lugar residencia isla '!EA102/'Turistas lugar residencia isla '!$K102,"-")</f>
        <v>4.4330251558804559E-2</v>
      </c>
      <c r="EB102" s="35">
        <f t="shared" si="501"/>
        <v>0.15041680408725311</v>
      </c>
      <c r="EC102" s="243">
        <f>IFERROR('Turistas lugar residencia isla '!EC102/'Turistas lugar residencia isla '!$M102,"-")</f>
        <v>7.2502244953734432E-2</v>
      </c>
      <c r="ED102" s="35">
        <f t="shared" si="502"/>
        <v>0.22912182806383297</v>
      </c>
    </row>
    <row r="103" spans="1:134" s="16" customFormat="1" outlineLevel="1" x14ac:dyDescent="0.25">
      <c r="A103" s="218"/>
      <c r="B103" s="33" t="s">
        <v>41</v>
      </c>
      <c r="C103" s="242">
        <f>IFERROR('Turistas lugar residencia isla '!C103/'Turistas lugar residencia isla '!$C103,"-")</f>
        <v>1</v>
      </c>
      <c r="D103" s="35">
        <f t="shared" si="437"/>
        <v>0</v>
      </c>
      <c r="E103" s="243">
        <f>IFERROR('Turistas lugar residencia isla '!E103/'Turistas lugar residencia isla '!$E103,"-")</f>
        <v>1</v>
      </c>
      <c r="F103" s="35">
        <f t="shared" si="438"/>
        <v>0</v>
      </c>
      <c r="G103" s="243">
        <f>IFERROR('Turistas lugar residencia isla '!G103/'Turistas lugar residencia isla '!$G103,"-")</f>
        <v>1</v>
      </c>
      <c r="H103" s="35">
        <f t="shared" si="439"/>
        <v>0</v>
      </c>
      <c r="I103" s="243">
        <f>IFERROR('Turistas lugar residencia isla '!I103/'Turistas lugar residencia isla '!$I103,"-")</f>
        <v>1</v>
      </c>
      <c r="J103" s="35">
        <f t="shared" si="440"/>
        <v>0</v>
      </c>
      <c r="K103" s="243">
        <f>IFERROR('Turistas lugar residencia isla '!K103/'Turistas lugar residencia isla '!$K103,"-")</f>
        <v>1</v>
      </c>
      <c r="L103" s="35">
        <f t="shared" si="441"/>
        <v>0</v>
      </c>
      <c r="M103" s="243">
        <f>IFERROR('Turistas lugar residencia isla '!M103/'Turistas lugar residencia isla '!$M103,"-")</f>
        <v>1</v>
      </c>
      <c r="N103" s="35">
        <f t="shared" si="442"/>
        <v>0</v>
      </c>
      <c r="O103" s="242">
        <f>IFERROR('Turistas lugar residencia isla '!O103/'Turistas lugar residencia isla '!$C103,"-")</f>
        <v>0.8700118041633097</v>
      </c>
      <c r="P103" s="35">
        <f t="shared" si="443"/>
        <v>-4.9666278478783799E-3</v>
      </c>
      <c r="Q103" s="243">
        <f>IFERROR('Turistas lugar residencia isla '!Q103/'Turistas lugar residencia isla '!$E103,"-")</f>
        <v>0.85140142724110146</v>
      </c>
      <c r="R103" s="35">
        <f t="shared" si="444"/>
        <v>-1.2580023066788626E-2</v>
      </c>
      <c r="S103" s="243">
        <f>IFERROR('Turistas lugar residencia isla '!S103/'Turistas lugar residencia isla '!$G103,"-")</f>
        <v>0.81050328227571111</v>
      </c>
      <c r="T103" s="35">
        <f t="shared" si="445"/>
        <v>-1.8833806978124312E-2</v>
      </c>
      <c r="U103" s="243">
        <f>IFERROR('Turistas lugar residencia isla '!U103/'Turistas lugar residencia isla '!$I103,"-")</f>
        <v>0.94342291371994347</v>
      </c>
      <c r="V103" s="35">
        <f t="shared" si="446"/>
        <v>6.2473451760374221E-3</v>
      </c>
      <c r="W103" s="243">
        <f>IFERROR('Turistas lugar residencia isla '!W103/'Turistas lugar residencia isla '!$K103,"-")</f>
        <v>0.90809433430064401</v>
      </c>
      <c r="X103" s="35">
        <f t="shared" si="447"/>
        <v>3.3747868356285515E-2</v>
      </c>
      <c r="Y103" s="243">
        <f>IFERROR('Turistas lugar residencia isla '!Y103/'Turistas lugar residencia isla '!$M103,"-")</f>
        <v>0.7064187648817063</v>
      </c>
      <c r="Z103" s="35">
        <f t="shared" si="448"/>
        <v>-6.8203615597263401E-2</v>
      </c>
      <c r="AA103" s="242">
        <f>IFERROR('Turistas lugar residencia isla '!AA103/'Turistas lugar residencia isla '!$C103,"-")</f>
        <v>0.12998725899833244</v>
      </c>
      <c r="AB103" s="35">
        <f t="shared" si="449"/>
        <v>3.4545961732583841E-2</v>
      </c>
      <c r="AC103" s="243">
        <f>IFERROR('Turistas lugar residencia isla '!AC103/'Turistas lugar residencia isla '!$E103,"-")</f>
        <v>0.14859857275889854</v>
      </c>
      <c r="AD103" s="35">
        <f t="shared" si="450"/>
        <v>7.8765499847026854E-2</v>
      </c>
      <c r="AE103" s="243">
        <f>IFERROR('Turistas lugar residencia isla '!AE103/'Turistas lugar residencia isla '!$G103,"-")</f>
        <v>0.18949671772428883</v>
      </c>
      <c r="AF103" s="35">
        <f t="shared" si="451"/>
        <v>8.9444521406417898E-2</v>
      </c>
      <c r="AG103" s="243">
        <f>IFERROR('Turistas lugar residencia isla '!AG103/'Turistas lugar residencia isla '!$I103,"-")</f>
        <v>5.6577086280056574E-2</v>
      </c>
      <c r="AH103" s="35">
        <f t="shared" si="452"/>
        <v>-9.3717540299585456E-2</v>
      </c>
      <c r="AI103" s="243">
        <f>IFERROR('Turistas lugar residencia isla '!AI103/'Turistas lugar residencia isla '!$K103,"-")</f>
        <v>9.1905665699356029E-2</v>
      </c>
      <c r="AJ103" s="35">
        <f t="shared" si="453"/>
        <v>-0.24392773562862025</v>
      </c>
      <c r="AK103" s="243">
        <f>IFERROR('Turistas lugar residencia isla '!AK103/'Turistas lugar residencia isla '!$M103,"-")</f>
        <v>0.29358123511829376</v>
      </c>
      <c r="AL103" s="35">
        <f t="shared" si="454"/>
        <v>0.21377594631213936</v>
      </c>
      <c r="AM103" s="242">
        <f>IFERROR('Turistas lugar residencia isla '!AM103/'Turistas lugar residencia isla '!$C103,"-")</f>
        <v>0.2043047722545952</v>
      </c>
      <c r="AN103" s="35">
        <f t="shared" si="455"/>
        <v>2.1876225970515861E-2</v>
      </c>
      <c r="AO103" s="243">
        <f>IFERROR('Turistas lugar residencia isla '!AO103/'Turistas lugar residencia isla '!$E103,"-")</f>
        <v>0.12747221994374025</v>
      </c>
      <c r="AP103" s="35">
        <f t="shared" si="456"/>
        <v>1.8449080707580334E-2</v>
      </c>
      <c r="AQ103" s="243">
        <f>IFERROR('Turistas lugar residencia isla '!AQ103/'Turistas lugar residencia isla '!$G103,"-")</f>
        <v>0.22624324374871421</v>
      </c>
      <c r="AR103" s="35">
        <f t="shared" si="457"/>
        <v>-7.2765168796060209E-2</v>
      </c>
      <c r="AS103" s="243">
        <f>IFERROR('Turistas lugar residencia isla '!AS103/'Turistas lugar residencia isla '!$I103,"-")</f>
        <v>0.41940993150885925</v>
      </c>
      <c r="AT103" s="35">
        <f t="shared" si="458"/>
        <v>2.2264409025923859E-2</v>
      </c>
      <c r="AU103" s="243">
        <f>IFERROR('Turistas lugar residencia isla '!AU103/'Turistas lugar residencia isla '!$K103,"-")</f>
        <v>0.13432072323601263</v>
      </c>
      <c r="AV103" s="35">
        <f t="shared" si="459"/>
        <v>0.26363204547412522</v>
      </c>
      <c r="AW103" s="243">
        <f>IFERROR('Turistas lugar residencia isla '!AW103/'Turistas lugar residencia isla '!$M103,"-")</f>
        <v>0.32402857287603221</v>
      </c>
      <c r="AX103" s="35">
        <f t="shared" si="460"/>
        <v>6.0091706741967954E-2</v>
      </c>
      <c r="AY103" s="242">
        <f>IFERROR('Turistas lugar residencia isla '!AY103/'Turistas lugar residencia isla '!$C103,"-")</f>
        <v>2.7195480691761444E-2</v>
      </c>
      <c r="AZ103" s="35">
        <f t="shared" si="461"/>
        <v>-1.662721420566915E-2</v>
      </c>
      <c r="BA103" s="243">
        <f>IFERROR('Turistas lugar residencia isla '!BA103/'Turistas lugar residencia isla '!$E103,"-")</f>
        <v>4.0344409972352634E-2</v>
      </c>
      <c r="BB103" s="35">
        <f t="shared" si="462"/>
        <v>4.1096359184707776E-2</v>
      </c>
      <c r="BC103" s="243">
        <f>IFERROR('Turistas lugar residencia isla '!BC103/'Turistas lugar residencia isla '!$G103,"-")</f>
        <v>2.9897697731395761E-2</v>
      </c>
      <c r="BD103" s="35">
        <f t="shared" si="463"/>
        <v>-9.6180215784749667E-2</v>
      </c>
      <c r="BE103" s="243">
        <f>IFERROR('Turistas lugar residencia isla '!BE103/'Turistas lugar residencia isla '!$I103,"-")</f>
        <v>7.4125373414638445E-3</v>
      </c>
      <c r="BF103" s="35">
        <f t="shared" si="464"/>
        <v>-0.11319315741269753</v>
      </c>
      <c r="BG103" s="243">
        <f>IFERROR('Turistas lugar residencia isla '!BG103/'Turistas lugar residencia isla '!$K103,"-")</f>
        <v>1.1880231963321875E-2</v>
      </c>
      <c r="BH103" s="35">
        <f t="shared" si="465"/>
        <v>-0.1047731463078968</v>
      </c>
      <c r="BI103" s="243">
        <f>IFERROR('Turistas lugar residencia isla '!BI103/'Turistas lugar residencia isla '!$M103,"-")</f>
        <v>2.0872384619281627E-2</v>
      </c>
      <c r="BJ103" s="35">
        <f t="shared" si="466"/>
        <v>-6.8751129735495353E-2</v>
      </c>
      <c r="BK103" s="242">
        <f>IFERROR('Turistas lugar residencia isla '!BK103/'Turistas lugar residencia isla '!$C103,"-")</f>
        <v>4.626857282044556E-2</v>
      </c>
      <c r="BL103" s="35">
        <f t="shared" si="467"/>
        <v>-0.22878802182154057</v>
      </c>
      <c r="BM103" s="243">
        <f>IFERROR('Turistas lugar residencia isla '!BM103/'Turistas lugar residencia isla '!$E103,"-")</f>
        <v>3.5985003835891399E-2</v>
      </c>
      <c r="BN103" s="35">
        <f t="shared" si="468"/>
        <v>-0.28140285153722644</v>
      </c>
      <c r="BO103" s="243">
        <f>IFERROR('Turistas lugar residencia isla '!BO103/'Turistas lugar residencia isla '!$G103,"-")</f>
        <v>3.5343844096579327E-2</v>
      </c>
      <c r="BP103" s="35">
        <f t="shared" si="469"/>
        <v>-0.12891865872638086</v>
      </c>
      <c r="BQ103" s="243">
        <f>IFERROR('Turistas lugar residencia isla '!BQ103/'Turistas lugar residencia isla '!$I103,"-")</f>
        <v>7.6320376554549346E-2</v>
      </c>
      <c r="BR103" s="35">
        <f t="shared" si="470"/>
        <v>-0.15916867268574353</v>
      </c>
      <c r="BS103" s="243">
        <f>IFERROR('Turistas lugar residencia isla '!BS103/'Turistas lugar residencia isla '!$K103,"-")</f>
        <v>5.8908739739256401E-2</v>
      </c>
      <c r="BT103" s="35">
        <f t="shared" si="471"/>
        <v>-0.27828395735725953</v>
      </c>
      <c r="BU103" s="243">
        <f>IFERROR('Turistas lugar residencia isla '!BU103/'Turistas lugar residencia isla '!$M103,"-")</f>
        <v>5.537261259435635E-2</v>
      </c>
      <c r="BV103" s="35">
        <f t="shared" si="472"/>
        <v>-0.14462056193153283</v>
      </c>
      <c r="BW103" s="242">
        <f>IFERROR('Turistas lugar residencia isla '!BW103/'Turistas lugar residencia isla '!$C103,"-")</f>
        <v>0.3669427217027974</v>
      </c>
      <c r="BX103" s="35">
        <f t="shared" si="473"/>
        <v>9.9157705945633889E-3</v>
      </c>
      <c r="BY103" s="243">
        <f>IFERROR('Turistas lugar residencia isla '!BY103/'Turistas lugar residencia isla '!$E103,"-")</f>
        <v>0.42703845058937628</v>
      </c>
      <c r="BZ103" s="35">
        <f t="shared" si="474"/>
        <v>-1.4019978334669503E-3</v>
      </c>
      <c r="CA103" s="243">
        <f>IFERROR('Turistas lugar residencia isla '!CA103/'Turistas lugar residencia isla '!$G103,"-")</f>
        <v>0.25700873403280405</v>
      </c>
      <c r="CB103" s="35">
        <f t="shared" si="475"/>
        <v>7.3811059287572034E-2</v>
      </c>
      <c r="CC103" s="243">
        <f>IFERROR('Turistas lugar residencia isla '!CC103/'Turistas lugar residencia isla '!$I103,"-")</f>
        <v>0.24072845933081749</v>
      </c>
      <c r="CD103" s="35">
        <f t="shared" si="476"/>
        <v>3.4044074014674131E-3</v>
      </c>
      <c r="CE103" s="243">
        <f>IFERROR('Turistas lugar residencia isla '!CE103/'Turistas lugar residencia isla '!$K103,"-")</f>
        <v>0.48517241873873529</v>
      </c>
      <c r="CF103" s="35">
        <f t="shared" si="477"/>
        <v>2.7345953794172262E-2</v>
      </c>
      <c r="CG103" s="243">
        <f>IFERROR('Turistas lugar residencia isla '!CG103/'Turistas lugar residencia isla '!$M103,"-")</f>
        <v>9.9954404985054965E-2</v>
      </c>
      <c r="CH103" s="35">
        <f t="shared" si="478"/>
        <v>-7.3948147541222253E-2</v>
      </c>
      <c r="CI103" s="242">
        <f>IFERROR('Turistas lugar residencia isla '!CI103/'Turistas lugar residencia isla '!$C103,"-")</f>
        <v>4.4131644526053476E-2</v>
      </c>
      <c r="CJ103" s="35">
        <f t="shared" si="479"/>
        <v>3.2698839682896663E-2</v>
      </c>
      <c r="CK103" s="243">
        <f>IFERROR('Turistas lugar residencia isla '!CK103/'Turistas lugar residencia isla '!$E103,"-")</f>
        <v>3.4062233116046572E-2</v>
      </c>
      <c r="CL103" s="35">
        <f t="shared" si="480"/>
        <v>-0.1207056477486379</v>
      </c>
      <c r="CM103" s="243">
        <f>IFERROR('Turistas lugar residencia isla '!CM103/'Turistas lugar residencia isla '!$G103,"-")</f>
        <v>6.3973517365202265E-2</v>
      </c>
      <c r="CN103" s="35">
        <f t="shared" si="481"/>
        <v>3.2964758621905066E-3</v>
      </c>
      <c r="CO103" s="243">
        <f>IFERROR('Turistas lugar residencia isla '!CO103/'Turistas lugar residencia isla '!$I103,"-")</f>
        <v>3.0624402096404067E-2</v>
      </c>
      <c r="CP103" s="35">
        <f t="shared" si="482"/>
        <v>0.14131393496375422</v>
      </c>
      <c r="CQ103" s="243">
        <f>IFERROR('Turistas lugar residencia isla '!CQ103/'Turistas lugar residencia isla '!$K103,"-")</f>
        <v>4.2219045661205427E-2</v>
      </c>
      <c r="CR103" s="35">
        <f t="shared" si="483"/>
        <v>0.33905412663817192</v>
      </c>
      <c r="CS103" s="243">
        <f>IFERROR('Turistas lugar residencia isla '!CS103/'Turistas lugar residencia isla '!$M103,"-")</f>
        <v>9.5090936724251479E-2</v>
      </c>
      <c r="CT103" s="35">
        <f t="shared" si="484"/>
        <v>0.11629805528119697</v>
      </c>
      <c r="CU103" s="242">
        <f>IFERROR('Turistas lugar residencia isla '!CU103/'Turistas lugar residencia isla '!$C103,"-")</f>
        <v>3.5878098592868786E-2</v>
      </c>
      <c r="CV103" s="35">
        <f t="shared" si="485"/>
        <v>-0.12552975768807062</v>
      </c>
      <c r="CW103" s="243">
        <f>IFERROR('Turistas lugar residencia isla '!CW103/'Turistas lugar residencia isla '!$E103,"-")</f>
        <v>2.4694455568797558E-2</v>
      </c>
      <c r="CX103" s="35">
        <f t="shared" si="486"/>
        <v>-0.16372572314539846</v>
      </c>
      <c r="CY103" s="243">
        <f>IFERROR('Turistas lugar residencia isla '!CY103/'Turistas lugar residencia isla '!$G103,"-")</f>
        <v>1.8096467111784399E-2</v>
      </c>
      <c r="CZ103" s="35">
        <f t="shared" si="487"/>
        <v>-0.26521932023192796</v>
      </c>
      <c r="DA103" s="243">
        <f>IFERROR('Turistas lugar residencia isla '!DA103/'Turistas lugar residencia isla '!$I103,"-")</f>
        <v>1.6104515015816934E-2</v>
      </c>
      <c r="DB103" s="35">
        <f t="shared" si="488"/>
        <v>-0.27727644905762405</v>
      </c>
      <c r="DC103" s="243">
        <f>IFERROR('Turistas lugar residencia isla '!DC103/'Turistas lugar residencia isla '!$K103,"-")</f>
        <v>9.7800364295241693E-2</v>
      </c>
      <c r="DD103" s="35">
        <f t="shared" si="489"/>
        <v>-1.3470198201164352E-2</v>
      </c>
      <c r="DE103" s="243">
        <f>IFERROR('Turistas lugar residencia isla '!DE103/'Turistas lugar residencia isla '!$M103,"-")</f>
        <v>2.7357008967019607E-3</v>
      </c>
      <c r="DF103" s="35" t="str">
        <f t="shared" si="490"/>
        <v>-</v>
      </c>
      <c r="DG103" s="242">
        <f>IFERROR('Turistas lugar residencia isla '!DG103/'Turistas lugar residencia isla '!$C103,"-")</f>
        <v>2.4553596522456016E-2</v>
      </c>
      <c r="DH103" s="35">
        <f t="shared" si="491"/>
        <v>-1.733314002441555E-2</v>
      </c>
      <c r="DI103" s="243">
        <f>IFERROR('Turistas lugar residencia isla '!DI103/'Turistas lugar residencia isla '!$E103,"-")</f>
        <v>1.0689833199036925E-2</v>
      </c>
      <c r="DJ103" s="35">
        <f t="shared" si="492"/>
        <v>7.7726593257975152E-2</v>
      </c>
      <c r="DK103" s="243">
        <f>IFERROR('Turistas lugar residencia isla '!DK103/'Turistas lugar residencia isla '!$G103,"-")</f>
        <v>6.3924891058370265E-2</v>
      </c>
      <c r="DL103" s="35">
        <f t="shared" si="493"/>
        <v>-0.11435973737815075</v>
      </c>
      <c r="DM103" s="243">
        <f>IFERROR('Turistas lugar residencia isla '!DM103/'Turistas lugar residencia isla '!$I103,"-")</f>
        <v>1.5347415002318251E-2</v>
      </c>
      <c r="DN103" s="35">
        <f t="shared" si="494"/>
        <v>0.52844617986894371</v>
      </c>
      <c r="DO103" s="243">
        <f>IFERROR('Turistas lugar residencia isla '!DO103/'Turistas lugar residencia isla '!$K103,"-")</f>
        <v>1.0355163956762649E-2</v>
      </c>
      <c r="DP103" s="35">
        <f t="shared" si="495"/>
        <v>0.18438518954711047</v>
      </c>
      <c r="DQ103" s="243">
        <f>IFERROR('Turistas lugar residencia isla '!DQ103/'Turistas lugar residencia isla '!$M103,"-")</f>
        <v>8.5617305841228022E-3</v>
      </c>
      <c r="DR103" s="35">
        <f t="shared" si="496"/>
        <v>1.1430446994292462</v>
      </c>
      <c r="DS103" s="242">
        <f>IFERROR('Turistas lugar residencia isla '!DS103/'Turistas lugar residencia isla '!$C103,"-")</f>
        <v>6.6097693503962829E-2</v>
      </c>
      <c r="DT103" s="35">
        <f t="shared" si="497"/>
        <v>8.0171325028701501E-2</v>
      </c>
      <c r="DU103" s="243">
        <f>IFERROR('Turistas lugar residencia isla '!DU103/'Turistas lugar residencia isla '!$E103,"-")</f>
        <v>0.11006354552165711</v>
      </c>
      <c r="DV103" s="35">
        <f t="shared" si="498"/>
        <v>8.2887100070969E-2</v>
      </c>
      <c r="DW103" s="243">
        <f>IFERROR('Turistas lugar residencia isla '!DW103/'Turistas lugar residencia isla '!$G103,"-")</f>
        <v>9.1387532963025306E-2</v>
      </c>
      <c r="DX103" s="35">
        <f t="shared" si="499"/>
        <v>9.5880625084029614E-2</v>
      </c>
      <c r="DY103" s="243">
        <f>IFERROR('Turistas lugar residencia isla '!DY103/'Turistas lugar residencia isla '!$I103,"-")</f>
        <v>7.9589405295004897E-2</v>
      </c>
      <c r="DZ103" s="35">
        <f t="shared" si="500"/>
        <v>-4.4669960903611972E-2</v>
      </c>
      <c r="EA103" s="243">
        <f>IFERROR('Turistas lugar residencia isla '!EA103/'Turistas lugar residencia isla '!$K103,"-")</f>
        <v>4.7683474286588486E-2</v>
      </c>
      <c r="EB103" s="35">
        <f t="shared" si="501"/>
        <v>-1.7627941318561047E-2</v>
      </c>
      <c r="EC103" s="243">
        <f>IFERROR('Turistas lugar residencia isla '!EC103/'Turistas lugar residencia isla '!$M103,"-")</f>
        <v>7.9943259536957287E-2</v>
      </c>
      <c r="ED103" s="35">
        <f t="shared" si="502"/>
        <v>-0.17842584770926573</v>
      </c>
    </row>
    <row r="104" spans="1:134" s="16" customFormat="1" outlineLevel="1" x14ac:dyDescent="0.25">
      <c r="A104" s="218"/>
      <c r="B104" s="33" t="s">
        <v>43</v>
      </c>
      <c r="C104" s="242">
        <f>IFERROR('Turistas lugar residencia isla '!C104/'Turistas lugar residencia isla '!$C104,"-")</f>
        <v>1</v>
      </c>
      <c r="D104" s="35">
        <f t="shared" si="437"/>
        <v>0</v>
      </c>
      <c r="E104" s="243">
        <f>IFERROR('Turistas lugar residencia isla '!E104/'Turistas lugar residencia isla '!$E104,"-")</f>
        <v>1</v>
      </c>
      <c r="F104" s="35">
        <f t="shared" si="438"/>
        <v>0</v>
      </c>
      <c r="G104" s="243">
        <f>IFERROR('Turistas lugar residencia isla '!G104/'Turistas lugar residencia isla '!$G104,"-")</f>
        <v>1</v>
      </c>
      <c r="H104" s="35">
        <f t="shared" si="439"/>
        <v>0</v>
      </c>
      <c r="I104" s="243">
        <f>IFERROR('Turistas lugar residencia isla '!I104/'Turistas lugar residencia isla '!$I104,"-")</f>
        <v>1</v>
      </c>
      <c r="J104" s="35">
        <f t="shared" si="440"/>
        <v>0</v>
      </c>
      <c r="K104" s="243">
        <f>IFERROR('Turistas lugar residencia isla '!K104/'Turistas lugar residencia isla '!$K104,"-")</f>
        <v>1</v>
      </c>
      <c r="L104" s="35">
        <f t="shared" si="441"/>
        <v>0</v>
      </c>
      <c r="M104" s="243">
        <f>IFERROR('Turistas lugar residencia isla '!M104/'Turistas lugar residencia isla '!$M104,"-")</f>
        <v>1</v>
      </c>
      <c r="N104" s="35">
        <f t="shared" si="442"/>
        <v>0</v>
      </c>
      <c r="O104" s="242">
        <f>IFERROR('Turistas lugar residencia isla '!O104/'Turistas lugar residencia isla '!$C104,"-")</f>
        <v>0.86555780583444653</v>
      </c>
      <c r="P104" s="35">
        <f t="shared" si="443"/>
        <v>7.1354196883044452E-3</v>
      </c>
      <c r="Q104" s="243">
        <f>IFERROR('Turistas lugar residencia isla '!Q104/'Turistas lugar residencia isla '!$E104,"-")</f>
        <v>0.85117012326885144</v>
      </c>
      <c r="R104" s="35">
        <f t="shared" si="444"/>
        <v>2.2978500116402678E-2</v>
      </c>
      <c r="S104" s="243">
        <f>IFERROR('Turistas lugar residencia isla '!S104/'Turistas lugar residencia isla '!$G104,"-")</f>
        <v>0.82016817659265262</v>
      </c>
      <c r="T104" s="35">
        <f t="shared" si="445"/>
        <v>-2.3754359550631765E-3</v>
      </c>
      <c r="U104" s="243">
        <f>IFERROR('Turistas lugar residencia isla '!U104/'Turistas lugar residencia isla '!$I104,"-")</f>
        <v>0.92397191814846513</v>
      </c>
      <c r="V104" s="35">
        <f t="shared" si="446"/>
        <v>1.7808208316613117E-2</v>
      </c>
      <c r="W104" s="243">
        <f>IFERROR('Turistas lugar residencia isla '!W104/'Turistas lugar residencia isla '!$K104,"-")</f>
        <v>0.89434744682891631</v>
      </c>
      <c r="X104" s="35">
        <f t="shared" si="447"/>
        <v>1.8235775393495857E-3</v>
      </c>
      <c r="Y104" s="243">
        <f>IFERROR('Turistas lugar residencia isla '!Y104/'Turistas lugar residencia isla '!$M104,"-")</f>
        <v>0.70250300704507707</v>
      </c>
      <c r="Z104" s="35">
        <f t="shared" si="448"/>
        <v>-1.6264956728224589E-2</v>
      </c>
      <c r="AA104" s="242">
        <f>IFERROR('Turistas lugar residencia isla '!AA104/'Turistas lugar residencia isla '!$C104,"-")</f>
        <v>0.1344421941655535</v>
      </c>
      <c r="AB104" s="35">
        <f t="shared" si="449"/>
        <v>-4.3623550651813781E-2</v>
      </c>
      <c r="AC104" s="243">
        <f>IFERROR('Turistas lugar residencia isla '!AC104/'Turistas lugar residencia isla '!$E104,"-")</f>
        <v>0.14882987673114853</v>
      </c>
      <c r="AD104" s="35">
        <f t="shared" si="450"/>
        <v>-0.11383969242644376</v>
      </c>
      <c r="AE104" s="243">
        <f>IFERROR('Turistas lugar residencia isla '!AE104/'Turistas lugar residencia isla '!$G104,"-")</f>
        <v>0.17983182340734744</v>
      </c>
      <c r="AF104" s="35">
        <f t="shared" si="451"/>
        <v>1.0953129257754268E-2</v>
      </c>
      <c r="AG104" s="243">
        <f>IFERROR('Turistas lugar residencia isla '!AG104/'Turistas lugar residencia isla '!$I104,"-")</f>
        <v>7.6028081851534868E-2</v>
      </c>
      <c r="AH104" s="35">
        <f t="shared" si="452"/>
        <v>-0.17540855610283268</v>
      </c>
      <c r="AI104" s="243">
        <f>IFERROR('Turistas lugar residencia isla '!AI104/'Turistas lugar residencia isla '!$K104,"-")</f>
        <v>0.1056525531710837</v>
      </c>
      <c r="AJ104" s="35">
        <f t="shared" si="453"/>
        <v>-1.5221561805152883E-2</v>
      </c>
      <c r="AK104" s="243">
        <f>IFERROR('Turistas lugar residencia isla '!AK104/'Turistas lugar residencia isla '!$M104,"-")</f>
        <v>0.29749699295492299</v>
      </c>
      <c r="AL104" s="35">
        <f t="shared" si="454"/>
        <v>4.0629016396358519E-2</v>
      </c>
      <c r="AM104" s="242">
        <f>IFERROR('Turistas lugar residencia isla '!AM104/'Turistas lugar residencia isla '!$C104,"-")</f>
        <v>0.19621464176711173</v>
      </c>
      <c r="AN104" s="35">
        <f t="shared" si="455"/>
        <v>-1.8073422931372929E-2</v>
      </c>
      <c r="AO104" s="243">
        <f>IFERROR('Turistas lugar residencia isla '!AO104/'Turistas lugar residencia isla '!$E104,"-")</f>
        <v>0.13534123391389796</v>
      </c>
      <c r="AP104" s="35">
        <f t="shared" si="456"/>
        <v>0.1244520995363414</v>
      </c>
      <c r="AQ104" s="243">
        <f>IFERROR('Turistas lugar residencia isla '!AQ104/'Turistas lugar residencia isla '!$G104,"-")</f>
        <v>0.22542242981194011</v>
      </c>
      <c r="AR104" s="35">
        <f t="shared" si="457"/>
        <v>-1.7328423228413214E-2</v>
      </c>
      <c r="AS104" s="243">
        <f>IFERROR('Turistas lugar residencia isla '!AS104/'Turistas lugar residencia isla '!$I104,"-")</f>
        <v>0.41205269237444864</v>
      </c>
      <c r="AT104" s="35">
        <f t="shared" si="458"/>
        <v>-6.6334911724545642E-2</v>
      </c>
      <c r="AU104" s="243">
        <f>IFERROR('Turistas lugar residencia isla '!AU104/'Turistas lugar residencia isla '!$K104,"-")</f>
        <v>9.7541593785251388E-2</v>
      </c>
      <c r="AV104" s="35">
        <f t="shared" si="459"/>
        <v>-3.725039563569299E-2</v>
      </c>
      <c r="AW104" s="243">
        <f>IFERROR('Turistas lugar residencia isla '!AW104/'Turistas lugar residencia isla '!$M104,"-")</f>
        <v>0.29726788475857724</v>
      </c>
      <c r="AX104" s="35">
        <f t="shared" si="460"/>
        <v>0.16047936080562142</v>
      </c>
      <c r="AY104" s="242">
        <f>IFERROR('Turistas lugar residencia isla '!AY104/'Turistas lugar residencia isla '!$C104,"-")</f>
        <v>2.5950534000654609E-2</v>
      </c>
      <c r="AZ104" s="35">
        <f t="shared" si="461"/>
        <v>-2.4460676321537811E-2</v>
      </c>
      <c r="BA104" s="243">
        <f>IFERROR('Turistas lugar residencia isla '!BA104/'Turistas lugar residencia isla '!$E104,"-")</f>
        <v>3.3349279026857102E-2</v>
      </c>
      <c r="BB104" s="35">
        <f t="shared" si="462"/>
        <v>-0.12504562528594909</v>
      </c>
      <c r="BC104" s="243">
        <f>IFERROR('Turistas lugar residencia isla '!BC104/'Turistas lugar residencia isla '!$G104,"-")</f>
        <v>3.4087211782483896E-2</v>
      </c>
      <c r="BD104" s="35">
        <f t="shared" si="463"/>
        <v>0.11833324415973179</v>
      </c>
      <c r="BE104" s="243">
        <f>IFERROR('Turistas lugar residencia isla '!BE104/'Turistas lugar residencia isla '!$I104,"-")</f>
        <v>6.9247020941687661E-3</v>
      </c>
      <c r="BF104" s="35">
        <f t="shared" si="464"/>
        <v>4.6163381547303928E-4</v>
      </c>
      <c r="BG104" s="243">
        <f>IFERROR('Turistas lugar residencia isla '!BG104/'Turistas lugar residencia isla '!$K104,"-")</f>
        <v>1.4783319556272064E-2</v>
      </c>
      <c r="BH104" s="35">
        <f t="shared" si="465"/>
        <v>7.2412806046126876E-2</v>
      </c>
      <c r="BI104" s="243">
        <f>IFERROR('Turistas lugar residencia isla '!BI104/'Turistas lugar residencia isla '!$M104,"-")</f>
        <v>4.1754968784008251E-2</v>
      </c>
      <c r="BJ104" s="35">
        <f t="shared" si="466"/>
        <v>-4.1584782937979292E-2</v>
      </c>
      <c r="BK104" s="242">
        <f>IFERROR('Turistas lugar residencia isla '!BK104/'Turistas lugar residencia isla '!$C104,"-")</f>
        <v>3.4352254317983659E-2</v>
      </c>
      <c r="BL104" s="35">
        <f t="shared" si="467"/>
        <v>-7.8032659581342534E-2</v>
      </c>
      <c r="BM104" s="243">
        <f>IFERROR('Turistas lugar residencia isla '!BM104/'Turistas lugar residencia isla '!$E104,"-")</f>
        <v>2.5692989629015194E-2</v>
      </c>
      <c r="BN104" s="35">
        <f t="shared" si="468"/>
        <v>-0.16078370716623325</v>
      </c>
      <c r="BO104" s="243">
        <f>IFERROR('Turistas lugar residencia isla '!BO104/'Turistas lugar residencia isla '!$G104,"-")</f>
        <v>2.2066851280123204E-2</v>
      </c>
      <c r="BP104" s="35">
        <f t="shared" si="469"/>
        <v>-0.10776109487157126</v>
      </c>
      <c r="BQ104" s="243">
        <f>IFERROR('Turistas lugar residencia isla '!BQ104/'Turistas lugar residencia isla '!$I104,"-")</f>
        <v>5.610385257626449E-2</v>
      </c>
      <c r="BR104" s="35">
        <f t="shared" si="470"/>
        <v>0.31131040709967883</v>
      </c>
      <c r="BS104" s="243">
        <f>IFERROR('Turistas lugar residencia isla '!BS104/'Turistas lugar residencia isla '!$K104,"-")</f>
        <v>4.8524179884272683E-2</v>
      </c>
      <c r="BT104" s="35">
        <f t="shared" si="471"/>
        <v>-0.14333498487290985</v>
      </c>
      <c r="BU104" s="243">
        <f>IFERROR('Turistas lugar residencia isla '!BU104/'Turistas lugar residencia isla '!$M104,"-")</f>
        <v>3.6542757317143022E-2</v>
      </c>
      <c r="BV104" s="35">
        <f t="shared" si="472"/>
        <v>-0.21610880486631956</v>
      </c>
      <c r="BW104" s="242">
        <f>IFERROR('Turistas lugar residencia isla '!BW104/'Turistas lugar residencia isla '!$C104,"-")</f>
        <v>0.37639597003471992</v>
      </c>
      <c r="BX104" s="35">
        <f t="shared" si="473"/>
        <v>3.0943408452454912E-2</v>
      </c>
      <c r="BY104" s="243">
        <f>IFERROR('Turistas lugar residencia isla '!BY104/'Turistas lugar residencia isla '!$E104,"-")</f>
        <v>0.43413446697002761</v>
      </c>
      <c r="BZ104" s="35">
        <f t="shared" si="474"/>
        <v>4.2154331863822891E-2</v>
      </c>
      <c r="CA104" s="243">
        <f>IFERROR('Turistas lugar residencia isla '!CA104/'Turistas lugar residencia isla '!$G104,"-")</f>
        <v>0.25879022753729025</v>
      </c>
      <c r="CB104" s="35">
        <f t="shared" si="475"/>
        <v>-1.1434097786157671E-2</v>
      </c>
      <c r="CC104" s="243">
        <f>IFERROR('Turistas lugar residencia isla '!CC104/'Turistas lugar residencia isla '!$I104,"-")</f>
        <v>0.23857603705942557</v>
      </c>
      <c r="CD104" s="35">
        <f t="shared" si="476"/>
        <v>0.13255983261945059</v>
      </c>
      <c r="CE104" s="243">
        <f>IFERROR('Turistas lugar residencia isla '!CE104/'Turistas lugar residencia isla '!$K104,"-")</f>
        <v>0.51038759973146153</v>
      </c>
      <c r="CF104" s="35">
        <f t="shared" si="477"/>
        <v>2.814287532239379E-2</v>
      </c>
      <c r="CG104" s="243">
        <f>IFERROR('Turistas lugar residencia isla '!CG104/'Turistas lugar residencia isla '!$M104,"-")</f>
        <v>0.13866773583824962</v>
      </c>
      <c r="CH104" s="35">
        <f t="shared" si="478"/>
        <v>2.715353574277013E-2</v>
      </c>
      <c r="CI104" s="242">
        <f>IFERROR('Turistas lugar residencia isla '!CI104/'Turistas lugar residencia isla '!$C104,"-")</f>
        <v>3.7055033835168956E-2</v>
      </c>
      <c r="CJ104" s="35">
        <f t="shared" si="479"/>
        <v>0.18815900884932568</v>
      </c>
      <c r="CK104" s="243">
        <f>IFERROR('Turistas lugar residencia isla '!CK104/'Turistas lugar residencia isla '!$E104,"-")</f>
        <v>2.8511371321788024E-2</v>
      </c>
      <c r="CL104" s="35">
        <f t="shared" si="480"/>
        <v>0.13384567132577918</v>
      </c>
      <c r="CM104" s="243">
        <f>IFERROR('Turistas lugar residencia isla '!CM104/'Turistas lugar residencia isla '!$G104,"-")</f>
        <v>5.3370400630481464E-2</v>
      </c>
      <c r="CN104" s="35">
        <f t="shared" si="481"/>
        <v>3.4312479322887945E-2</v>
      </c>
      <c r="CO104" s="243">
        <f>IFERROR('Turistas lugar residencia isla '!CO104/'Turistas lugar residencia isla '!$I104,"-")</f>
        <v>2.8823997653860657E-2</v>
      </c>
      <c r="CP104" s="35">
        <f t="shared" si="482"/>
        <v>0.34801010166036139</v>
      </c>
      <c r="CQ104" s="243">
        <f>IFERROR('Turistas lugar residencia isla '!CQ104/'Turistas lugar residencia isla '!$K104,"-")</f>
        <v>3.3535346154373112E-2</v>
      </c>
      <c r="CR104" s="35">
        <f t="shared" si="483"/>
        <v>0.4266267305323943</v>
      </c>
      <c r="CS104" s="243">
        <f>IFERROR('Turistas lugar residencia isla '!CS104/'Turistas lugar residencia isla '!$M104,"-")</f>
        <v>7.4574717910533245E-2</v>
      </c>
      <c r="CT104" s="35">
        <f t="shared" si="484"/>
        <v>-6.157699952148854E-2</v>
      </c>
      <c r="CU104" s="242">
        <f>IFERROR('Turistas lugar residencia isla '!CU104/'Turistas lugar residencia isla '!$C104,"-")</f>
        <v>4.6213129017381956E-2</v>
      </c>
      <c r="CV104" s="35">
        <f t="shared" si="485"/>
        <v>-0.15814569957927771</v>
      </c>
      <c r="CW104" s="243">
        <f>IFERROR('Turistas lugar residencia isla '!CW104/'Turistas lugar residencia isla '!$E104,"-")</f>
        <v>2.9925275181038605E-2</v>
      </c>
      <c r="CX104" s="35">
        <f t="shared" si="486"/>
        <v>-0.21802061105960346</v>
      </c>
      <c r="CY104" s="243">
        <f>IFERROR('Turistas lugar residencia isla '!CY104/'Turistas lugar residencia isla '!$G104,"-")</f>
        <v>2.6694238180280102E-2</v>
      </c>
      <c r="CZ104" s="35">
        <f t="shared" si="487"/>
        <v>1.0520653329187946E-2</v>
      </c>
      <c r="DA104" s="243">
        <f>IFERROR('Turistas lugar residencia isla '!DA104/'Turistas lugar residencia isla '!$I104,"-")</f>
        <v>2.2048921793360186E-2</v>
      </c>
      <c r="DB104" s="35">
        <f t="shared" si="488"/>
        <v>-0.42397238175068952</v>
      </c>
      <c r="DC104" s="243">
        <f>IFERROR('Turistas lugar residencia isla '!DC104/'Turistas lugar residencia isla '!$K104,"-")</f>
        <v>0.1215730511547613</v>
      </c>
      <c r="DD104" s="35">
        <f t="shared" si="489"/>
        <v>-7.6909179717296161E-2</v>
      </c>
      <c r="DE104" s="243">
        <f>IFERROR('Turistas lugar residencia isla '!DE104/'Turistas lugar residencia isla '!$M104,"-")</f>
        <v>0</v>
      </c>
      <c r="DF104" s="35" t="str">
        <f t="shared" si="490"/>
        <v>-</v>
      </c>
      <c r="DG104" s="242">
        <f>IFERROR('Turistas lugar residencia isla '!DG104/'Turistas lugar residencia isla '!$C104,"-")</f>
        <v>2.8539628083602803E-2</v>
      </c>
      <c r="DH104" s="35">
        <f t="shared" si="491"/>
        <v>-4.8394304081745831E-3</v>
      </c>
      <c r="DI104" s="243">
        <f>IFERROR('Turistas lugar residencia isla '!DI104/'Turistas lugar residencia isla '!$E104,"-")</f>
        <v>1.1007241544265795E-2</v>
      </c>
      <c r="DJ104" s="35">
        <f t="shared" si="492"/>
        <v>-6.3870866988421038E-2</v>
      </c>
      <c r="DK104" s="243">
        <f>IFERROR('Turistas lugar residencia isla '!DK104/'Turistas lugar residencia isla '!$G104,"-")</f>
        <v>7.9901957240052932E-2</v>
      </c>
      <c r="DL104" s="35">
        <f t="shared" si="493"/>
        <v>-8.7389342480855947E-2</v>
      </c>
      <c r="DM104" s="243">
        <f>IFERROR('Turistas lugar residencia isla '!DM104/'Turistas lugar residencia isla '!$I104,"-")</f>
        <v>1.5028458909643711E-2</v>
      </c>
      <c r="DN104" s="35">
        <f t="shared" si="494"/>
        <v>0.11947963483620794</v>
      </c>
      <c r="DO104" s="243">
        <f>IFERROR('Turistas lugar residencia isla '!DO104/'Turistas lugar residencia isla '!$K104,"-")</f>
        <v>9.0654585477911789E-3</v>
      </c>
      <c r="DP104" s="35">
        <f t="shared" si="495"/>
        <v>0.60654049188510228</v>
      </c>
      <c r="DQ104" s="243">
        <f>IFERROR('Turistas lugar residencia isla '!DQ104/'Turistas lugar residencia isla '!$M104,"-")</f>
        <v>1.7297668824102181E-2</v>
      </c>
      <c r="DR104" s="35">
        <f t="shared" si="496"/>
        <v>1.8352653322582868</v>
      </c>
      <c r="DS104" s="242">
        <f>IFERROR('Turistas lugar residencia isla '!DS104/'Turistas lugar residencia isla '!$C104,"-")</f>
        <v>7.3471962329781274E-2</v>
      </c>
      <c r="DT104" s="35">
        <f t="shared" si="497"/>
        <v>0.17013902172578033</v>
      </c>
      <c r="DU104" s="243">
        <f>IFERROR('Turistas lugar residencia isla '!DU104/'Turistas lugar residencia isla '!$E104,"-")</f>
        <v>0.11813638045325045</v>
      </c>
      <c r="DV104" s="35">
        <f t="shared" si="498"/>
        <v>5.9121513076010102E-2</v>
      </c>
      <c r="DW104" s="243">
        <f>IFERROR('Turistas lugar residencia isla '!DW104/'Turistas lugar residencia isla '!$G104,"-")</f>
        <v>9.85850318494364E-2</v>
      </c>
      <c r="DX104" s="35">
        <f t="shared" si="499"/>
        <v>0.11008540413815471</v>
      </c>
      <c r="DY104" s="243">
        <f>IFERROR('Turistas lugar residencia isla '!DY104/'Turistas lugar residencia isla '!$I104,"-")</f>
        <v>7.6321349269524733E-2</v>
      </c>
      <c r="DZ104" s="35">
        <f t="shared" si="500"/>
        <v>0.11637763412108626</v>
      </c>
      <c r="EA104" s="243">
        <f>IFERROR('Turistas lugar residencia isla '!EA104/'Turistas lugar residencia isla '!$K104,"-")</f>
        <v>4.1650872521841589E-2</v>
      </c>
      <c r="EB104" s="35">
        <f t="shared" si="501"/>
        <v>-9.5680101497256809E-2</v>
      </c>
      <c r="EC104" s="243">
        <f>IFERROR('Turistas lugar residencia isla '!EC104/'Turistas lugar residencia isla '!$M104,"-")</f>
        <v>7.1481757259865969E-2</v>
      </c>
      <c r="ED104" s="35">
        <f t="shared" si="502"/>
        <v>-0.23523492337457208</v>
      </c>
    </row>
    <row r="105" spans="1:134" s="16" customFormat="1" outlineLevel="1" x14ac:dyDescent="0.25">
      <c r="A105" s="218"/>
      <c r="B105" s="33" t="s">
        <v>45</v>
      </c>
      <c r="C105" s="242">
        <f>IFERROR('Turistas lugar residencia isla '!C105/'Turistas lugar residencia isla '!$C105,"-")</f>
        <v>1</v>
      </c>
      <c r="D105" s="35">
        <f t="shared" si="437"/>
        <v>0</v>
      </c>
      <c r="E105" s="243">
        <f>IFERROR('Turistas lugar residencia isla '!E105/'Turistas lugar residencia isla '!$E105,"-")</f>
        <v>1</v>
      </c>
      <c r="F105" s="35">
        <f t="shared" si="438"/>
        <v>0</v>
      </c>
      <c r="G105" s="243">
        <f>IFERROR('Turistas lugar residencia isla '!G105/'Turistas lugar residencia isla '!$G105,"-")</f>
        <v>1</v>
      </c>
      <c r="H105" s="35">
        <f t="shared" si="439"/>
        <v>0</v>
      </c>
      <c r="I105" s="243">
        <f>IFERROR('Turistas lugar residencia isla '!I105/'Turistas lugar residencia isla '!$I105,"-")</f>
        <v>1</v>
      </c>
      <c r="J105" s="35">
        <f t="shared" si="440"/>
        <v>0</v>
      </c>
      <c r="K105" s="243">
        <f>IFERROR('Turistas lugar residencia isla '!K105/'Turistas lugar residencia isla '!$K105,"-")</f>
        <v>1</v>
      </c>
      <c r="L105" s="35">
        <f t="shared" si="441"/>
        <v>0</v>
      </c>
      <c r="M105" s="243">
        <f>IFERROR('Turistas lugar residencia isla '!M105/'Turistas lugar residencia isla '!$M105,"-")</f>
        <v>1</v>
      </c>
      <c r="N105" s="35">
        <f t="shared" si="442"/>
        <v>0</v>
      </c>
      <c r="O105" s="242">
        <f>IFERROR('Turistas lugar residencia isla '!O105/'Turistas lugar residencia isla '!$C105,"-")</f>
        <v>0.84791409098821247</v>
      </c>
      <c r="P105" s="35">
        <f t="shared" si="443"/>
        <v>6.5944483238780105E-3</v>
      </c>
      <c r="Q105" s="243">
        <f>IFERROR('Turistas lugar residencia isla '!Q105/'Turistas lugar residencia isla '!$E105,"-")</f>
        <v>0.85109691357312822</v>
      </c>
      <c r="R105" s="35">
        <f t="shared" si="444"/>
        <v>1.2494607675340941E-2</v>
      </c>
      <c r="S105" s="243">
        <f>IFERROR('Turistas lugar residencia isla '!S105/'Turistas lugar residencia isla '!$G105,"-")</f>
        <v>0.801930611993941</v>
      </c>
      <c r="T105" s="35">
        <f t="shared" si="445"/>
        <v>-9.3848376956491286E-3</v>
      </c>
      <c r="U105" s="243">
        <f>IFERROR('Turistas lugar residencia isla '!U105/'Turistas lugar residencia isla '!$I105,"-")</f>
        <v>0.90179859979169685</v>
      </c>
      <c r="V105" s="35">
        <f t="shared" si="446"/>
        <v>3.3483208310768342E-2</v>
      </c>
      <c r="W105" s="243">
        <f>IFERROR('Turistas lugar residencia isla '!W105/'Turistas lugar residencia isla '!$K105,"-")</f>
        <v>0.86449770734637699</v>
      </c>
      <c r="X105" s="35">
        <f t="shared" si="447"/>
        <v>4.1314366243641043E-3</v>
      </c>
      <c r="Y105" s="243">
        <f>IFERROR('Turistas lugar residencia isla '!Y105/'Turistas lugar residencia isla '!$M105,"-")</f>
        <v>0.64899845916795074</v>
      </c>
      <c r="Z105" s="35">
        <f t="shared" si="448"/>
        <v>1.2328007343156866E-2</v>
      </c>
      <c r="AA105" s="242">
        <f>IFERROR('Turistas lugar residencia isla '!AA105/'Turistas lugar residencia isla '!$C105,"-")</f>
        <v>0.15208590901178751</v>
      </c>
      <c r="AB105" s="35">
        <f t="shared" si="449"/>
        <v>-3.5232265362092341E-2</v>
      </c>
      <c r="AC105" s="243">
        <f>IFERROR('Turistas lugar residencia isla '!AC105/'Turistas lugar residencia isla '!$E105,"-")</f>
        <v>0.14890116437750586</v>
      </c>
      <c r="AD105" s="35">
        <f t="shared" si="450"/>
        <v>-6.5899752487620145E-2</v>
      </c>
      <c r="AE105" s="243">
        <f>IFERROR('Turistas lugar residencia isla '!AE105/'Turistas lugar residencia isla '!$G105,"-")</f>
        <v>0.19807218275416838</v>
      </c>
      <c r="AF105" s="35">
        <f t="shared" si="451"/>
        <v>3.992005030799084E-2</v>
      </c>
      <c r="AG105" s="243">
        <f>IFERROR('Turistas lugar residencia isla '!AG105/'Turistas lugar residencia isla '!$I105,"-")</f>
        <v>9.8201400208303175E-2</v>
      </c>
      <c r="AH105" s="35">
        <f t="shared" si="452"/>
        <v>-0.2292987062858719</v>
      </c>
      <c r="AI105" s="243">
        <f>IFERROR('Turistas lugar residencia isla '!AI105/'Turistas lugar residencia isla '!$K105,"-")</f>
        <v>0.13550229265362301</v>
      </c>
      <c r="AJ105" s="35">
        <f t="shared" si="453"/>
        <v>-2.5547715111025937E-2</v>
      </c>
      <c r="AK105" s="243">
        <f>IFERROR('Turistas lugar residencia isla '!AK105/'Turistas lugar residencia isla '!$M105,"-")</f>
        <v>0.35100154083204932</v>
      </c>
      <c r="AL105" s="35">
        <f t="shared" si="454"/>
        <v>-2.202093887079537E-2</v>
      </c>
      <c r="AM105" s="242">
        <f>IFERROR('Turistas lugar residencia isla '!AM105/'Turistas lugar residencia isla '!$C105,"-")</f>
        <v>0.1726749713234933</v>
      </c>
      <c r="AN105" s="35">
        <f t="shared" si="455"/>
        <v>-6.7239262417118084E-4</v>
      </c>
      <c r="AO105" s="243">
        <f>IFERROR('Turistas lugar residencia isla '!AO105/'Turistas lugar residencia isla '!$E105,"-")</f>
        <v>0.12456033120754674</v>
      </c>
      <c r="AP105" s="35">
        <f t="shared" si="456"/>
        <v>0.20727975345200544</v>
      </c>
      <c r="AQ105" s="243">
        <f>IFERROR('Turistas lugar residencia isla '!AQ105/'Turistas lugar residencia isla '!$G105,"-")</f>
        <v>0.20379862163023246</v>
      </c>
      <c r="AR105" s="35">
        <f t="shared" si="457"/>
        <v>7.6510051894131514E-2</v>
      </c>
      <c r="AS105" s="243">
        <f>IFERROR('Turistas lugar residencia isla '!AS105/'Turistas lugar residencia isla '!$I105,"-")</f>
        <v>0.3495103007318634</v>
      </c>
      <c r="AT105" s="35">
        <f t="shared" si="458"/>
        <v>-0.10245840819175855</v>
      </c>
      <c r="AU105" s="243">
        <f>IFERROR('Turistas lugar residencia isla '!AU105/'Turistas lugar residencia isla '!$K105,"-")</f>
        <v>0.11726752188096451</v>
      </c>
      <c r="AV105" s="35">
        <f t="shared" si="459"/>
        <v>0.54846277835064483</v>
      </c>
      <c r="AW105" s="243">
        <f>IFERROR('Turistas lugar residencia isla '!AW105/'Turistas lugar residencia isla '!$M105,"-")</f>
        <v>0.28145865434001027</v>
      </c>
      <c r="AX105" s="35">
        <f t="shared" si="460"/>
        <v>0.18206482721070105</v>
      </c>
      <c r="AY105" s="242">
        <f>IFERROR('Turistas lugar residencia isla '!AY105/'Turistas lugar residencia isla '!$C105,"-")</f>
        <v>3.4255593592530269E-2</v>
      </c>
      <c r="AZ105" s="35">
        <f t="shared" si="461"/>
        <v>3.5198025887781981E-2</v>
      </c>
      <c r="BA105" s="243">
        <f>IFERROR('Turistas lugar residencia isla '!BA105/'Turistas lugar residencia isla '!$E105,"-")</f>
        <v>4.6988340848546355E-2</v>
      </c>
      <c r="BB105" s="35">
        <f t="shared" si="462"/>
        <v>0.13054391342023974</v>
      </c>
      <c r="BC105" s="243">
        <f>IFERROR('Turistas lugar residencia isla '!BC105/'Turistas lugar residencia isla '!$G105,"-")</f>
        <v>3.7354603229610914E-2</v>
      </c>
      <c r="BD105" s="35">
        <f t="shared" si="463"/>
        <v>-0.14173176569464274</v>
      </c>
      <c r="BE105" s="243">
        <f>IFERROR('Turistas lugar residencia isla '!BE105/'Turistas lugar residencia isla '!$I105,"-")</f>
        <v>9.9247586532219267E-3</v>
      </c>
      <c r="BF105" s="35">
        <f t="shared" si="464"/>
        <v>-5.3111467170104953E-3</v>
      </c>
      <c r="BG105" s="243">
        <f>IFERROR('Turistas lugar residencia isla '!BG105/'Turistas lugar residencia isla '!$K105,"-")</f>
        <v>2.0713726265521988E-2</v>
      </c>
      <c r="BH105" s="35">
        <f t="shared" si="465"/>
        <v>-9.1898028973042001E-3</v>
      </c>
      <c r="BI105" s="243">
        <f>IFERROR('Turistas lugar residencia isla '!BI105/'Turistas lugar residencia isla '!$M105,"-")</f>
        <v>3.62095531587057E-2</v>
      </c>
      <c r="BJ105" s="35">
        <f t="shared" si="466"/>
        <v>0.40268216611163576</v>
      </c>
      <c r="BK105" s="242">
        <f>IFERROR('Turistas lugar residencia isla '!BK105/'Turistas lugar residencia isla '!$C105,"-")</f>
        <v>4.770268078845144E-2</v>
      </c>
      <c r="BL105" s="35">
        <f t="shared" si="467"/>
        <v>3.3087853546515333E-2</v>
      </c>
      <c r="BM105" s="243">
        <f>IFERROR('Turistas lugar residencia isla '!BM105/'Turistas lugar residencia isla '!$E105,"-")</f>
        <v>3.1413974836529704E-2</v>
      </c>
      <c r="BN105" s="35">
        <f t="shared" si="468"/>
        <v>-5.6018052446786148E-2</v>
      </c>
      <c r="BO105" s="243">
        <f>IFERROR('Turistas lugar residencia isla '!BO105/'Turistas lugar residencia isla '!$G105,"-")</f>
        <v>2.8185034682824038E-2</v>
      </c>
      <c r="BP105" s="35">
        <f t="shared" si="469"/>
        <v>-0.18556667056303533</v>
      </c>
      <c r="BQ105" s="243">
        <f>IFERROR('Turistas lugar residencia isla '!BQ105/'Turistas lugar residencia isla '!$I105,"-")</f>
        <v>9.4619146143822594E-2</v>
      </c>
      <c r="BR105" s="35">
        <f t="shared" si="470"/>
        <v>0.44069566536655591</v>
      </c>
      <c r="BS105" s="243">
        <f>IFERROR('Turistas lugar residencia isla '!BS105/'Turistas lugar residencia isla '!$K105,"-")</f>
        <v>6.8878462743428112E-2</v>
      </c>
      <c r="BT105" s="35">
        <f t="shared" si="471"/>
        <v>3.0715865044201651E-2</v>
      </c>
      <c r="BU105" s="243">
        <f>IFERROR('Turistas lugar residencia isla '!BU105/'Turistas lugar residencia isla '!$M105,"-")</f>
        <v>3.9342578325629173E-2</v>
      </c>
      <c r="BV105" s="35">
        <f t="shared" si="472"/>
        <v>0.1665560184392576</v>
      </c>
      <c r="BW105" s="242">
        <f>IFERROR('Turistas lugar residencia isla '!BW105/'Turistas lugar residencia isla '!$C105,"-")</f>
        <v>0.34038455530214101</v>
      </c>
      <c r="BX105" s="35">
        <f t="shared" si="473"/>
        <v>-1.0371915168839285E-2</v>
      </c>
      <c r="BY105" s="243">
        <f>IFERROR('Turistas lugar residencia isla '!BY105/'Turistas lugar residencia isla '!$E105,"-")</f>
        <v>0.41725000864922213</v>
      </c>
      <c r="BZ105" s="35">
        <f t="shared" si="474"/>
        <v>-1.2441628581050912E-2</v>
      </c>
      <c r="CA105" s="243">
        <f>IFERROR('Turistas lugar residencia isla '!CA105/'Turistas lugar residencia isla '!$G105,"-")</f>
        <v>0.21655105725320978</v>
      </c>
      <c r="CB105" s="35">
        <f t="shared" si="475"/>
        <v>2.7838802683945563E-2</v>
      </c>
      <c r="CC105" s="243">
        <f>IFERROR('Turistas lugar residencia isla '!CC105/'Turistas lugar residencia isla '!$I105,"-")</f>
        <v>0.22341215537735101</v>
      </c>
      <c r="CD105" s="35">
        <f t="shared" si="476"/>
        <v>4.1026117291239173E-2</v>
      </c>
      <c r="CE105" s="243">
        <f>IFERROR('Turistas lugar residencia isla '!CE105/'Turistas lugar residencia isla '!$K105,"-")</f>
        <v>0.43404153391074241</v>
      </c>
      <c r="CF105" s="35">
        <f t="shared" si="477"/>
        <v>-0.10377911062798872</v>
      </c>
      <c r="CG105" s="243">
        <f>IFERROR('Turistas lugar residencia isla '!CG105/'Turistas lugar residencia isla '!$M105,"-")</f>
        <v>2.3112480739599383E-2</v>
      </c>
      <c r="CH105" s="35">
        <f t="shared" si="478"/>
        <v>-0.79516457337146562</v>
      </c>
      <c r="CI105" s="242">
        <f>IFERROR('Turistas lugar residencia isla '!CI105/'Turistas lugar residencia isla '!$C105,"-")</f>
        <v>4.9586924405604083E-2</v>
      </c>
      <c r="CJ105" s="35">
        <f t="shared" si="479"/>
        <v>6.4997859964688098E-2</v>
      </c>
      <c r="CK105" s="243">
        <f>IFERROR('Turistas lugar residencia isla '!CK105/'Turistas lugar residencia isla '!$E105,"-")</f>
        <v>3.9219417311514231E-2</v>
      </c>
      <c r="CL105" s="35">
        <f t="shared" si="480"/>
        <v>-2.3275527548628938E-2</v>
      </c>
      <c r="CM105" s="243">
        <f>IFERROR('Turistas lugar residencia isla '!CM105/'Turistas lugar residencia isla '!$G105,"-")</f>
        <v>7.7048410626750205E-2</v>
      </c>
      <c r="CN105" s="35">
        <f t="shared" si="481"/>
        <v>-3.0641532494299129E-2</v>
      </c>
      <c r="CO105" s="243">
        <f>IFERROR('Turistas lugar residencia isla '!CO105/'Turistas lugar residencia isla '!$I105,"-")</f>
        <v>3.0110550135210242E-2</v>
      </c>
      <c r="CP105" s="35">
        <f t="shared" si="482"/>
        <v>0.56740644312462596</v>
      </c>
      <c r="CQ105" s="243">
        <f>IFERROR('Turistas lugar residencia isla '!CQ105/'Turistas lugar residencia isla '!$K105,"-")</f>
        <v>3.7796467108214771E-2</v>
      </c>
      <c r="CR105" s="35">
        <f t="shared" si="483"/>
        <v>0.11241530780670184</v>
      </c>
      <c r="CS105" s="243">
        <f>IFERROR('Turistas lugar residencia isla '!CS105/'Turistas lugar residencia isla '!$M105,"-")</f>
        <v>0.13143297380585517</v>
      </c>
      <c r="CT105" s="35">
        <f t="shared" si="484"/>
        <v>0.68694265778603958</v>
      </c>
      <c r="CU105" s="242">
        <f>IFERROR('Turistas lugar residencia isla '!CU105/'Turistas lugar residencia isla '!$C105,"-")</f>
        <v>3.7956387905729798E-2</v>
      </c>
      <c r="CV105" s="35">
        <f t="shared" si="485"/>
        <v>-8.2738707792912702E-2</v>
      </c>
      <c r="CW105" s="243">
        <f>IFERROR('Turistas lugar residencia isla '!CW105/'Turistas lugar residencia isla '!$E105,"-")</f>
        <v>2.7172011885953279E-2</v>
      </c>
      <c r="CX105" s="35">
        <f t="shared" si="486"/>
        <v>-0.10520119876578315</v>
      </c>
      <c r="CY105" s="243">
        <f>IFERROR('Turistas lugar residencia isla '!CY105/'Turistas lugar residencia isla '!$G105,"-")</f>
        <v>2.3624005768360098E-2</v>
      </c>
      <c r="CZ105" s="35">
        <f t="shared" si="487"/>
        <v>6.4653242307761483E-2</v>
      </c>
      <c r="DA105" s="243">
        <f>IFERROR('Turistas lugar residencia isla '!DA105/'Turistas lugar residencia isla '!$I105,"-")</f>
        <v>1.9242355600599687E-2</v>
      </c>
      <c r="DB105" s="35">
        <f t="shared" si="488"/>
        <v>-0.23837335876339527</v>
      </c>
      <c r="DC105" s="243">
        <f>IFERROR('Turistas lugar residencia isla '!DC105/'Turistas lugar residencia isla '!$K105,"-")</f>
        <v>9.2926612271590103E-2</v>
      </c>
      <c r="DD105" s="35">
        <f t="shared" si="489"/>
        <v>-9.275098558242012E-2</v>
      </c>
      <c r="DE105" s="243">
        <f>IFERROR('Turistas lugar residencia isla '!DE105/'Turistas lugar residencia isla '!$M105,"-")</f>
        <v>0</v>
      </c>
      <c r="DF105" s="35" t="str">
        <f t="shared" si="490"/>
        <v>-</v>
      </c>
      <c r="DG105" s="242">
        <f>IFERROR('Turistas lugar residencia isla '!DG105/'Turistas lugar residencia isla '!$C105,"-")</f>
        <v>3.7277227059910469E-2</v>
      </c>
      <c r="DH105" s="35">
        <f t="shared" si="491"/>
        <v>-2.9734398160404685E-2</v>
      </c>
      <c r="DI105" s="243">
        <f>IFERROR('Turistas lugar residencia isla '!DI105/'Turistas lugar residencia isla '!$E105,"-")</f>
        <v>2.1348202307228059E-2</v>
      </c>
      <c r="DJ105" s="35">
        <f t="shared" si="492"/>
        <v>0.2965949760561104</v>
      </c>
      <c r="DK105" s="243">
        <f>IFERROR('Turistas lugar residencia isla '!DK105/'Turistas lugar residencia isla '!$G105,"-")</f>
        <v>8.6810465772719905E-2</v>
      </c>
      <c r="DL105" s="35">
        <f t="shared" si="493"/>
        <v>-0.15370409464418833</v>
      </c>
      <c r="DM105" s="243">
        <f>IFERROR('Turistas lugar residencia isla '!DM105/'Turistas lugar residencia isla '!$I105,"-")</f>
        <v>1.8793990033207076E-2</v>
      </c>
      <c r="DN105" s="35">
        <f t="shared" si="494"/>
        <v>-8.6585432994850664E-2</v>
      </c>
      <c r="DO105" s="243">
        <f>IFERROR('Turistas lugar residencia isla '!DO105/'Turistas lugar residencia isla '!$K105,"-")</f>
        <v>1.369508847437779E-2</v>
      </c>
      <c r="DP105" s="35">
        <f t="shared" si="495"/>
        <v>-2.8591001803870975E-2</v>
      </c>
      <c r="DQ105" s="243">
        <f>IFERROR('Turistas lugar residencia isla '!DQ105/'Turistas lugar residencia isla '!$M105,"-")</f>
        <v>1.4381099126861839E-3</v>
      </c>
      <c r="DR105" s="35">
        <f t="shared" si="496"/>
        <v>-0.79224177547103503</v>
      </c>
      <c r="DS105" s="242">
        <f>IFERROR('Turistas lugar residencia isla '!DS105/'Turistas lugar residencia isla '!$C105,"-")</f>
        <v>7.4010679116213118E-2</v>
      </c>
      <c r="DT105" s="35">
        <f t="shared" si="497"/>
        <v>2.5720380307396429E-2</v>
      </c>
      <c r="DU105" s="243">
        <f>IFERROR('Turistas lugar residencia isla '!DU105/'Turistas lugar residencia isla '!$E105,"-")</f>
        <v>0.11274164965652977</v>
      </c>
      <c r="DV105" s="35">
        <f t="shared" si="498"/>
        <v>-6.1884852350499453E-2</v>
      </c>
      <c r="DW105" s="243">
        <f>IFERROR('Turistas lugar residencia isla '!DW105/'Turistas lugar residencia isla '!$G105,"-")</f>
        <v>0.10992303263706842</v>
      </c>
      <c r="DX105" s="35">
        <f t="shared" si="499"/>
        <v>4.2220465816145136E-2</v>
      </c>
      <c r="DY105" s="243">
        <f>IFERROR('Turistas lugar residencia isla '!DY105/'Turistas lugar residencia isla '!$I105,"-")</f>
        <v>8.9995376230086258E-2</v>
      </c>
      <c r="DZ105" s="35">
        <f t="shared" si="500"/>
        <v>0.26752348820076066</v>
      </c>
      <c r="EA105" s="243">
        <f>IFERROR('Turistas lugar residencia isla '!EA105/'Turistas lugar residencia isla '!$K105,"-")</f>
        <v>5.5894363037709019E-2</v>
      </c>
      <c r="EB105" s="35">
        <f t="shared" si="501"/>
        <v>0.16105658508791798</v>
      </c>
      <c r="EC105" s="243">
        <f>IFERROR('Turistas lugar residencia isla '!EC105/'Turistas lugar residencia isla '!$M105,"-")</f>
        <v>0.121160760143811</v>
      </c>
      <c r="ED105" s="35">
        <f t="shared" si="502"/>
        <v>0.45681029124104167</v>
      </c>
    </row>
    <row r="106" spans="1:134" s="16" customFormat="1" outlineLevel="1" x14ac:dyDescent="0.25">
      <c r="A106" s="218"/>
      <c r="B106" s="33" t="s">
        <v>47</v>
      </c>
      <c r="C106" s="242">
        <f>IFERROR('Turistas lugar residencia isla '!C106/'Turistas lugar residencia isla '!$C106,"-")</f>
        <v>1</v>
      </c>
      <c r="D106" s="35">
        <f t="shared" si="437"/>
        <v>0</v>
      </c>
      <c r="E106" s="243">
        <f>IFERROR('Turistas lugar residencia isla '!E106/'Turistas lugar residencia isla '!$E106,"-")</f>
        <v>1</v>
      </c>
      <c r="F106" s="35">
        <f t="shared" si="438"/>
        <v>0</v>
      </c>
      <c r="G106" s="243">
        <f>IFERROR('Turistas lugar residencia isla '!G106/'Turistas lugar residencia isla '!$G106,"-")</f>
        <v>1</v>
      </c>
      <c r="H106" s="35">
        <f t="shared" si="439"/>
        <v>0</v>
      </c>
      <c r="I106" s="243">
        <f>IFERROR('Turistas lugar residencia isla '!I106/'Turistas lugar residencia isla '!$I106,"-")</f>
        <v>1</v>
      </c>
      <c r="J106" s="35">
        <f t="shared" si="440"/>
        <v>0</v>
      </c>
      <c r="K106" s="243">
        <f>IFERROR('Turistas lugar residencia isla '!K106/'Turistas lugar residencia isla '!$K106,"-")</f>
        <v>1</v>
      </c>
      <c r="L106" s="35">
        <f t="shared" si="441"/>
        <v>0</v>
      </c>
      <c r="M106" s="243">
        <f>IFERROR('Turistas lugar residencia isla '!M106/'Turistas lugar residencia isla '!$M106,"-")</f>
        <v>1</v>
      </c>
      <c r="N106" s="35">
        <f t="shared" si="442"/>
        <v>0</v>
      </c>
      <c r="O106" s="242">
        <f>IFERROR('Turistas lugar residencia isla '!O106/'Turistas lugar residencia isla '!$C106,"-")</f>
        <v>0.83593634005292805</v>
      </c>
      <c r="P106" s="35">
        <f t="shared" si="443"/>
        <v>2.8161626016296015E-2</v>
      </c>
      <c r="Q106" s="243">
        <f>IFERROR('Turistas lugar residencia isla '!Q106/'Turistas lugar residencia isla '!$E106,"-")</f>
        <v>0.83577199397379276</v>
      </c>
      <c r="R106" s="35">
        <f t="shared" si="444"/>
        <v>3.4922179693936295E-2</v>
      </c>
      <c r="S106" s="243">
        <f>IFERROR('Turistas lugar residencia isla '!S106/'Turistas lugar residencia isla '!$G106,"-")</f>
        <v>0.79840072720042043</v>
      </c>
      <c r="T106" s="35">
        <f t="shared" si="445"/>
        <v>3.0847081623863737E-2</v>
      </c>
      <c r="U106" s="243">
        <f>IFERROR('Turistas lugar residencia isla '!U106/'Turistas lugar residencia isla '!$I106,"-")</f>
        <v>0.88903843059233145</v>
      </c>
      <c r="V106" s="35">
        <f t="shared" si="446"/>
        <v>2.192285712058939E-2</v>
      </c>
      <c r="W106" s="243">
        <f>IFERROR('Turistas lugar residencia isla '!W106/'Turistas lugar residencia isla '!$K106,"-")</f>
        <v>0.84217802354620053</v>
      </c>
      <c r="X106" s="35">
        <f t="shared" si="447"/>
        <v>2.4832832305149655E-2</v>
      </c>
      <c r="Y106" s="243">
        <f>IFERROR('Turistas lugar residencia isla '!Y106/'Turistas lugar residencia isla '!$M106,"-")</f>
        <v>0.66114781501233777</v>
      </c>
      <c r="Z106" s="35">
        <f t="shared" si="448"/>
        <v>7.1613435645050183E-2</v>
      </c>
      <c r="AA106" s="242">
        <f>IFERROR('Turistas lugar residencia isla '!AA106/'Turistas lugar residencia isla '!$C106,"-")</f>
        <v>0.16406365994707189</v>
      </c>
      <c r="AB106" s="35">
        <f t="shared" si="449"/>
        <v>-0.12246737708840272</v>
      </c>
      <c r="AC106" s="243">
        <f>IFERROR('Turistas lugar residencia isla '!AC106/'Turistas lugar residencia isla '!$E106,"-")</f>
        <v>0.16422800602620727</v>
      </c>
      <c r="AD106" s="35">
        <f t="shared" si="450"/>
        <v>-0.14655763262871058</v>
      </c>
      <c r="AE106" s="243">
        <f>IFERROR('Turistas lugar residencia isla '!AE106/'Turistas lugar residencia isla '!$G106,"-")</f>
        <v>0.20159927279957959</v>
      </c>
      <c r="AF106" s="35">
        <f t="shared" si="451"/>
        <v>-0.10595275826799366</v>
      </c>
      <c r="AG106" s="243">
        <f>IFERROR('Turistas lugar residencia isla '!AG106/'Turistas lugar residencia isla '!$I106,"-")</f>
        <v>0.11096644576756343</v>
      </c>
      <c r="AH106" s="35">
        <f t="shared" si="452"/>
        <v>-0.14666435485193641</v>
      </c>
      <c r="AI106" s="243">
        <f>IFERROR('Turistas lugar residencia isla '!AI106/'Turistas lugar residencia isla '!$K106,"-")</f>
        <v>0.1578219764537995</v>
      </c>
      <c r="AJ106" s="35">
        <f t="shared" si="453"/>
        <v>-0.11449830295683583</v>
      </c>
      <c r="AK106" s="243">
        <f>IFERROR('Turistas lugar residencia isla '!AK106/'Turistas lugar residencia isla '!$M106,"-")</f>
        <v>0.33885218498766217</v>
      </c>
      <c r="AL106" s="35">
        <f t="shared" si="454"/>
        <v>-0.11534965201048641</v>
      </c>
      <c r="AM106" s="242">
        <f>IFERROR('Turistas lugar residencia isla '!AM106/'Turistas lugar residencia isla '!$C106,"-")</f>
        <v>0.17133437140241542</v>
      </c>
      <c r="AN106" s="35">
        <f t="shared" si="455"/>
        <v>-2.9975566238529705E-2</v>
      </c>
      <c r="AO106" s="243">
        <f>IFERROR('Turistas lugar residencia isla '!AO106/'Turistas lugar residencia isla '!$E106,"-")</f>
        <v>0.11405052590734607</v>
      </c>
      <c r="AP106" s="35">
        <f t="shared" si="456"/>
        <v>0.10132823999441798</v>
      </c>
      <c r="AQ106" s="243">
        <f>IFERROR('Turistas lugar residencia isla '!AQ106/'Turistas lugar residencia isla '!$G106,"-")</f>
        <v>0.19392105898561224</v>
      </c>
      <c r="AR106" s="35">
        <f t="shared" si="457"/>
        <v>-3.9142133987741801E-3</v>
      </c>
      <c r="AS106" s="243">
        <f>IFERROR('Turistas lugar residencia isla '!AS106/'Turistas lugar residencia isla '!$I106,"-")</f>
        <v>0.34988857517640232</v>
      </c>
      <c r="AT106" s="35">
        <f t="shared" si="458"/>
        <v>-7.2992375085289329E-2</v>
      </c>
      <c r="AU106" s="243">
        <f>IFERROR('Turistas lugar residencia isla '!AU106/'Turistas lugar residencia isla '!$K106,"-")</f>
        <v>0.10089264478534903</v>
      </c>
      <c r="AV106" s="35">
        <f t="shared" si="459"/>
        <v>-1.5310421788049089E-2</v>
      </c>
      <c r="AW106" s="243">
        <f>IFERROR('Turistas lugar residencia isla '!AW106/'Turistas lugar residencia isla '!$M106,"-")</f>
        <v>0.28544137546764309</v>
      </c>
      <c r="AX106" s="35">
        <f t="shared" si="460"/>
        <v>0.20997944609608488</v>
      </c>
      <c r="AY106" s="242">
        <f>IFERROR('Turistas lugar residencia isla '!AY106/'Turistas lugar residencia isla '!$C106,"-")</f>
        <v>2.8968693040187003E-2</v>
      </c>
      <c r="AZ106" s="35">
        <f t="shared" si="461"/>
        <v>0.1133821759809408</v>
      </c>
      <c r="BA106" s="243">
        <f>IFERROR('Turistas lugar residencia isla '!BA106/'Turistas lugar residencia isla '!$E106,"-")</f>
        <v>3.8156740780041457E-2</v>
      </c>
      <c r="BB106" s="35">
        <f t="shared" si="462"/>
        <v>-1.4415639073631858E-2</v>
      </c>
      <c r="BC106" s="243">
        <f>IFERROR('Turistas lugar residencia isla '!BC106/'Turistas lugar residencia isla '!$G106,"-")</f>
        <v>3.5039129631996818E-2</v>
      </c>
      <c r="BD106" s="35">
        <f t="shared" si="463"/>
        <v>0.2089459531345641</v>
      </c>
      <c r="BE106" s="243">
        <f>IFERROR('Turistas lugar residencia isla '!BE106/'Turistas lugar residencia isla '!$I106,"-")</f>
        <v>8.6360333738071202E-3</v>
      </c>
      <c r="BF106" s="35">
        <f t="shared" si="464"/>
        <v>1.4306442573466249E-2</v>
      </c>
      <c r="BG106" s="243">
        <f>IFERROR('Turistas lugar residencia isla '!BG106/'Turistas lugar residencia isla '!$K106,"-")</f>
        <v>1.6689707456296825E-2</v>
      </c>
      <c r="BH106" s="35">
        <f t="shared" si="465"/>
        <v>0.17963196025058137</v>
      </c>
      <c r="BI106" s="243">
        <f>IFERROR('Turistas lugar residencia isla '!BI106/'Turistas lugar residencia isla '!$M106,"-")</f>
        <v>2.4357239512855209E-2</v>
      </c>
      <c r="BJ106" s="35">
        <f t="shared" si="466"/>
        <v>-5.1941292807328066E-2</v>
      </c>
      <c r="BK106" s="242">
        <f>IFERROR('Turistas lugar residencia isla '!BK106/'Turistas lugar residencia isla '!$C106,"-")</f>
        <v>4.9002133090205319E-2</v>
      </c>
      <c r="BL106" s="35">
        <f t="shared" si="467"/>
        <v>-0.13874044483388814</v>
      </c>
      <c r="BM106" s="243">
        <f>IFERROR('Turistas lugar residencia isla '!BM106/'Turistas lugar residencia isla '!$E106,"-")</f>
        <v>3.6600696458514395E-2</v>
      </c>
      <c r="BN106" s="35">
        <f t="shared" si="468"/>
        <v>-0.19544294430484199</v>
      </c>
      <c r="BO106" s="243">
        <f>IFERROR('Turistas lugar residencia isla '!BO106/'Turistas lugar residencia isla '!$G106,"-")</f>
        <v>3.6473646086326646E-2</v>
      </c>
      <c r="BP106" s="35">
        <f t="shared" si="469"/>
        <v>-0.1829754224378235</v>
      </c>
      <c r="BQ106" s="243">
        <f>IFERROR('Turistas lugar residencia isla '!BQ106/'Turistas lugar residencia isla '!$I106,"-")</f>
        <v>8.6623657172393953E-2</v>
      </c>
      <c r="BR106" s="35">
        <f t="shared" si="470"/>
        <v>3.9542957722195071E-2</v>
      </c>
      <c r="BS106" s="243">
        <f>IFERROR('Turistas lugar residencia isla '!BS106/'Turistas lugar residencia isla '!$K106,"-")</f>
        <v>5.9775984064692589E-2</v>
      </c>
      <c r="BT106" s="35">
        <f t="shared" si="471"/>
        <v>-0.16574266532519577</v>
      </c>
      <c r="BU106" s="243">
        <f>IFERROR('Turistas lugar residencia isla '!BU106/'Turistas lugar residencia isla '!$M106,"-")</f>
        <v>8.2424580116214285E-2</v>
      </c>
      <c r="BV106" s="35">
        <f t="shared" si="472"/>
        <v>0.39881714604992791</v>
      </c>
      <c r="BW106" s="242">
        <f>IFERROR('Turistas lugar residencia isla '!BW106/'Turistas lugar residencia isla '!$C106,"-")</f>
        <v>0.34911650970037506</v>
      </c>
      <c r="BX106" s="35">
        <f t="shared" si="473"/>
        <v>6.2814581523432444E-2</v>
      </c>
      <c r="BY106" s="243">
        <f>IFERROR('Turistas lugar residencia isla '!BY106/'Turistas lugar residencia isla '!$E106,"-")</f>
        <v>0.4144403288677897</v>
      </c>
      <c r="BZ106" s="35">
        <f t="shared" si="474"/>
        <v>9.1818942130950765E-2</v>
      </c>
      <c r="CA106" s="243">
        <f>IFERROR('Turistas lugar residencia isla '!CA106/'Turistas lugar residencia isla '!$G106,"-")</f>
        <v>0.24145042396352637</v>
      </c>
      <c r="CB106" s="35">
        <f t="shared" si="475"/>
        <v>5.417847723729774E-2</v>
      </c>
      <c r="CC106" s="243">
        <f>IFERROR('Turistas lugar residencia isla '!CC106/'Turistas lugar residencia isla '!$I106,"-")</f>
        <v>0.22828678847813685</v>
      </c>
      <c r="CD106" s="35">
        <f t="shared" si="476"/>
        <v>5.3787943596638632E-2</v>
      </c>
      <c r="CE106" s="243">
        <f>IFERROR('Turistas lugar residencia isla '!CE106/'Turistas lugar residencia isla '!$K106,"-")</f>
        <v>0.46377393269116424</v>
      </c>
      <c r="CF106" s="35">
        <f t="shared" si="477"/>
        <v>2.5996125307727436E-2</v>
      </c>
      <c r="CG106" s="243">
        <f>IFERROR('Turistas lugar residencia isla '!CG106/'Turistas lugar residencia isla '!$M106,"-")</f>
        <v>5.0823847807052458E-2</v>
      </c>
      <c r="CH106" s="35">
        <f t="shared" si="478"/>
        <v>-0.45557607485570772</v>
      </c>
      <c r="CI106" s="242">
        <f>IFERROR('Turistas lugar residencia isla '!CI106/'Turistas lugar residencia isla '!$C106,"-")</f>
        <v>5.1250122173319736E-2</v>
      </c>
      <c r="CJ106" s="35">
        <f t="shared" si="479"/>
        <v>0.22641192686233214</v>
      </c>
      <c r="CK106" s="243">
        <f>IFERROR('Turistas lugar residencia isla '!CK106/'Turistas lugar residencia isla '!$E106,"-")</f>
        <v>4.2983249756991804E-2</v>
      </c>
      <c r="CL106" s="35">
        <f t="shared" si="480"/>
        <v>0.19496281430901141</v>
      </c>
      <c r="CM106" s="243">
        <f>IFERROR('Turistas lugar residencia isla '!CM106/'Turistas lugar residencia isla '!$G106,"-")</f>
        <v>8.13072563807576E-2</v>
      </c>
      <c r="CN106" s="35">
        <f t="shared" si="481"/>
        <v>3.5936061529264318E-2</v>
      </c>
      <c r="CO106" s="243">
        <f>IFERROR('Turistas lugar residencia isla '!CO106/'Turistas lugar residencia isla '!$I106,"-")</f>
        <v>2.8375538228223397E-2</v>
      </c>
      <c r="CP106" s="35">
        <f t="shared" si="482"/>
        <v>0.88910235210696853</v>
      </c>
      <c r="CQ106" s="243">
        <f>IFERROR('Turistas lugar residencia isla '!CQ106/'Turistas lugar residencia isla '!$K106,"-")</f>
        <v>3.7463580687358784E-2</v>
      </c>
      <c r="CR106" s="35">
        <f t="shared" si="483"/>
        <v>0.34885266802928472</v>
      </c>
      <c r="CS106" s="243">
        <f>IFERROR('Turistas lugar residencia isla '!CS106/'Turistas lugar residencia isla '!$M106,"-")</f>
        <v>0.10598583140969514</v>
      </c>
      <c r="CT106" s="35">
        <f t="shared" si="484"/>
        <v>0.54269157179834848</v>
      </c>
      <c r="CU106" s="242">
        <f>IFERROR('Turistas lugar residencia isla '!CU106/'Turistas lugar residencia isla '!$C106,"-")</f>
        <v>3.1312928585870869E-2</v>
      </c>
      <c r="CV106" s="35">
        <f t="shared" si="485"/>
        <v>-5.1157570152015719E-2</v>
      </c>
      <c r="CW106" s="243">
        <f>IFERROR('Turistas lugar residencia isla '!CW106/'Turistas lugar residencia isla '!$E106,"-")</f>
        <v>2.4308738198512453E-2</v>
      </c>
      <c r="CX106" s="35">
        <f t="shared" si="486"/>
        <v>-0.10562257921857432</v>
      </c>
      <c r="CY106" s="243">
        <f>IFERROR('Turistas lugar residencia isla '!CY106/'Turistas lugar residencia isla '!$G106,"-")</f>
        <v>1.2896444955757241E-2</v>
      </c>
      <c r="CZ106" s="35">
        <f t="shared" si="487"/>
        <v>-0.20571477102388935</v>
      </c>
      <c r="DA106" s="243">
        <f>IFERROR('Turistas lugar residencia isla '!DA106/'Turistas lugar residencia isla '!$I106,"-")</f>
        <v>1.4126814615425877E-2</v>
      </c>
      <c r="DB106" s="35">
        <f t="shared" si="488"/>
        <v>-0.13504082249139615</v>
      </c>
      <c r="DC106" s="243">
        <f>IFERROR('Turistas lugar residencia isla '!DC106/'Turistas lugar residencia isla '!$K106,"-")</f>
        <v>8.2816773694850757E-2</v>
      </c>
      <c r="DD106" s="35">
        <f t="shared" si="489"/>
        <v>4.7387611139841912E-2</v>
      </c>
      <c r="DE106" s="243">
        <f>IFERROR('Turistas lugar residencia isla '!DE106/'Turistas lugar residencia isla '!$M106,"-")</f>
        <v>0</v>
      </c>
      <c r="DF106" s="35" t="str">
        <f t="shared" si="490"/>
        <v>-</v>
      </c>
      <c r="DG106" s="242">
        <f>IFERROR('Turistas lugar residencia isla '!DG106/'Turistas lugar residencia isla '!$C106,"-")</f>
        <v>2.41496550422328E-2</v>
      </c>
      <c r="DH106" s="35">
        <f t="shared" si="491"/>
        <v>5.8749751639036507E-2</v>
      </c>
      <c r="DI106" s="243">
        <f>IFERROR('Turistas lugar residencia isla '!DI106/'Turistas lugar residencia isla '!$E106,"-")</f>
        <v>7.948496120777547E-3</v>
      </c>
      <c r="DJ106" s="35">
        <f t="shared" si="492"/>
        <v>-0.33616702963071032</v>
      </c>
      <c r="DK106" s="243">
        <f>IFERROR('Turistas lugar residencia isla '!DK106/'Turistas lugar residencia isla '!$G106,"-")</f>
        <v>7.0064056130782454E-2</v>
      </c>
      <c r="DL106" s="35">
        <f t="shared" si="493"/>
        <v>0.12552320366088554</v>
      </c>
      <c r="DM106" s="243">
        <f>IFERROR('Turistas lugar residencia isla '!DM106/'Turistas lugar residencia isla '!$I106,"-")</f>
        <v>8.6214042941225241E-3</v>
      </c>
      <c r="DN106" s="35">
        <f t="shared" si="494"/>
        <v>1.7682321529132627E-2</v>
      </c>
      <c r="DO106" s="243">
        <f>IFERROR('Turistas lugar residencia isla '!DO106/'Turistas lugar residencia isla '!$K106,"-")</f>
        <v>6.3585146866452606E-3</v>
      </c>
      <c r="DP106" s="35">
        <f t="shared" si="495"/>
        <v>-0.22141909710571328</v>
      </c>
      <c r="DQ106" s="243">
        <f>IFERROR('Turistas lugar residencia isla '!DQ106/'Turistas lugar residencia isla '!$M106,"-")</f>
        <v>8.835469235055321E-3</v>
      </c>
      <c r="DR106" s="35">
        <f t="shared" si="496"/>
        <v>5.5207468643749813E-2</v>
      </c>
      <c r="DS106" s="242">
        <f>IFERROR('Turistas lugar residencia isla '!DS106/'Turistas lugar residencia isla '!$C106,"-")</f>
        <v>7.1594684509318371E-2</v>
      </c>
      <c r="DT106" s="35">
        <f t="shared" si="497"/>
        <v>8.4375833845436121E-2</v>
      </c>
      <c r="DU106" s="243">
        <f>IFERROR('Turistas lugar residencia isla '!DU106/'Turistas lugar residencia isla '!$E106,"-")</f>
        <v>0.11124925018856643</v>
      </c>
      <c r="DV106" s="35">
        <f t="shared" si="498"/>
        <v>1.1942832005562787E-2</v>
      </c>
      <c r="DW106" s="243">
        <f>IFERROR('Turistas lugar residencia isla '!DW106/'Turistas lugar residencia isla '!$G106,"-")</f>
        <v>0.10089621770562586</v>
      </c>
      <c r="DX106" s="35">
        <f t="shared" si="499"/>
        <v>6.4560474251356359E-2</v>
      </c>
      <c r="DY106" s="243">
        <f>IFERROR('Turistas lugar residencia isla '!DY106/'Turistas lugar residencia isla '!$I106,"-")</f>
        <v>7.9455408126941407E-2</v>
      </c>
      <c r="DZ106" s="35">
        <f t="shared" si="500"/>
        <v>0.14689509682945845</v>
      </c>
      <c r="EA106" s="243">
        <f>IFERROR('Turistas lugar residencia isla '!EA106/'Turistas lugar residencia isla '!$K106,"-")</f>
        <v>4.2413634201450827E-2</v>
      </c>
      <c r="EB106" s="35">
        <f t="shared" si="501"/>
        <v>-4.8120611613240438E-3</v>
      </c>
      <c r="EC106" s="243">
        <f>IFERROR('Turistas lugar residencia isla '!EC106/'Turistas lugar residencia isla '!$M106,"-")</f>
        <v>0.10327947146382234</v>
      </c>
      <c r="ED106" s="35">
        <f t="shared" si="502"/>
        <v>0.30906900283874483</v>
      </c>
    </row>
    <row r="107" spans="1:134" s="16" customFormat="1" outlineLevel="1" x14ac:dyDescent="0.25">
      <c r="A107" s="218"/>
      <c r="B107" s="33" t="s">
        <v>49</v>
      </c>
      <c r="C107" s="242">
        <f>IFERROR('Turistas lugar residencia isla '!C107/'Turistas lugar residencia isla '!$C107,"-")</f>
        <v>1</v>
      </c>
      <c r="D107" s="35">
        <f t="shared" si="437"/>
        <v>0</v>
      </c>
      <c r="E107" s="243">
        <f>IFERROR('Turistas lugar residencia isla '!E107/'Turistas lugar residencia isla '!$E107,"-")</f>
        <v>1</v>
      </c>
      <c r="F107" s="35">
        <f t="shared" si="438"/>
        <v>0</v>
      </c>
      <c r="G107" s="243">
        <f>IFERROR('Turistas lugar residencia isla '!G107/'Turistas lugar residencia isla '!$G107,"-")</f>
        <v>1</v>
      </c>
      <c r="H107" s="35">
        <f t="shared" si="439"/>
        <v>0</v>
      </c>
      <c r="I107" s="243">
        <f>IFERROR('Turistas lugar residencia isla '!I107/'Turistas lugar residencia isla '!$I107,"-")</f>
        <v>1</v>
      </c>
      <c r="J107" s="35">
        <f t="shared" si="440"/>
        <v>0</v>
      </c>
      <c r="K107" s="243">
        <f>IFERROR('Turistas lugar residencia isla '!K107/'Turistas lugar residencia isla '!$K107,"-")</f>
        <v>1</v>
      </c>
      <c r="L107" s="35">
        <f t="shared" si="441"/>
        <v>0</v>
      </c>
      <c r="M107" s="243">
        <f>IFERROR('Turistas lugar residencia isla '!M107/'Turistas lugar residencia isla '!$M107,"-")</f>
        <v>1</v>
      </c>
      <c r="N107" s="35">
        <f t="shared" si="442"/>
        <v>0</v>
      </c>
      <c r="O107" s="242">
        <f>IFERROR('Turistas lugar residencia isla '!O107/'Turistas lugar residencia isla '!$C107,"-")</f>
        <v>0.86080090009295562</v>
      </c>
      <c r="P107" s="35">
        <f t="shared" si="443"/>
        <v>5.7305622981520532E-3</v>
      </c>
      <c r="Q107" s="243">
        <f>IFERROR('Turistas lugar residencia isla '!Q107/'Turistas lugar residencia isla '!$E107,"-")</f>
        <v>0.85338086323867179</v>
      </c>
      <c r="R107" s="35">
        <f t="shared" si="444"/>
        <v>-5.1308322640323256E-3</v>
      </c>
      <c r="S107" s="243">
        <f>IFERROR('Turistas lugar residencia isla '!S107/'Turistas lugar residencia isla '!$G107,"-")</f>
        <v>0.82088802670579319</v>
      </c>
      <c r="T107" s="35">
        <f t="shared" si="445"/>
        <v>2.1683573113522314E-3</v>
      </c>
      <c r="U107" s="243">
        <f>IFERROR('Turistas lugar residencia isla '!U107/'Turistas lugar residencia isla '!$I107,"-")</f>
        <v>0.91369347674545887</v>
      </c>
      <c r="V107" s="35">
        <f t="shared" si="446"/>
        <v>1.0382373812232393E-2</v>
      </c>
      <c r="W107" s="243">
        <f>IFERROR('Turistas lugar residencia isla '!W107/'Turistas lugar residencia isla '!$K107,"-")</f>
        <v>0.88363410335365733</v>
      </c>
      <c r="X107" s="35">
        <f t="shared" si="447"/>
        <v>7.8727271293650425E-3</v>
      </c>
      <c r="Y107" s="243">
        <f>IFERROR('Turistas lugar residencia isla '!Y107/'Turistas lugar residencia isla '!$M107,"-")</f>
        <v>0.85874028449919348</v>
      </c>
      <c r="Z107" s="35">
        <f t="shared" si="448"/>
        <v>3.6799104105265323E-2</v>
      </c>
      <c r="AA107" s="242">
        <f>IFERROR('Turistas lugar residencia isla '!AA107/'Turistas lugar residencia isla '!$C107,"-")</f>
        <v>0.13919996140489624</v>
      </c>
      <c r="AB107" s="35">
        <f t="shared" si="449"/>
        <v>-3.4030347373515402E-2</v>
      </c>
      <c r="AC107" s="243">
        <f>IFERROR('Turistas lugar residencia isla '!AC107/'Turistas lugar residencia isla '!$E107,"-")</f>
        <v>0.14662134951297337</v>
      </c>
      <c r="AD107" s="35">
        <f t="shared" si="450"/>
        <v>3.0961961701110541E-2</v>
      </c>
      <c r="AE107" s="243">
        <f>IFERROR('Turistas lugar residencia isla '!AE107/'Turistas lugar residencia isla '!$G107,"-")</f>
        <v>0.17911197329420686</v>
      </c>
      <c r="AF107" s="35">
        <f t="shared" si="451"/>
        <v>-9.8189282232825636E-3</v>
      </c>
      <c r="AG107" s="243">
        <f>IFERROR('Turistas lugar residencia isla '!AG107/'Turistas lugar residencia isla '!$I107,"-")</f>
        <v>8.6306523254541162E-2</v>
      </c>
      <c r="AH107" s="35">
        <f t="shared" si="452"/>
        <v>-9.8111649973816162E-2</v>
      </c>
      <c r="AI107" s="243">
        <f>IFERROR('Turistas lugar residencia isla '!AI107/'Turistas lugar residencia isla '!$K107,"-")</f>
        <v>0.11636180731907794</v>
      </c>
      <c r="AJ107" s="35">
        <f t="shared" si="453"/>
        <v>-5.6027115302673347E-2</v>
      </c>
      <c r="AK107" s="243">
        <f>IFERROR('Turistas lugar residencia isla '!AK107/'Turistas lugar residencia isla '!$M107,"-")</f>
        <v>0.14125971550080657</v>
      </c>
      <c r="AL107" s="35">
        <f t="shared" si="454"/>
        <v>-0.17747434919866922</v>
      </c>
      <c r="AM107" s="242">
        <f>IFERROR('Turistas lugar residencia isla '!AM107/'Turistas lugar residencia isla '!$C107,"-")</f>
        <v>0.20093920495809245</v>
      </c>
      <c r="AN107" s="35">
        <f t="shared" si="455"/>
        <v>-1.4484160713108429E-2</v>
      </c>
      <c r="AO107" s="243">
        <f>IFERROR('Turistas lugar residencia isla '!AO107/'Turistas lugar residencia isla '!$E107,"-")</f>
        <v>0.13935024760690909</v>
      </c>
      <c r="AP107" s="35">
        <f t="shared" si="456"/>
        <v>-4.5102875592533787E-2</v>
      </c>
      <c r="AQ107" s="243">
        <f>IFERROR('Turistas lugar residencia isla '!AQ107/'Turistas lugar residencia isla '!$G107,"-")</f>
        <v>0.24517401765287064</v>
      </c>
      <c r="AR107" s="35">
        <f t="shared" si="457"/>
        <v>-1.37035173813016E-2</v>
      </c>
      <c r="AS107" s="243">
        <f>IFERROR('Turistas lugar residencia isla '!AS107/'Turistas lugar residencia isla '!$I107,"-")</f>
        <v>0.41343710932774125</v>
      </c>
      <c r="AT107" s="35">
        <f t="shared" si="458"/>
        <v>9.2061127753932936E-3</v>
      </c>
      <c r="AU107" s="243">
        <f>IFERROR('Turistas lugar residencia isla '!AU107/'Turistas lugar residencia isla '!$K107,"-")</f>
        <v>0.14510977799042279</v>
      </c>
      <c r="AV107" s="35">
        <f t="shared" si="459"/>
        <v>-0.10598864511366046</v>
      </c>
      <c r="AW107" s="243">
        <f>IFERROR('Turistas lugar residencia isla '!AW107/'Turistas lugar residencia isla '!$M107,"-")</f>
        <v>0.52463704355477347</v>
      </c>
      <c r="AX107" s="35">
        <f t="shared" si="460"/>
        <v>-4.4244695711368687E-2</v>
      </c>
      <c r="AY107" s="242">
        <f>IFERROR('Turistas lugar residencia isla '!AY107/'Turistas lugar residencia isla '!$C107,"-")</f>
        <v>2.5324590853132708E-2</v>
      </c>
      <c r="AZ107" s="35">
        <f t="shared" si="461"/>
        <v>-8.2875903106139681E-2</v>
      </c>
      <c r="BA107" s="243">
        <f>IFERROR('Turistas lugar residencia isla '!BA107/'Turistas lugar residencia isla '!$E107,"-")</f>
        <v>3.2602682740094618E-2</v>
      </c>
      <c r="BB107" s="35">
        <f t="shared" si="462"/>
        <v>-0.13553963415913961</v>
      </c>
      <c r="BC107" s="243">
        <f>IFERROR('Turistas lugar residencia isla '!BC107/'Turistas lugar residencia isla '!$G107,"-")</f>
        <v>3.1773854188207565E-2</v>
      </c>
      <c r="BD107" s="35">
        <f t="shared" si="463"/>
        <v>1.0936688743623968E-2</v>
      </c>
      <c r="BE107" s="243">
        <f>IFERROR('Turistas lugar residencia isla '!BE107/'Turistas lugar residencia isla '!$I107,"-")</f>
        <v>7.3741639253596348E-3</v>
      </c>
      <c r="BF107" s="35">
        <f t="shared" si="464"/>
        <v>0.17424985902136658</v>
      </c>
      <c r="BG107" s="243">
        <f>IFERROR('Turistas lugar residencia isla '!BG107/'Turistas lugar residencia isla '!$K107,"-")</f>
        <v>1.2043068794752575E-2</v>
      </c>
      <c r="BH107" s="35">
        <f t="shared" si="465"/>
        <v>-0.21434303330404247</v>
      </c>
      <c r="BI107" s="243">
        <f>IFERROR('Turistas lugar residencia isla '!BI107/'Turistas lugar residencia isla '!$M107,"-")</f>
        <v>1.9467663880334361E-2</v>
      </c>
      <c r="BJ107" s="35">
        <f t="shared" si="466"/>
        <v>-9.972242944373233E-2</v>
      </c>
      <c r="BK107" s="242">
        <f>IFERROR('Turistas lugar residencia isla '!BK107/'Turistas lugar residencia isla '!$C107,"-")</f>
        <v>3.3956799328720873E-2</v>
      </c>
      <c r="BL107" s="35">
        <f t="shared" si="467"/>
        <v>-3.4203306166385006E-2</v>
      </c>
      <c r="BM107" s="243">
        <f>IFERROR('Turistas lugar residencia isla '!BM107/'Turistas lugar residencia isla '!$E107,"-")</f>
        <v>2.9599978757584206E-2</v>
      </c>
      <c r="BN107" s="35">
        <f t="shared" si="468"/>
        <v>-0.12691492093629297</v>
      </c>
      <c r="BO107" s="243">
        <f>IFERROR('Turistas lugar residencia isla '!BO107/'Turistas lugar residencia isla '!$G107,"-")</f>
        <v>2.0918881481554425E-2</v>
      </c>
      <c r="BP107" s="35">
        <f t="shared" si="469"/>
        <v>7.5802541437919979E-2</v>
      </c>
      <c r="BQ107" s="243">
        <f>IFERROR('Turistas lugar residencia isla '!BQ107/'Turistas lugar residencia isla '!$I107,"-")</f>
        <v>5.5859291734599234E-2</v>
      </c>
      <c r="BR107" s="35">
        <f t="shared" si="470"/>
        <v>0.18034985828900996</v>
      </c>
      <c r="BS107" s="243">
        <f>IFERROR('Turistas lugar residencia isla '!BS107/'Turistas lugar residencia isla '!$K107,"-")</f>
        <v>3.8897680942508145E-2</v>
      </c>
      <c r="BT107" s="35">
        <f t="shared" si="471"/>
        <v>-0.1255025525501493</v>
      </c>
      <c r="BU107" s="243">
        <f>IFERROR('Turistas lugar residencia isla '!BU107/'Turistas lugar residencia isla '!$M107,"-")</f>
        <v>3.5562399178765212E-2</v>
      </c>
      <c r="BV107" s="35">
        <f t="shared" si="472"/>
        <v>1.466862269603332</v>
      </c>
      <c r="BW107" s="242">
        <f>IFERROR('Turistas lugar residencia isla '!BW107/'Turistas lugar residencia isla '!$C107,"-")</f>
        <v>0.37406581326689464</v>
      </c>
      <c r="BX107" s="35">
        <f t="shared" si="473"/>
        <v>2.4535523304268114E-2</v>
      </c>
      <c r="BY107" s="243">
        <f>IFERROR('Turistas lugar residencia isla '!BY107/'Turistas lugar residencia isla '!$E107,"-")</f>
        <v>0.42942428627695683</v>
      </c>
      <c r="BZ107" s="35">
        <f t="shared" si="474"/>
        <v>2.0939429590081104E-2</v>
      </c>
      <c r="CA107" s="243">
        <f>IFERROR('Turistas lugar residencia isla '!CA107/'Turistas lugar residencia isla '!$G107,"-")</f>
        <v>0.25099375354911979</v>
      </c>
      <c r="CB107" s="35">
        <f t="shared" si="475"/>
        <v>9.3486499757934771E-2</v>
      </c>
      <c r="CC107" s="243">
        <f>IFERROR('Turistas lugar residencia isla '!CC107/'Turistas lugar residencia isla '!$I107,"-")</f>
        <v>0.23446384643303625</v>
      </c>
      <c r="CD107" s="35">
        <f t="shared" si="476"/>
        <v>-7.4634186566920224E-2</v>
      </c>
      <c r="CE107" s="243">
        <f>IFERROR('Turistas lugar residencia isla '!CE107/'Turistas lugar residencia isla '!$K107,"-")</f>
        <v>0.49206466044271058</v>
      </c>
      <c r="CF107" s="35">
        <f t="shared" si="477"/>
        <v>5.2382521687800665E-2</v>
      </c>
      <c r="CG107" s="243">
        <f>IFERROR('Turistas lugar residencia isla '!CG107/'Turistas lugar residencia isla '!$M107,"-")</f>
        <v>7.5194310016131402E-2</v>
      </c>
      <c r="CH107" s="35">
        <f t="shared" si="478"/>
        <v>0.25621302794837786</v>
      </c>
      <c r="CI107" s="242">
        <f>IFERROR('Turistas lugar residencia isla '!CI107/'Turistas lugar residencia isla '!$C107,"-")</f>
        <v>4.1745601407342889E-2</v>
      </c>
      <c r="CJ107" s="35">
        <f t="shared" si="479"/>
        <v>0.10626769739041264</v>
      </c>
      <c r="CK107" s="243">
        <f>IFERROR('Turistas lugar residencia isla '!CK107/'Turistas lugar residencia isla '!$E107,"-")</f>
        <v>3.2788553878289807E-2</v>
      </c>
      <c r="CL107" s="35">
        <f t="shared" si="480"/>
        <v>0.11894961130637127</v>
      </c>
      <c r="CM107" s="243">
        <f>IFERROR('Turistas lugar residencia isla '!CM107/'Turistas lugar residencia isla '!$G107,"-")</f>
        <v>6.880286752469203E-2</v>
      </c>
      <c r="CN107" s="35">
        <f t="shared" si="481"/>
        <v>3.6371097375295314E-2</v>
      </c>
      <c r="CO107" s="243">
        <f>IFERROR('Turistas lugar residencia isla '!CO107/'Turistas lugar residencia isla '!$I107,"-")</f>
        <v>2.7370822507330955E-2</v>
      </c>
      <c r="CP107" s="35">
        <f t="shared" si="482"/>
        <v>0.46513249052759775</v>
      </c>
      <c r="CQ107" s="243">
        <f>IFERROR('Turistas lugar residencia isla '!CQ107/'Turistas lugar residencia isla '!$K107,"-")</f>
        <v>2.4936717660577659E-2</v>
      </c>
      <c r="CR107" s="35">
        <f t="shared" si="483"/>
        <v>3.8865554068004515E-2</v>
      </c>
      <c r="CS107" s="243">
        <f>IFERROR('Turistas lugar residencia isla '!CS107/'Turistas lugar residencia isla '!$M107,"-")</f>
        <v>6.7458571638070092E-2</v>
      </c>
      <c r="CT107" s="35">
        <f t="shared" si="484"/>
        <v>1.0920899139331497</v>
      </c>
      <c r="CU107" s="242">
        <f>IFERROR('Turistas lugar residencia isla '!CU107/'Turistas lugar residencia isla '!$C107,"-")</f>
        <v>3.8303917489181744E-2</v>
      </c>
      <c r="CV107" s="35">
        <f t="shared" si="485"/>
        <v>4.5989691319299419E-2</v>
      </c>
      <c r="CW107" s="243">
        <f>IFERROR('Turistas lugar residencia isla '!CW107/'Turistas lugar residencia isla '!$E107,"-")</f>
        <v>2.6393701623717156E-2</v>
      </c>
      <c r="CX107" s="35">
        <f t="shared" si="486"/>
        <v>0.13206982792864119</v>
      </c>
      <c r="CY107" s="243">
        <f>IFERROR('Turistas lugar residencia isla '!CY107/'Turistas lugar residencia isla '!$G107,"-")</f>
        <v>2.2146507666098807E-2</v>
      </c>
      <c r="CZ107" s="35">
        <f t="shared" si="487"/>
        <v>-5.6223975078064203E-2</v>
      </c>
      <c r="DA107" s="243">
        <f>IFERROR('Turistas lugar residencia isla '!DA107/'Turistas lugar residencia isla '!$I107,"-")</f>
        <v>1.6286532357024756E-2</v>
      </c>
      <c r="DB107" s="35">
        <f t="shared" si="488"/>
        <v>5.997267657794314E-2</v>
      </c>
      <c r="DC107" s="243">
        <f>IFERROR('Turistas lugar residencia isla '!DC107/'Turistas lugar residencia isla '!$K107,"-")</f>
        <v>9.4156760271367754E-2</v>
      </c>
      <c r="DD107" s="35">
        <f t="shared" si="489"/>
        <v>5.8633103734497594E-2</v>
      </c>
      <c r="DE107" s="243">
        <f>IFERROR('Turistas lugar residencia isla '!DE107/'Turistas lugar residencia isla '!$M107,"-")</f>
        <v>0</v>
      </c>
      <c r="DF107" s="35" t="str">
        <f t="shared" si="490"/>
        <v>-</v>
      </c>
      <c r="DG107" s="242">
        <f>IFERROR('Turistas lugar residencia isla '!DG107/'Turistas lugar residencia isla '!$C107,"-")</f>
        <v>2.5869918993356989E-2</v>
      </c>
      <c r="DH107" s="35">
        <f t="shared" si="491"/>
        <v>-0.12822991700961461</v>
      </c>
      <c r="DI107" s="243">
        <f>IFERROR('Turistas lugar residencia isla '!DI107/'Turistas lugar residencia isla '!$E107,"-")</f>
        <v>1.340927496979594E-2</v>
      </c>
      <c r="DJ107" s="35">
        <f t="shared" si="492"/>
        <v>-0.27954042351290143</v>
      </c>
      <c r="DK107" s="243">
        <f>IFERROR('Turistas lugar residencia isla '!DK107/'Turistas lugar residencia isla '!$G107,"-")</f>
        <v>6.446350438039343E-2</v>
      </c>
      <c r="DL107" s="35">
        <f t="shared" si="493"/>
        <v>-0.12380848453720472</v>
      </c>
      <c r="DM107" s="243">
        <f>IFERROR('Turistas lugar residencia isla '!DM107/'Turistas lugar residencia isla '!$I107,"-")</f>
        <v>1.0352634823336924E-2</v>
      </c>
      <c r="DN107" s="35">
        <f t="shared" si="494"/>
        <v>-0.20500472380455603</v>
      </c>
      <c r="DO107" s="243">
        <f>IFERROR('Turistas lugar residencia isla '!DO107/'Turistas lugar residencia isla '!$K107,"-")</f>
        <v>1.0137442289368977E-2</v>
      </c>
      <c r="DP107" s="35">
        <f t="shared" si="495"/>
        <v>0.20664747623791557</v>
      </c>
      <c r="DQ107" s="243">
        <f>IFERROR('Turistas lugar residencia isla '!DQ107/'Turistas lugar residencia isla '!$M107,"-")</f>
        <v>4.0695116586009676E-3</v>
      </c>
      <c r="DR107" s="35">
        <f t="shared" si="496"/>
        <v>3.1738655647036635</v>
      </c>
      <c r="DS107" s="242">
        <f>IFERROR('Turistas lugar residencia isla '!DS107/'Turistas lugar residencia isla '!$C107,"-")</f>
        <v>6.89103516720381E-2</v>
      </c>
      <c r="DT107" s="35">
        <f t="shared" si="497"/>
        <v>9.0680711435411343E-3</v>
      </c>
      <c r="DU107" s="243">
        <f>IFERROR('Turistas lugar residencia isla '!DU107/'Turistas lugar residencia isla '!$E107,"-")</f>
        <v>0.11553440164982763</v>
      </c>
      <c r="DV107" s="35">
        <f t="shared" si="498"/>
        <v>4.0079255632408328E-2</v>
      </c>
      <c r="DW107" s="243">
        <f>IFERROR('Turistas lugar residencia isla '!DW107/'Turistas lugar residencia isla '!$G107,"-")</f>
        <v>9.437294233111114E-2</v>
      </c>
      <c r="DX107" s="35">
        <f t="shared" si="499"/>
        <v>-9.1492939599719159E-2</v>
      </c>
      <c r="DY107" s="243">
        <f>IFERROR('Turistas lugar residencia isla '!DY107/'Turistas lugar residencia isla '!$I107,"-")</f>
        <v>8.4526353994434811E-2</v>
      </c>
      <c r="DZ107" s="35">
        <f t="shared" si="500"/>
        <v>7.8794179661498154E-2</v>
      </c>
      <c r="EA107" s="243">
        <f>IFERROR('Turistas lugar residencia isla '!EA107/'Turistas lugar residencia isla '!$K107,"-")</f>
        <v>4.8662994450782905E-2</v>
      </c>
      <c r="EB107" s="35">
        <f t="shared" si="501"/>
        <v>-5.8566319414764756E-2</v>
      </c>
      <c r="EC107" s="243">
        <f>IFERROR('Turistas lugar residencia isla '!EC107/'Turistas lugar residencia isla '!$M107,"-")</f>
        <v>0.12912450505939288</v>
      </c>
      <c r="ED107" s="35">
        <f t="shared" si="502"/>
        <v>0.11861162482523224</v>
      </c>
    </row>
    <row r="108" spans="1:134" s="16" customFormat="1" outlineLevel="1" x14ac:dyDescent="0.25">
      <c r="A108" s="218"/>
      <c r="B108" s="33" t="s">
        <v>51</v>
      </c>
      <c r="C108" s="242">
        <f>IFERROR('Turistas lugar residencia isla '!C108/'Turistas lugar residencia isla '!$C108,"-")</f>
        <v>1</v>
      </c>
      <c r="D108" s="35">
        <f t="shared" si="437"/>
        <v>0</v>
      </c>
      <c r="E108" s="243">
        <f>IFERROR('Turistas lugar residencia isla '!E108/'Turistas lugar residencia isla '!$E108,"-")</f>
        <v>1</v>
      </c>
      <c r="F108" s="35">
        <f t="shared" si="438"/>
        <v>0</v>
      </c>
      <c r="G108" s="243">
        <f>IFERROR('Turistas lugar residencia isla '!G108/'Turistas lugar residencia isla '!$G108,"-")</f>
        <v>1</v>
      </c>
      <c r="H108" s="35">
        <f t="shared" si="439"/>
        <v>0</v>
      </c>
      <c r="I108" s="243">
        <f>IFERROR('Turistas lugar residencia isla '!I108/'Turistas lugar residencia isla '!$I108,"-")</f>
        <v>1</v>
      </c>
      <c r="J108" s="35">
        <f t="shared" si="440"/>
        <v>0</v>
      </c>
      <c r="K108" s="243">
        <f>IFERROR('Turistas lugar residencia isla '!K108/'Turistas lugar residencia isla '!$K108,"-")</f>
        <v>1</v>
      </c>
      <c r="L108" s="35">
        <f t="shared" si="441"/>
        <v>0</v>
      </c>
      <c r="M108" s="243">
        <f>IFERROR('Turistas lugar residencia isla '!M108/'Turistas lugar residencia isla '!$M108,"-")</f>
        <v>1</v>
      </c>
      <c r="N108" s="35">
        <f t="shared" si="442"/>
        <v>0</v>
      </c>
      <c r="O108" s="242">
        <f>IFERROR('Turistas lugar residencia isla '!O108/'Turistas lugar residencia isla '!$C108,"-")</f>
        <v>0.9117976647203605</v>
      </c>
      <c r="P108" s="35">
        <f t="shared" si="443"/>
        <v>3.0543521064934076E-3</v>
      </c>
      <c r="Q108" s="243">
        <f>IFERROR('Turistas lugar residencia isla '!Q108/'Turistas lugar residencia isla '!$E108,"-")</f>
        <v>0.89323069067771643</v>
      </c>
      <c r="R108" s="35">
        <f t="shared" si="444"/>
        <v>-1.3982458028287348E-2</v>
      </c>
      <c r="S108" s="243">
        <f>IFERROR('Turistas lugar residencia isla '!S108/'Turistas lugar residencia isla '!$G108,"-")</f>
        <v>0.90464108074915561</v>
      </c>
      <c r="T108" s="35">
        <f t="shared" si="445"/>
        <v>8.7379006883721022E-3</v>
      </c>
      <c r="U108" s="243">
        <f>IFERROR('Turistas lugar residencia isla '!U108/'Turistas lugar residencia isla '!$I108,"-")</f>
        <v>0.9502422021873671</v>
      </c>
      <c r="V108" s="35">
        <f t="shared" si="446"/>
        <v>1.2521180984165436E-2</v>
      </c>
      <c r="W108" s="243">
        <f>IFERROR('Turistas lugar residencia isla '!W108/'Turistas lugar residencia isla '!$K108,"-")</f>
        <v>0.92172735663722849</v>
      </c>
      <c r="X108" s="35">
        <f t="shared" si="447"/>
        <v>5.0864958611263056E-3</v>
      </c>
      <c r="Y108" s="243">
        <f>IFERROR('Turistas lugar residencia isla '!Y108/'Turistas lugar residencia isla '!$M108,"-")</f>
        <v>0.87149505298971486</v>
      </c>
      <c r="Z108" s="35">
        <f t="shared" si="448"/>
        <v>0.11289888854196195</v>
      </c>
      <c r="AA108" s="242">
        <f>IFERROR('Turistas lugar residencia isla '!AA108/'Turistas lugar residencia isla '!$C108,"-")</f>
        <v>8.8202335279639457E-2</v>
      </c>
      <c r="AB108" s="35">
        <f t="shared" si="449"/>
        <v>-3.0517775712704309E-2</v>
      </c>
      <c r="AC108" s="243">
        <f>IFERROR('Turistas lugar residencia isla '!AC108/'Turistas lugar residencia isla '!$E108,"-")</f>
        <v>0.10676930932228354</v>
      </c>
      <c r="AD108" s="35">
        <f t="shared" si="450"/>
        <v>0.13460485475906414</v>
      </c>
      <c r="AE108" s="243">
        <f>IFERROR('Turistas lugar residencia isla '!AE108/'Turistas lugar residencia isla '!$G108,"-")</f>
        <v>9.5358919250844332E-2</v>
      </c>
      <c r="AF108" s="35">
        <f t="shared" si="451"/>
        <v>-7.5935690704321379E-2</v>
      </c>
      <c r="AG108" s="243">
        <f>IFERROR('Turistas lugar residencia isla '!AG108/'Turistas lugar residencia isla '!$I108,"-")</f>
        <v>4.975779781263294E-2</v>
      </c>
      <c r="AH108" s="35">
        <f t="shared" si="452"/>
        <v>-0.19104607721974332</v>
      </c>
      <c r="AI108" s="243">
        <f>IFERROR('Turistas lugar residencia isla '!AI108/'Turistas lugar residencia isla '!$K108,"-")</f>
        <v>7.8272643362771469E-2</v>
      </c>
      <c r="AJ108" s="35">
        <f t="shared" si="453"/>
        <v>-5.624293182814244E-2</v>
      </c>
      <c r="AK108" s="243">
        <f>IFERROR('Turistas lugar residencia isla '!AK108/'Turistas lugar residencia isla '!$M108,"-")</f>
        <v>0.12850494701028509</v>
      </c>
      <c r="AL108" s="35">
        <f t="shared" si="454"/>
        <v>-0.40757771154411682</v>
      </c>
      <c r="AM108" s="242">
        <f>IFERROR('Turistas lugar residencia isla '!AM108/'Turistas lugar residencia isla '!$C108,"-")</f>
        <v>0.20997952998073832</v>
      </c>
      <c r="AN108" s="35">
        <f t="shared" si="455"/>
        <v>4.9477566249780613E-2</v>
      </c>
      <c r="AO108" s="243">
        <f>IFERROR('Turistas lugar residencia isla '!AO108/'Turistas lugar residencia isla '!$E108,"-")</f>
        <v>0.1470375679974863</v>
      </c>
      <c r="AP108" s="35">
        <f t="shared" si="456"/>
        <v>6.5531784265663084E-2</v>
      </c>
      <c r="AQ108" s="243">
        <f>IFERROR('Turistas lugar residencia isla '!AQ108/'Turistas lugar residencia isla '!$G108,"-")</f>
        <v>0.24886705557261282</v>
      </c>
      <c r="AR108" s="35">
        <f t="shared" si="457"/>
        <v>0.10935057200431175</v>
      </c>
      <c r="AS108" s="243">
        <f>IFERROR('Turistas lugar residencia isla '!AS108/'Turistas lugar residencia isla '!$I108,"-")</f>
        <v>0.42121224596215334</v>
      </c>
      <c r="AT108" s="35">
        <f t="shared" si="458"/>
        <v>5.8038084791279143E-2</v>
      </c>
      <c r="AU108" s="243">
        <f>IFERROR('Turistas lugar residencia isla '!AU108/'Turistas lugar residencia isla '!$K108,"-")</f>
        <v>0.14950599237888643</v>
      </c>
      <c r="AV108" s="35">
        <f t="shared" si="459"/>
        <v>-4.2114614666877159E-2</v>
      </c>
      <c r="AW108" s="243">
        <f>IFERROR('Turistas lugar residencia isla '!AW108/'Turistas lugar residencia isla '!$M108,"-")</f>
        <v>0.39603457041179463</v>
      </c>
      <c r="AX108" s="35">
        <f t="shared" si="460"/>
        <v>-0.21390383958262138</v>
      </c>
      <c r="AY108" s="242">
        <f>IFERROR('Turistas lugar residencia isla '!AY108/'Turistas lugar residencia isla '!$C108,"-")</f>
        <v>2.3646252749355189E-2</v>
      </c>
      <c r="AZ108" s="35">
        <f t="shared" si="461"/>
        <v>2.3120634151791108E-2</v>
      </c>
      <c r="BA108" s="243">
        <f>IFERROR('Turistas lugar residencia isla '!BA108/'Turistas lugar residencia isla '!$E108,"-")</f>
        <v>3.3369336815852003E-2</v>
      </c>
      <c r="BB108" s="35">
        <f t="shared" si="462"/>
        <v>-6.8182570060388858E-2</v>
      </c>
      <c r="BC108" s="243">
        <f>IFERROR('Turistas lugar residencia isla '!BC108/'Turistas lugar residencia isla '!$G108,"-")</f>
        <v>2.2990482038685908E-2</v>
      </c>
      <c r="BD108" s="35">
        <f t="shared" si="463"/>
        <v>8.1544031840439679E-2</v>
      </c>
      <c r="BE108" s="243">
        <f>IFERROR('Turistas lugar residencia isla '!BE108/'Turistas lugar residencia isla '!$I108,"-")</f>
        <v>7.3872810688915417E-3</v>
      </c>
      <c r="BF108" s="35">
        <f t="shared" si="464"/>
        <v>-0.17301570852358139</v>
      </c>
      <c r="BG108" s="243">
        <f>IFERROR('Turistas lugar residencia isla '!BG108/'Turistas lugar residencia isla '!$K108,"-")</f>
        <v>1.4951317533230138E-2</v>
      </c>
      <c r="BH108" s="35">
        <f t="shared" si="465"/>
        <v>0.48981668957565172</v>
      </c>
      <c r="BI108" s="243">
        <f>IFERROR('Turistas lugar residencia isla '!BI108/'Turistas lugar residencia isla '!$M108,"-")</f>
        <v>3.6877713034296662E-2</v>
      </c>
      <c r="BJ108" s="35">
        <f t="shared" si="466"/>
        <v>1.2921732516389324</v>
      </c>
      <c r="BK108" s="242">
        <f>IFERROR('Turistas lugar residencia isla '!BK108/'Turistas lugar residencia isla '!$C108,"-")</f>
        <v>3.0994888968486529E-2</v>
      </c>
      <c r="BL108" s="35">
        <f t="shared" si="467"/>
        <v>-0.19633957799302537</v>
      </c>
      <c r="BM108" s="243">
        <f>IFERROR('Turistas lugar residencia isla '!BM108/'Turistas lugar residencia isla '!$E108,"-")</f>
        <v>2.7252017831542977E-2</v>
      </c>
      <c r="BN108" s="35">
        <f t="shared" si="468"/>
        <v>-0.3001013846768148</v>
      </c>
      <c r="BO108" s="243">
        <f>IFERROR('Turistas lugar residencia isla '!BO108/'Turistas lugar residencia isla '!$G108,"-")</f>
        <v>1.8328523180841265E-2</v>
      </c>
      <c r="BP108" s="35">
        <f t="shared" si="469"/>
        <v>-7.3326910240385401E-2</v>
      </c>
      <c r="BQ108" s="243">
        <f>IFERROR('Turistas lugar residencia isla '!BQ108/'Turistas lugar residencia isla '!$I108,"-")</f>
        <v>4.3930307978720974E-2</v>
      </c>
      <c r="BR108" s="35">
        <f t="shared" si="470"/>
        <v>-0.18376764341840413</v>
      </c>
      <c r="BS108" s="243">
        <f>IFERROR('Turistas lugar residencia isla '!BS108/'Turistas lugar residencia isla '!$K108,"-")</f>
        <v>4.3352715335964687E-2</v>
      </c>
      <c r="BT108" s="35">
        <f t="shared" si="471"/>
        <v>-0.13674084435095857</v>
      </c>
      <c r="BU108" s="243">
        <f>IFERROR('Turistas lugar residencia isla '!BU108/'Turistas lugar residencia isla '!$M108,"-")</f>
        <v>3.6838606233624026E-2</v>
      </c>
      <c r="BV108" s="35">
        <f t="shared" si="472"/>
        <v>0.78989504123884302</v>
      </c>
      <c r="BW108" s="242">
        <f>IFERROR('Turistas lugar residencia isla '!BW108/'Turistas lugar residencia isla '!$C108,"-")</f>
        <v>0.34086178349538165</v>
      </c>
      <c r="BX108" s="35">
        <f t="shared" si="473"/>
        <v>-8.9839194819008039E-3</v>
      </c>
      <c r="BY108" s="243">
        <f>IFERROR('Turistas lugar residencia isla '!BY108/'Turistas lugar residencia isla '!$E108,"-")</f>
        <v>0.41210502543155081</v>
      </c>
      <c r="BZ108" s="35">
        <f t="shared" si="474"/>
        <v>-3.3826333394146646E-2</v>
      </c>
      <c r="CA108" s="243">
        <f>IFERROR('Turistas lugar residencia isla '!CA108/'Turistas lugar residencia isla '!$G108,"-")</f>
        <v>0.18383051888240712</v>
      </c>
      <c r="CB108" s="35">
        <f t="shared" si="475"/>
        <v>3.571371118844513E-2</v>
      </c>
      <c r="CC108" s="243">
        <f>IFERROR('Turistas lugar residencia isla '!CC108/'Turistas lugar residencia isla '!$I108,"-")</f>
        <v>0.23663999926813314</v>
      </c>
      <c r="CD108" s="35">
        <f t="shared" si="476"/>
        <v>-9.1488960772744155E-2</v>
      </c>
      <c r="CE108" s="243">
        <f>IFERROR('Turistas lugar residencia isla '!CE108/'Turistas lugar residencia isla '!$K108,"-")</f>
        <v>0.47974945858488632</v>
      </c>
      <c r="CF108" s="35">
        <f t="shared" si="477"/>
        <v>2.15480376338264E-2</v>
      </c>
      <c r="CG108" s="243">
        <f>IFERROR('Turistas lugar residencia isla '!CG108/'Turistas lugar residencia isla '!$M108,"-")</f>
        <v>0.12670603417934378</v>
      </c>
      <c r="CH108" s="35">
        <f t="shared" si="478"/>
        <v>0.41007046125321178</v>
      </c>
      <c r="CI108" s="242">
        <f>IFERROR('Turistas lugar residencia isla '!CI108/'Turistas lugar residencia isla '!$C108,"-")</f>
        <v>4.5000956610176321E-2</v>
      </c>
      <c r="CJ108" s="35">
        <f t="shared" si="479"/>
        <v>0.15341065709734591</v>
      </c>
      <c r="CK108" s="243">
        <f>IFERROR('Turistas lugar residencia isla '!CK108/'Turistas lugar residencia isla '!$E108,"-")</f>
        <v>3.5886962157066826E-2</v>
      </c>
      <c r="CL108" s="35">
        <f t="shared" si="480"/>
        <v>0.11985873766813149</v>
      </c>
      <c r="CM108" s="243">
        <f>IFERROR('Turistas lugar residencia isla '!CM108/'Turistas lugar residencia isla '!$G108,"-")</f>
        <v>6.503408044212465E-2</v>
      </c>
      <c r="CN108" s="35">
        <f t="shared" si="481"/>
        <v>0.10430683585018952</v>
      </c>
      <c r="CO108" s="243">
        <f>IFERROR('Turistas lugar residencia isla '!CO108/'Turistas lugar residencia isla '!$I108,"-")</f>
        <v>2.9306693379806879E-2</v>
      </c>
      <c r="CP108" s="35">
        <f t="shared" si="482"/>
        <v>0.37005380622596706</v>
      </c>
      <c r="CQ108" s="243">
        <f>IFERROR('Turistas lugar residencia isla '!CQ108/'Turistas lugar residencia isla '!$K108,"-")</f>
        <v>3.5983005132220212E-2</v>
      </c>
      <c r="CR108" s="35">
        <f t="shared" si="483"/>
        <v>7.8368617360597748E-2</v>
      </c>
      <c r="CS108" s="243">
        <f>IFERROR('Turistas lugar residencia isla '!CS108/'Turistas lugar residencia isla '!$M108,"-")</f>
        <v>8.5096398263658043E-2</v>
      </c>
      <c r="CT108" s="35">
        <f t="shared" si="484"/>
        <v>1.3081254260223378</v>
      </c>
      <c r="CU108" s="242">
        <f>IFERROR('Turistas lugar residencia isla '!CU108/'Turistas lugar residencia isla '!$C108,"-")</f>
        <v>3.2210431222605349E-2</v>
      </c>
      <c r="CV108" s="35">
        <f t="shared" si="485"/>
        <v>-1.1872872370801701E-2</v>
      </c>
      <c r="CW108" s="243">
        <f>IFERROR('Turistas lugar residencia isla '!CW108/'Turistas lugar residencia isla '!$E108,"-")</f>
        <v>2.0421829893364232E-2</v>
      </c>
      <c r="CX108" s="35">
        <f t="shared" si="486"/>
        <v>-6.7941186541085163E-2</v>
      </c>
      <c r="CY108" s="243">
        <f>IFERROR('Turistas lugar residencia isla '!CY108/'Turistas lugar residencia isla '!$G108,"-")</f>
        <v>1.7230580288609149E-2</v>
      </c>
      <c r="CZ108" s="35">
        <f t="shared" si="487"/>
        <v>-0.11714791767101018</v>
      </c>
      <c r="DA108" s="243">
        <f>IFERROR('Turistas lugar residencia isla '!DA108/'Turistas lugar residencia isla '!$I108,"-")</f>
        <v>1.7203445263220488E-2</v>
      </c>
      <c r="DB108" s="35">
        <f t="shared" si="488"/>
        <v>-0.15607730274832432</v>
      </c>
      <c r="DC108" s="243">
        <f>IFERROR('Turistas lugar residencia isla '!DC108/'Turistas lugar residencia isla '!$K108,"-")</f>
        <v>8.5157504211006443E-2</v>
      </c>
      <c r="DD108" s="35">
        <f t="shared" si="489"/>
        <v>5.8554051443733268E-2</v>
      </c>
      <c r="DE108" s="243">
        <f>IFERROR('Turistas lugar residencia isla '!DE108/'Turistas lugar residencia isla '!$M108,"-")</f>
        <v>1.3296312228696569E-3</v>
      </c>
      <c r="DF108" s="35">
        <f t="shared" si="490"/>
        <v>0.54799758139478905</v>
      </c>
      <c r="DG108" s="242">
        <f>IFERROR('Turistas lugar residencia isla '!DG108/'Turistas lugar residencia isla '!$C108,"-")</f>
        <v>0.11440770006458917</v>
      </c>
      <c r="DH108" s="35">
        <f t="shared" si="491"/>
        <v>-4.3650773537765697E-2</v>
      </c>
      <c r="DI108" s="243">
        <f>IFERROR('Turistas lugar residencia isla '!DI108/'Turistas lugar residencia isla '!$E108,"-")</f>
        <v>7.9845250486047015E-2</v>
      </c>
      <c r="DJ108" s="35">
        <f t="shared" si="492"/>
        <v>5.9318155824774177E-2</v>
      </c>
      <c r="DK108" s="243">
        <f>IFERROR('Turistas lugar residencia isla '!DK108/'Turistas lugar residencia isla '!$G108,"-")</f>
        <v>0.23863923856309488</v>
      </c>
      <c r="DL108" s="35">
        <f t="shared" si="493"/>
        <v>-0.11896634867957756</v>
      </c>
      <c r="DM108" s="243">
        <f>IFERROR('Turistas lugar residencia isla '!DM108/'Turistas lugar residencia isla '!$I108,"-")</f>
        <v>4.7351785526418104E-2</v>
      </c>
      <c r="DN108" s="35">
        <f t="shared" si="494"/>
        <v>4.2627030218959305E-2</v>
      </c>
      <c r="DO108" s="243">
        <f>IFERROR('Turistas lugar residencia isla '!DO108/'Turistas lugar residencia isla '!$K108,"-")</f>
        <v>4.062678451498903E-2</v>
      </c>
      <c r="DP108" s="35">
        <f t="shared" si="495"/>
        <v>-0.14300956664077114</v>
      </c>
      <c r="DQ108" s="243">
        <f>IFERROR('Turistas lugar residencia isla '!DQ108/'Turistas lugar residencia isla '!$M108,"-")</f>
        <v>2.0100895545735402E-2</v>
      </c>
      <c r="DR108" s="35">
        <f t="shared" si="496"/>
        <v>2.2023900429968983</v>
      </c>
      <c r="DS108" s="242">
        <f>IFERROR('Turistas lugar residencia isla '!DS108/'Turistas lugar residencia isla '!$C108,"-")</f>
        <v>5.3636341404821604E-2</v>
      </c>
      <c r="DT108" s="35">
        <f t="shared" si="497"/>
        <v>-4.832442468212117E-2</v>
      </c>
      <c r="DU108" s="243">
        <f>IFERROR('Turistas lugar residencia isla '!DU108/'Turistas lugar residencia isla '!$E108,"-")</f>
        <v>0.10915928595275035</v>
      </c>
      <c r="DV108" s="35">
        <f t="shared" si="498"/>
        <v>-9.0749332033063235E-3</v>
      </c>
      <c r="DW108" s="243">
        <f>IFERROR('Turistas lugar residencia isla '!DW108/'Turistas lugar residencia isla '!$G108,"-")</f>
        <v>8.9667792447037153E-2</v>
      </c>
      <c r="DX108" s="35">
        <f t="shared" si="499"/>
        <v>-5.5400221253366633E-3</v>
      </c>
      <c r="DY108" s="243">
        <f>IFERROR('Turistas lugar residencia isla '!DY108/'Turistas lugar residencia isla '!$I108,"-")</f>
        <v>8.9287756324930592E-2</v>
      </c>
      <c r="DZ108" s="35">
        <f t="shared" si="500"/>
        <v>0.26396898329490281</v>
      </c>
      <c r="EA108" s="243">
        <f>IFERROR('Turistas lugar residencia isla '!EA108/'Turistas lugar residencia isla '!$K108,"-")</f>
        <v>5.5330290155403195E-2</v>
      </c>
      <c r="EB108" s="35">
        <f t="shared" si="501"/>
        <v>2.4187520771195903E-2</v>
      </c>
      <c r="EC108" s="243">
        <f>IFERROR('Turistas lugar residencia isla '!EC108/'Turistas lugar residencia isla '!$M108,"-")</f>
        <v>0.16213679558875288</v>
      </c>
      <c r="ED108" s="35">
        <f t="shared" si="502"/>
        <v>0.64970783276354616</v>
      </c>
    </row>
    <row r="109" spans="1:134" s="16" customFormat="1" outlineLevel="1" x14ac:dyDescent="0.25">
      <c r="A109" s="218"/>
      <c r="B109" s="33" t="s">
        <v>53</v>
      </c>
      <c r="C109" s="242">
        <f>IFERROR('Turistas lugar residencia isla '!C109/'Turistas lugar residencia isla '!$C109,"-")</f>
        <v>1</v>
      </c>
      <c r="D109" s="35">
        <f t="shared" si="437"/>
        <v>0</v>
      </c>
      <c r="E109" s="243">
        <f>IFERROR('Turistas lugar residencia isla '!E109/'Turistas lugar residencia isla '!$E109,"-")</f>
        <v>1</v>
      </c>
      <c r="F109" s="35">
        <f t="shared" si="438"/>
        <v>0</v>
      </c>
      <c r="G109" s="243">
        <f>IFERROR('Turistas lugar residencia isla '!G109/'Turistas lugar residencia isla '!$G109,"-")</f>
        <v>1</v>
      </c>
      <c r="H109" s="35">
        <f t="shared" si="439"/>
        <v>0</v>
      </c>
      <c r="I109" s="243">
        <f>IFERROR('Turistas lugar residencia isla '!I109/'Turistas lugar residencia isla '!$I109,"-")</f>
        <v>1</v>
      </c>
      <c r="J109" s="35">
        <f t="shared" si="440"/>
        <v>0</v>
      </c>
      <c r="K109" s="243">
        <f>IFERROR('Turistas lugar residencia isla '!K109/'Turistas lugar residencia isla '!$K109,"-")</f>
        <v>1</v>
      </c>
      <c r="L109" s="35">
        <f t="shared" si="441"/>
        <v>0</v>
      </c>
      <c r="M109" s="243">
        <f>IFERROR('Turistas lugar residencia isla '!M109/'Turistas lugar residencia isla '!$M109,"-")</f>
        <v>1</v>
      </c>
      <c r="N109" s="35">
        <f t="shared" si="442"/>
        <v>0</v>
      </c>
      <c r="O109" s="242">
        <f>IFERROR('Turistas lugar residencia isla '!O109/'Turistas lugar residencia isla '!$C109,"-")</f>
        <v>0.91788242874767212</v>
      </c>
      <c r="P109" s="35">
        <f t="shared" si="443"/>
        <v>-3.1604210601201554E-3</v>
      </c>
      <c r="Q109" s="243">
        <f>IFERROR('Turistas lugar residencia isla '!Q109/'Turistas lugar residencia isla '!$E109,"-")</f>
        <v>0.90483662448684188</v>
      </c>
      <c r="R109" s="35">
        <f t="shared" si="444"/>
        <v>-3.9287962490597295E-3</v>
      </c>
      <c r="S109" s="243">
        <f>IFERROR('Turistas lugar residencia isla '!S109/'Turistas lugar residencia isla '!$G109,"-")</f>
        <v>0.9153619861880945</v>
      </c>
      <c r="T109" s="35">
        <f t="shared" si="445"/>
        <v>-6.786524361748314E-3</v>
      </c>
      <c r="U109" s="243">
        <f>IFERROR('Turistas lugar residencia isla '!U109/'Turistas lugar residencia isla '!$I109,"-")</f>
        <v>0.9599296232306741</v>
      </c>
      <c r="V109" s="35">
        <f t="shared" si="446"/>
        <v>1.8846222512536315E-3</v>
      </c>
      <c r="W109" s="243">
        <f>IFERROR('Turistas lugar residencia isla '!W109/'Turistas lugar residencia isla '!$K109,"-")</f>
        <v>0.92763327630894776</v>
      </c>
      <c r="X109" s="35">
        <f t="shared" si="447"/>
        <v>-1.0080534866141799E-2</v>
      </c>
      <c r="Y109" s="243">
        <f>IFERROR('Turistas lugar residencia isla '!Y109/'Turistas lugar residencia isla '!$M109,"-")</f>
        <v>0.93124072021581383</v>
      </c>
      <c r="Z109" s="35">
        <f t="shared" si="448"/>
        <v>2.4056046052944868E-2</v>
      </c>
      <c r="AA109" s="242">
        <f>IFERROR('Turistas lugar residencia isla '!AA109/'Turistas lugar residencia isla '!$C109,"-")</f>
        <v>8.2117571252327923E-2</v>
      </c>
      <c r="AB109" s="35">
        <f t="shared" si="449"/>
        <v>3.6740117284713047E-2</v>
      </c>
      <c r="AC109" s="243">
        <f>IFERROR('Turistas lugar residencia isla '!AC109/'Turistas lugar residencia isla '!$E109,"-")</f>
        <v>9.516337551315808E-2</v>
      </c>
      <c r="AD109" s="35">
        <f t="shared" si="450"/>
        <v>3.8964598346041601E-2</v>
      </c>
      <c r="AE109" s="243">
        <f>IFERROR('Turistas lugar residencia isla '!AE109/'Turistas lugar residencia isla '!$G109,"-")</f>
        <v>8.4638013811905499E-2</v>
      </c>
      <c r="AF109" s="35">
        <f t="shared" si="451"/>
        <v>7.9830361751581425E-2</v>
      </c>
      <c r="AG109" s="243">
        <f>IFERROR('Turistas lugar residencia isla '!AG109/'Turistas lugar residencia isla '!$I109,"-")</f>
        <v>4.0065093228085193E-2</v>
      </c>
      <c r="AH109" s="35">
        <f t="shared" si="452"/>
        <v>-4.3246294092586401E-2</v>
      </c>
      <c r="AI109" s="243">
        <f>IFERROR('Turistas lugar residencia isla '!AI109/'Turistas lugar residencia isla '!$K109,"-")</f>
        <v>7.2366723691052195E-2</v>
      </c>
      <c r="AJ109" s="35">
        <f t="shared" si="453"/>
        <v>0.15020786373703143</v>
      </c>
      <c r="AK109" s="243">
        <f>IFERROR('Turistas lugar residencia isla '!AK109/'Turistas lugar residencia isla '!$M109,"-")</f>
        <v>6.8759279784186209E-2</v>
      </c>
      <c r="AL109" s="35">
        <f t="shared" si="454"/>
        <v>-0.24136067454203836</v>
      </c>
      <c r="AM109" s="242">
        <f>IFERROR('Turistas lugar residencia isla '!AM109/'Turistas lugar residencia isla '!$C109,"-")</f>
        <v>0.22550782262944075</v>
      </c>
      <c r="AN109" s="35">
        <f t="shared" si="455"/>
        <v>-3.3829108219984416E-2</v>
      </c>
      <c r="AO109" s="243">
        <f>IFERROR('Turistas lugar residencia isla '!AO109/'Turistas lugar residencia isla '!$E109,"-")</f>
        <v>0.17117159841397811</v>
      </c>
      <c r="AP109" s="35">
        <f t="shared" si="456"/>
        <v>-9.4242345463677157E-2</v>
      </c>
      <c r="AQ109" s="243">
        <f>IFERROR('Turistas lugar residencia isla '!AQ109/'Turistas lugar residencia isla '!$G109,"-")</f>
        <v>0.24048301576642042</v>
      </c>
      <c r="AR109" s="35">
        <f t="shared" si="457"/>
        <v>-3.7014744906463726E-2</v>
      </c>
      <c r="AS109" s="243">
        <f>IFERROR('Turistas lugar residencia isla '!AS109/'Turistas lugar residencia isla '!$I109,"-")</f>
        <v>0.45752825373678452</v>
      </c>
      <c r="AT109" s="35">
        <f t="shared" si="458"/>
        <v>3.3748694877938634E-2</v>
      </c>
      <c r="AU109" s="243">
        <f>IFERROR('Turistas lugar residencia isla '!AU109/'Turistas lugar residencia isla '!$K109,"-")</f>
        <v>0.22377639031670365</v>
      </c>
      <c r="AV109" s="35">
        <f t="shared" si="459"/>
        <v>-4.5168827545036816E-2</v>
      </c>
      <c r="AW109" s="243">
        <f>IFERROR('Turistas lugar residencia isla '!AW109/'Turistas lugar residencia isla '!$M109,"-")</f>
        <v>0.53259164767142764</v>
      </c>
      <c r="AX109" s="35">
        <f t="shared" si="460"/>
        <v>-0.13805889897430301</v>
      </c>
      <c r="AY109" s="242">
        <f>IFERROR('Turistas lugar residencia isla '!AY109/'Turistas lugar residencia isla '!$C109,"-")</f>
        <v>2.5579330342058323E-2</v>
      </c>
      <c r="AZ109" s="35">
        <f t="shared" si="461"/>
        <v>-0.14594763851403858</v>
      </c>
      <c r="BA109" s="243">
        <f>IFERROR('Turistas lugar residencia isla '!BA109/'Turistas lugar residencia isla '!$E109,"-")</f>
        <v>3.5939107646184333E-2</v>
      </c>
      <c r="BB109" s="35">
        <f t="shared" si="462"/>
        <v>-0.10217434831512973</v>
      </c>
      <c r="BC109" s="243">
        <f>IFERROR('Turistas lugar residencia isla '!BC109/'Turistas lugar residencia isla '!$G109,"-")</f>
        <v>2.2907917288937447E-2</v>
      </c>
      <c r="BD109" s="35">
        <f t="shared" si="463"/>
        <v>-5.109258698796193E-2</v>
      </c>
      <c r="BE109" s="243">
        <f>IFERROR('Turistas lugar residencia isla '!BE109/'Turistas lugar residencia isla '!$I109,"-")</f>
        <v>9.0190048978427296E-3</v>
      </c>
      <c r="BF109" s="35">
        <f t="shared" si="464"/>
        <v>-3.9168512303686454E-2</v>
      </c>
      <c r="BG109" s="243">
        <f>IFERROR('Turistas lugar residencia isla '!BG109/'Turistas lugar residencia isla '!$K109,"-")</f>
        <v>1.4932185965650416E-2</v>
      </c>
      <c r="BH109" s="35">
        <f t="shared" si="465"/>
        <v>-0.28320636519303066</v>
      </c>
      <c r="BI109" s="243">
        <f>IFERROR('Turistas lugar residencia isla '!BI109/'Turistas lugar residencia isla '!$M109,"-")</f>
        <v>1.3111942951546456E-2</v>
      </c>
      <c r="BJ109" s="35">
        <f t="shared" si="466"/>
        <v>-0.44617897031804721</v>
      </c>
      <c r="BK109" s="242">
        <f>IFERROR('Turistas lugar residencia isla '!BK109/'Turistas lugar residencia isla '!$C109,"-")</f>
        <v>2.1067272255793305E-2</v>
      </c>
      <c r="BL109" s="35">
        <f t="shared" si="467"/>
        <v>-5.5593772837488342E-2</v>
      </c>
      <c r="BM109" s="243">
        <f>IFERROR('Turistas lugar residencia isla '!BM109/'Turistas lugar residencia isla '!$E109,"-")</f>
        <v>2.1571712231461874E-2</v>
      </c>
      <c r="BN109" s="35">
        <f t="shared" si="468"/>
        <v>-0.11196990337109425</v>
      </c>
      <c r="BO109" s="243">
        <f>IFERROR('Turistas lugar residencia isla '!BO109/'Turistas lugar residencia isla '!$G109,"-")</f>
        <v>1.5405586905752288E-2</v>
      </c>
      <c r="BP109" s="35">
        <f t="shared" si="469"/>
        <v>0.26795852663827069</v>
      </c>
      <c r="BQ109" s="243">
        <f>IFERROR('Turistas lugar residencia isla '!BQ109/'Turistas lugar residencia isla '!$I109,"-")</f>
        <v>2.1044344761633037E-2</v>
      </c>
      <c r="BR109" s="35">
        <f t="shared" si="470"/>
        <v>-0.1845508275260721</v>
      </c>
      <c r="BS109" s="243">
        <f>IFERROR('Turistas lugar residencia isla '!BS109/'Turistas lugar residencia isla '!$K109,"-")</f>
        <v>2.697081436379441E-2</v>
      </c>
      <c r="BT109" s="35">
        <f t="shared" si="471"/>
        <v>-2.1955942269894169E-2</v>
      </c>
      <c r="BU109" s="243">
        <f>IFERROR('Turistas lugar residencia isla '!BU109/'Turistas lugar residencia isla '!$M109,"-")</f>
        <v>1.5872351993977289E-2</v>
      </c>
      <c r="BV109" s="35">
        <f t="shared" si="472"/>
        <v>0.39451812067003345</v>
      </c>
      <c r="BW109" s="242">
        <f>IFERROR('Turistas lugar residencia isla '!BW109/'Turistas lugar residencia isla '!$C109,"-")</f>
        <v>0.28699895488727711</v>
      </c>
      <c r="BX109" s="35">
        <f t="shared" si="473"/>
        <v>2.9782921964818243E-2</v>
      </c>
      <c r="BY109" s="243">
        <f>IFERROR('Turistas lugar residencia isla '!BY109/'Turistas lugar residencia isla '!$E109,"-")</f>
        <v>0.34660722864736582</v>
      </c>
      <c r="BZ109" s="35">
        <f t="shared" si="474"/>
        <v>-7.1467032119756357E-3</v>
      </c>
      <c r="CA109" s="243">
        <f>IFERROR('Turistas lugar residencia isla '!CA109/'Turistas lugar residencia isla '!$G109,"-")</f>
        <v>0.14846294941314436</v>
      </c>
      <c r="CB109" s="35">
        <f t="shared" si="475"/>
        <v>9.0014804692832406E-2</v>
      </c>
      <c r="CC109" s="243">
        <f>IFERROR('Turistas lugar residencia isla '!CC109/'Turistas lugar residencia isla '!$I109,"-")</f>
        <v>0.2366181109226648</v>
      </c>
      <c r="CD109" s="35">
        <f t="shared" si="476"/>
        <v>5.246885178475913E-2</v>
      </c>
      <c r="CE109" s="243">
        <f>IFERROR('Turistas lugar residencia isla '!CE109/'Turistas lugar residencia isla '!$K109,"-")</f>
        <v>0.4137628552943371</v>
      </c>
      <c r="CF109" s="35">
        <f t="shared" si="477"/>
        <v>-1.1987760699929573E-2</v>
      </c>
      <c r="CG109" s="243">
        <f>IFERROR('Turistas lugar residencia isla '!CG109/'Turistas lugar residencia isla '!$M109,"-")</f>
        <v>0.14929212237813422</v>
      </c>
      <c r="CH109" s="35">
        <f t="shared" si="478"/>
        <v>0.62870016323131805</v>
      </c>
      <c r="CI109" s="242">
        <f>IFERROR('Turistas lugar residencia isla '!CI109/'Turistas lugar residencia isla '!$C109,"-")</f>
        <v>3.3419247361679727E-2</v>
      </c>
      <c r="CJ109" s="35">
        <f t="shared" si="479"/>
        <v>-2.1421354097038159E-2</v>
      </c>
      <c r="CK109" s="243">
        <f>IFERROR('Turistas lugar residencia isla '!CK109/'Turistas lugar residencia isla '!$E109,"-")</f>
        <v>2.8976034409169731E-2</v>
      </c>
      <c r="CL109" s="35">
        <f t="shared" si="480"/>
        <v>9.5190866212040648E-2</v>
      </c>
      <c r="CM109" s="243">
        <f>IFERROR('Turistas lugar residencia isla '!CM109/'Turistas lugar residencia isla '!$G109,"-")</f>
        <v>3.7864968076256153E-2</v>
      </c>
      <c r="CN109" s="35">
        <f t="shared" si="481"/>
        <v>-7.261063331156592E-2</v>
      </c>
      <c r="CO109" s="243">
        <f>IFERROR('Turistas lugar residencia isla '!CO109/'Turistas lugar residencia isla '!$I109,"-")</f>
        <v>2.3797069748027918E-2</v>
      </c>
      <c r="CP109" s="35">
        <f t="shared" si="482"/>
        <v>-0.16516443075237741</v>
      </c>
      <c r="CQ109" s="243">
        <f>IFERROR('Turistas lugar residencia isla '!CQ109/'Turistas lugar residencia isla '!$K109,"-")</f>
        <v>3.2841283008982335E-2</v>
      </c>
      <c r="CR109" s="35">
        <f t="shared" si="483"/>
        <v>-5.236799850944307E-2</v>
      </c>
      <c r="CS109" s="243">
        <f>IFERROR('Turistas lugar residencia isla '!CS109/'Turistas lugar residencia isla '!$M109,"-")</f>
        <v>4.7407934084778017E-2</v>
      </c>
      <c r="CT109" s="35">
        <f t="shared" si="484"/>
        <v>5.7582521212407256E-2</v>
      </c>
      <c r="CU109" s="242">
        <f>IFERROR('Turistas lugar residencia isla '!CU109/'Turistas lugar residencia isla '!$C109,"-")</f>
        <v>2.7218507138984275E-2</v>
      </c>
      <c r="CV109" s="35">
        <f t="shared" si="485"/>
        <v>3.5892514075405613E-2</v>
      </c>
      <c r="CW109" s="243">
        <f>IFERROR('Turistas lugar residencia isla '!CW109/'Turistas lugar residencia isla '!$E109,"-")</f>
        <v>1.8682975007577523E-2</v>
      </c>
      <c r="CX109" s="35">
        <f t="shared" si="486"/>
        <v>2.3946362790546072E-2</v>
      </c>
      <c r="CY109" s="243">
        <f>IFERROR('Turistas lugar residencia isla '!CY109/'Turistas lugar residencia isla '!$G109,"-")</f>
        <v>1.3714179755234592E-2</v>
      </c>
      <c r="CZ109" s="35">
        <f t="shared" si="487"/>
        <v>0.24303039066629606</v>
      </c>
      <c r="DA109" s="243">
        <f>IFERROR('Turistas lugar residencia isla '!DA109/'Turistas lugar residencia isla '!$I109,"-")</f>
        <v>1.4973555876090391E-2</v>
      </c>
      <c r="DB109" s="35">
        <f t="shared" si="488"/>
        <v>-1.0839398275822587E-3</v>
      </c>
      <c r="DC109" s="243">
        <f>IFERROR('Turistas lugar residencia isla '!DC109/'Turistas lugar residencia isla '!$K109,"-")</f>
        <v>6.8564215941160356E-2</v>
      </c>
      <c r="DD109" s="35">
        <f t="shared" si="489"/>
        <v>4.248638930317572E-4</v>
      </c>
      <c r="DE109" s="243">
        <f>IFERROR('Turistas lugar residencia isla '!DE109/'Turistas lugar residencia isla '!$M109,"-")</f>
        <v>0</v>
      </c>
      <c r="DF109" s="35">
        <f t="shared" si="490"/>
        <v>-1</v>
      </c>
      <c r="DG109" s="242">
        <f>IFERROR('Turistas lugar residencia isla '!DG109/'Turistas lugar residencia isla '!$C109,"-")</f>
        <v>0.18800792085432072</v>
      </c>
      <c r="DH109" s="35">
        <f t="shared" si="491"/>
        <v>-3.8387784590668828E-3</v>
      </c>
      <c r="DI109" s="243">
        <f>IFERROR('Turistas lugar residencia isla '!DI109/'Turistas lugar residencia isla '!$E109,"-")</f>
        <v>0.14755859435407548</v>
      </c>
      <c r="DJ109" s="35">
        <f t="shared" si="492"/>
        <v>0.10954421895295408</v>
      </c>
      <c r="DK109" s="243">
        <f>IFERROR('Turistas lugar residencia isla '!DK109/'Turistas lugar residencia isla '!$G109,"-")</f>
        <v>0.3343348134189979</v>
      </c>
      <c r="DL109" s="35">
        <f t="shared" si="493"/>
        <v>-4.0954004155725143E-2</v>
      </c>
      <c r="DM109" s="243">
        <f>IFERROR('Turistas lugar residencia isla '!DM109/'Turistas lugar residencia isla '!$I109,"-")</f>
        <v>8.1466922390062715E-2</v>
      </c>
      <c r="DN109" s="35">
        <f t="shared" si="494"/>
        <v>-3.4231571264783822E-2</v>
      </c>
      <c r="DO109" s="243">
        <f>IFERROR('Turistas lugar residencia isla '!DO109/'Turistas lugar residencia isla '!$K109,"-")</f>
        <v>6.9552550418950615E-2</v>
      </c>
      <c r="DP109" s="35">
        <f t="shared" si="495"/>
        <v>6.4104308735830839E-2</v>
      </c>
      <c r="DQ109" s="243">
        <f>IFERROR('Turistas lugar residencia isla '!DQ109/'Turistas lugar residencia isla '!$M109,"-")</f>
        <v>4.7449758464208784E-2</v>
      </c>
      <c r="DR109" s="35">
        <f t="shared" si="496"/>
        <v>7.3206262926561525</v>
      </c>
      <c r="DS109" s="242">
        <f>IFERROR('Turistas lugar residencia isla '!DS109/'Turistas lugar residencia isla '!$C109,"-")</f>
        <v>5.9873957834023529E-2</v>
      </c>
      <c r="DT109" s="35">
        <f t="shared" si="497"/>
        <v>6.1769967316602781E-3</v>
      </c>
      <c r="DU109" s="243">
        <f>IFERROR('Turistas lugar residencia isla '!DU109/'Turistas lugar residencia isla '!$E109,"-")</f>
        <v>0.10190582427982606</v>
      </c>
      <c r="DV109" s="35">
        <f t="shared" si="498"/>
        <v>5.9469218238181742E-3</v>
      </c>
      <c r="DW109" s="243">
        <f>IFERROR('Turistas lugar residencia isla '!DW109/'Turistas lugar residencia isla '!$G109,"-")</f>
        <v>8.0691397127364214E-2</v>
      </c>
      <c r="DX109" s="35">
        <f t="shared" si="499"/>
        <v>4.7779628996616808E-2</v>
      </c>
      <c r="DY109" s="243">
        <f>IFERROR('Turistas lugar residencia isla '!DY109/'Turistas lugar residencia isla '!$I109,"-")</f>
        <v>8.0161887703614473E-2</v>
      </c>
      <c r="DZ109" s="35">
        <f t="shared" si="500"/>
        <v>5.0209687855615082E-2</v>
      </c>
      <c r="EA109" s="243">
        <f>IFERROR('Turistas lugar residencia isla '!EA109/'Turistas lugar residencia isla '!$K109,"-")</f>
        <v>5.6315219160193539E-2</v>
      </c>
      <c r="EB109" s="35">
        <f t="shared" si="501"/>
        <v>1.1654554252119587E-2</v>
      </c>
      <c r="EC109" s="243">
        <f>IFERROR('Turistas lugar residencia isla '!EC109/'Turistas lugar residencia isla '!$M109,"-")</f>
        <v>0.12497124573914134</v>
      </c>
      <c r="ED109" s="35">
        <f t="shared" si="502"/>
        <v>0.16928595920416356</v>
      </c>
    </row>
    <row r="110" spans="1:134" s="16" customFormat="1" outlineLevel="1" x14ac:dyDescent="0.25">
      <c r="A110" s="218"/>
      <c r="B110" s="33" t="s">
        <v>55</v>
      </c>
      <c r="C110" s="242">
        <f>IFERROR('Turistas lugar residencia isla '!C110/'Turistas lugar residencia isla '!$C110,"-")</f>
        <v>1</v>
      </c>
      <c r="D110" s="35">
        <f t="shared" si="437"/>
        <v>0</v>
      </c>
      <c r="E110" s="243">
        <f>IFERROR('Turistas lugar residencia isla '!E110/'Turistas lugar residencia isla '!$E110,"-")</f>
        <v>1</v>
      </c>
      <c r="F110" s="35">
        <f t="shared" si="438"/>
        <v>0</v>
      </c>
      <c r="G110" s="243">
        <f>IFERROR('Turistas lugar residencia isla '!G110/'Turistas lugar residencia isla '!$G110,"-")</f>
        <v>1</v>
      </c>
      <c r="H110" s="35">
        <f t="shared" si="439"/>
        <v>0</v>
      </c>
      <c r="I110" s="243">
        <f>IFERROR('Turistas lugar residencia isla '!I110/'Turistas lugar residencia isla '!$I110,"-")</f>
        <v>1</v>
      </c>
      <c r="J110" s="35">
        <f t="shared" si="440"/>
        <v>0</v>
      </c>
      <c r="K110" s="243">
        <f>IFERROR('Turistas lugar residencia isla '!K110/'Turistas lugar residencia isla '!$K110,"-")</f>
        <v>1</v>
      </c>
      <c r="L110" s="35">
        <f t="shared" si="441"/>
        <v>0</v>
      </c>
      <c r="M110" s="243">
        <f>IFERROR('Turistas lugar residencia isla '!M110/'Turistas lugar residencia isla '!$M110,"-")</f>
        <v>1</v>
      </c>
      <c r="N110" s="35">
        <f t="shared" si="442"/>
        <v>0</v>
      </c>
      <c r="O110" s="242">
        <f>IFERROR('Turistas lugar residencia isla '!O110/'Turistas lugar residencia isla '!$C110,"-")</f>
        <v>0.91891568860649664</v>
      </c>
      <c r="P110" s="35">
        <f t="shared" si="443"/>
        <v>6.7759134304268276E-3</v>
      </c>
      <c r="Q110" s="243">
        <f>IFERROR('Turistas lugar residencia isla '!Q110/'Turistas lugar residencia isla '!$E110,"-")</f>
        <v>0.90663748949944345</v>
      </c>
      <c r="R110" s="35">
        <f t="shared" si="444"/>
        <v>-3.7247662353593336E-3</v>
      </c>
      <c r="S110" s="243">
        <f>IFERROR('Turistas lugar residencia isla '!S110/'Turistas lugar residencia isla '!$G110,"-")</f>
        <v>0.91856931480529391</v>
      </c>
      <c r="T110" s="35">
        <f t="shared" si="445"/>
        <v>6.1955017454169425E-3</v>
      </c>
      <c r="U110" s="243">
        <f>IFERROR('Turistas lugar residencia isla '!U110/'Turistas lugar residencia isla '!$I110,"-")</f>
        <v>0.93401152465820958</v>
      </c>
      <c r="V110" s="35">
        <f t="shared" si="446"/>
        <v>-1.2629956711750712E-2</v>
      </c>
      <c r="W110" s="243">
        <f>IFERROR('Turistas lugar residencia isla '!W110/'Turistas lugar residencia isla '!$K110,"-")</f>
        <v>0.91855172608416957</v>
      </c>
      <c r="X110" s="35">
        <f t="shared" si="447"/>
        <v>-4.4696998510149744E-3</v>
      </c>
      <c r="Y110" s="243">
        <f>IFERROR('Turistas lugar residencia isla '!Y110/'Turistas lugar residencia isla '!$M110,"-")</f>
        <v>0.89125357622467449</v>
      </c>
      <c r="Z110" s="35">
        <f t="shared" si="448"/>
        <v>3.2055513692341941E-2</v>
      </c>
      <c r="AA110" s="242">
        <f>IFERROR('Turistas lugar residencia isla '!AA110/'Turistas lugar residencia isla '!$C110,"-")</f>
        <v>8.1084311393503333E-2</v>
      </c>
      <c r="AB110" s="35">
        <f t="shared" si="449"/>
        <v>-7.0877172237992836E-2</v>
      </c>
      <c r="AC110" s="243">
        <f>IFERROR('Turistas lugar residencia isla '!AC110/'Turistas lugar residencia isla '!$E110,"-")</f>
        <v>9.336251050055655E-2</v>
      </c>
      <c r="AD110" s="35">
        <f t="shared" si="450"/>
        <v>3.767400369433016E-2</v>
      </c>
      <c r="AE110" s="243">
        <f>IFERROR('Turistas lugar residencia isla '!AE110/'Turistas lugar residencia isla '!$G110,"-")</f>
        <v>8.1430685194706143E-2</v>
      </c>
      <c r="AF110" s="35">
        <f t="shared" si="451"/>
        <v>-6.4946313332695516E-2</v>
      </c>
      <c r="AG110" s="243">
        <f>IFERROR('Turistas lugar residencia isla '!AG110/'Turistas lugar residencia isla '!$I110,"-")</f>
        <v>6.5988475341790406E-2</v>
      </c>
      <c r="AH110" s="35">
        <f t="shared" si="452"/>
        <v>0.22108044652626968</v>
      </c>
      <c r="AI110" s="243">
        <f>IFERROR('Turistas lugar residencia isla '!AI110/'Turistas lugar residencia isla '!$K110,"-")</f>
        <v>8.1448273915830469E-2</v>
      </c>
      <c r="AJ110" s="35">
        <f t="shared" si="453"/>
        <v>5.333497746751048E-2</v>
      </c>
      <c r="AK110" s="243">
        <f>IFERROR('Turistas lugar residencia isla '!AK110/'Turistas lugar residencia isla '!$M110,"-")</f>
        <v>0.10874642377532551</v>
      </c>
      <c r="AL110" s="35">
        <f t="shared" si="454"/>
        <v>-0.20275146095899221</v>
      </c>
      <c r="AM110" s="242">
        <f>IFERROR('Turistas lugar residencia isla '!AM110/'Turistas lugar residencia isla '!$C110,"-")</f>
        <v>0.20110092636586582</v>
      </c>
      <c r="AN110" s="35">
        <f t="shared" si="455"/>
        <v>-5.136319153059854E-2</v>
      </c>
      <c r="AO110" s="243">
        <f>IFERROR('Turistas lugar residencia isla '!AO110/'Turistas lugar residencia isla '!$E110,"-")</f>
        <v>0.1418765039736192</v>
      </c>
      <c r="AP110" s="35">
        <f t="shared" si="456"/>
        <v>-0.26475678155313043</v>
      </c>
      <c r="AQ110" s="243">
        <f>IFERROR('Turistas lugar residencia isla '!AQ110/'Turistas lugar residencia isla '!$G110,"-")</f>
        <v>0.21557069789109587</v>
      </c>
      <c r="AR110" s="35">
        <f t="shared" si="457"/>
        <v>-0.17417284175208081</v>
      </c>
      <c r="AS110" s="243">
        <f>IFERROR('Turistas lugar residencia isla '!AS110/'Turistas lugar residencia isla '!$I110,"-")</f>
        <v>0.39242150350669797</v>
      </c>
      <c r="AT110" s="35">
        <f t="shared" si="458"/>
        <v>-3.1219300408116712E-2</v>
      </c>
      <c r="AU110" s="243">
        <f>IFERROR('Turistas lugar residencia isla '!AU110/'Turistas lugar residencia isla '!$K110,"-")</f>
        <v>0.16102190310707246</v>
      </c>
      <c r="AV110" s="35">
        <f t="shared" si="459"/>
        <v>-0.30559623874434938</v>
      </c>
      <c r="AW110" s="243">
        <f>IFERROR('Turistas lugar residencia isla '!AW110/'Turistas lugar residencia isla '!$M110,"-")</f>
        <v>0.33590237636480413</v>
      </c>
      <c r="AX110" s="35">
        <f t="shared" si="460"/>
        <v>-0.34939054419383653</v>
      </c>
      <c r="AY110" s="242">
        <f>IFERROR('Turistas lugar residencia isla '!AY110/'Turistas lugar residencia isla '!$C110,"-")</f>
        <v>2.5388740183738576E-2</v>
      </c>
      <c r="AZ110" s="35">
        <f t="shared" si="461"/>
        <v>-9.8226482668484549E-2</v>
      </c>
      <c r="BA110" s="243">
        <f>IFERROR('Turistas lugar residencia isla '!BA110/'Turistas lugar residencia isla '!$E110,"-")</f>
        <v>3.8513102229436449E-2</v>
      </c>
      <c r="BB110" s="35">
        <f t="shared" si="462"/>
        <v>-5.0525556507259206E-2</v>
      </c>
      <c r="BC110" s="243">
        <f>IFERROR('Turistas lugar residencia isla '!BC110/'Turistas lugar residencia isla '!$G110,"-")</f>
        <v>2.0951456826240493E-2</v>
      </c>
      <c r="BD110" s="35">
        <f t="shared" si="463"/>
        <v>2.0064273717096848E-2</v>
      </c>
      <c r="BE110" s="243">
        <f>IFERROR('Turistas lugar residencia isla '!BE110/'Turistas lugar residencia isla '!$I110,"-")</f>
        <v>7.1088163105190337E-3</v>
      </c>
      <c r="BF110" s="35">
        <f t="shared" si="464"/>
        <v>-0.32362223387672318</v>
      </c>
      <c r="BG110" s="243">
        <f>IFERROR('Turistas lugar residencia isla '!BG110/'Turistas lugar residencia isla '!$K110,"-")</f>
        <v>1.3360371219970409E-2</v>
      </c>
      <c r="BH110" s="35">
        <f t="shared" si="465"/>
        <v>-0.12562004256771964</v>
      </c>
      <c r="BI110" s="243">
        <f>IFERROR('Turistas lugar residencia isla '!BI110/'Turistas lugar residencia isla '!$M110,"-")</f>
        <v>1.7720558182985929E-2</v>
      </c>
      <c r="BJ110" s="35">
        <f t="shared" si="466"/>
        <v>3.8908998069591361E-2</v>
      </c>
      <c r="BK110" s="242">
        <f>IFERROR('Turistas lugar residencia isla '!BK110/'Turistas lugar residencia isla '!$C110,"-")</f>
        <v>3.0486113365461514E-2</v>
      </c>
      <c r="BL110" s="35">
        <f t="shared" si="467"/>
        <v>-5.0792081078225526E-2</v>
      </c>
      <c r="BM110" s="243">
        <f>IFERROR('Turistas lugar residencia isla '!BM110/'Turistas lugar residencia isla '!$E110,"-")</f>
        <v>2.852738109008577E-2</v>
      </c>
      <c r="BN110" s="35">
        <f t="shared" si="468"/>
        <v>5.662295844131382E-2</v>
      </c>
      <c r="BO110" s="243">
        <f>IFERROR('Turistas lugar residencia isla '!BO110/'Turistas lugar residencia isla '!$G110,"-")</f>
        <v>1.8858724905923614E-2</v>
      </c>
      <c r="BP110" s="35">
        <f t="shared" si="469"/>
        <v>2.1209070974763433E-2</v>
      </c>
      <c r="BQ110" s="243">
        <f>IFERROR('Turistas lugar residencia isla '!BQ110/'Turistas lugar residencia isla '!$I110,"-")</f>
        <v>4.5080815737996917E-2</v>
      </c>
      <c r="BR110" s="35">
        <f t="shared" si="470"/>
        <v>-4.8261865661235692E-2</v>
      </c>
      <c r="BS110" s="243">
        <f>IFERROR('Turistas lugar residencia isla '!BS110/'Turistas lugar residencia isla '!$K110,"-")</f>
        <v>4.2741899720617461E-2</v>
      </c>
      <c r="BT110" s="35">
        <f t="shared" si="471"/>
        <v>-8.8620218714841825E-2</v>
      </c>
      <c r="BU110" s="243">
        <f>IFERROR('Turistas lugar residencia isla '!BU110/'Turistas lugar residencia isla '!$M110,"-")</f>
        <v>1.7078297425118235E-2</v>
      </c>
      <c r="BV110" s="35">
        <f t="shared" si="472"/>
        <v>-7.987388334209089E-3</v>
      </c>
      <c r="BW110" s="242">
        <f>IFERROR('Turistas lugar residencia isla '!BW110/'Turistas lugar residencia isla '!$C110,"-")</f>
        <v>0.30752454618696712</v>
      </c>
      <c r="BX110" s="35">
        <f t="shared" si="473"/>
        <v>0.1073105064074884</v>
      </c>
      <c r="BY110" s="243">
        <f>IFERROR('Turistas lugar residencia isla '!BY110/'Turistas lugar residencia isla '!$E110,"-")</f>
        <v>0.38618724080454647</v>
      </c>
      <c r="BZ110" s="35">
        <f t="shared" si="474"/>
        <v>0.11708693448010754</v>
      </c>
      <c r="CA110" s="243">
        <f>IFERROR('Turistas lugar residencia isla '!CA110/'Turistas lugar residencia isla '!$G110,"-")</f>
        <v>0.15543181000794129</v>
      </c>
      <c r="CB110" s="35">
        <f t="shared" si="475"/>
        <v>0.33737009754890779</v>
      </c>
      <c r="CC110" s="243">
        <f>IFERROR('Turistas lugar residencia isla '!CC110/'Turistas lugar residencia isla '!$I110,"-")</f>
        <v>0.26112309755670887</v>
      </c>
      <c r="CD110" s="35">
        <f t="shared" si="476"/>
        <v>3.1779632960929671E-2</v>
      </c>
      <c r="CE110" s="243">
        <f>IFERROR('Turistas lugar residencia isla '!CE110/'Turistas lugar residencia isla '!$K110,"-")</f>
        <v>0.45039851318500124</v>
      </c>
      <c r="CF110" s="35">
        <f t="shared" si="477"/>
        <v>0.14634807652469939</v>
      </c>
      <c r="CG110" s="243">
        <f>IFERROR('Turistas lugar residencia isla '!CG110/'Turistas lugar residencia isla '!$M110,"-")</f>
        <v>0.27725229170315874</v>
      </c>
      <c r="CH110" s="35">
        <f t="shared" si="478"/>
        <v>0.4546883720878907</v>
      </c>
      <c r="CI110" s="242">
        <f>IFERROR('Turistas lugar residencia isla '!CI110/'Turistas lugar residencia isla '!$C110,"-")</f>
        <v>3.500358564678871E-2</v>
      </c>
      <c r="CJ110" s="35">
        <f t="shared" si="479"/>
        <v>-9.5472952245606479E-2</v>
      </c>
      <c r="CK110" s="243">
        <f>IFERROR('Turistas lugar residencia isla '!CK110/'Turistas lugar residencia isla '!$E110,"-")</f>
        <v>2.7937643286375539E-2</v>
      </c>
      <c r="CL110" s="35">
        <f t="shared" si="480"/>
        <v>-0.10389847856160117</v>
      </c>
      <c r="CM110" s="243">
        <f>IFERROR('Turistas lugar residencia isla '!CM110/'Turistas lugar residencia isla '!$G110,"-")</f>
        <v>4.3973921712033327E-2</v>
      </c>
      <c r="CN110" s="35">
        <f t="shared" si="481"/>
        <v>-5.7603828360963893E-2</v>
      </c>
      <c r="CO110" s="243">
        <f>IFERROR('Turistas lugar residencia isla '!CO110/'Turistas lugar residencia isla '!$I110,"-")</f>
        <v>2.6876732807107756E-2</v>
      </c>
      <c r="CP110" s="35">
        <f t="shared" si="482"/>
        <v>6.2258553229807667E-2</v>
      </c>
      <c r="CQ110" s="243">
        <f>IFERROR('Turistas lugar residencia isla '!CQ110/'Turistas lugar residencia isla '!$K110,"-")</f>
        <v>3.7077650606538275E-2</v>
      </c>
      <c r="CR110" s="35">
        <f t="shared" si="483"/>
        <v>-5.243096638571676E-2</v>
      </c>
      <c r="CS110" s="243">
        <f>IFERROR('Turistas lugar residencia isla '!CS110/'Turistas lugar residencia isla '!$M110,"-")</f>
        <v>5.0796987213172183E-2</v>
      </c>
      <c r="CT110" s="35">
        <f t="shared" si="484"/>
        <v>-8.3664094973469161E-2</v>
      </c>
      <c r="CU110" s="242">
        <f>IFERROR('Turistas lugar residencia isla '!CU110/'Turistas lugar residencia isla '!$C110,"-")</f>
        <v>2.5607863043048421E-2</v>
      </c>
      <c r="CV110" s="35">
        <f t="shared" si="485"/>
        <v>1.8935543112268416E-3</v>
      </c>
      <c r="CW110" s="243">
        <f>IFERROR('Turistas lugar residencia isla '!CW110/'Turistas lugar residencia isla '!$E110,"-")</f>
        <v>1.8896261138175E-2</v>
      </c>
      <c r="CX110" s="35">
        <f t="shared" si="486"/>
        <v>8.9231515600156186E-2</v>
      </c>
      <c r="CY110" s="243">
        <f>IFERROR('Turistas lugar residencia isla '!CY110/'Turistas lugar residencia isla '!$G110,"-")</f>
        <v>1.5047394222901293E-2</v>
      </c>
      <c r="CZ110" s="35">
        <f t="shared" si="487"/>
        <v>0.24989559696460684</v>
      </c>
      <c r="DA110" s="243">
        <f>IFERROR('Turistas lugar residencia isla '!DA110/'Turistas lugar residencia isla '!$I110,"-")</f>
        <v>1.6369891697899163E-2</v>
      </c>
      <c r="DB110" s="35">
        <f t="shared" si="488"/>
        <v>-6.8950661617190101E-2</v>
      </c>
      <c r="DC110" s="243">
        <f>IFERROR('Turistas lugar residencia isla '!DC110/'Turistas lugar residencia isla '!$K110,"-")</f>
        <v>6.2379307147435767E-2</v>
      </c>
      <c r="DD110" s="35">
        <f t="shared" si="489"/>
        <v>-4.4903399549373391E-2</v>
      </c>
      <c r="DE110" s="243">
        <f>IFERROR('Turistas lugar residencia isla '!DE110/'Turistas lugar residencia isla '!$M110,"-")</f>
        <v>0</v>
      </c>
      <c r="DF110" s="35">
        <f t="shared" si="490"/>
        <v>-1</v>
      </c>
      <c r="DG110" s="242">
        <f>IFERROR('Turistas lugar residencia isla '!DG110/'Turistas lugar residencia isla '!$C110,"-")</f>
        <v>0.18509536639998111</v>
      </c>
      <c r="DH110" s="35">
        <f t="shared" si="491"/>
        <v>-5.1409713654092637E-2</v>
      </c>
      <c r="DI110" s="243">
        <f>IFERROR('Turistas lugar residencia isla '!DI110/'Turistas lugar residencia isla '!$E110,"-")</f>
        <v>0.1336998177691224</v>
      </c>
      <c r="DJ110" s="35">
        <f t="shared" si="492"/>
        <v>1.0617042290655299E-2</v>
      </c>
      <c r="DK110" s="243">
        <f>IFERROR('Turistas lugar residencia isla '!DK110/'Turistas lugar residencia isla '!$G110,"-")</f>
        <v>0.34692522888501076</v>
      </c>
      <c r="DL110" s="35">
        <f t="shared" si="493"/>
        <v>-4.1521347810443698E-3</v>
      </c>
      <c r="DM110" s="243">
        <f>IFERROR('Turistas lugar residencia isla '!DM110/'Turistas lugar residencia isla '!$I110,"-")</f>
        <v>7.4851965924331659E-2</v>
      </c>
      <c r="DN110" s="35">
        <f t="shared" si="494"/>
        <v>-0.12099960049154379</v>
      </c>
      <c r="DO110" s="243">
        <f>IFERROR('Turistas lugar residencia isla '!DO110/'Turistas lugar residencia isla '!$K110,"-")</f>
        <v>7.8481094308739882E-2</v>
      </c>
      <c r="DP110" s="35">
        <f t="shared" si="495"/>
        <v>8.946921616426029E-2</v>
      </c>
      <c r="DQ110" s="243">
        <f>IFERROR('Turistas lugar residencia isla '!DQ110/'Turistas lugar residencia isla '!$M110,"-")</f>
        <v>0.11368015414258188</v>
      </c>
      <c r="DR110" s="35">
        <f t="shared" si="496"/>
        <v>9.0282894855311238</v>
      </c>
      <c r="DS110" s="242">
        <f>IFERROR('Turistas lugar residencia isla '!DS110/'Turistas lugar residencia isla '!$C110,"-")</f>
        <v>6.1434081646505399E-2</v>
      </c>
      <c r="DT110" s="35">
        <f t="shared" si="497"/>
        <v>-6.3957888929081497E-3</v>
      </c>
      <c r="DU110" s="243">
        <f>IFERROR('Turistas lugar residencia isla '!DU110/'Turistas lugar residencia isla '!$E110,"-")</f>
        <v>9.2805009168431776E-2</v>
      </c>
      <c r="DV110" s="35">
        <f t="shared" si="498"/>
        <v>3.286338528874122E-2</v>
      </c>
      <c r="DW110" s="243">
        <f>IFERROR('Turistas lugar residencia isla '!DW110/'Turistas lugar residencia isla '!$G110,"-")</f>
        <v>7.8162451030797192E-2</v>
      </c>
      <c r="DX110" s="35">
        <f t="shared" si="499"/>
        <v>6.6082424313888666E-2</v>
      </c>
      <c r="DY110" s="243">
        <f>IFERROR('Turistas lugar residencia isla '!DY110/'Turistas lugar residencia isla '!$I110,"-")</f>
        <v>7.0563351162803031E-2</v>
      </c>
      <c r="DZ110" s="35">
        <f t="shared" si="500"/>
        <v>6.2070194474617368E-2</v>
      </c>
      <c r="EA110" s="243">
        <f>IFERROR('Turistas lugar residencia isla '!EA110/'Turistas lugar residencia isla '!$K110,"-")</f>
        <v>5.0829076747551875E-2</v>
      </c>
      <c r="EB110" s="35">
        <f t="shared" si="501"/>
        <v>0.11748879851341409</v>
      </c>
      <c r="EC110" s="243">
        <f>IFERROR('Turistas lugar residencia isla '!EC110/'Turistas lugar residencia isla '!$M110,"-")</f>
        <v>7.3334501080165815E-2</v>
      </c>
      <c r="ED110" s="35">
        <f t="shared" si="502"/>
        <v>0.56695949223697806</v>
      </c>
    </row>
    <row r="111" spans="1:134" s="16" customFormat="1" ht="15.75" x14ac:dyDescent="0.25">
      <c r="A111" s="218"/>
      <c r="B111" s="225">
        <v>2016</v>
      </c>
      <c r="C111" s="246">
        <f>IFERROR('Turistas lugar residencia isla '!C111/'Turistas lugar residencia isla '!$C111,"-")</f>
        <v>1</v>
      </c>
      <c r="D111" s="247">
        <f t="shared" si="437"/>
        <v>0</v>
      </c>
      <c r="E111" s="246">
        <f>IFERROR('Turistas lugar residencia isla '!E111/'Turistas lugar residencia isla '!$E111,"-")</f>
        <v>1</v>
      </c>
      <c r="F111" s="247">
        <f t="shared" si="438"/>
        <v>0</v>
      </c>
      <c r="G111" s="246">
        <f>IFERROR('Turistas lugar residencia isla '!G111/'Turistas lugar residencia isla '!$G111,"-")</f>
        <v>1</v>
      </c>
      <c r="H111" s="247">
        <f t="shared" si="439"/>
        <v>0</v>
      </c>
      <c r="I111" s="246">
        <f>IFERROR('Turistas lugar residencia isla '!I111/'Turistas lugar residencia isla '!$I111,"-")</f>
        <v>1</v>
      </c>
      <c r="J111" s="247">
        <f t="shared" si="440"/>
        <v>0</v>
      </c>
      <c r="K111" s="246">
        <f>IFERROR('Turistas lugar residencia isla '!K111/'Turistas lugar residencia isla '!$K111,"-")</f>
        <v>1</v>
      </c>
      <c r="L111" s="247">
        <f t="shared" si="441"/>
        <v>0</v>
      </c>
      <c r="M111" s="246">
        <f>IFERROR('Turistas lugar residencia isla '!M111/'Turistas lugar residencia isla '!$M111,"-")</f>
        <v>1</v>
      </c>
      <c r="N111" s="247">
        <f t="shared" si="442"/>
        <v>0</v>
      </c>
      <c r="O111" s="246">
        <f>IFERROR('Turistas lugar residencia isla '!O111/'Turistas lugar residencia isla '!$C111,"-")</f>
        <v>0.88995130068106421</v>
      </c>
      <c r="P111" s="247">
        <f t="shared" si="443"/>
        <v>2.2796268058913327E-3</v>
      </c>
      <c r="Q111" s="246">
        <f>IFERROR('Turistas lugar residencia isla '!Q111/'Turistas lugar residencia isla '!$E111,"-")</f>
        <v>0.88098839651770744</v>
      </c>
      <c r="R111" s="247">
        <f t="shared" si="444"/>
        <v>-1.2861431430080117E-3</v>
      </c>
      <c r="S111" s="246">
        <f>IFERROR('Turistas lugar residencia isla '!S111/'Turistas lugar residencia isla '!$G111,"-")</f>
        <v>0.8694281020334671</v>
      </c>
      <c r="T111" s="247">
        <f t="shared" si="445"/>
        <v>-4.3346485052828676E-3</v>
      </c>
      <c r="U111" s="246">
        <f>IFERROR('Turistas lugar residencia isla '!U111/'Turistas lugar residencia isla '!$I111,"-")</f>
        <v>0.93513474526260576</v>
      </c>
      <c r="V111" s="247">
        <f t="shared" si="446"/>
        <v>7.6906058867700633E-3</v>
      </c>
      <c r="W111" s="246">
        <f>IFERROR('Turistas lugar residencia isla '!W111/'Turistas lugar residencia isla '!$K111,"-")</f>
        <v>0.90291580796144499</v>
      </c>
      <c r="X111" s="247">
        <f t="shared" si="447"/>
        <v>2.2150441973824986E-3</v>
      </c>
      <c r="Y111" s="246">
        <f>IFERROR('Turistas lugar residencia isla '!Y111/'Turistas lugar residencia isla '!$M111,"-")</f>
        <v>0.82928753471702876</v>
      </c>
      <c r="Z111" s="247">
        <f t="shared" si="448"/>
        <v>-1.504013132417592E-2</v>
      </c>
      <c r="AA111" s="246">
        <f>IFERROR('Turistas lugar residencia isla '!AA111/'Turistas lugar residencia isla '!$C111,"-")</f>
        <v>0.11004869931893578</v>
      </c>
      <c r="AB111" s="247">
        <f t="shared" si="449"/>
        <v>-1.8061613684288713E-2</v>
      </c>
      <c r="AC111" s="246">
        <f>IFERROR('Turistas lugar residencia isla '!AC111/'Turistas lugar residencia isla '!$E111,"-")</f>
        <v>0.11901125686136134</v>
      </c>
      <c r="AD111" s="247">
        <f t="shared" si="450"/>
        <v>9.6234501383194448E-3</v>
      </c>
      <c r="AE111" s="246">
        <f>IFERROR('Turistas lugar residencia isla '!AE111/'Turistas lugar residencia isla '!$G111,"-")</f>
        <v>0.13057213472728593</v>
      </c>
      <c r="AF111" s="247">
        <f t="shared" si="451"/>
        <v>2.9860065976571537E-2</v>
      </c>
      <c r="AG111" s="246">
        <f>IFERROR('Turistas lugar residencia isla '!AG111/'Turistas lugar residencia isla '!$I111,"-")</f>
        <v>6.4865254737394268E-2</v>
      </c>
      <c r="AH111" s="247">
        <f t="shared" si="452"/>
        <v>-9.9120218752455025E-2</v>
      </c>
      <c r="AI111" s="246">
        <f>IFERROR('Turistas lugar residencia isla '!AI111/'Turistas lugar residencia isla '!$K111,"-")</f>
        <v>9.7084192038555048E-2</v>
      </c>
      <c r="AJ111" s="247">
        <f t="shared" si="453"/>
        <v>-2.0137381073082716E-2</v>
      </c>
      <c r="AK111" s="246">
        <f>IFERROR('Turistas lugar residencia isla '!AK111/'Turistas lugar residencia isla '!$M111,"-")</f>
        <v>0.17071246528297127</v>
      </c>
      <c r="AL111" s="247">
        <f t="shared" si="454"/>
        <v>8.0120809590660036E-2</v>
      </c>
      <c r="AM111" s="246">
        <f>IFERROR('Turistas lugar residencia isla '!AM111/'Turistas lugar residencia isla '!$C111,"-")</f>
        <v>0.20160691665565836</v>
      </c>
      <c r="AN111" s="247">
        <f t="shared" si="455"/>
        <v>-2.5327162045895801E-2</v>
      </c>
      <c r="AO111" s="246">
        <f>IFERROR('Turistas lugar residencia isla '!AO111/'Turistas lugar residencia isla '!$E111,"-")</f>
        <v>0.14513347678818272</v>
      </c>
      <c r="AP111" s="247">
        <f t="shared" si="456"/>
        <v>-7.7352333530028905E-2</v>
      </c>
      <c r="AQ111" s="246">
        <f>IFERROR('Turistas lugar residencia isla '!AQ111/'Turistas lugar residencia isla '!$G111,"-")</f>
        <v>0.22710351866728321</v>
      </c>
      <c r="AR111" s="247">
        <f t="shared" si="457"/>
        <v>-1.9628716440068472E-2</v>
      </c>
      <c r="AS111" s="246">
        <f>IFERROR('Turistas lugar residencia isla '!AS111/'Turistas lugar residencia isla '!$I111,"-")</f>
        <v>0.40763184927764301</v>
      </c>
      <c r="AT111" s="247">
        <f t="shared" si="458"/>
        <v>-5.1150608773906869E-2</v>
      </c>
      <c r="AU111" s="246">
        <f>IFERROR('Turistas lugar residencia isla '!AU111/'Turistas lugar residencia isla '!$K111,"-")</f>
        <v>0.15077166003538739</v>
      </c>
      <c r="AV111" s="247">
        <f t="shared" si="459"/>
        <v>-0.14011319034313396</v>
      </c>
      <c r="AW111" s="246">
        <f>IFERROR('Turistas lugar residencia isla '!AW111/'Turistas lugar residencia isla '!$M111,"-")</f>
        <v>0.41219047954224847</v>
      </c>
      <c r="AX111" s="247">
        <f t="shared" si="460"/>
        <v>-0.17260963995761303</v>
      </c>
      <c r="AY111" s="246">
        <f>IFERROR('Turistas lugar residencia isla '!AY111/'Turistas lugar residencia isla '!$C111,"-")</f>
        <v>2.6367466823059141E-2</v>
      </c>
      <c r="AZ111" s="247">
        <f t="shared" si="461"/>
        <v>-4.0316169893660381E-2</v>
      </c>
      <c r="BA111" s="246">
        <f>IFERROR('Turistas lugar residencia isla '!BA111/'Turistas lugar residencia isla '!$E111,"-")</f>
        <v>3.7208023858611938E-2</v>
      </c>
      <c r="BB111" s="247">
        <f t="shared" si="462"/>
        <v>-5.9107894384072379E-2</v>
      </c>
      <c r="BC111" s="246">
        <f>IFERROR('Turistas lugar residencia isla '!BC111/'Turistas lugar residencia isla '!$G111,"-")</f>
        <v>2.6498026717503936E-2</v>
      </c>
      <c r="BD111" s="247">
        <f t="shared" si="463"/>
        <v>2.6233875512691185E-3</v>
      </c>
      <c r="BE111" s="246">
        <f>IFERROR('Turistas lugar residencia isla '!BE111/'Turistas lugar residencia isla '!$I111,"-")</f>
        <v>7.8748934496098624E-3</v>
      </c>
      <c r="BF111" s="247">
        <f t="shared" si="464"/>
        <v>-6.4521604132341537E-2</v>
      </c>
      <c r="BG111" s="246">
        <f>IFERROR('Turistas lugar residencia isla '!BG111/'Turistas lugar residencia isla '!$K111,"-")</f>
        <v>1.4639916562833215E-2</v>
      </c>
      <c r="BH111" s="247">
        <f t="shared" si="465"/>
        <v>-2.5163909885102087E-2</v>
      </c>
      <c r="BI111" s="246">
        <f>IFERROR('Turistas lugar residencia isla '!BI111/'Turistas lugar residencia isla '!$M111,"-")</f>
        <v>2.2714541705892877E-2</v>
      </c>
      <c r="BJ111" s="247">
        <f t="shared" si="466"/>
        <v>7.5099700218482557E-2</v>
      </c>
      <c r="BK111" s="246">
        <f>IFERROR('Turistas lugar residencia isla '!BK111/'Turistas lugar residencia isla '!$C111,"-")</f>
        <v>3.8952846827869196E-2</v>
      </c>
      <c r="BL111" s="247">
        <f t="shared" si="467"/>
        <v>-4.219704514659095E-2</v>
      </c>
      <c r="BM111" s="246">
        <f>IFERROR('Turistas lugar residencia isla '!BM111/'Turistas lugar residencia isla '!$E111,"-")</f>
        <v>3.2031240251286314E-2</v>
      </c>
      <c r="BN111" s="247">
        <f t="shared" si="468"/>
        <v>-0.10600572880426706</v>
      </c>
      <c r="BO111" s="246">
        <f>IFERROR('Turistas lugar residencia isla '!BO111/'Turistas lugar residencia isla '!$G111,"-")</f>
        <v>2.3679153192020311E-2</v>
      </c>
      <c r="BP111" s="247">
        <f t="shared" si="469"/>
        <v>-1.4649418902856426E-2</v>
      </c>
      <c r="BQ111" s="246">
        <f>IFERROR('Turistas lugar residencia isla '!BQ111/'Turistas lugar residencia isla '!$I111,"-")</f>
        <v>6.0276266037199745E-2</v>
      </c>
      <c r="BR111" s="247">
        <f t="shared" si="470"/>
        <v>1.9451775249494263E-2</v>
      </c>
      <c r="BS111" s="246">
        <f>IFERROR('Turistas lugar residencia isla '!BS111/'Turistas lugar residencia isla '!$K111,"-")</f>
        <v>5.4512305164372388E-2</v>
      </c>
      <c r="BT111" s="247">
        <f t="shared" si="471"/>
        <v>2.818649154717634E-2</v>
      </c>
      <c r="BU111" s="246">
        <f>IFERROR('Turistas lugar residencia isla '!BU111/'Turistas lugar residencia isla '!$M111,"-")</f>
        <v>3.6838910053934207E-2</v>
      </c>
      <c r="BV111" s="247">
        <f t="shared" si="472"/>
        <v>0.80000325774766412</v>
      </c>
      <c r="BW111" s="246">
        <f>IFERROR('Turistas lugar residencia isla '!BW111/'Turistas lugar residencia isla '!$C111,"-")</f>
        <v>0.32658020802593241</v>
      </c>
      <c r="BX111" s="247">
        <f t="shared" si="473"/>
        <v>3.8907645067541186E-2</v>
      </c>
      <c r="BY111" s="246">
        <f>IFERROR('Turistas lugar residencia isla '!BY111/'Turistas lugar residencia isla '!$E111,"-")</f>
        <v>0.39170296943219329</v>
      </c>
      <c r="BZ111" s="247">
        <f t="shared" si="474"/>
        <v>4.0329837645944444E-2</v>
      </c>
      <c r="CA111" s="246">
        <f>IFERROR('Turistas lugar residencia isla '!CA111/'Turistas lugar residencia isla '!$G111,"-")</f>
        <v>0.18646803386531108</v>
      </c>
      <c r="CB111" s="247">
        <f t="shared" si="475"/>
        <v>0.10125740630991809</v>
      </c>
      <c r="CC111" s="246">
        <f>IFERROR('Turistas lugar residencia isla '!CC111/'Turistas lugar residencia isla '!$I111,"-")</f>
        <v>0.23535374729525932</v>
      </c>
      <c r="CD111" s="247">
        <f t="shared" si="476"/>
        <v>4.7761814565976835E-2</v>
      </c>
      <c r="CE111" s="246">
        <f>IFERROR('Turistas lugar residencia isla '!CE111/'Turistas lugar residencia isla '!$K111,"-")</f>
        <v>0.45768002285536336</v>
      </c>
      <c r="CF111" s="247">
        <f t="shared" si="477"/>
        <v>4.2095054445038915E-2</v>
      </c>
      <c r="CG111" s="246">
        <f>IFERROR('Turistas lugar residencia isla '!CG111/'Turistas lugar residencia isla '!$M111,"-")</f>
        <v>0.14204433808153771</v>
      </c>
      <c r="CH111" s="247">
        <f t="shared" si="478"/>
        <v>8.2153816921837208E-3</v>
      </c>
      <c r="CI111" s="246">
        <f>IFERROR('Turistas lugar residencia isla '!CI111/'Turistas lugar residencia isla '!$C111,"-")</f>
        <v>4.1363749142002998E-2</v>
      </c>
      <c r="CJ111" s="247">
        <f t="shared" si="479"/>
        <v>9.5443152432771017E-2</v>
      </c>
      <c r="CK111" s="246">
        <f>IFERROR('Turistas lugar residencia isla '!CK111/'Turistas lugar residencia isla '!$E111,"-")</f>
        <v>3.2971276216674131E-2</v>
      </c>
      <c r="CL111" s="247">
        <f t="shared" si="480"/>
        <v>9.1564521311917835E-2</v>
      </c>
      <c r="CM111" s="246">
        <f>IFERROR('Turistas lugar residencia isla '!CM111/'Turistas lugar residencia isla '!$G111,"-")</f>
        <v>5.7515579449450752E-2</v>
      </c>
      <c r="CN111" s="247">
        <f t="shared" si="481"/>
        <v>4.7769247114237467E-2</v>
      </c>
      <c r="CO111" s="246">
        <f>IFERROR('Turistas lugar residencia isla '!CO111/'Turistas lugar residencia isla '!$I111,"-")</f>
        <v>2.8226345813389286E-2</v>
      </c>
      <c r="CP111" s="247">
        <f t="shared" si="482"/>
        <v>0.22090770051844855</v>
      </c>
      <c r="CQ111" s="246">
        <f>IFERROR('Turistas lugar residencia isla '!CQ111/'Turistas lugar residencia isla '!$K111,"-")</f>
        <v>3.5271820715725447E-2</v>
      </c>
      <c r="CR111" s="247">
        <f t="shared" si="483"/>
        <v>0.17501338394646582</v>
      </c>
      <c r="CS111" s="246">
        <f>IFERROR('Turistas lugar residencia isla '!CS111/'Turistas lugar residencia isla '!$M111,"-")</f>
        <v>7.2117570115933616E-2</v>
      </c>
      <c r="CT111" s="247">
        <f t="shared" si="484"/>
        <v>0.47693983719336575</v>
      </c>
      <c r="CU111" s="246">
        <f>IFERROR('Turistas lugar residencia isla '!CU111/'Turistas lugar residencia isla '!$C111,"-")</f>
        <v>3.2182655587739042E-2</v>
      </c>
      <c r="CV111" s="247">
        <f t="shared" si="485"/>
        <v>-3.3380046112313932E-2</v>
      </c>
      <c r="CW111" s="246">
        <f>IFERROR('Turistas lugar residencia isla '!CW111/'Turistas lugar residencia isla '!$E111,"-")</f>
        <v>2.2545091916938532E-2</v>
      </c>
      <c r="CX111" s="247">
        <f t="shared" si="486"/>
        <v>-2.0834411165764344E-3</v>
      </c>
      <c r="CY111" s="246">
        <f>IFERROR('Turistas lugar residencia isla '!CY111/'Turistas lugar residencia isla '!$G111,"-")</f>
        <v>1.7142425561827348E-2</v>
      </c>
      <c r="CZ111" s="247">
        <f t="shared" si="487"/>
        <v>2.7889144705063984E-2</v>
      </c>
      <c r="DA111" s="246">
        <f>IFERROR('Turistas lugar residencia isla '!DA111/'Turistas lugar residencia isla '!$I111,"-")</f>
        <v>1.6192599392389571E-2</v>
      </c>
      <c r="DB111" s="247">
        <f t="shared" si="488"/>
        <v>-0.17577707779826179</v>
      </c>
      <c r="DC111" s="246">
        <f>IFERROR('Turistas lugar residencia isla '!DC111/'Turistas lugar residencia isla '!$K111,"-")</f>
        <v>8.3176854348846793E-2</v>
      </c>
      <c r="DD111" s="247">
        <f t="shared" si="489"/>
        <v>-1.0586985530297244E-2</v>
      </c>
      <c r="DE111" s="246">
        <f>IFERROR('Turistas lugar residencia isla '!DE111/'Turistas lugar residencia isla '!$M111,"-")</f>
        <v>2.0705573201239987E-3</v>
      </c>
      <c r="DF111" s="247">
        <f t="shared" si="490"/>
        <v>0.47668421068067346</v>
      </c>
      <c r="DG111" s="246">
        <f>IFERROR('Turistas lugar residencia isla '!DG111/'Turistas lugar residencia isla '!$C111,"-")</f>
        <v>0.10833914676432919</v>
      </c>
      <c r="DH111" s="247">
        <f t="shared" si="491"/>
        <v>-7.0145207408285115E-2</v>
      </c>
      <c r="DI111" s="246">
        <f>IFERROR('Turistas lugar residencia isla '!DI111/'Turistas lugar residencia isla '!$E111,"-")</f>
        <v>7.8493003109882997E-2</v>
      </c>
      <c r="DJ111" s="247">
        <f t="shared" si="492"/>
        <v>-6.8861258392053482E-2</v>
      </c>
      <c r="DK111" s="246">
        <f>IFERROR('Turistas lugar residencia isla '!DK111/'Turistas lugar residencia isla '!$G111,"-")</f>
        <v>0.22222553687276453</v>
      </c>
      <c r="DL111" s="247">
        <f t="shared" si="493"/>
        <v>-9.2379656615297567E-2</v>
      </c>
      <c r="DM111" s="246">
        <f>IFERROR('Turistas lugar residencia isla '!DM111/'Turistas lugar residencia isla '!$I111,"-")</f>
        <v>4.7475793937009597E-2</v>
      </c>
      <c r="DN111" s="247">
        <f t="shared" si="494"/>
        <v>9.9109013475308094E-2</v>
      </c>
      <c r="DO111" s="246">
        <f>IFERROR('Turistas lugar residencia isla '!DO111/'Turistas lugar residencia isla '!$K111,"-")</f>
        <v>4.0128928394187795E-2</v>
      </c>
      <c r="DP111" s="247">
        <f t="shared" si="495"/>
        <v>-4.9296114677208402E-2</v>
      </c>
      <c r="DQ111" s="246">
        <f>IFERROR('Turistas lugar residencia isla '!DQ111/'Turistas lugar residencia isla '!$M111,"-")</f>
        <v>3.267140020705573E-2</v>
      </c>
      <c r="DR111" s="247">
        <f t="shared" si="496"/>
        <v>2.1997603052002774</v>
      </c>
      <c r="DS111" s="246">
        <f>IFERROR('Turistas lugar residencia isla '!DS111/'Turistas lugar residencia isla '!$C111,"-")</f>
        <v>6.3638929897932156E-2</v>
      </c>
      <c r="DT111" s="247">
        <f t="shared" si="497"/>
        <v>5.0312595704832486E-2</v>
      </c>
      <c r="DU111" s="246">
        <f>IFERROR('Turistas lugar residencia isla '!DU111/'Turistas lugar residencia isla '!$E111,"-")</f>
        <v>0.10459147950291786</v>
      </c>
      <c r="DV111" s="247">
        <f t="shared" si="498"/>
        <v>5.8699993642192583E-2</v>
      </c>
      <c r="DW111" s="246">
        <f>IFERROR('Turistas lugar residencia isla '!DW111/'Turistas lugar residencia isla '!$G111,"-")</f>
        <v>8.6782759934303622E-2</v>
      </c>
      <c r="DX111" s="247">
        <f t="shared" si="499"/>
        <v>2.5130020569354095E-2</v>
      </c>
      <c r="DY111" s="246">
        <f>IFERROR('Turistas lugar residencia isla '!DY111/'Turistas lugar residencia isla '!$I111,"-")</f>
        <v>7.8035975783008762E-2</v>
      </c>
      <c r="DZ111" s="247">
        <f t="shared" si="500"/>
        <v>0.1207747668298671</v>
      </c>
      <c r="EA111" s="246">
        <f>IFERROR('Turistas lugar residencia isla '!EA111/'Turistas lugar residencia isla '!$K111,"-")</f>
        <v>4.7699596018420103E-2</v>
      </c>
      <c r="EB111" s="247">
        <f t="shared" si="501"/>
        <v>6.6089494282206562E-3</v>
      </c>
      <c r="EC111" s="246">
        <f>IFERROR('Turistas lugar residencia isla '!EC111/'Turistas lugar residencia isla '!$M111,"-")</f>
        <v>9.663285147417229E-2</v>
      </c>
      <c r="ED111" s="247">
        <f t="shared" si="502"/>
        <v>0.37142422749449056</v>
      </c>
    </row>
    <row r="112" spans="1:134" s="16" customFormat="1" outlineLevel="1" x14ac:dyDescent="0.25">
      <c r="A112" s="218"/>
      <c r="B112" s="33" t="s">
        <v>33</v>
      </c>
      <c r="C112" s="242">
        <f>IFERROR('Turistas lugar residencia isla '!C112/'Turistas lugar residencia isla '!$C112,"-")</f>
        <v>1</v>
      </c>
      <c r="D112" s="35">
        <f>IFERROR(C112/C125-1,"-")</f>
        <v>0</v>
      </c>
      <c r="E112" s="243">
        <f>IFERROR('Turistas lugar residencia isla '!E112/'Turistas lugar residencia isla '!$E112,"-")</f>
        <v>1</v>
      </c>
      <c r="F112" s="35">
        <f>IFERROR(E112/E125-1,"-")</f>
        <v>0</v>
      </c>
      <c r="G112" s="243">
        <f>IFERROR('Turistas lugar residencia isla '!G112/'Turistas lugar residencia isla '!$G112,"-")</f>
        <v>1</v>
      </c>
      <c r="H112" s="35">
        <f>IFERROR(G112/G125-1,"-")</f>
        <v>0</v>
      </c>
      <c r="I112" s="243">
        <f>IFERROR('Turistas lugar residencia isla '!I112/'Turistas lugar residencia isla '!$I112,"-")</f>
        <v>1</v>
      </c>
      <c r="J112" s="35">
        <f>IFERROR(I112/I125-1,"-")</f>
        <v>0</v>
      </c>
      <c r="K112" s="243">
        <f>IFERROR('Turistas lugar residencia isla '!K112/'Turistas lugar residencia isla '!$K112,"-")</f>
        <v>1</v>
      </c>
      <c r="L112" s="35">
        <f>IFERROR(K112/K125-1,"-")</f>
        <v>0</v>
      </c>
      <c r="M112" s="243">
        <f>IFERROR('Turistas lugar residencia isla '!M112/'Turistas lugar residencia isla '!$M112,"-")</f>
        <v>1</v>
      </c>
      <c r="N112" s="35">
        <f>IFERROR(M112/M125-1,"-")</f>
        <v>0</v>
      </c>
      <c r="O112" s="242">
        <f>IFERROR('Turistas lugar residencia isla '!O112/'Turistas lugar residencia isla '!$C112,"-")</f>
        <v>0.92146231051650029</v>
      </c>
      <c r="P112" s="35">
        <f>IFERROR(O112/O125-1,"-")</f>
        <v>8.4469497405814664E-5</v>
      </c>
      <c r="Q112" s="243">
        <f>IFERROR('Turistas lugar residencia isla '!Q112/'Turistas lugar residencia isla '!$E112,"-")</f>
        <v>0.90795519422926618</v>
      </c>
      <c r="R112" s="35">
        <f>IFERROR(Q112/Q125-1,"-")</f>
        <v>-8.0921917063012661E-3</v>
      </c>
      <c r="S112" s="243">
        <f>IFERROR('Turistas lugar residencia isla '!S112/'Turistas lugar residencia isla '!$G112,"-")</f>
        <v>0.92732038766096847</v>
      </c>
      <c r="T112" s="35">
        <f>IFERROR(S112/S125-1,"-")</f>
        <v>7.8369407555922699E-4</v>
      </c>
      <c r="U112" s="243">
        <f>IFERROR('Turistas lugar residencia isla '!U112/'Turistas lugar residencia isla '!$I112,"-")</f>
        <v>0.96645361002035024</v>
      </c>
      <c r="V112" s="35">
        <f>IFERROR(U112/U125-1,"-")</f>
        <v>-2.6952347969654289E-3</v>
      </c>
      <c r="W112" s="243">
        <f>IFERROR('Turistas lugar residencia isla '!W112/'Turistas lugar residencia isla '!$K112,"-")</f>
        <v>0.9322297091201508</v>
      </c>
      <c r="X112" s="35">
        <f>IFERROR(W112/W125-1,"-")</f>
        <v>4.1592587781025259E-5</v>
      </c>
      <c r="Y112" s="243">
        <f>IFERROR('Turistas lugar residencia isla '!Y112/'Turistas lugar residencia isla '!$M112,"-")</f>
        <v>0.93815919949517712</v>
      </c>
      <c r="Z112" s="35">
        <f>IFERROR(Y112/Y125-1,"-")</f>
        <v>-2.1656183317889655E-3</v>
      </c>
      <c r="AA112" s="242">
        <f>IFERROR('Turistas lugar residencia isla '!AA112/'Turistas lugar residencia isla '!$C112,"-")</f>
        <v>7.853768948349972E-2</v>
      </c>
      <c r="AB112" s="35">
        <f>IFERROR(AA112/AA125-1,"-")</f>
        <v>-9.8999390574661117E-4</v>
      </c>
      <c r="AC112" s="243">
        <f>IFERROR('Turistas lugar residencia isla '!AC112/'Turistas lugar residencia isla '!$E112,"-")</f>
        <v>9.2044805770733831E-2</v>
      </c>
      <c r="AD112" s="35">
        <f>IFERROR(AC112/AC125-1,"-")</f>
        <v>8.7490449111341739E-2</v>
      </c>
      <c r="AE112" s="243">
        <f>IFERROR('Turistas lugar residencia isla '!AE112/'Turistas lugar residencia isla '!$G112,"-")</f>
        <v>7.2679612339031502E-2</v>
      </c>
      <c r="AF112" s="35">
        <f>IFERROR(AE112/AE125-1,"-")</f>
        <v>-9.8924963961437573E-3</v>
      </c>
      <c r="AG112" s="243">
        <f>IFERROR('Turistas lugar residencia isla '!AG112/'Turistas lugar residencia isla '!$I112,"-")</f>
        <v>3.3540657513829571E-2</v>
      </c>
      <c r="AH112" s="35">
        <f>IFERROR(AG112/AG125-1,"-")</f>
        <v>8.424651746459344E-2</v>
      </c>
      <c r="AI112" s="243">
        <f>IFERROR('Turistas lugar residencia isla '!AI112/'Turistas lugar residencia isla '!$K112,"-")</f>
        <v>6.7770290879849149E-2</v>
      </c>
      <c r="AJ112" s="35">
        <f>IFERROR(AI112/AI125-1,"-")</f>
        <v>-6.3904168900785763E-4</v>
      </c>
      <c r="AK112" s="243">
        <f>IFERROR('Turistas lugar residencia isla '!AK112/'Turistas lugar residencia isla '!$M112,"-")</f>
        <v>6.1840800504822858E-2</v>
      </c>
      <c r="AL112" s="35">
        <f>IFERROR(AK112/AK125-1,"-")</f>
        <v>3.4045891216084589E-2</v>
      </c>
      <c r="AM112" s="242">
        <f>IFERROR('Turistas lugar residencia isla '!AM112/'Turistas lugar residencia isla '!$C112,"-")</f>
        <v>0.23315835055709344</v>
      </c>
      <c r="AN112" s="35">
        <f>IFERROR(AM112/AM125-1,"-")</f>
        <v>1.5550850241371927E-2</v>
      </c>
      <c r="AO112" s="243">
        <f>IFERROR('Turistas lugar residencia isla '!AO112/'Turistas lugar residencia isla '!$E112,"-")</f>
        <v>0.20842646801679479</v>
      </c>
      <c r="AP112" s="35">
        <f>IFERROR(AO112/AO125-1,"-")</f>
        <v>-3.3090990629415895E-2</v>
      </c>
      <c r="AQ112" s="243">
        <f>IFERROR('Turistas lugar residencia isla '!AQ112/'Turistas lugar residencia isla '!$G112,"-")</f>
        <v>0.25348804857491225</v>
      </c>
      <c r="AR112" s="35">
        <f>IFERROR(AQ112/AQ125-1,"-")</f>
        <v>-3.8534478753402546E-2</v>
      </c>
      <c r="AS112" s="243">
        <f>IFERROR('Turistas lugar residencia isla '!AS112/'Turistas lugar residencia isla '!$I112,"-")</f>
        <v>0.52761042162286109</v>
      </c>
      <c r="AT112" s="35">
        <f>IFERROR(AS112/AS125-1,"-")</f>
        <v>6.2289315248376775E-2</v>
      </c>
      <c r="AU112" s="243">
        <f>IFERROR('Turistas lugar residencia isla '!AU112/'Turistas lugar residencia isla '!$K112,"-")</f>
        <v>0.28086034624592149</v>
      </c>
      <c r="AV112" s="35">
        <f>IFERROR(AU112/AU125-1,"-")</f>
        <v>-0.11026242304879463</v>
      </c>
      <c r="AW112" s="243">
        <f>IFERROR('Turistas lugar residencia isla '!AW112/'Turistas lugar residencia isla '!$M112,"-")</f>
        <v>0.49161633462543947</v>
      </c>
      <c r="AX112" s="35">
        <f>IFERROR(AW112/AW125-1,"-")</f>
        <v>0.27704911792144959</v>
      </c>
      <c r="AY112" s="242">
        <f>IFERROR('Turistas lugar residencia isla '!AY112/'Turistas lugar residencia isla '!$C112,"-")</f>
        <v>2.6536102595164597E-2</v>
      </c>
      <c r="AZ112" s="35">
        <f>IFERROR(AY112/AY125-1,"-")</f>
        <v>3.1453524018735468E-2</v>
      </c>
      <c r="BA112" s="243">
        <f>IFERROR('Turistas lugar residencia isla '!BA112/'Turistas lugar residencia isla '!$E112,"-")</f>
        <v>3.8706809558620603E-2</v>
      </c>
      <c r="BB112" s="35">
        <f>IFERROR(BA112/BA125-1,"-")</f>
        <v>8.7618991686701175E-2</v>
      </c>
      <c r="BC112" s="243">
        <f>IFERROR('Turistas lugar residencia isla '!BC112/'Turistas lugar residencia isla '!$G112,"-")</f>
        <v>2.0299556202930096E-2</v>
      </c>
      <c r="BD112" s="35">
        <f>IFERROR(BC112/BC125-1,"-")</f>
        <v>-4.2144006589494132E-2</v>
      </c>
      <c r="BE112" s="243">
        <f>IFERROR('Turistas lugar residencia isla '!BE112/'Turistas lugar residencia isla '!$I112,"-")</f>
        <v>4.9643154002694256E-3</v>
      </c>
      <c r="BF112" s="35">
        <f>IFERROR(BE112/BE125-1,"-")</f>
        <v>-8.0076125090918548E-2</v>
      </c>
      <c r="BG112" s="243">
        <f>IFERROR('Turistas lugar residencia isla '!BG112/'Turistas lugar residencia isla '!$K112,"-")</f>
        <v>1.5343519211749809E-2</v>
      </c>
      <c r="BH112" s="35">
        <f>IFERROR(BG112/BG125-1,"-")</f>
        <v>0.2901862489910727</v>
      </c>
      <c r="BI112" s="243">
        <f>IFERROR('Turistas lugar residencia isla '!BI112/'Turistas lugar residencia isla '!$M112,"-")</f>
        <v>1.4716487875236635E-2</v>
      </c>
      <c r="BJ112" s="35">
        <f>IFERROR(BI112/BI125-1,"-")</f>
        <v>-0.16836587177769624</v>
      </c>
      <c r="BK112" s="242">
        <f>IFERROR('Turistas lugar residencia isla '!BK112/'Turistas lugar residencia isla '!$C112,"-")</f>
        <v>2.9121880462677129E-2</v>
      </c>
      <c r="BL112" s="35">
        <f>IFERROR(BK112/BK125-1,"-")</f>
        <v>0.24004172605166918</v>
      </c>
      <c r="BM112" s="243">
        <f>IFERROR('Turistas lugar residencia isla '!BM112/'Turistas lugar residencia isla '!$E112,"-")</f>
        <v>2.9081195185718108E-2</v>
      </c>
      <c r="BN112" s="35">
        <f>IFERROR(BM112/BM125-1,"-")</f>
        <v>0.17398586386413828</v>
      </c>
      <c r="BO112" s="243">
        <f>IFERROR('Turistas lugar residencia isla '!BO112/'Turistas lugar residencia isla '!$G112,"-")</f>
        <v>1.669898993205295E-2</v>
      </c>
      <c r="BP112" s="35">
        <f>IFERROR(BO112/BO125-1,"-")</f>
        <v>0.26032881620184667</v>
      </c>
      <c r="BQ112" s="243">
        <f>IFERROR('Turistas lugar residencia isla '!BQ112/'Turistas lugar residencia isla '!$I112,"-")</f>
        <v>3.2497348734558174E-2</v>
      </c>
      <c r="BR112" s="35">
        <f>IFERROR(BQ112/BQ125-1,"-")</f>
        <v>4.3527578346778784E-2</v>
      </c>
      <c r="BS112" s="243">
        <f>IFERROR('Turistas lugar residencia isla '!BS112/'Turistas lugar residencia isla '!$K112,"-")</f>
        <v>3.2900757008568336E-2</v>
      </c>
      <c r="BT112" s="35">
        <f>IFERROR(BS112/BS125-1,"-")</f>
        <v>0.73306319309797585</v>
      </c>
      <c r="BU112" s="243">
        <f>IFERROR('Turistas lugar residencia isla '!BU112/'Turistas lugar residencia isla '!$M112,"-")</f>
        <v>7.7977102677364105E-3</v>
      </c>
      <c r="BV112" s="35">
        <f>IFERROR(BU112/BU125-1,"-")</f>
        <v>12.156593819354118</v>
      </c>
      <c r="BW112" s="242">
        <f>IFERROR('Turistas lugar residencia isla '!BW112/'Turistas lugar residencia isla '!$C112,"-")</f>
        <v>0.24875980071799614</v>
      </c>
      <c r="BX112" s="35">
        <f>IFERROR(BW112/BW125-1,"-")</f>
        <v>1.1810650390018829E-2</v>
      </c>
      <c r="BY112" s="243">
        <f>IFERROR('Turistas lugar residencia isla '!BY112/'Turistas lugar residencia isla '!$E112,"-")</f>
        <v>0.29879853624931796</v>
      </c>
      <c r="BZ112" s="35">
        <f>IFERROR(BY112/BY125-1,"-")</f>
        <v>1.3409417645145805E-2</v>
      </c>
      <c r="CA112" s="243">
        <f>IFERROR('Turistas lugar residencia isla '!CA112/'Turistas lugar residencia isla '!$G112,"-")</f>
        <v>0.10629853604248668</v>
      </c>
      <c r="CB112" s="35">
        <f>IFERROR(CA112/CA125-1,"-")</f>
        <v>-2.1465690167413731E-3</v>
      </c>
      <c r="CC112" s="243">
        <f>IFERROR('Turistas lugar residencia isla '!CC112/'Turistas lugar residencia isla '!$I112,"-")</f>
        <v>0.1845280747513543</v>
      </c>
      <c r="CD112" s="35">
        <f>IFERROR(CC112/CC125-1,"-")</f>
        <v>-0.1039215643260829</v>
      </c>
      <c r="CE112" s="243">
        <f>IFERROR('Turistas lugar residencia isla '!CE112/'Turistas lugar residencia isla '!$K112,"-")</f>
        <v>0.36912717559086411</v>
      </c>
      <c r="CF112" s="35">
        <f>IFERROR(CE112/CE125-1,"-")</f>
        <v>5.1120008150768115E-2</v>
      </c>
      <c r="CG112" s="243">
        <f>IFERROR('Turistas lugar residencia isla '!CG112/'Turistas lugar residencia isla '!$M112,"-")</f>
        <v>0.24851257549806183</v>
      </c>
      <c r="CH112" s="35">
        <f>IFERROR(CG112/CG125-1,"-")</f>
        <v>-0.38681771761508865</v>
      </c>
      <c r="CI112" s="242">
        <f>IFERROR('Turistas lugar residencia isla '!CI112/'Turistas lugar residencia isla '!$C112,"-")</f>
        <v>3.5874125750274072E-2</v>
      </c>
      <c r="CJ112" s="35">
        <f>IFERROR(CI112/CI125-1,"-")</f>
        <v>-3.0510059319407756E-2</v>
      </c>
      <c r="CK112" s="243">
        <f>IFERROR('Turistas lugar residencia isla '!CK112/'Turistas lugar residencia isla '!$E112,"-")</f>
        <v>2.5141624409327722E-2</v>
      </c>
      <c r="CL112" s="35">
        <f>IFERROR(CK112/CK125-1,"-")</f>
        <v>-9.7823671119184552E-2</v>
      </c>
      <c r="CM112" s="243">
        <f>IFERROR('Turistas lugar residencia isla '!CM112/'Turistas lugar residencia isla '!$G112,"-")</f>
        <v>4.4060565888998905E-2</v>
      </c>
      <c r="CN112" s="35">
        <f>IFERROR(CM112/CM125-1,"-")</f>
        <v>-7.5409804919500667E-3</v>
      </c>
      <c r="CO112" s="243">
        <f>IFERROR('Turistas lugar residencia isla '!CO112/'Turistas lugar residencia isla '!$I112,"-")</f>
        <v>2.9522198973888619E-2</v>
      </c>
      <c r="CP112" s="35">
        <f>IFERROR(CO112/CO125-1,"-")</f>
        <v>-2.1168328408698645E-2</v>
      </c>
      <c r="CQ112" s="243">
        <f>IFERROR('Turistas lugar residencia isla '!CQ112/'Turistas lugar residencia isla '!$K112,"-")</f>
        <v>2.9212766547430886E-2</v>
      </c>
      <c r="CR112" s="35">
        <f>IFERROR(CQ112/CQ125-1,"-")</f>
        <v>0.20078663168983879</v>
      </c>
      <c r="CS112" s="243">
        <f>IFERROR('Turistas lugar residencia isla '!CS112/'Turistas lugar residencia isla '!$M112,"-")</f>
        <v>3.4684034977012529E-2</v>
      </c>
      <c r="CT112" s="35">
        <f>IFERROR(CS112/CS125-1,"-")</f>
        <v>-6.0455101448388393E-2</v>
      </c>
      <c r="CU112" s="242">
        <f>IFERROR('Turistas lugar residencia isla '!CU112/'Turistas lugar residencia isla '!$C112,"-")</f>
        <v>2.6583036234540679E-2</v>
      </c>
      <c r="CV112" s="35">
        <f>IFERROR(CU112/CU125-1,"-")</f>
        <v>8.8183289064088344E-2</v>
      </c>
      <c r="CW112" s="243">
        <f>IFERROR('Turistas lugar residencia isla '!CW112/'Turistas lugar residencia isla '!$E112,"-")</f>
        <v>1.6084825068310472E-2</v>
      </c>
      <c r="CX112" s="35">
        <f>IFERROR(CW112/CW125-1,"-")</f>
        <v>-1.096216567011854E-2</v>
      </c>
      <c r="CY112" s="243">
        <f>IFERROR('Turistas lugar residencia isla '!CY112/'Turistas lugar residencia isla '!$G112,"-")</f>
        <v>1.2923850751072668E-2</v>
      </c>
      <c r="CZ112" s="35">
        <f>IFERROR(CY112/CY125-1,"-")</f>
        <v>0.11783830284819707</v>
      </c>
      <c r="DA112" s="243">
        <f>IFERROR('Turistas lugar residencia isla '!DA112/'Turistas lugar residencia isla '!$I112,"-")</f>
        <v>1.3408237553383587E-2</v>
      </c>
      <c r="DB112" s="35">
        <f>IFERROR(DA112/DA125-1,"-")</f>
        <v>0.11716014963352883</v>
      </c>
      <c r="DC112" s="243">
        <f>IFERROR('Turistas lugar residencia isla '!DC112/'Turistas lugar residencia isla '!$K112,"-")</f>
        <v>6.9942415587536624E-2</v>
      </c>
      <c r="DD112" s="35">
        <f>IFERROR(DC112/DC125-1,"-")</f>
        <v>0.20938069341883536</v>
      </c>
      <c r="DE112" s="243">
        <f>IFERROR('Turistas lugar residencia isla '!DE112/'Turistas lugar residencia isla '!$M112,"-")</f>
        <v>2.0057694041287297E-3</v>
      </c>
      <c r="DF112" s="35">
        <f>IFERROR(DE112/DE125-1,"-")</f>
        <v>0.92076814938078799</v>
      </c>
      <c r="DG112" s="242">
        <f>IFERROR('Turistas lugar residencia isla '!DG112/'Turistas lugar residencia isla '!$C112,"-")</f>
        <v>0.21498794779562436</v>
      </c>
      <c r="DH112" s="35">
        <f>IFERROR(DG112/DG125-1,"-")</f>
        <v>-0.11194451733356936</v>
      </c>
      <c r="DI112" s="243">
        <f>IFERROR('Turistas lugar residencia isla '!DI112/'Turistas lugar residencia isla '!$E112,"-")</f>
        <v>0.15961371139167971</v>
      </c>
      <c r="DJ112" s="35">
        <f>IFERROR(DI112/DI125-1,"-")</f>
        <v>-0.157051747038218</v>
      </c>
      <c r="DK112" s="243">
        <f>IFERROR('Turistas lugar residencia isla '!DK112/'Turistas lugar residencia isla '!$G112,"-")</f>
        <v>0.379308745830026</v>
      </c>
      <c r="DL112" s="35">
        <f>IFERROR(DK112/DK125-1,"-")</f>
        <v>-2.3695582821970707E-2</v>
      </c>
      <c r="DM112" s="243">
        <f>IFERROR('Turistas lugar residencia isla '!DM112/'Turistas lugar residencia isla '!$I112,"-")</f>
        <v>6.367623033047666E-2</v>
      </c>
      <c r="DN112" s="35">
        <f>IFERROR(DM112/DM125-1,"-")</f>
        <v>-0.3031725947388858</v>
      </c>
      <c r="DO112" s="243">
        <f>IFERROR('Turistas lugar residencia isla '!DO112/'Turistas lugar residencia isla '!$K112,"-")</f>
        <v>7.3727458429230328E-2</v>
      </c>
      <c r="DP112" s="35">
        <f>IFERROR(DO112/DO125-1,"-")</f>
        <v>-0.30619694384620622</v>
      </c>
      <c r="DQ112" s="243">
        <f>IFERROR('Turistas lugar residencia isla '!DQ112/'Turistas lugar residencia isla '!$M112,"-")</f>
        <v>1.4851708284503742E-2</v>
      </c>
      <c r="DR112" s="35">
        <f>IFERROR(DQ112/DQ125-1,"-")</f>
        <v>-0.66736679650029296</v>
      </c>
      <c r="DS112" s="242">
        <f>IFERROR('Turistas lugar residencia isla '!DS112/'Turistas lugar residencia isla '!$C112,"-")</f>
        <v>5.8257929571203647E-2</v>
      </c>
      <c r="DT112" s="35">
        <f>IFERROR(DS112/DS125-1,"-")</f>
        <v>2.5977497104687997E-2</v>
      </c>
      <c r="DU112" s="243">
        <f>IFERROR('Turistas lugar residencia isla '!DU112/'Turistas lugar residencia isla '!$E112,"-")</f>
        <v>8.9491458294271187E-2</v>
      </c>
      <c r="DV112" s="35">
        <f>IFERROR(DU112/DU125-1,"-")</f>
        <v>7.0185200528361635E-2</v>
      </c>
      <c r="DW112" s="243">
        <f>IFERROR('Turistas lugar residencia isla '!DW112/'Turistas lugar residencia isla '!$G112,"-")</f>
        <v>6.8975393402780624E-2</v>
      </c>
      <c r="DX112" s="35">
        <f>IFERROR(DW112/DW125-1,"-")</f>
        <v>0.15442006284399401</v>
      </c>
      <c r="DY112" s="243">
        <f>IFERROR('Turistas lugar residencia isla '!DY112/'Turistas lugar residencia isla '!$I112,"-")</f>
        <v>5.804121642924704E-2</v>
      </c>
      <c r="DZ112" s="35">
        <f>IFERROR(DY112/DY125-1,"-")</f>
        <v>-0.16392803347041141</v>
      </c>
      <c r="EA112" s="243">
        <f>IFERROR('Turistas lugar residencia isla '!EA112/'Turistas lugar residencia isla '!$K112,"-")</f>
        <v>4.9524443335274379E-2</v>
      </c>
      <c r="EB112" s="35">
        <f>IFERROR(EA112/EA125-1,"-")</f>
        <v>0.32232134373811072</v>
      </c>
      <c r="EC112" s="243">
        <f>IFERROR('Turistas lugar residencia isla '!EC112/'Turistas lugar residencia isla '!$M112,"-")</f>
        <v>4.0859100333543674E-2</v>
      </c>
      <c r="ED112" s="35">
        <f>IFERROR(EC112/EC125-1,"-")</f>
        <v>-9.8555639465679135E-2</v>
      </c>
    </row>
    <row r="113" spans="1:134" s="16" customFormat="1" outlineLevel="1" x14ac:dyDescent="0.25">
      <c r="A113" s="218"/>
      <c r="B113" s="33" t="s">
        <v>35</v>
      </c>
      <c r="C113" s="242">
        <f>IFERROR('Turistas lugar residencia isla '!C113/'Turistas lugar residencia isla '!$C113,"-")</f>
        <v>1</v>
      </c>
      <c r="D113" s="35">
        <f t="shared" ref="D113:D124" si="503">IFERROR(C113/C126-1,"-")</f>
        <v>0</v>
      </c>
      <c r="E113" s="243">
        <f>IFERROR('Turistas lugar residencia isla '!E113/'Turistas lugar residencia isla '!$E113,"-")</f>
        <v>1</v>
      </c>
      <c r="F113" s="35">
        <f t="shared" ref="F113:F124" si="504">IFERROR(E113/E126-1,"-")</f>
        <v>0</v>
      </c>
      <c r="G113" s="243">
        <f>IFERROR('Turistas lugar residencia isla '!G113/'Turistas lugar residencia isla '!$G113,"-")</f>
        <v>1</v>
      </c>
      <c r="H113" s="35">
        <f t="shared" ref="H113:H124" si="505">IFERROR(G113/G126-1,"-")</f>
        <v>0</v>
      </c>
      <c r="I113" s="243">
        <f>IFERROR('Turistas lugar residencia isla '!I113/'Turistas lugar residencia isla '!$I113,"-")</f>
        <v>1</v>
      </c>
      <c r="J113" s="35">
        <f t="shared" ref="J113:J124" si="506">IFERROR(I113/I126-1,"-")</f>
        <v>0</v>
      </c>
      <c r="K113" s="243">
        <f>IFERROR('Turistas lugar residencia isla '!K113/'Turistas lugar residencia isla '!$K113,"-")</f>
        <v>1</v>
      </c>
      <c r="L113" s="35">
        <f t="shared" ref="L113:L124" si="507">IFERROR(K113/K126-1,"-")</f>
        <v>0</v>
      </c>
      <c r="M113" s="243">
        <f>IFERROR('Turistas lugar residencia isla '!M113/'Turistas lugar residencia isla '!$M113,"-")</f>
        <v>1</v>
      </c>
      <c r="N113" s="35">
        <f t="shared" ref="N113:N124" si="508">IFERROR(M113/M126-1,"-")</f>
        <v>0</v>
      </c>
      <c r="O113" s="242">
        <f>IFERROR('Turistas lugar residencia isla '!O113/'Turistas lugar residencia isla '!$C113,"-")</f>
        <v>0.92904614730734225</v>
      </c>
      <c r="P113" s="35">
        <f t="shared" ref="P113:P124" si="509">IFERROR(O113/O126-1,"-")</f>
        <v>2.3669398912875561E-3</v>
      </c>
      <c r="Q113" s="243">
        <f>IFERROR('Turistas lugar residencia isla '!Q113/'Turistas lugar residencia isla '!$E113,"-")</f>
        <v>0.91958136125507317</v>
      </c>
      <c r="R113" s="35">
        <f t="shared" ref="R113:R124" si="510">IFERROR(Q113/Q126-1,"-")</f>
        <v>6.1927619021908686E-3</v>
      </c>
      <c r="S113" s="243">
        <f>IFERROR('Turistas lugar residencia isla '!S113/'Turistas lugar residencia isla '!$G113,"-")</f>
        <v>0.91883649792964528</v>
      </c>
      <c r="T113" s="35">
        <f t="shared" ref="T113:T124" si="511">IFERROR(S113/S126-1,"-")</f>
        <v>-7.2420882929185026E-3</v>
      </c>
      <c r="U113" s="243">
        <f>IFERROR('Turistas lugar residencia isla '!U113/'Turistas lugar residencia isla '!$I113,"-")</f>
        <v>0.96290770751356691</v>
      </c>
      <c r="V113" s="35">
        <f t="shared" ref="V113:V124" si="512">IFERROR(U113/U126-1,"-")</f>
        <v>-7.2034618480971702E-3</v>
      </c>
      <c r="W113" s="243">
        <f>IFERROR('Turistas lugar residencia isla '!W113/'Turistas lugar residencia isla '!$K113,"-")</f>
        <v>0.93323103596018375</v>
      </c>
      <c r="X113" s="35">
        <f t="shared" ref="X113:X124" si="513">IFERROR(W113/W126-1,"-")</f>
        <v>-1.5254931602138866E-3</v>
      </c>
      <c r="Y113" s="243">
        <f>IFERROR('Turistas lugar residencia isla '!Y113/'Turistas lugar residencia isla '!$M113,"-")</f>
        <v>0.90189571493757004</v>
      </c>
      <c r="Z113" s="35">
        <f t="shared" ref="Z113:Z124" si="514">IFERROR(Y113/Y126-1,"-")</f>
        <v>-6.1012195469229646E-2</v>
      </c>
      <c r="AA113" s="242">
        <f>IFERROR('Turistas lugar residencia isla '!AA113/'Turistas lugar residencia isla '!$C113,"-")</f>
        <v>7.0953852692657735E-2</v>
      </c>
      <c r="AB113" s="35">
        <f t="shared" ref="AB113:AB124" si="515">IFERROR(AA113/AA126-1,"-")</f>
        <v>-2.9991443210206747E-2</v>
      </c>
      <c r="AC113" s="243">
        <f>IFERROR('Turistas lugar residencia isla '!AC113/'Turistas lugar residencia isla '!$E113,"-")</f>
        <v>8.0418638744926857E-2</v>
      </c>
      <c r="AD113" s="35">
        <f t="shared" ref="AD113:AD124" si="516">IFERROR(AC113/AC126-1,"-")</f>
        <v>-6.5750563752540292E-2</v>
      </c>
      <c r="AE113" s="243">
        <f>IFERROR('Turistas lugar residencia isla '!AE113/'Turistas lugar residencia isla '!$G113,"-")</f>
        <v>8.1160393429576858E-2</v>
      </c>
      <c r="AF113" s="35">
        <f t="shared" ref="AF113:AF124" si="517">IFERROR(AE113/AE126-1,"-")</f>
        <v>8.997675473390121E-2</v>
      </c>
      <c r="AG113" s="243">
        <f>IFERROR('Turistas lugar residencia isla '!AG113/'Turistas lugar residencia isla '!$I113,"-")</f>
        <v>3.7092292486433059E-2</v>
      </c>
      <c r="AH113" s="35">
        <f t="shared" ref="AH113:AH124" si="518">IFERROR(AG113/AG126-1,"-")</f>
        <v>0.23206892963607739</v>
      </c>
      <c r="AI113" s="243">
        <f>IFERROR('Turistas lugar residencia isla '!AI113/'Turistas lugar residencia isla '!$K113,"-")</f>
        <v>6.6768964039816261E-2</v>
      </c>
      <c r="AJ113" s="35">
        <f t="shared" ref="AJ113:AJ124" si="519">IFERROR(AI113/AI126-1,"-")</f>
        <v>2.1820383604111537E-2</v>
      </c>
      <c r="AK113" s="243">
        <f>IFERROR('Turistas lugar residencia isla '!AK113/'Turistas lugar residencia isla '!$M113,"-")</f>
        <v>9.8145766789729125E-2</v>
      </c>
      <c r="AL113" s="35">
        <f t="shared" ref="AL113:AL124" si="520">IFERROR(AK113/AK126-1,"-")</f>
        <v>1.4829612600810633</v>
      </c>
      <c r="AM113" s="242">
        <f>IFERROR('Turistas lugar residencia isla '!AM113/'Turistas lugar residencia isla '!$C113,"-")</f>
        <v>0.21341870746885092</v>
      </c>
      <c r="AN113" s="35">
        <f t="shared" ref="AN113:AN124" si="521">IFERROR(AM113/AM126-1,"-")</f>
        <v>-1.5694458385271726E-2</v>
      </c>
      <c r="AO113" s="243">
        <f>IFERROR('Turistas lugar residencia isla '!AO113/'Turistas lugar residencia isla '!$E113,"-")</f>
        <v>0.17781373901354322</v>
      </c>
      <c r="AP113" s="35">
        <f t="shared" ref="AP113:AP124" si="522">IFERROR(AO113/AO126-1,"-")</f>
        <v>-6.5943771127248474E-2</v>
      </c>
      <c r="AQ113" s="243">
        <f>IFERROR('Turistas lugar residencia isla '!AQ113/'Turistas lugar residencia isla '!$G113,"-")</f>
        <v>0.20812039144004676</v>
      </c>
      <c r="AR113" s="35">
        <f t="shared" ref="AR113:AR124" si="523">IFERROR(AQ113/AQ126-1,"-")</f>
        <v>-0.10732059271573902</v>
      </c>
      <c r="AS113" s="243">
        <f>IFERROR('Turistas lugar residencia isla '!AS113/'Turistas lugar residencia isla '!$I113,"-")</f>
        <v>0.45384132430735569</v>
      </c>
      <c r="AT113" s="35">
        <f t="shared" ref="AT113:AT124" si="524">IFERROR(AS113/AS126-1,"-")</f>
        <v>-7.8719086506772618E-2</v>
      </c>
      <c r="AU113" s="243">
        <f>IFERROR('Turistas lugar residencia isla '!AU113/'Turistas lugar residencia isla '!$K113,"-")</f>
        <v>0.2095435477924692</v>
      </c>
      <c r="AV113" s="35">
        <f t="shared" ref="AV113:AV124" si="525">IFERROR(AU113/AU126-1,"-")</f>
        <v>-0.18528922811475745</v>
      </c>
      <c r="AW113" s="243">
        <f>IFERROR('Turistas lugar residencia isla '!AW113/'Turistas lugar residencia isla '!$M113,"-")</f>
        <v>0.5586344215373128</v>
      </c>
      <c r="AX113" s="35">
        <f t="shared" ref="AX113:AX124" si="526">IFERROR(AW113/AW126-1,"-")</f>
        <v>-0.27737244930584393</v>
      </c>
      <c r="AY113" s="242">
        <f>IFERROR('Turistas lugar residencia isla '!AY113/'Turistas lugar residencia isla '!$C113,"-")</f>
        <v>2.7231022965088076E-2</v>
      </c>
      <c r="AZ113" s="35">
        <f t="shared" ref="AZ113:AZ124" si="527">IFERROR(AY113/AY126-1,"-")</f>
        <v>0.13946965524827659</v>
      </c>
      <c r="BA113" s="243">
        <f>IFERROR('Turistas lugar residencia isla '!BA113/'Turistas lugar residencia isla '!$E113,"-")</f>
        <v>4.2418905721973849E-2</v>
      </c>
      <c r="BB113" s="35">
        <f t="shared" ref="BB113:BB124" si="528">IFERROR(BA113/BA126-1,"-")</f>
        <v>0.14024741303864863</v>
      </c>
      <c r="BC113" s="243">
        <f>IFERROR('Turistas lugar residencia isla '!BC113/'Turistas lugar residencia isla '!$G113,"-")</f>
        <v>2.6009997388741747E-2</v>
      </c>
      <c r="BD113" s="35">
        <f t="shared" ref="BD113:BD124" si="529">IFERROR(BC113/BC126-1,"-")</f>
        <v>0.31375873495250373</v>
      </c>
      <c r="BE113" s="243">
        <f>IFERROR('Turistas lugar residencia isla '!BE113/'Turistas lugar residencia isla '!$I113,"-")</f>
        <v>9.3678707519783185E-3</v>
      </c>
      <c r="BF113" s="35">
        <f t="shared" ref="BF113:BF124" si="530">IFERROR(BE113/BE126-1,"-")</f>
        <v>0.22251526496542051</v>
      </c>
      <c r="BG113" s="243">
        <f>IFERROR('Turistas lugar residencia isla '!BG113/'Turistas lugar residencia isla '!$K113,"-")</f>
        <v>1.3511224479628541E-2</v>
      </c>
      <c r="BH113" s="35">
        <f t="shared" ref="BH113:BH124" si="531">IFERROR(BG113/BG126-1,"-")</f>
        <v>0.98962595490943861</v>
      </c>
      <c r="BI113" s="243">
        <f>IFERROR('Turistas lugar residencia isla '!BI113/'Turistas lugar residencia isla '!$M113,"-")</f>
        <v>3.7582444933007012E-2</v>
      </c>
      <c r="BJ113" s="35">
        <f t="shared" ref="BJ113:BJ124" si="532">IFERROR(BI113/BI126-1,"-")</f>
        <v>1.4001961126351854</v>
      </c>
      <c r="BK113" s="242">
        <f>IFERROR('Turistas lugar residencia isla '!BK113/'Turistas lugar residencia isla '!$C113,"-")</f>
        <v>4.0073177830443639E-2</v>
      </c>
      <c r="BL113" s="35">
        <f t="shared" ref="BL113:BL124" si="533">IFERROR(BK113/BK126-1,"-")</f>
        <v>0.21586033970348351</v>
      </c>
      <c r="BM113" s="243">
        <f>IFERROR('Turistas lugar residencia isla '!BM113/'Turistas lugar residencia isla '!$E113,"-")</f>
        <v>4.2365041931789707E-2</v>
      </c>
      <c r="BN113" s="35">
        <f t="shared" ref="BN113:BN124" si="534">IFERROR(BM113/BM126-1,"-")</f>
        <v>0.32701766298100621</v>
      </c>
      <c r="BO113" s="243">
        <f>IFERROR('Turistas lugar residencia isla '!BO113/'Turistas lugar residencia isla '!$G113,"-")</f>
        <v>1.6740030589025255E-2</v>
      </c>
      <c r="BP113" s="35">
        <f t="shared" ref="BP113:BP124" si="535">IFERROR(BO113/BO126-1,"-")</f>
        <v>0.29912597301252286</v>
      </c>
      <c r="BQ113" s="243">
        <f>IFERROR('Turistas lugar residencia isla '!BQ113/'Turistas lugar residencia isla '!$I113,"-")</f>
        <v>6.592942083310023E-2</v>
      </c>
      <c r="BR113" s="35">
        <f t="shared" ref="BR113:BR124" si="536">IFERROR(BQ113/BQ126-1,"-")</f>
        <v>0.18915792918845709</v>
      </c>
      <c r="BS113" s="243">
        <f>IFERROR('Turistas lugar residencia isla '!BS113/'Turistas lugar residencia isla '!$K113,"-")</f>
        <v>4.6492163290521221E-2</v>
      </c>
      <c r="BT113" s="35">
        <f t="shared" ref="BT113:BT124" si="537">IFERROR(BS113/BS126-1,"-")</f>
        <v>0.18923324984667</v>
      </c>
      <c r="BU113" s="243">
        <f>IFERROR('Turistas lugar residencia isla '!BU113/'Turistas lugar residencia isla '!$M113,"-")</f>
        <v>1.5514166009872651E-2</v>
      </c>
      <c r="BV113" s="35">
        <f t="shared" ref="BV113:BV124" si="538">IFERROR(BU113/BU126-1,"-")</f>
        <v>0.51709973003774623</v>
      </c>
      <c r="BW113" s="242">
        <f>IFERROR('Turistas lugar residencia isla '!BW113/'Turistas lugar residencia isla '!$C113,"-")</f>
        <v>0.27044844520209371</v>
      </c>
      <c r="BX113" s="35">
        <f t="shared" ref="BX113:BX124" si="539">IFERROR(BW113/BW126-1,"-")</f>
        <v>2.1216139720680038E-2</v>
      </c>
      <c r="BY113" s="243">
        <f>IFERROR('Turistas lugar residencia isla '!BY113/'Turistas lugar residencia isla '!$E113,"-")</f>
        <v>0.32028580595452488</v>
      </c>
      <c r="BZ113" s="35">
        <f t="shared" ref="BZ113:BZ124" si="540">IFERROR(BY113/BY126-1,"-")</f>
        <v>4.7755123986004566E-2</v>
      </c>
      <c r="CA113" s="243">
        <f>IFERROR('Turistas lugar residencia isla '!CA113/'Turistas lugar residencia isla '!$G113,"-")</f>
        <v>0.10976299722709243</v>
      </c>
      <c r="CB113" s="35">
        <f t="shared" ref="CB113:CB124" si="541">IFERROR(CA113/CA126-1,"-")</f>
        <v>-3.1860127387165926E-2</v>
      </c>
      <c r="CC113" s="243">
        <f>IFERROR('Turistas lugar residencia isla '!CC113/'Turistas lugar residencia isla '!$I113,"-")</f>
        <v>0.21807184727946341</v>
      </c>
      <c r="CD113" s="35">
        <f t="shared" ref="CD113:CD124" si="542">IFERROR(CC113/CC126-1,"-")</f>
        <v>5.8615625446501118E-2</v>
      </c>
      <c r="CE113" s="243">
        <f>IFERROR('Turistas lugar residencia isla '!CE113/'Turistas lugar residencia isla '!$K113,"-")</f>
        <v>0.41211725670330107</v>
      </c>
      <c r="CF113" s="35">
        <f t="shared" ref="CF113:CF124" si="543">IFERROR(CE113/CE126-1,"-")</f>
        <v>8.5225569961496772E-2</v>
      </c>
      <c r="CG113" s="243">
        <f>IFERROR('Turistas lugar residencia isla '!CG113/'Turistas lugar residencia isla '!$M113,"-")</f>
        <v>0.1178910689841125</v>
      </c>
      <c r="CH113" s="35">
        <f t="shared" ref="CH113:CH124" si="544">IFERROR(CG113/CG126-1,"-")</f>
        <v>0.73530874176952077</v>
      </c>
      <c r="CI113" s="242">
        <f>IFERROR('Turistas lugar residencia isla '!CI113/'Turistas lugar residencia isla '!$C113,"-")</f>
        <v>3.8040460318120292E-2</v>
      </c>
      <c r="CJ113" s="35">
        <f t="shared" ref="CJ113:CJ124" si="545">IFERROR(CI113/CI126-1,"-")</f>
        <v>-1.0677965732935335E-2</v>
      </c>
      <c r="CK113" s="243">
        <f>IFERROR('Turistas lugar residencia isla '!CK113/'Turistas lugar residencia isla '!$E113,"-")</f>
        <v>2.9292534244490086E-2</v>
      </c>
      <c r="CL113" s="35">
        <f t="shared" ref="CL113:CL124" si="546">IFERROR(CK113/CK126-1,"-")</f>
        <v>-5.7372191241790937E-2</v>
      </c>
      <c r="CM113" s="243">
        <f>IFERROR('Turistas lugar residencia isla '!CM113/'Turistas lugar residencia isla '!$G113,"-")</f>
        <v>4.8637793611121471E-2</v>
      </c>
      <c r="CN113" s="35">
        <f t="shared" ref="CN113:CN124" si="547">IFERROR(CM113/CM126-1,"-")</f>
        <v>1.2331532945048851E-2</v>
      </c>
      <c r="CO113" s="243">
        <f>IFERROR('Turistas lugar residencia isla '!CO113/'Turistas lugar residencia isla '!$I113,"-")</f>
        <v>2.8153342160391375E-2</v>
      </c>
      <c r="CP113" s="35">
        <f t="shared" ref="CP113:CP124" si="548">IFERROR(CO113/CO126-1,"-")</f>
        <v>0.20412204846849447</v>
      </c>
      <c r="CQ113" s="243">
        <f>IFERROR('Turistas lugar residencia isla '!CQ113/'Turistas lugar residencia isla '!$K113,"-")</f>
        <v>2.9951873735813712E-2</v>
      </c>
      <c r="CR113" s="35">
        <f t="shared" ref="CR113:CR124" si="549">IFERROR(CQ113/CQ126-1,"-")</f>
        <v>-6.0053785613523036E-3</v>
      </c>
      <c r="CS113" s="243">
        <f>IFERROR('Turistas lugar residencia isla '!CS113/'Turistas lugar residencia isla '!$M113,"-")</f>
        <v>5.0981042850624297E-2</v>
      </c>
      <c r="CT113" s="35">
        <f t="shared" ref="CT113:CT124" si="550">IFERROR(CS113/CS126-1,"-")</f>
        <v>0.35717558268943006</v>
      </c>
      <c r="CU113" s="242">
        <f>IFERROR('Turistas lugar residencia isla '!CU113/'Turistas lugar residencia isla '!$C113,"-")</f>
        <v>2.6731159249557653E-2</v>
      </c>
      <c r="CV113" s="35">
        <f t="shared" ref="CV113:CV124" si="551">IFERROR(CU113/CU126-1,"-")</f>
        <v>2.9397435892747126E-2</v>
      </c>
      <c r="CW113" s="243">
        <f>IFERROR('Turistas lugar residencia isla '!CW113/'Turistas lugar residencia isla '!$E113,"-")</f>
        <v>1.660409880024262E-2</v>
      </c>
      <c r="CX113" s="35">
        <f t="shared" ref="CX113:CX124" si="552">IFERROR(CW113/CW126-1,"-")</f>
        <v>-4.7400531286798886E-2</v>
      </c>
      <c r="CY113" s="243">
        <f>IFERROR('Turistas lugar residencia isla '!CY113/'Turistas lugar residencia isla '!$G113,"-")</f>
        <v>1.0326904664204623E-2</v>
      </c>
      <c r="CZ113" s="35">
        <f t="shared" ref="CZ113:CZ124" si="553">IFERROR(CY113/CY126-1,"-")</f>
        <v>-0.16561022283851445</v>
      </c>
      <c r="DA113" s="243">
        <f>IFERROR('Turistas lugar residencia isla '!DA113/'Turistas lugar residencia isla '!$I113,"-")</f>
        <v>1.8138982650479581E-2</v>
      </c>
      <c r="DB113" s="35">
        <f t="shared" ref="DB113:DB124" si="554">IFERROR(DA113/DA126-1,"-")</f>
        <v>0.90164590985017345</v>
      </c>
      <c r="DC113" s="243">
        <f>IFERROR('Turistas lugar residencia isla '!DC113/'Turistas lugar residencia isla '!$K113,"-")</f>
        <v>7.8382040832594341E-2</v>
      </c>
      <c r="DD113" s="35">
        <f t="shared" ref="DD113:DD124" si="555">IFERROR(DC113/DC126-1,"-")</f>
        <v>0.14033191739227346</v>
      </c>
      <c r="DE113" s="243">
        <f>IFERROR('Turistas lugar residencia isla '!DE113/'Turistas lugar residencia isla '!$M113,"-")</f>
        <v>1.1697847098353175E-2</v>
      </c>
      <c r="DF113" s="35">
        <f t="shared" ref="DF113:DF124" si="556">IFERROR(DE113/DE126-1,"-")</f>
        <v>7.8213015051485204</v>
      </c>
      <c r="DG113" s="242">
        <f>IFERROR('Turistas lugar residencia isla '!DG113/'Turistas lugar residencia isla '!$C113,"-")</f>
        <v>0.20780933109734406</v>
      </c>
      <c r="DH113" s="35">
        <f t="shared" ref="DH113:DH124" si="557">IFERROR(DG113/DG126-1,"-")</f>
        <v>-0.11433468741609742</v>
      </c>
      <c r="DI113" s="243">
        <f>IFERROR('Turistas lugar residencia isla '!DI113/'Turistas lugar residencia isla '!$E113,"-")</f>
        <v>0.17116741568560409</v>
      </c>
      <c r="DJ113" s="35">
        <f t="shared" ref="DJ113:DJ124" si="558">IFERROR(DI113/DI126-1,"-")</f>
        <v>-0.11878245667491871</v>
      </c>
      <c r="DK113" s="243">
        <f>IFERROR('Turistas lugar residencia isla '!DK113/'Turistas lugar residencia isla '!$G113,"-")</f>
        <v>0.38680506335409903</v>
      </c>
      <c r="DL113" s="35">
        <f t="shared" ref="DL113:DL124" si="559">IFERROR(DK113/DK126-1,"-")</f>
        <v>-4.105632615751964E-2</v>
      </c>
      <c r="DM113" s="243">
        <f>IFERROR('Turistas lugar residencia isla '!DM113/'Turistas lugar residencia isla '!$I113,"-")</f>
        <v>6.8440781008149487E-2</v>
      </c>
      <c r="DN113" s="35">
        <f t="shared" ref="DN113:DN124" si="560">IFERROR(DM113/DM126-1,"-")</f>
        <v>-0.20657143010316392</v>
      </c>
      <c r="DO113" s="243">
        <f>IFERROR('Turistas lugar residencia isla '!DO113/'Turistas lugar residencia isla '!$K113,"-")</f>
        <v>8.3757634937874276E-2</v>
      </c>
      <c r="DP113" s="35">
        <f t="shared" ref="DP113:DP124" si="561">IFERROR(DO113/DO126-1,"-")</f>
        <v>-0.19741923135069561</v>
      </c>
      <c r="DQ113" s="243">
        <f>IFERROR('Turistas lugar residencia isla '!DQ113/'Turistas lugar residencia isla '!$M113,"-")</f>
        <v>4.1398763844526489E-2</v>
      </c>
      <c r="DR113" s="35">
        <f t="shared" ref="DR113:DR124" si="562">IFERROR(DQ113/DQ126-1,"-")</f>
        <v>0.41655299008326097</v>
      </c>
      <c r="DS113" s="242">
        <f>IFERROR('Turistas lugar residencia isla '!DS113/'Turistas lugar residencia isla '!$C113,"-")</f>
        <v>5.889983784458027E-2</v>
      </c>
      <c r="DT113" s="35">
        <f t="shared" ref="DT113:DT124" si="563">IFERROR(DS113/DS126-1,"-")</f>
        <v>0.1094510697134583</v>
      </c>
      <c r="DU113" s="243">
        <f>IFERROR('Turistas lugar residencia isla '!DU113/'Turistas lugar residencia isla '!$E113,"-")</f>
        <v>8.5612981641815161E-2</v>
      </c>
      <c r="DV113" s="35">
        <f t="shared" ref="DV113:DV124" si="564">IFERROR(DU113/DU126-1,"-")</f>
        <v>7.4467182782135266E-2</v>
      </c>
      <c r="DW113" s="243">
        <f>IFERROR('Turistas lugar residencia isla '!DW113/'Turistas lugar residencia isla '!$G113,"-")</f>
        <v>9.0707029258527E-2</v>
      </c>
      <c r="DX113" s="35">
        <f t="shared" ref="DX113:DX124" si="565">IFERROR(DW113/DW126-1,"-")</f>
        <v>0.34422613828819704</v>
      </c>
      <c r="DY113" s="243">
        <f>IFERROR('Turistas lugar residencia isla '!DY113/'Turistas lugar residencia isla '!$I113,"-")</f>
        <v>6.8826187767686745E-2</v>
      </c>
      <c r="DZ113" s="35">
        <f t="shared" ref="DZ113:DZ124" si="566">IFERROR(DY113/DY126-1,"-")</f>
        <v>5.8096184725505928E-2</v>
      </c>
      <c r="EA113" s="243">
        <f>IFERROR('Turistas lugar residencia isla '!EA113/'Turistas lugar residencia isla '!$K113,"-")</f>
        <v>4.9526210380526299E-2</v>
      </c>
      <c r="EB113" s="35">
        <f t="shared" ref="EB113:EB124" si="567">IFERROR(EA113/EA126-1,"-")</f>
        <v>0.19727236682556781</v>
      </c>
      <c r="EC113" s="243">
        <f>IFERROR('Turistas lugar residencia isla '!EC113/'Turistas lugar residencia isla '!$M113,"-")</f>
        <v>5.6581076036006137E-2</v>
      </c>
      <c r="ED113" s="35">
        <f t="shared" ref="ED113:ED124" si="568">IFERROR(EC113/EC126-1,"-")</f>
        <v>1.8299920084182508</v>
      </c>
    </row>
    <row r="114" spans="1:134" s="16" customFormat="1" outlineLevel="1" x14ac:dyDescent="0.25">
      <c r="A114" s="218"/>
      <c r="B114" s="33" t="s">
        <v>37</v>
      </c>
      <c r="C114" s="242">
        <f>IFERROR('Turistas lugar residencia isla '!C114/'Turistas lugar residencia isla '!$C114,"-")</f>
        <v>1</v>
      </c>
      <c r="D114" s="35">
        <f t="shared" si="503"/>
        <v>0</v>
      </c>
      <c r="E114" s="243">
        <f>IFERROR('Turistas lugar residencia isla '!E114/'Turistas lugar residencia isla '!$E114,"-")</f>
        <v>1</v>
      </c>
      <c r="F114" s="35">
        <f t="shared" si="504"/>
        <v>0</v>
      </c>
      <c r="G114" s="243">
        <f>IFERROR('Turistas lugar residencia isla '!G114/'Turistas lugar residencia isla '!$G114,"-")</f>
        <v>1</v>
      </c>
      <c r="H114" s="35">
        <f t="shared" si="505"/>
        <v>0</v>
      </c>
      <c r="I114" s="243">
        <f>IFERROR('Turistas lugar residencia isla '!I114/'Turistas lugar residencia isla '!$I114,"-")</f>
        <v>1</v>
      </c>
      <c r="J114" s="35">
        <f t="shared" si="506"/>
        <v>0</v>
      </c>
      <c r="K114" s="243">
        <f>IFERROR('Turistas lugar residencia isla '!K114/'Turistas lugar residencia isla '!$K114,"-")</f>
        <v>1</v>
      </c>
      <c r="L114" s="35">
        <f t="shared" si="507"/>
        <v>0</v>
      </c>
      <c r="M114" s="243">
        <f>IFERROR('Turistas lugar residencia isla '!M114/'Turistas lugar residencia isla '!$M114,"-")</f>
        <v>1</v>
      </c>
      <c r="N114" s="35">
        <f t="shared" si="508"/>
        <v>0</v>
      </c>
      <c r="O114" s="242">
        <f>IFERROR('Turistas lugar residencia isla '!O114/'Turistas lugar residencia isla '!$C114,"-")</f>
        <v>0.91861496241734408</v>
      </c>
      <c r="P114" s="35">
        <f t="shared" si="509"/>
        <v>-1.3574476353428566E-2</v>
      </c>
      <c r="Q114" s="243">
        <f>IFERROR('Turistas lugar residencia isla '!Q114/'Turistas lugar residencia isla '!$E114,"-")</f>
        <v>0.91604433798318541</v>
      </c>
      <c r="R114" s="35">
        <f t="shared" si="510"/>
        <v>-1.3205331669983056E-2</v>
      </c>
      <c r="S114" s="243">
        <f>IFERROR('Turistas lugar residencia isla '!S114/'Turistas lugar residencia isla '!$G114,"-")</f>
        <v>0.90507122815564633</v>
      </c>
      <c r="T114" s="35">
        <f t="shared" si="511"/>
        <v>-2.7341946988418964E-2</v>
      </c>
      <c r="U114" s="243">
        <f>IFERROR('Turistas lugar residencia isla '!U114/'Turistas lugar residencia isla '!$I114,"-")</f>
        <v>0.95412361023650494</v>
      </c>
      <c r="V114" s="35">
        <f t="shared" si="512"/>
        <v>-1.1315803136593749E-2</v>
      </c>
      <c r="W114" s="243">
        <f>IFERROR('Turistas lugar residencia isla '!W114/'Turistas lugar residencia isla '!$K114,"-")</f>
        <v>0.93113844034280857</v>
      </c>
      <c r="X114" s="35">
        <f t="shared" si="513"/>
        <v>8.6609185369932451E-3</v>
      </c>
      <c r="Y114" s="243">
        <f>IFERROR('Turistas lugar residencia isla '!Y114/'Turistas lugar residencia isla '!$M114,"-")</f>
        <v>0.94897462764763119</v>
      </c>
      <c r="Z114" s="35">
        <f t="shared" si="514"/>
        <v>1.1190428148203146E-2</v>
      </c>
      <c r="AA114" s="242">
        <f>IFERROR('Turistas lugar residencia isla '!AA114/'Turistas lugar residencia isla '!$C114,"-")</f>
        <v>8.1385037582655903E-2</v>
      </c>
      <c r="AB114" s="35">
        <f t="shared" si="515"/>
        <v>0.1838904863666766</v>
      </c>
      <c r="AC114" s="243">
        <f>IFERROR('Turistas lugar residencia isla '!AC114/'Turistas lugar residencia isla '!$E114,"-")</f>
        <v>8.3955662016814619E-2</v>
      </c>
      <c r="AD114" s="35">
        <f t="shared" si="516"/>
        <v>0.17097685972882326</v>
      </c>
      <c r="AE114" s="243">
        <f>IFERROR('Turistas lugar residencia isla '!AE114/'Turistas lugar residencia isla '!$G114,"-")</f>
        <v>9.4928771844353624E-2</v>
      </c>
      <c r="AF114" s="35">
        <f t="shared" si="517"/>
        <v>0.36609005253867055</v>
      </c>
      <c r="AG114" s="243">
        <f>IFERROR('Turistas lugar residencia isla '!AG114/'Turistas lugar residencia isla '!$I114,"-")</f>
        <v>4.5876389763495028E-2</v>
      </c>
      <c r="AH114" s="35">
        <f t="shared" si="518"/>
        <v>0.31239848611274534</v>
      </c>
      <c r="AI114" s="243">
        <f>IFERROR('Turistas lugar residencia isla '!AI114/'Turistas lugar residencia isla '!$K114,"-")</f>
        <v>6.8857507547055136E-2</v>
      </c>
      <c r="AJ114" s="35">
        <f t="shared" si="519"/>
        <v>-0.10403366159756744</v>
      </c>
      <c r="AK114" s="243">
        <f>IFERROR('Turistas lugar residencia isla '!AK114/'Turistas lugar residencia isla '!$M114,"-")</f>
        <v>5.1025372352368835E-2</v>
      </c>
      <c r="AL114" s="35">
        <f t="shared" si="520"/>
        <v>-0.17068706501752795</v>
      </c>
      <c r="AM114" s="242">
        <f>IFERROR('Turistas lugar residencia isla '!AM114/'Turistas lugar residencia isla '!$C114,"-")</f>
        <v>0.22825010312690661</v>
      </c>
      <c r="AN114" s="35">
        <f t="shared" si="521"/>
        <v>2.1215293320822282E-2</v>
      </c>
      <c r="AO114" s="243">
        <f>IFERROR('Turistas lugar residencia isla '!AO114/'Turistas lugar residencia isla '!$E114,"-")</f>
        <v>0.20176169899644608</v>
      </c>
      <c r="AP114" s="35">
        <f t="shared" si="522"/>
        <v>5.549275612677973E-2</v>
      </c>
      <c r="AQ114" s="243">
        <f>IFERROR('Turistas lugar residencia isla '!AQ114/'Turistas lugar residencia isla '!$G114,"-")</f>
        <v>0.21523323198696029</v>
      </c>
      <c r="AR114" s="35">
        <f t="shared" si="523"/>
        <v>-0.19313963962086456</v>
      </c>
      <c r="AS114" s="243">
        <f>IFERROR('Turistas lugar residencia isla '!AS114/'Turistas lugar residencia isla '!$I114,"-")</f>
        <v>0.4765095128472473</v>
      </c>
      <c r="AT114" s="35">
        <f t="shared" si="524"/>
        <v>6.2807047937321281E-2</v>
      </c>
      <c r="AU114" s="243">
        <f>IFERROR('Turistas lugar residencia isla '!AU114/'Turistas lugar residencia isla '!$K114,"-")</f>
        <v>0.24533906031565939</v>
      </c>
      <c r="AV114" s="35">
        <f t="shared" si="525"/>
        <v>-4.1672267549744513E-2</v>
      </c>
      <c r="AW114" s="243">
        <f>IFERROR('Turistas lugar residencia isla '!AW114/'Turistas lugar residencia isla '!$M114,"-")</f>
        <v>0.65537759149764241</v>
      </c>
      <c r="AX114" s="35">
        <f t="shared" si="526"/>
        <v>-3.1871468380791579E-2</v>
      </c>
      <c r="AY114" s="242">
        <f>IFERROR('Turistas lugar residencia isla '!AY114/'Turistas lugar residencia isla '!$C114,"-")</f>
        <v>2.1737752187484305E-2</v>
      </c>
      <c r="AZ114" s="35">
        <f t="shared" si="527"/>
        <v>-8.7125180461484875E-2</v>
      </c>
      <c r="BA114" s="243">
        <f>IFERROR('Turistas lugar residencia isla '!BA114/'Turistas lugar residencia isla '!$E114,"-")</f>
        <v>3.3257401405914863E-2</v>
      </c>
      <c r="BB114" s="35">
        <f t="shared" si="528"/>
        <v>-2.206188692623301E-2</v>
      </c>
      <c r="BC114" s="243">
        <f>IFERROR('Turistas lugar residencia isla '!BC114/'Turistas lugar residencia isla '!$G114,"-")</f>
        <v>1.7670958099139007E-2</v>
      </c>
      <c r="BD114" s="35">
        <f t="shared" si="529"/>
        <v>-0.13876254136093535</v>
      </c>
      <c r="BE114" s="243">
        <f>IFERROR('Turistas lugar residencia isla '!BE114/'Turistas lugar residencia isla '!$I114,"-")</f>
        <v>8.0417883946360541E-3</v>
      </c>
      <c r="BF114" s="35">
        <f t="shared" si="530"/>
        <v>9.0087986438955658E-2</v>
      </c>
      <c r="BG114" s="243">
        <f>IFERROR('Turistas lugar residencia isla '!BG114/'Turistas lugar residencia isla '!$K114,"-")</f>
        <v>1.0365297728792269E-2</v>
      </c>
      <c r="BH114" s="35">
        <f t="shared" si="531"/>
        <v>0.25539389735147777</v>
      </c>
      <c r="BI114" s="243">
        <f>IFERROR('Turistas lugar residencia isla '!BI114/'Turistas lugar residencia isla '!$M114,"-")</f>
        <v>1.4501160092807424E-2</v>
      </c>
      <c r="BJ114" s="35">
        <f t="shared" si="532"/>
        <v>5.3388437741686001E-2</v>
      </c>
      <c r="BK114" s="242">
        <f>IFERROR('Turistas lugar residencia isla '!BK114/'Turistas lugar residencia isla '!$C114,"-")</f>
        <v>3.8018217851782138E-2</v>
      </c>
      <c r="BL114" s="35">
        <f t="shared" si="533"/>
        <v>-2.2843960759321935E-2</v>
      </c>
      <c r="BM114" s="243">
        <f>IFERROR('Turistas lugar residencia isla '!BM114/'Turistas lugar residencia isla '!$E114,"-")</f>
        <v>3.0325802764861524E-2</v>
      </c>
      <c r="BN114" s="35">
        <f t="shared" si="534"/>
        <v>-0.1928762778113684</v>
      </c>
      <c r="BO114" s="243">
        <f>IFERROR('Turistas lugar residencia isla '!BO114/'Turistas lugar residencia isla '!$G114,"-")</f>
        <v>2.1174475149087432E-2</v>
      </c>
      <c r="BP114" s="35">
        <f t="shared" si="535"/>
        <v>0.51190754726645604</v>
      </c>
      <c r="BQ114" s="243">
        <f>IFERROR('Turistas lugar residencia isla '!BQ114/'Turistas lugar residencia isla '!$I114,"-")</f>
        <v>6.7008021141954602E-2</v>
      </c>
      <c r="BR114" s="35">
        <f t="shared" si="536"/>
        <v>-0.12822052467285083</v>
      </c>
      <c r="BS114" s="243">
        <f>IFERROR('Turistas lugar residencia isla '!BS114/'Turistas lugar residencia isla '!$K114,"-")</f>
        <v>4.3604757177300078E-2</v>
      </c>
      <c r="BT114" s="35">
        <f t="shared" si="537"/>
        <v>2.59916022089548E-2</v>
      </c>
      <c r="BU114" s="243">
        <f>IFERROR('Turistas lugar residencia isla '!BU114/'Turistas lugar residencia isla '!$M114,"-")</f>
        <v>8.2142055235386573E-3</v>
      </c>
      <c r="BV114" s="35">
        <f t="shared" si="538"/>
        <v>0.52889458111074328</v>
      </c>
      <c r="BW114" s="242">
        <f>IFERROR('Turistas lugar residencia isla '!BW114/'Turistas lugar residencia isla '!$C114,"-")</f>
        <v>0.29173840264861184</v>
      </c>
      <c r="BX114" s="35">
        <f t="shared" si="539"/>
        <v>6.8017412198408955E-2</v>
      </c>
      <c r="BY114" s="243">
        <f>IFERROR('Turistas lugar residencia isla '!BY114/'Turistas lugar residencia isla '!$E114,"-")</f>
        <v>0.35926173813661483</v>
      </c>
      <c r="BZ114" s="35">
        <f t="shared" si="540"/>
        <v>8.0875027315337134E-2</v>
      </c>
      <c r="CA114" s="243">
        <f>IFERROR('Turistas lugar residencia isla '!CA114/'Turistas lugar residencia isla '!$G114,"-")</f>
        <v>0.1445193264826794</v>
      </c>
      <c r="CB114" s="35">
        <f t="shared" si="541"/>
        <v>6.9156607484453403E-2</v>
      </c>
      <c r="CC114" s="243">
        <f>IFERROR('Turistas lugar residencia isla '!CC114/'Turistas lugar residencia isla '!$I114,"-")</f>
        <v>0.20207187025777079</v>
      </c>
      <c r="CD114" s="35">
        <f t="shared" si="542"/>
        <v>5.947038550736794E-2</v>
      </c>
      <c r="CE114" s="243">
        <f>IFERROR('Turistas lugar residencia isla '!CE114/'Turistas lugar residencia isla '!$K114,"-")</f>
        <v>0.41446198107664567</v>
      </c>
      <c r="CF114" s="35">
        <f t="shared" si="543"/>
        <v>7.0722674249556361E-2</v>
      </c>
      <c r="CG114" s="243">
        <f>IFERROR('Turistas lugar residencia isla '!CG114/'Turistas lugar residencia isla '!$M114,"-")</f>
        <v>0.17837362472868798</v>
      </c>
      <c r="CH114" s="35">
        <f t="shared" si="544"/>
        <v>0.21792393218796846</v>
      </c>
      <c r="CI114" s="242">
        <f>IFERROR('Turistas lugar residencia isla '!CI114/'Turistas lugar residencia isla '!$C114,"-")</f>
        <v>3.1295413919703453E-2</v>
      </c>
      <c r="CJ114" s="35">
        <f t="shared" si="545"/>
        <v>-0.23602802219638097</v>
      </c>
      <c r="CK114" s="243">
        <f>IFERROR('Turistas lugar residencia isla '!CK114/'Turistas lugar residencia isla '!$E114,"-")</f>
        <v>2.2626931567328919E-2</v>
      </c>
      <c r="CL114" s="35">
        <f t="shared" si="546"/>
        <v>-0.235779290072609</v>
      </c>
      <c r="CM114" s="243">
        <f>IFERROR('Turistas lugar residencia isla '!CM114/'Turistas lugar residencia isla '!$G114,"-")</f>
        <v>4.2824105400227956E-2</v>
      </c>
      <c r="CN114" s="35">
        <f t="shared" si="547"/>
        <v>-0.24295602626966484</v>
      </c>
      <c r="CO114" s="243">
        <f>IFERROR('Turistas lugar residencia isla '!CO114/'Turistas lugar residencia isla '!$I114,"-")</f>
        <v>1.9908329806233159E-2</v>
      </c>
      <c r="CP114" s="35">
        <f t="shared" si="548"/>
        <v>-0.12668830827056998</v>
      </c>
      <c r="CQ114" s="243">
        <f>IFERROR('Turistas lugar residencia isla '!CQ114/'Turistas lugar residencia isla '!$K114,"-")</f>
        <v>2.5114978625119029E-2</v>
      </c>
      <c r="CR114" s="35">
        <f t="shared" si="549"/>
        <v>-0.14089057142066896</v>
      </c>
      <c r="CS114" s="243">
        <f>IFERROR('Turistas lugar residencia isla '!CS114/'Turistas lugar residencia isla '!$M114,"-")</f>
        <v>3.9424444278122896E-2</v>
      </c>
      <c r="CT114" s="35">
        <f t="shared" si="550"/>
        <v>-0.12181546651005803</v>
      </c>
      <c r="CU114" s="242">
        <f>IFERROR('Turistas lugar residencia isla '!CU114/'Turistas lugar residencia isla '!$C114,"-")</f>
        <v>2.7564731174296413E-2</v>
      </c>
      <c r="CV114" s="35">
        <f t="shared" si="551"/>
        <v>0.15781906287175818</v>
      </c>
      <c r="CW114" s="243">
        <f>IFERROR('Turistas lugar residencia isla '!CW114/'Turistas lugar residencia isla '!$E114,"-")</f>
        <v>1.5675637593349303E-2</v>
      </c>
      <c r="CX114" s="35">
        <f t="shared" si="552"/>
        <v>-8.0741829393961795E-2</v>
      </c>
      <c r="CY114" s="243">
        <f>IFERROR('Turistas lugar residencia isla '!CY114/'Turistas lugar residencia isla '!$G114,"-")</f>
        <v>1.4570420692703962E-2</v>
      </c>
      <c r="CZ114" s="35">
        <f t="shared" si="553"/>
        <v>0.25652612559576871</v>
      </c>
      <c r="DA114" s="243">
        <f>IFERROR('Turistas lugar residencia isla '!DA114/'Turistas lugar residencia isla '!$I114,"-")</f>
        <v>1.6011314249140592E-2</v>
      </c>
      <c r="DB114" s="35">
        <f t="shared" si="554"/>
        <v>0.29813971523762217</v>
      </c>
      <c r="DC114" s="243">
        <f>IFERROR('Turistas lugar residencia isla '!DC114/'Turistas lugar residencia isla '!$K114,"-")</f>
        <v>7.0401361509005819E-2</v>
      </c>
      <c r="DD114" s="35">
        <f t="shared" si="555"/>
        <v>0.29395463171245484</v>
      </c>
      <c r="DE114" s="243">
        <f>IFERROR('Turistas lugar residencia isla '!DE114/'Turistas lugar residencia isla '!$M114,"-")</f>
        <v>1.1600928074245939E-3</v>
      </c>
      <c r="DF114" s="35">
        <f t="shared" si="556"/>
        <v>0.89609918793503485</v>
      </c>
      <c r="DG114" s="242">
        <f>IFERROR('Turistas lugar residencia isla '!DG114/'Turistas lugar residencia isla '!$C114,"-")</f>
        <v>0.18665681917921687</v>
      </c>
      <c r="DH114" s="35">
        <f t="shared" si="557"/>
        <v>-0.14423591872392494</v>
      </c>
      <c r="DI114" s="243">
        <f>IFERROR('Turistas lugar residencia isla '!DI114/'Turistas lugar residencia isla '!$E114,"-")</f>
        <v>0.14803594633100059</v>
      </c>
      <c r="DJ114" s="35">
        <f t="shared" si="558"/>
        <v>-0.19075257439115045</v>
      </c>
      <c r="DK114" s="243">
        <f>IFERROR('Turistas lugar residencia isla '!DK114/'Turistas lugar residencia isla '!$G114,"-")</f>
        <v>0.35735573178396685</v>
      </c>
      <c r="DL114" s="35">
        <f t="shared" si="559"/>
        <v>2.8929629947796132E-2</v>
      </c>
      <c r="DM114" s="243">
        <f>IFERROR('Turistas lugar residencia isla '!DM114/'Turistas lugar residencia isla '!$I114,"-")</f>
        <v>7.1854772940775691E-2</v>
      </c>
      <c r="DN114" s="35">
        <f t="shared" si="560"/>
        <v>-0.31787494913761638</v>
      </c>
      <c r="DO114" s="243">
        <f>IFERROR('Turistas lugar residencia isla '!DO114/'Turistas lugar residencia isla '!$K114,"-")</f>
        <v>7.2751585388090845E-2</v>
      </c>
      <c r="DP114" s="35">
        <f t="shared" si="561"/>
        <v>-0.21764049728556989</v>
      </c>
      <c r="DQ114" s="243">
        <f>IFERROR('Turistas lugar residencia isla '!DQ114/'Turistas lugar residencia isla '!$M114,"-")</f>
        <v>6.3992216151485667E-3</v>
      </c>
      <c r="DR114" s="35">
        <f t="shared" si="562"/>
        <v>-0.39477018279294696</v>
      </c>
      <c r="DS114" s="242">
        <f>IFERROR('Turistas lugar residencia isla '!DS114/'Turistas lugar residencia isla '!$C114,"-")</f>
        <v>4.841900894425219E-2</v>
      </c>
      <c r="DT114" s="35">
        <f t="shared" si="563"/>
        <v>4.9874881917004732E-3</v>
      </c>
      <c r="DU114" s="243">
        <f>IFERROR('Turistas lugar residencia isla '!DU114/'Turistas lugar residencia isla '!$E114,"-")</f>
        <v>7.00452460351009E-2</v>
      </c>
      <c r="DV114" s="35">
        <f t="shared" si="564"/>
        <v>-7.8512845898781713E-2</v>
      </c>
      <c r="DW114" s="243">
        <f>IFERROR('Turistas lugar residencia isla '!DW114/'Turistas lugar residencia isla '!$G114,"-")</f>
        <v>7.3432514442609981E-2</v>
      </c>
      <c r="DX114" s="35">
        <f t="shared" si="565"/>
        <v>0.1160973892071957</v>
      </c>
      <c r="DY114" s="243">
        <f>IFERROR('Turistas lugar residencia isla '!DY114/'Turistas lugar residencia isla '!$I114,"-")</f>
        <v>5.8186829635900029E-2</v>
      </c>
      <c r="DZ114" s="35">
        <f t="shared" si="566"/>
        <v>-1.213096391656332E-2</v>
      </c>
      <c r="EA114" s="243">
        <f>IFERROR('Turistas lugar residencia isla '!EA114/'Turistas lugar residencia isla '!$K114,"-")</f>
        <v>3.8803006665721174E-2</v>
      </c>
      <c r="EB114" s="35">
        <f t="shared" si="567"/>
        <v>-0.13707011963437066</v>
      </c>
      <c r="EC114" s="243">
        <f>IFERROR('Turistas lugar residencia isla '!EC114/'Turistas lugar residencia isla '!$M114,"-")</f>
        <v>3.4671806002544721E-2</v>
      </c>
      <c r="ED114" s="35">
        <f t="shared" si="568"/>
        <v>1.9339402779704473E-2</v>
      </c>
    </row>
    <row r="115" spans="1:134" s="16" customFormat="1" outlineLevel="1" x14ac:dyDescent="0.25">
      <c r="A115" s="218"/>
      <c r="B115" s="33" t="s">
        <v>39</v>
      </c>
      <c r="C115" s="242">
        <f>IFERROR('Turistas lugar residencia isla '!C115/'Turistas lugar residencia isla '!$C115,"-")</f>
        <v>1</v>
      </c>
      <c r="D115" s="35">
        <f t="shared" si="503"/>
        <v>0</v>
      </c>
      <c r="E115" s="243">
        <f>IFERROR('Turistas lugar residencia isla '!E115/'Turistas lugar residencia isla '!$E115,"-")</f>
        <v>1</v>
      </c>
      <c r="F115" s="35">
        <f t="shared" si="504"/>
        <v>0</v>
      </c>
      <c r="G115" s="243">
        <f>IFERROR('Turistas lugar residencia isla '!G115/'Turistas lugar residencia isla '!$G115,"-")</f>
        <v>1</v>
      </c>
      <c r="H115" s="35">
        <f t="shared" si="505"/>
        <v>0</v>
      </c>
      <c r="I115" s="243">
        <f>IFERROR('Turistas lugar residencia isla '!I115/'Turistas lugar residencia isla '!$I115,"-")</f>
        <v>1</v>
      </c>
      <c r="J115" s="35">
        <f t="shared" si="506"/>
        <v>0</v>
      </c>
      <c r="K115" s="243">
        <f>IFERROR('Turistas lugar residencia isla '!K115/'Turistas lugar residencia isla '!$K115,"-")</f>
        <v>1</v>
      </c>
      <c r="L115" s="35">
        <f t="shared" si="507"/>
        <v>0</v>
      </c>
      <c r="M115" s="243">
        <f>IFERROR('Turistas lugar residencia isla '!M115/'Turistas lugar residencia isla '!$M115,"-")</f>
        <v>1</v>
      </c>
      <c r="N115" s="35">
        <f t="shared" si="508"/>
        <v>0</v>
      </c>
      <c r="O115" s="242">
        <f>IFERROR('Turistas lugar residencia isla '!O115/'Turistas lugar residencia isla '!$C115,"-")</f>
        <v>0.88762156843965767</v>
      </c>
      <c r="P115" s="35">
        <f t="shared" si="509"/>
        <v>-5.7366371323119836E-4</v>
      </c>
      <c r="Q115" s="243">
        <f>IFERROR('Turistas lugar residencia isla '!Q115/'Turistas lugar residencia isla '!$E115,"-")</f>
        <v>0.88938145469281493</v>
      </c>
      <c r="R115" s="35">
        <f t="shared" si="510"/>
        <v>9.2227827167372656E-3</v>
      </c>
      <c r="S115" s="243">
        <f>IFERROR('Turistas lugar residencia isla '!S115/'Turistas lugar residencia isla '!$G115,"-")</f>
        <v>0.85933781667702125</v>
      </c>
      <c r="T115" s="35">
        <f t="shared" si="511"/>
        <v>-1.0919573409310823E-2</v>
      </c>
      <c r="U115" s="243">
        <f>IFERROR('Turistas lugar residencia isla '!U115/'Turistas lugar residencia isla '!$I115,"-")</f>
        <v>0.93484712099654466</v>
      </c>
      <c r="V115" s="35">
        <f t="shared" si="512"/>
        <v>-1.0287303076801924E-2</v>
      </c>
      <c r="W115" s="243">
        <f>IFERROR('Turistas lugar residencia isla '!W115/'Turistas lugar residencia isla '!$K115,"-")</f>
        <v>0.91054763852624054</v>
      </c>
      <c r="X115" s="35">
        <f t="shared" si="513"/>
        <v>2.4575622519571239E-2</v>
      </c>
      <c r="Y115" s="243">
        <f>IFERROR('Turistas lugar residencia isla '!Y115/'Turistas lugar residencia isla '!$M115,"-")</f>
        <v>0.77667970626587057</v>
      </c>
      <c r="Z115" s="35">
        <f t="shared" si="514"/>
        <v>-1.2607140089732072E-3</v>
      </c>
      <c r="AA115" s="242">
        <f>IFERROR('Turistas lugar residencia isla '!AA115/'Turistas lugar residencia isla '!$C115,"-")</f>
        <v>0.11237843156034236</v>
      </c>
      <c r="AB115" s="35">
        <f t="shared" si="515"/>
        <v>4.5543342623055594E-3</v>
      </c>
      <c r="AC115" s="243">
        <f>IFERROR('Turistas lugar residencia isla '!AC115/'Turistas lugar residencia isla '!$E115,"-")</f>
        <v>0.11061854530718505</v>
      </c>
      <c r="AD115" s="35">
        <f t="shared" si="516"/>
        <v>-6.8463262547293291E-2</v>
      </c>
      <c r="AE115" s="243">
        <f>IFERROR('Turistas lugar residencia isla '!AE115/'Turistas lugar residencia isla '!$G115,"-")</f>
        <v>0.14066218332297878</v>
      </c>
      <c r="AF115" s="35">
        <f t="shared" si="517"/>
        <v>7.2354898554387592E-2</v>
      </c>
      <c r="AG115" s="243">
        <f>IFERROR('Turistas lugar residencia isla '!AG115/'Turistas lugar residencia isla '!$I115,"-")</f>
        <v>6.5152879003455386E-2</v>
      </c>
      <c r="AH115" s="35">
        <f t="shared" si="518"/>
        <v>0.17528396452128314</v>
      </c>
      <c r="AI115" s="243">
        <f>IFERROR('Turistas lugar residencia isla '!AI115/'Turistas lugar residencia isla '!$K115,"-")</f>
        <v>8.9452361473759498E-2</v>
      </c>
      <c r="AJ115" s="35">
        <f t="shared" si="519"/>
        <v>-0.19624371375202632</v>
      </c>
      <c r="AK115" s="243">
        <f>IFERROR('Turistas lugar residencia isla '!AK115/'Turistas lugar residencia isla '!$M115,"-")</f>
        <v>0.22332029373412943</v>
      </c>
      <c r="AL115" s="35">
        <f t="shared" si="520"/>
        <v>4.409496709786076E-3</v>
      </c>
      <c r="AM115" s="242">
        <f>IFERROR('Turistas lugar residencia isla '!AM115/'Turistas lugar residencia isla '!$C115,"-")</f>
        <v>0.20598794400958906</v>
      </c>
      <c r="AN115" s="35">
        <f t="shared" si="521"/>
        <v>4.7758758906566445E-3</v>
      </c>
      <c r="AO115" s="243">
        <f>IFERROR('Turistas lugar residencia isla '!AO115/'Turistas lugar residencia isla '!$E115,"-")</f>
        <v>0.150651455798018</v>
      </c>
      <c r="AP115" s="35">
        <f t="shared" si="522"/>
        <v>0.1374113167750195</v>
      </c>
      <c r="AQ115" s="243">
        <f>IFERROR('Turistas lugar residencia isla '!AQ115/'Turistas lugar residencia isla '!$G115,"-")</f>
        <v>0.25150322808011888</v>
      </c>
      <c r="AR115" s="35">
        <f t="shared" si="523"/>
        <v>7.0660355375368411E-2</v>
      </c>
      <c r="AS115" s="243">
        <f>IFERROR('Turistas lugar residencia isla '!AS115/'Turistas lugar residencia isla '!$I115,"-")</f>
        <v>0.43755045152298266</v>
      </c>
      <c r="AT115" s="35">
        <f t="shared" si="524"/>
        <v>5.317027790428952E-2</v>
      </c>
      <c r="AU115" s="243">
        <f>IFERROR('Turistas lugar residencia isla '!AU115/'Turistas lugar residencia isla '!$K115,"-")</f>
        <v>0.187992024729218</v>
      </c>
      <c r="AV115" s="35">
        <f t="shared" si="525"/>
        <v>0.18726334820150825</v>
      </c>
      <c r="AW115" s="243">
        <f>IFERROR('Turistas lugar residencia isla '!AW115/'Turistas lugar residencia isla '!$M115,"-")</f>
        <v>0.46307734541211998</v>
      </c>
      <c r="AX115" s="35">
        <f t="shared" si="526"/>
        <v>0.10668759518109971</v>
      </c>
      <c r="AY115" s="242">
        <f>IFERROR('Turistas lugar residencia isla '!AY115/'Turistas lugar residencia isla '!$C115,"-")</f>
        <v>3.317767542472165E-2</v>
      </c>
      <c r="AZ115" s="35">
        <f t="shared" si="527"/>
        <v>0.1890396463911852</v>
      </c>
      <c r="BA115" s="243">
        <f>IFERROR('Turistas lugar residencia isla '!BA115/'Turistas lugar residencia isla '!$E115,"-")</f>
        <v>5.0515147421806884E-2</v>
      </c>
      <c r="BB115" s="35">
        <f t="shared" si="528"/>
        <v>0.30060768037441643</v>
      </c>
      <c r="BC115" s="243">
        <f>IFERROR('Turistas lugar residencia isla '!BC115/'Turistas lugar residencia isla '!$G115,"-")</f>
        <v>2.9523217834552265E-2</v>
      </c>
      <c r="BD115" s="35">
        <f t="shared" si="529"/>
        <v>1.7609184118124288E-2</v>
      </c>
      <c r="BE115" s="243">
        <f>IFERROR('Turistas lugar residencia isla '!BE115/'Turistas lugar residencia isla '!$I115,"-")</f>
        <v>9.4950492174569537E-3</v>
      </c>
      <c r="BF115" s="35">
        <f t="shared" si="530"/>
        <v>-0.10347202714530446</v>
      </c>
      <c r="BG115" s="243">
        <f>IFERROR('Turistas lugar residencia isla '!BG115/'Turistas lugar residencia isla '!$K115,"-")</f>
        <v>1.7630835100989072E-2</v>
      </c>
      <c r="BH115" s="35">
        <f t="shared" si="531"/>
        <v>9.5275679648160194E-2</v>
      </c>
      <c r="BI115" s="243">
        <f>IFERROR('Turistas lugar residencia isla '!BI115/'Turistas lugar residencia isla '!$M115,"-")</f>
        <v>1.9113307254134924E-2</v>
      </c>
      <c r="BJ115" s="35">
        <f t="shared" si="532"/>
        <v>0.23181578709957407</v>
      </c>
      <c r="BK115" s="242">
        <f>IFERROR('Turistas lugar residencia isla '!BK115/'Turistas lugar residencia isla '!$C115,"-")</f>
        <v>5.6444131000302801E-2</v>
      </c>
      <c r="BL115" s="35">
        <f t="shared" si="533"/>
        <v>0.16784210444482062</v>
      </c>
      <c r="BM115" s="243">
        <f>IFERROR('Turistas lugar residencia isla '!BM115/'Turistas lugar residencia isla '!$E115,"-")</f>
        <v>4.9375560276546361E-2</v>
      </c>
      <c r="BN115" s="35">
        <f t="shared" si="534"/>
        <v>-1.1600084260688259E-2</v>
      </c>
      <c r="BO115" s="243">
        <f>IFERROR('Turistas lugar residencia isla '!BO115/'Turistas lugar residencia isla '!$G115,"-")</f>
        <v>3.2338932063173731E-2</v>
      </c>
      <c r="BP115" s="35">
        <f t="shared" si="535"/>
        <v>0.48949671889816582</v>
      </c>
      <c r="BQ115" s="243">
        <f>IFERROR('Turistas lugar residencia isla '!BQ115/'Turistas lugar residencia isla '!$I115,"-")</f>
        <v>8.112314527134934E-2</v>
      </c>
      <c r="BR115" s="35">
        <f t="shared" si="536"/>
        <v>6.4606785168507486E-2</v>
      </c>
      <c r="BS115" s="243">
        <f>IFERROR('Turistas lugar residencia isla '!BS115/'Turistas lugar residencia isla '!$K115,"-")</f>
        <v>7.2536753359362369E-2</v>
      </c>
      <c r="BT115" s="35">
        <f t="shared" si="537"/>
        <v>0.27787801554872638</v>
      </c>
      <c r="BU115" s="243">
        <f>IFERROR('Turistas lugar residencia isla '!BU115/'Turistas lugar residencia isla '!$M115,"-")</f>
        <v>2.1686912360167458E-2</v>
      </c>
      <c r="BV115" s="35">
        <f t="shared" si="538"/>
        <v>-5.6076053005056137E-2</v>
      </c>
      <c r="BW115" s="242">
        <f>IFERROR('Turistas lugar residencia isla '!BW115/'Turistas lugar residencia isla '!$C115,"-")</f>
        <v>0.31684752587123444</v>
      </c>
      <c r="BX115" s="35">
        <f t="shared" si="539"/>
        <v>-1.859670605473196E-2</v>
      </c>
      <c r="BY115" s="243">
        <f>IFERROR('Turistas lugar residencia isla '!BY115/'Turistas lugar residencia isla '!$E115,"-")</f>
        <v>0.38446821313226826</v>
      </c>
      <c r="BZ115" s="35">
        <f t="shared" si="540"/>
        <v>-2.3749230812188715E-2</v>
      </c>
      <c r="CA115" s="243">
        <f>IFERROR('Turistas lugar residencia isla '!CA115/'Turistas lugar residencia isla '!$G115,"-")</f>
        <v>0.16865219934530104</v>
      </c>
      <c r="CB115" s="35">
        <f t="shared" si="541"/>
        <v>-5.645019595146028E-2</v>
      </c>
      <c r="CC115" s="243">
        <f>IFERROR('Turistas lugar residencia isla '!CC115/'Turistas lugar residencia isla '!$I115,"-")</f>
        <v>0.21986701123726007</v>
      </c>
      <c r="CD115" s="35">
        <f t="shared" si="542"/>
        <v>-9.8042516725839635E-2</v>
      </c>
      <c r="CE115" s="243">
        <f>IFERROR('Turistas lugar residencia isla '!CE115/'Turistas lugar residencia isla '!$K115,"-")</f>
        <v>0.42499669329989076</v>
      </c>
      <c r="CF115" s="35">
        <f t="shared" si="543"/>
        <v>-1.7564952754154373E-2</v>
      </c>
      <c r="CG115" s="243">
        <f>IFERROR('Turistas lugar residencia isla '!CG115/'Turistas lugar residencia isla '!$M115,"-")</f>
        <v>0.13715599478416032</v>
      </c>
      <c r="CH115" s="35">
        <f t="shared" si="544"/>
        <v>-0.23421823889018556</v>
      </c>
      <c r="CI115" s="242">
        <f>IFERROR('Turistas lugar residencia isla '!CI115/'Turistas lugar residencia isla '!$C115,"-")</f>
        <v>3.5777133475931068E-2</v>
      </c>
      <c r="CJ115" s="35">
        <f t="shared" si="545"/>
        <v>-3.5665352384174343E-3</v>
      </c>
      <c r="CK115" s="243">
        <f>IFERROR('Turistas lugar residencia isla '!CK115/'Turistas lugar residencia isla '!$E115,"-")</f>
        <v>2.8931759851657191E-2</v>
      </c>
      <c r="CL115" s="35">
        <f t="shared" si="546"/>
        <v>-4.5521210287802649E-2</v>
      </c>
      <c r="CM115" s="243">
        <f>IFERROR('Turistas lugar residencia isla '!CM115/'Turistas lugar residencia isla '!$G115,"-")</f>
        <v>5.0911746433125876E-2</v>
      </c>
      <c r="CN115" s="35">
        <f t="shared" si="547"/>
        <v>-1.413701721302596E-2</v>
      </c>
      <c r="CO115" s="243">
        <f>IFERROR('Turistas lugar residencia isla '!CO115/'Turistas lugar residencia isla '!$I115,"-")</f>
        <v>2.7323673741978572E-2</v>
      </c>
      <c r="CP115" s="35">
        <f t="shared" si="548"/>
        <v>0.28995844412273475</v>
      </c>
      <c r="CQ115" s="243">
        <f>IFERROR('Turistas lugar residencia isla '!CQ115/'Turistas lugar residencia isla '!$K115,"-")</f>
        <v>2.745295912918665E-2</v>
      </c>
      <c r="CR115" s="35">
        <f t="shared" si="549"/>
        <v>-0.17188327052776853</v>
      </c>
      <c r="CS115" s="243">
        <f>IFERROR('Turistas lugar residencia isla '!CS115/'Turistas lugar residencia isla '!$M115,"-")</f>
        <v>4.7766110767963763E-2</v>
      </c>
      <c r="CT115" s="35">
        <f t="shared" si="550"/>
        <v>-0.11330584635093588</v>
      </c>
      <c r="CU115" s="242">
        <f>IFERROR('Turistas lugar residencia isla '!CU115/'Turistas lugar residencia isla '!$C115,"-")</f>
        <v>3.3733942034117038E-2</v>
      </c>
      <c r="CV115" s="35">
        <f t="shared" si="551"/>
        <v>7.1891618664445156E-2</v>
      </c>
      <c r="CW115" s="243">
        <f>IFERROR('Turistas lugar residencia isla '!CW115/'Turistas lugar residencia isla '!$E115,"-")</f>
        <v>2.3346800437169208E-2</v>
      </c>
      <c r="CX115" s="35">
        <f t="shared" si="552"/>
        <v>5.2890153277562746E-3</v>
      </c>
      <c r="CY115" s="243">
        <f>IFERROR('Turistas lugar residencia isla '!CY115/'Turistas lugar residencia isla '!$G115,"-")</f>
        <v>1.6527334227095528E-2</v>
      </c>
      <c r="CZ115" s="35">
        <f t="shared" si="553"/>
        <v>8.3949312144418808E-2</v>
      </c>
      <c r="DA115" s="243">
        <f>IFERROR('Turistas lugar residencia isla '!DA115/'Turistas lugar residencia isla '!$I115,"-")</f>
        <v>1.9733441737564968E-2</v>
      </c>
      <c r="DB115" s="35">
        <f t="shared" si="554"/>
        <v>0.31638069396378077</v>
      </c>
      <c r="DC115" s="243">
        <f>IFERROR('Turistas lugar residencia isla '!DC115/'Turistas lugar residencia isla '!$K115,"-")</f>
        <v>8.4019575664646726E-2</v>
      </c>
      <c r="DD115" s="35">
        <f t="shared" si="555"/>
        <v>3.0733811952156298E-2</v>
      </c>
      <c r="DE115" s="243">
        <f>IFERROR('Turistas lugar residencia isla '!DE115/'Turistas lugar residencia isla '!$M115,"-")</f>
        <v>0</v>
      </c>
      <c r="DF115" s="35">
        <f t="shared" si="556"/>
        <v>-1</v>
      </c>
      <c r="DG115" s="242">
        <f>IFERROR('Turistas lugar residencia isla '!DG115/'Turistas lugar residencia isla '!$C115,"-")</f>
        <v>9.6679136712919028E-2</v>
      </c>
      <c r="DH115" s="35">
        <f t="shared" si="557"/>
        <v>-0.16552135634151699</v>
      </c>
      <c r="DI115" s="243">
        <f>IFERROR('Turistas lugar residencia isla '!DI115/'Turistas lugar residencia isla '!$E115,"-")</f>
        <v>6.5435388601672542E-2</v>
      </c>
      <c r="DJ115" s="35">
        <f t="shared" si="558"/>
        <v>-0.27213356025288615</v>
      </c>
      <c r="DK115" s="243">
        <f>IFERROR('Turistas lugar residencia isla '!DK115/'Turistas lugar residencia isla '!$G115,"-")</f>
        <v>0.21419410625597204</v>
      </c>
      <c r="DL115" s="35">
        <f t="shared" si="559"/>
        <v>-0.13102501763596963</v>
      </c>
      <c r="DM115" s="243">
        <f>IFERROR('Turistas lugar residencia isla '!DM115/'Turistas lugar residencia isla '!$I115,"-")</f>
        <v>3.6940677720026717E-2</v>
      </c>
      <c r="DN115" s="35">
        <f t="shared" si="560"/>
        <v>-0.30534541666708381</v>
      </c>
      <c r="DO115" s="243">
        <f>IFERROR('Turistas lugar residencia isla '!DO115/'Turistas lugar residencia isla '!$K115,"-")</f>
        <v>4.134599840298632E-2</v>
      </c>
      <c r="DP115" s="35">
        <f t="shared" si="561"/>
        <v>-0.16749262722447811</v>
      </c>
      <c r="DQ115" s="243">
        <f>IFERROR('Turistas lugar residencia isla '!DQ115/'Turistas lugar residencia isla '!$M115,"-")</f>
        <v>1.101502985381923E-2</v>
      </c>
      <c r="DR115" s="35">
        <f t="shared" si="562"/>
        <v>0.39903762219356631</v>
      </c>
      <c r="DS115" s="242">
        <f>IFERROR('Turistas lugar residencia isla '!DS115/'Turistas lugar residencia isla '!$C115,"-")</f>
        <v>5.5015251379299336E-2</v>
      </c>
      <c r="DT115" s="35">
        <f t="shared" si="563"/>
        <v>-4.3925615068376445E-3</v>
      </c>
      <c r="DU115" s="243">
        <f>IFERROR('Turistas lugar residencia isla '!DU115/'Turistas lugar residencia isla '!$E115,"-")</f>
        <v>9.4615205137966174E-2</v>
      </c>
      <c r="DV115" s="35">
        <f t="shared" si="564"/>
        <v>-7.0630379508126451E-3</v>
      </c>
      <c r="DW115" s="243">
        <f>IFERROR('Turistas lugar residencia isla '!DW115/'Turistas lugar residencia isla '!$G115,"-")</f>
        <v>7.9036190102491993E-2</v>
      </c>
      <c r="DX115" s="35">
        <f t="shared" si="565"/>
        <v>4.2774000235724419E-2</v>
      </c>
      <c r="DY115" s="243">
        <f>IFERROR('Turistas lugar residencia isla '!DY115/'Turistas lugar residencia isla '!$I115,"-")</f>
        <v>7.0611806382299136E-2</v>
      </c>
      <c r="DZ115" s="35">
        <f t="shared" si="566"/>
        <v>-9.2041067097842211E-3</v>
      </c>
      <c r="EA115" s="243">
        <f>IFERROR('Turistas lugar residencia isla '!EA115/'Turistas lugar residencia isla '!$K115,"-")</f>
        <v>3.8534078606385115E-2</v>
      </c>
      <c r="EB115" s="35">
        <f t="shared" si="567"/>
        <v>-0.14232544781574064</v>
      </c>
      <c r="EC115" s="243">
        <f>IFERROR('Turistas lugar residencia isla '!EC115/'Turistas lugar residencia isla '!$M115,"-")</f>
        <v>5.8987029030265599E-2</v>
      </c>
      <c r="ED115" s="35">
        <f t="shared" si="568"/>
        <v>-4.2496798573738004E-2</v>
      </c>
    </row>
    <row r="116" spans="1:134" s="16" customFormat="1" outlineLevel="1" x14ac:dyDescent="0.25">
      <c r="A116" s="218"/>
      <c r="B116" s="33" t="s">
        <v>41</v>
      </c>
      <c r="C116" s="242">
        <f>IFERROR('Turistas lugar residencia isla '!C116/'Turistas lugar residencia isla '!$C116,"-")</f>
        <v>1</v>
      </c>
      <c r="D116" s="35">
        <f t="shared" si="503"/>
        <v>0</v>
      </c>
      <c r="E116" s="243">
        <f>IFERROR('Turistas lugar residencia isla '!E116/'Turistas lugar residencia isla '!$E116,"-")</f>
        <v>1</v>
      </c>
      <c r="F116" s="35">
        <f t="shared" si="504"/>
        <v>0</v>
      </c>
      <c r="G116" s="243">
        <f>IFERROR('Turistas lugar residencia isla '!G116/'Turistas lugar residencia isla '!$G116,"-")</f>
        <v>1</v>
      </c>
      <c r="H116" s="35">
        <f t="shared" si="505"/>
        <v>0</v>
      </c>
      <c r="I116" s="243">
        <f>IFERROR('Turistas lugar residencia isla '!I116/'Turistas lugar residencia isla '!$I116,"-")</f>
        <v>1</v>
      </c>
      <c r="J116" s="35">
        <f t="shared" si="506"/>
        <v>0</v>
      </c>
      <c r="K116" s="243">
        <f>IFERROR('Turistas lugar residencia isla '!K116/'Turistas lugar residencia isla '!$K116,"-")</f>
        <v>1</v>
      </c>
      <c r="L116" s="35">
        <f t="shared" si="507"/>
        <v>0</v>
      </c>
      <c r="M116" s="243">
        <f>IFERROR('Turistas lugar residencia isla '!M116/'Turistas lugar residencia isla '!$M116,"-")</f>
        <v>1</v>
      </c>
      <c r="N116" s="35">
        <f t="shared" si="508"/>
        <v>0</v>
      </c>
      <c r="O116" s="242">
        <f>IFERROR('Turistas lugar residencia isla '!O116/'Turistas lugar residencia isla '!$C116,"-")</f>
        <v>0.87435439706066609</v>
      </c>
      <c r="P116" s="35">
        <f t="shared" si="509"/>
        <v>4.2420347321914242E-3</v>
      </c>
      <c r="Q116" s="243">
        <f>IFERROR('Turistas lugar residencia isla '!Q116/'Turistas lugar residencia isla '!$E116,"-")</f>
        <v>0.86224853368415277</v>
      </c>
      <c r="R116" s="35">
        <f t="shared" si="510"/>
        <v>-1.0014811666112289E-2</v>
      </c>
      <c r="S116" s="243">
        <f>IFERROR('Turistas lugar residencia isla '!S116/'Turistas lugar residencia isla '!$G116,"-")</f>
        <v>0.82606115869061592</v>
      </c>
      <c r="T116" s="35">
        <f t="shared" si="511"/>
        <v>5.5235538069602352E-2</v>
      </c>
      <c r="U116" s="243">
        <f>IFERROR('Turistas lugar residencia isla '!U116/'Turistas lugar residencia isla '!$I116,"-")</f>
        <v>0.9375656176811048</v>
      </c>
      <c r="V116" s="35">
        <f t="shared" si="512"/>
        <v>-1.7380987000560344E-3</v>
      </c>
      <c r="W116" s="243">
        <f>IFERROR('Turistas lugar residencia isla '!W116/'Turistas lugar residencia isla '!$K116,"-")</f>
        <v>0.87844856768078539</v>
      </c>
      <c r="X116" s="35">
        <f t="shared" si="513"/>
        <v>-1.8498573250585904E-2</v>
      </c>
      <c r="Y116" s="243">
        <f>IFERROR('Turistas lugar residencia isla '!Y116/'Turistas lugar residencia isla '!$M116,"-")</f>
        <v>0.75812567713976164</v>
      </c>
      <c r="Z116" s="35">
        <f t="shared" si="514"/>
        <v>0.32459213943504284</v>
      </c>
      <c r="AA116" s="242">
        <f>IFERROR('Turistas lugar residencia isla '!AA116/'Turistas lugar residencia isla '!$C116,"-")</f>
        <v>0.12564667381296335</v>
      </c>
      <c r="AB116" s="35">
        <f t="shared" si="515"/>
        <v>-2.8547492053402679E-2</v>
      </c>
      <c r="AC116" s="243">
        <f>IFERROR('Turistas lugar residencia isla '!AC116/'Turistas lugar residencia isla '!$E116,"-")</f>
        <v>0.13774872553856274</v>
      </c>
      <c r="AD116" s="35">
        <f t="shared" si="516"/>
        <v>6.7580784614904132E-2</v>
      </c>
      <c r="AE116" s="243">
        <f>IFERROR('Turistas lugar residencia isla '!AE116/'Turistas lugar residencia isla '!$G116,"-")</f>
        <v>0.17393884130938408</v>
      </c>
      <c r="AF116" s="35">
        <f t="shared" si="517"/>
        <v>-0.19909700509418748</v>
      </c>
      <c r="AG116" s="243">
        <f>IFERROR('Turistas lugar residencia isla '!AG116/'Turistas lugar residencia isla '!$I116,"-")</f>
        <v>6.2427652300320352E-2</v>
      </c>
      <c r="AH116" s="35">
        <f t="shared" si="518"/>
        <v>2.662168636875184E-2</v>
      </c>
      <c r="AI116" s="243">
        <f>IFERROR('Turistas lugar residencia isla '!AI116/'Turistas lugar residencia isla '!$K116,"-")</f>
        <v>0.12155672153344899</v>
      </c>
      <c r="AJ116" s="35">
        <f t="shared" si="519"/>
        <v>0.15773688080412618</v>
      </c>
      <c r="AK116" s="243">
        <f>IFERROR('Turistas lugar residencia isla '!AK116/'Turistas lugar residencia isla '!$M116,"-")</f>
        <v>0.24187432286023836</v>
      </c>
      <c r="AL116" s="35">
        <f t="shared" si="520"/>
        <v>-0.434520082719554</v>
      </c>
      <c r="AM116" s="242">
        <f>IFERROR('Turistas lugar residencia isla '!AM116/'Turistas lugar residencia isla '!$C116,"-")</f>
        <v>0.19993103573826562</v>
      </c>
      <c r="AN116" s="35">
        <f t="shared" si="521"/>
        <v>-2.244713472252613E-2</v>
      </c>
      <c r="AO116" s="243">
        <f>IFERROR('Turistas lugar residencia isla '!AO116/'Turistas lugar residencia isla '!$E116,"-")</f>
        <v>0.12516307624842404</v>
      </c>
      <c r="AP116" s="35">
        <f t="shared" si="522"/>
        <v>7.2042842968243148E-2</v>
      </c>
      <c r="AQ116" s="243">
        <f>IFERROR('Turistas lugar residencia isla '!AQ116/'Turistas lugar residencia isla '!$G116,"-")</f>
        <v>0.24399778366280261</v>
      </c>
      <c r="AR116" s="35">
        <f t="shared" si="523"/>
        <v>0.17179235985329933</v>
      </c>
      <c r="AS116" s="243">
        <f>IFERROR('Turistas lugar residencia isla '!AS116/'Turistas lugar residencia isla '!$I116,"-")</f>
        <v>0.41027539236008292</v>
      </c>
      <c r="AT116" s="35">
        <f t="shared" si="524"/>
        <v>-0.1611325793388344</v>
      </c>
      <c r="AU116" s="243">
        <f>IFERROR('Turistas lugar residencia isla '!AU116/'Turistas lugar residencia isla '!$K116,"-")</f>
        <v>0.10629733846739728</v>
      </c>
      <c r="AV116" s="35">
        <f t="shared" si="525"/>
        <v>-6.2088147725869791E-2</v>
      </c>
      <c r="AW116" s="243">
        <f>IFERROR('Turistas lugar residencia isla '!AW116/'Turistas lugar residencia isla '!$M116,"-")</f>
        <v>0.30566088840736727</v>
      </c>
      <c r="AX116" s="35">
        <f t="shared" si="526"/>
        <v>0.34773038099449871</v>
      </c>
      <c r="AY116" s="242">
        <f>IFERROR('Turistas lugar residencia isla '!AY116/'Turistas lugar residencia isla '!$C116,"-")</f>
        <v>2.7655311479658221E-2</v>
      </c>
      <c r="AZ116" s="35">
        <f t="shared" si="527"/>
        <v>8.9137850916842343E-2</v>
      </c>
      <c r="BA116" s="243">
        <f>IFERROR('Turistas lugar residencia isla '!BA116/'Turistas lugar residencia isla '!$E116,"-")</f>
        <v>3.8751850024666995E-2</v>
      </c>
      <c r="BB116" s="35">
        <f t="shared" si="528"/>
        <v>5.9378360173826916E-2</v>
      </c>
      <c r="BC116" s="243">
        <f>IFERROR('Turistas lugar residencia isla '!BC116/'Turistas lugar residencia isla '!$G116,"-")</f>
        <v>3.3079268957754343E-2</v>
      </c>
      <c r="BD116" s="35">
        <f t="shared" si="529"/>
        <v>0.16629205590286933</v>
      </c>
      <c r="BE116" s="243">
        <f>IFERROR('Turistas lugar residencia isla '!BE116/'Turistas lugar residencia isla '!$I116,"-")</f>
        <v>8.3586830699652736E-3</v>
      </c>
      <c r="BF116" s="35">
        <f t="shared" si="530"/>
        <v>0.16119621273011875</v>
      </c>
      <c r="BG116" s="243">
        <f>IFERROR('Turistas lugar residencia isla '!BG116/'Turistas lugar residencia isla '!$K116,"-")</f>
        <v>1.3270638513942369E-2</v>
      </c>
      <c r="BH116" s="35">
        <f t="shared" si="531"/>
        <v>2.9479469316534779E-2</v>
      </c>
      <c r="BI116" s="243">
        <f>IFERROR('Turistas lugar residencia isla '!BI116/'Turistas lugar residencia isla '!$M116,"-")</f>
        <v>2.241332611050921E-2</v>
      </c>
      <c r="BJ116" s="35">
        <f t="shared" si="532"/>
        <v>-0.11428718197780852</v>
      </c>
      <c r="BK116" s="242">
        <f>IFERROR('Turistas lugar residencia isla '!BK116/'Turistas lugar residencia isla '!$C116,"-")</f>
        <v>5.9994624214380336E-2</v>
      </c>
      <c r="BL116" s="35">
        <f t="shared" si="533"/>
        <v>0.25827023613182454</v>
      </c>
      <c r="BM116" s="243">
        <f>IFERROR('Turistas lugar residencia isla '!BM116/'Turistas lugar residencia isla '!$E116,"-")</f>
        <v>5.0076741763964261E-2</v>
      </c>
      <c r="BN116" s="35">
        <f t="shared" si="534"/>
        <v>-1.8785755841071783E-2</v>
      </c>
      <c r="BO116" s="243">
        <f>IFERROR('Turistas lugar residencia isla '!BO116/'Turistas lugar residencia isla '!$G116,"-")</f>
        <v>4.0574677038659378E-2</v>
      </c>
      <c r="BP116" s="35">
        <f t="shared" si="535"/>
        <v>0.19472887105631398</v>
      </c>
      <c r="BQ116" s="243">
        <f>IFERROR('Turistas lugar residencia isla '!BQ116/'Turistas lugar residencia isla '!$I116,"-")</f>
        <v>9.0767760519019039E-2</v>
      </c>
      <c r="BR116" s="35">
        <f t="shared" si="536"/>
        <v>0.55691685367212473</v>
      </c>
      <c r="BS116" s="243">
        <f>IFERROR('Turistas lugar residencia isla '!BS116/'Turistas lugar residencia isla '!$K116,"-")</f>
        <v>8.162315406423222E-2</v>
      </c>
      <c r="BT116" s="35">
        <f t="shared" si="537"/>
        <v>0.63559873391544097</v>
      </c>
      <c r="BU116" s="243">
        <f>IFERROR('Turistas lugar residencia isla '!BU116/'Turistas lugar residencia isla '!$M116,"-")</f>
        <v>6.4734561213434447E-2</v>
      </c>
      <c r="BV116" s="35">
        <f t="shared" si="538"/>
        <v>1.0099602922575239</v>
      </c>
      <c r="BW116" s="242">
        <f>IFERROR('Turistas lugar residencia isla '!BW116/'Turistas lugar residencia isla '!$C116,"-")</f>
        <v>0.36333992634531176</v>
      </c>
      <c r="BX116" s="35">
        <f t="shared" si="539"/>
        <v>-4.0889673951014394E-2</v>
      </c>
      <c r="BY116" s="243">
        <f>IFERROR('Turistas lugar residencia isla '!BY116/'Turistas lugar residencia isla '!$E116,"-")</f>
        <v>0.42763799813627146</v>
      </c>
      <c r="BZ116" s="35">
        <f t="shared" si="540"/>
        <v>-5.2885875205467947E-2</v>
      </c>
      <c r="CA116" s="243">
        <f>IFERROR('Turistas lugar residencia isla '!CA116/'Turistas lugar residencia isla '!$G116,"-")</f>
        <v>0.23934260297460375</v>
      </c>
      <c r="CB116" s="35">
        <f t="shared" si="541"/>
        <v>-3.6733792512498975E-2</v>
      </c>
      <c r="CC116" s="243">
        <f>IFERROR('Turistas lugar residencia isla '!CC116/'Turistas lugar residencia isla '!$I116,"-")</f>
        <v>0.23991170215629795</v>
      </c>
      <c r="CD116" s="35">
        <f t="shared" si="542"/>
        <v>1.2446123490025052E-2</v>
      </c>
      <c r="CE116" s="243">
        <f>IFERROR('Turistas lugar residencia isla '!CE116/'Turistas lugar residencia isla '!$K116,"-")</f>
        <v>0.47225807134092157</v>
      </c>
      <c r="CF116" s="35">
        <f t="shared" si="543"/>
        <v>-7.2523000528517123E-2</v>
      </c>
      <c r="CG116" s="243">
        <f>IFERROR('Turistas lugar residencia isla '!CG116/'Turistas lugar residencia isla '!$M116,"-")</f>
        <v>0.10793607800650054</v>
      </c>
      <c r="CH116" s="35">
        <f t="shared" si="544"/>
        <v>0.20091985820824876</v>
      </c>
      <c r="CI116" s="242">
        <f>IFERROR('Turistas lugar residencia isla '!CI116/'Turistas lugar residencia isla '!$C116,"-")</f>
        <v>4.2734283055459475E-2</v>
      </c>
      <c r="CJ116" s="35">
        <f t="shared" si="545"/>
        <v>0.25116382334699883</v>
      </c>
      <c r="CK116" s="243">
        <f>IFERROR('Turistas lugar residencia isla '!CK116/'Turistas lugar residencia isla '!$E116,"-")</f>
        <v>3.8738146138244806E-2</v>
      </c>
      <c r="CL116" s="35">
        <f t="shared" si="546"/>
        <v>0.3783704564733279</v>
      </c>
      <c r="CM116" s="243">
        <f>IFERROR('Turistas lugar residencia isla '!CM116/'Turistas lugar residencia isla '!$G116,"-")</f>
        <v>6.3763323109678152E-2</v>
      </c>
      <c r="CN116" s="35">
        <f t="shared" si="547"/>
        <v>0.14239410329440005</v>
      </c>
      <c r="CO116" s="243">
        <f>IFERROR('Turistas lugar residencia isla '!CO116/'Turistas lugar residencia isla '!$I116,"-")</f>
        <v>2.6832584057931999E-2</v>
      </c>
      <c r="CP116" s="35">
        <f t="shared" si="548"/>
        <v>0.5788578212095068</v>
      </c>
      <c r="CQ116" s="243">
        <f>IFERROR('Turistas lugar residencia isla '!CQ116/'Turistas lugar residencia isla '!$K116,"-")</f>
        <v>3.1529006050861084E-2</v>
      </c>
      <c r="CR116" s="35">
        <f t="shared" si="549"/>
        <v>9.9544988294652192E-2</v>
      </c>
      <c r="CS116" s="243">
        <f>IFERROR('Turistas lugar residencia isla '!CS116/'Turistas lugar residencia isla '!$M116,"-")</f>
        <v>8.5184182015167934E-2</v>
      </c>
      <c r="CT116" s="35">
        <f t="shared" si="550"/>
        <v>0.13154035667355846</v>
      </c>
      <c r="CU116" s="242">
        <f>IFERROR('Turistas lugar residencia isla '!CU116/'Turistas lugar residencia isla '!$C116,"-")</f>
        <v>4.1028381363800402E-2</v>
      </c>
      <c r="CV116" s="35">
        <f t="shared" si="551"/>
        <v>5.3325810463553669E-3</v>
      </c>
      <c r="CW116" s="243">
        <f>IFERROR('Turistas lugar residencia isla '!CW116/'Turistas lugar residencia isla '!$E116,"-")</f>
        <v>2.9529134462533576E-2</v>
      </c>
      <c r="CX116" s="35">
        <f t="shared" si="552"/>
        <v>-1.4877059046418117E-2</v>
      </c>
      <c r="CY116" s="243">
        <f>IFERROR('Turistas lugar residencia isla '!CY116/'Turistas lugar residencia isla '!$G116,"-")</f>
        <v>2.4628392675616364E-2</v>
      </c>
      <c r="CZ116" s="35">
        <f t="shared" si="553"/>
        <v>-3.6294010820209222E-3</v>
      </c>
      <c r="DA116" s="243">
        <f>IFERROR('Turistas lugar residencia isla '!DA116/'Turistas lugar residencia isla '!$I116,"-")</f>
        <v>2.2283091501332543E-2</v>
      </c>
      <c r="DB116" s="35">
        <f t="shared" si="554"/>
        <v>0.24487464880309218</v>
      </c>
      <c r="DC116" s="243">
        <f>IFERROR('Turistas lugar residencia isla '!DC116/'Turistas lugar residencia isla '!$K116,"-")</f>
        <v>9.9135742394109924E-2</v>
      </c>
      <c r="DD116" s="35">
        <f t="shared" si="555"/>
        <v>-6.2944054966713958E-2</v>
      </c>
      <c r="DE116" s="243">
        <f>IFERROR('Turistas lugar residencia isla '!DE116/'Turistas lugar residencia isla '!$M116,"-")</f>
        <v>0</v>
      </c>
      <c r="DF116" s="35">
        <f t="shared" si="556"/>
        <v>-1</v>
      </c>
      <c r="DG116" s="242">
        <f>IFERROR('Turistas lugar residencia isla '!DG116/'Turistas lugar residencia isla '!$C116,"-")</f>
        <v>2.498669439515451E-2</v>
      </c>
      <c r="DH116" s="35">
        <f t="shared" si="557"/>
        <v>-0.1276269842148009</v>
      </c>
      <c r="DI116" s="243">
        <f>IFERROR('Turistas lugar residencia isla '!DI116/'Turistas lugar residencia isla '!$E116,"-")</f>
        <v>9.9188729923806399E-3</v>
      </c>
      <c r="DJ116" s="35">
        <f t="shared" si="558"/>
        <v>-9.0684401107918866E-2</v>
      </c>
      <c r="DK116" s="243">
        <f>IFERROR('Turistas lugar residencia isla '!DK116/'Turistas lugar residencia isla '!$G116,"-")</f>
        <v>7.2179296443825883E-2</v>
      </c>
      <c r="DL116" s="35">
        <f t="shared" si="559"/>
        <v>-0.12068394634463309</v>
      </c>
      <c r="DM116" s="243">
        <f>IFERROR('Turistas lugar residencia isla '!DM116/'Turistas lugar residencia isla '!$I116,"-")</f>
        <v>1.0041187713678091E-2</v>
      </c>
      <c r="DN116" s="35">
        <f t="shared" si="560"/>
        <v>-0.26101012702770832</v>
      </c>
      <c r="DO116" s="243">
        <f>IFERROR('Turistas lugar residencia isla '!DO116/'Turistas lugar residencia isla '!$K116,"-")</f>
        <v>8.7430711293530229E-3</v>
      </c>
      <c r="DP116" s="35">
        <f t="shared" si="561"/>
        <v>-0.22687245280189083</v>
      </c>
      <c r="DQ116" s="243">
        <f>IFERROR('Turistas lugar residencia isla '!DQ116/'Turistas lugar residencia isla '!$M116,"-")</f>
        <v>3.9951245937161432E-3</v>
      </c>
      <c r="DR116" s="35">
        <f t="shared" si="562"/>
        <v>0.14460319609967498</v>
      </c>
      <c r="DS116" s="242">
        <f>IFERROR('Turistas lugar residencia isla '!DS116/'Turistas lugar residencia isla '!$C116,"-")</f>
        <v>6.1191860932066987E-2</v>
      </c>
      <c r="DT116" s="35">
        <f t="shared" si="563"/>
        <v>-0.11028842969654939</v>
      </c>
      <c r="DU116" s="243">
        <f>IFERROR('Turistas lugar residencia isla '!DU116/'Turistas lugar residencia isla '!$E116,"-")</f>
        <v>0.10163898481609385</v>
      </c>
      <c r="DV116" s="35">
        <f t="shared" si="564"/>
        <v>-0.14766176879966908</v>
      </c>
      <c r="DW116" s="243">
        <f>IFERROR('Turistas lugar residencia isla '!DW116/'Turistas lugar residencia isla '!$G116,"-")</f>
        <v>8.3391868485691967E-2</v>
      </c>
      <c r="DX116" s="35">
        <f t="shared" si="565"/>
        <v>2.2876938163696625E-2</v>
      </c>
      <c r="DY116" s="243">
        <f>IFERROR('Turistas lugar residencia isla '!DY116/'Turistas lugar residencia isla '!$I116,"-")</f>
        <v>8.3310899938083827E-2</v>
      </c>
      <c r="DZ116" s="35">
        <f t="shared" si="566"/>
        <v>0.28827637456466371</v>
      </c>
      <c r="EA116" s="243">
        <f>IFERROR('Turistas lugar residencia isla '!EA116/'Turistas lugar residencia isla '!$K116,"-")</f>
        <v>4.8539119028477129E-2</v>
      </c>
      <c r="EB116" s="35">
        <f t="shared" si="567"/>
        <v>-8.5425784604897803E-3</v>
      </c>
      <c r="EC116" s="243">
        <f>IFERROR('Turistas lugar residencia isla '!EC116/'Turistas lugar residencia isla '!$M116,"-")</f>
        <v>9.7304983748645726E-2</v>
      </c>
      <c r="ED116" s="35">
        <f t="shared" si="568"/>
        <v>2.3041388770165261E-2</v>
      </c>
    </row>
    <row r="117" spans="1:134" s="16" customFormat="1" outlineLevel="1" x14ac:dyDescent="0.25">
      <c r="A117" s="218"/>
      <c r="B117" s="33" t="s">
        <v>43</v>
      </c>
      <c r="C117" s="242">
        <f>IFERROR('Turistas lugar residencia isla '!C117/'Turistas lugar residencia isla '!$C117,"-")</f>
        <v>1</v>
      </c>
      <c r="D117" s="35">
        <f t="shared" si="503"/>
        <v>0</v>
      </c>
      <c r="E117" s="243">
        <f>IFERROR('Turistas lugar residencia isla '!E117/'Turistas lugar residencia isla '!$E117,"-")</f>
        <v>1</v>
      </c>
      <c r="F117" s="35">
        <f t="shared" si="504"/>
        <v>0</v>
      </c>
      <c r="G117" s="243">
        <f>IFERROR('Turistas lugar residencia isla '!G117/'Turistas lugar residencia isla '!$G117,"-")</f>
        <v>1</v>
      </c>
      <c r="H117" s="35">
        <f t="shared" si="505"/>
        <v>0</v>
      </c>
      <c r="I117" s="243">
        <f>IFERROR('Turistas lugar residencia isla '!I117/'Turistas lugar residencia isla '!$I117,"-")</f>
        <v>1</v>
      </c>
      <c r="J117" s="35">
        <f t="shared" si="506"/>
        <v>0</v>
      </c>
      <c r="K117" s="243">
        <f>IFERROR('Turistas lugar residencia isla '!K117/'Turistas lugar residencia isla '!$K117,"-")</f>
        <v>1</v>
      </c>
      <c r="L117" s="35">
        <f t="shared" si="507"/>
        <v>0</v>
      </c>
      <c r="M117" s="243">
        <f>IFERROR('Turistas lugar residencia isla '!M117/'Turistas lugar residencia isla '!$M117,"-")</f>
        <v>1</v>
      </c>
      <c r="N117" s="35">
        <f t="shared" si="508"/>
        <v>0</v>
      </c>
      <c r="O117" s="242">
        <f>IFERROR('Turistas lugar residencia isla '!O117/'Turistas lugar residencia isla '!$C117,"-")</f>
        <v>0.85942544459644321</v>
      </c>
      <c r="P117" s="35">
        <f t="shared" si="509"/>
        <v>-2.0666672413537368E-3</v>
      </c>
      <c r="Q117" s="243">
        <f>IFERROR('Turistas lugar residencia isla '!Q117/'Turistas lugar residencia isla '!$E117,"-")</f>
        <v>0.83205084287890563</v>
      </c>
      <c r="R117" s="35">
        <f t="shared" si="510"/>
        <v>-1.7682342086658753E-2</v>
      </c>
      <c r="S117" s="243">
        <f>IFERROR('Turistas lugar residencia isla '!S117/'Turistas lugar residencia isla '!$G117,"-")</f>
        <v>0.82212107254779776</v>
      </c>
      <c r="T117" s="35">
        <f t="shared" si="511"/>
        <v>1.8880777770932111E-2</v>
      </c>
      <c r="U117" s="243">
        <f>IFERROR('Turistas lugar residencia isla '!U117/'Turistas lugar residencia isla '!$I117,"-")</f>
        <v>0.90780552819145854</v>
      </c>
      <c r="V117" s="35">
        <f t="shared" si="512"/>
        <v>-1.0227223186782819E-2</v>
      </c>
      <c r="W117" s="243">
        <f>IFERROR('Turistas lugar residencia isla '!W117/'Turistas lugar residencia isla '!$K117,"-")</f>
        <v>0.89271950359322449</v>
      </c>
      <c r="X117" s="35">
        <f t="shared" si="513"/>
        <v>2.295025499094594E-2</v>
      </c>
      <c r="Y117" s="243">
        <f>IFERROR('Turistas lugar residencia isla '!Y117/'Turistas lugar residencia isla '!$M117,"-")</f>
        <v>0.71411810715682444</v>
      </c>
      <c r="Z117" s="35">
        <f t="shared" si="514"/>
        <v>0.37649921154080035</v>
      </c>
      <c r="AA117" s="242">
        <f>IFERROR('Turistas lugar residencia isla '!AA117/'Turistas lugar residencia isla '!$C117,"-")</f>
        <v>0.14057455540355676</v>
      </c>
      <c r="AB117" s="35">
        <f t="shared" si="515"/>
        <v>1.2823431475998515E-2</v>
      </c>
      <c r="AC117" s="243">
        <f>IFERROR('Turistas lugar residencia isla '!AC117/'Turistas lugar residencia isla '!$E117,"-")</f>
        <v>0.1679491571210944</v>
      </c>
      <c r="AD117" s="35">
        <f t="shared" si="516"/>
        <v>9.7909892040407787E-2</v>
      </c>
      <c r="AE117" s="243">
        <f>IFERROR('Turistas lugar residencia isla '!AE117/'Turistas lugar residencia isla '!$G117,"-")</f>
        <v>0.17788344306266765</v>
      </c>
      <c r="AF117" s="35">
        <f t="shared" si="517"/>
        <v>-7.8866170211398301E-2</v>
      </c>
      <c r="AG117" s="243">
        <f>IFERROR('Turistas lugar residencia isla '!AG117/'Turistas lugar residencia isla '!$I117,"-")</f>
        <v>9.2200910419604279E-2</v>
      </c>
      <c r="AH117" s="35">
        <f t="shared" si="518"/>
        <v>0.11334652150924507</v>
      </c>
      <c r="AI117" s="243">
        <f>IFERROR('Turistas lugar residencia isla '!AI117/'Turistas lugar residencia isla '!$K117,"-")</f>
        <v>0.10728560767917565</v>
      </c>
      <c r="AJ117" s="35">
        <f t="shared" si="519"/>
        <v>-0.15731696904435111</v>
      </c>
      <c r="AK117" s="243">
        <f>IFERROR('Turistas lugar residencia isla '!AK117/'Turistas lugar residencia isla '!$M117,"-")</f>
        <v>0.28588189284317561</v>
      </c>
      <c r="AL117" s="35">
        <f t="shared" si="520"/>
        <v>-0.40601686482351884</v>
      </c>
      <c r="AM117" s="242">
        <f>IFERROR('Turistas lugar residencia isla '!AM117/'Turistas lugar residencia isla '!$C117,"-")</f>
        <v>0.1998261849199324</v>
      </c>
      <c r="AN117" s="35">
        <f t="shared" si="521"/>
        <v>-3.864139036841574E-2</v>
      </c>
      <c r="AO117" s="243">
        <f>IFERROR('Turistas lugar residencia isla '!AO117/'Turistas lugar residencia isla '!$E117,"-")</f>
        <v>0.12036193802270885</v>
      </c>
      <c r="AP117" s="35">
        <f t="shared" si="522"/>
        <v>-1.651530030938364E-2</v>
      </c>
      <c r="AQ117" s="243">
        <f>IFERROR('Turistas lugar residencia isla '!AQ117/'Turistas lugar residencia isla '!$G117,"-")</f>
        <v>0.22939752725170917</v>
      </c>
      <c r="AR117" s="35">
        <f t="shared" si="523"/>
        <v>1.7547425304974107E-2</v>
      </c>
      <c r="AS117" s="243">
        <f>IFERROR('Turistas lugar residencia isla '!AS117/'Turistas lugar residencia isla '!$I117,"-")</f>
        <v>0.44132815669003883</v>
      </c>
      <c r="AT117" s="35">
        <f t="shared" si="524"/>
        <v>-5.1927978234037053E-2</v>
      </c>
      <c r="AU117" s="243">
        <f>IFERROR('Turistas lugar residencia isla '!AU117/'Turistas lugar residencia isla '!$K117,"-")</f>
        <v>0.10131564151579894</v>
      </c>
      <c r="AV117" s="35">
        <f t="shared" si="525"/>
        <v>-0.12309823363364036</v>
      </c>
      <c r="AW117" s="243">
        <f>IFERROR('Turistas lugar residencia isla '!AW117/'Turistas lugar residencia isla '!$M117,"-")</f>
        <v>0.25615956198670314</v>
      </c>
      <c r="AX117" s="35">
        <f t="shared" si="526"/>
        <v>0.22199457147063972</v>
      </c>
      <c r="AY117" s="242">
        <f>IFERROR('Turistas lugar residencia isla '!AY117/'Turistas lugar residencia isla '!$C117,"-")</f>
        <v>2.6601217778493065E-2</v>
      </c>
      <c r="AZ117" s="35">
        <f t="shared" si="527"/>
        <v>0.2187929215086899</v>
      </c>
      <c r="BA117" s="243">
        <f>IFERROR('Turistas lugar residencia isla '!BA117/'Turistas lugar residencia isla '!$E117,"-")</f>
        <v>3.8115449205858513E-2</v>
      </c>
      <c r="BB117" s="35">
        <f t="shared" si="528"/>
        <v>0.26998935253265732</v>
      </c>
      <c r="BC117" s="243">
        <f>IFERROR('Turistas lugar residencia isla '!BC117/'Turistas lugar residencia isla '!$G117,"-")</f>
        <v>3.0480370641306997E-2</v>
      </c>
      <c r="BD117" s="35">
        <f t="shared" si="529"/>
        <v>0.19182899318541713</v>
      </c>
      <c r="BE117" s="243">
        <f>IFERROR('Turistas lugar residencia isla '!BE117/'Turistas lugar residencia isla '!$I117,"-")</f>
        <v>6.9215068925331429E-3</v>
      </c>
      <c r="BF117" s="35">
        <f t="shared" si="530"/>
        <v>-0.16114429873399994</v>
      </c>
      <c r="BG117" s="243">
        <f>IFERROR('Turistas lugar residencia isla '!BG117/'Turistas lugar residencia isla '!$K117,"-")</f>
        <v>1.378510166320804E-2</v>
      </c>
      <c r="BH117" s="35">
        <f t="shared" si="531"/>
        <v>0.13364784098621385</v>
      </c>
      <c r="BI117" s="243">
        <f>IFERROR('Turistas lugar residencia isla '!BI117/'Turistas lugar residencia isla '!$M117,"-")</f>
        <v>4.3566679702776688E-2</v>
      </c>
      <c r="BJ117" s="35">
        <f t="shared" si="532"/>
        <v>0.39425822671657618</v>
      </c>
      <c r="BK117" s="242">
        <f>IFERROR('Turistas lugar residencia isla '!BK117/'Turistas lugar residencia isla '!$C117,"-")</f>
        <v>3.7259730157452861E-2</v>
      </c>
      <c r="BL117" s="35">
        <f t="shared" si="533"/>
        <v>0.15439817975146264</v>
      </c>
      <c r="BM117" s="243">
        <f>IFERROR('Turistas lugar residencia isla '!BM117/'Turistas lugar residencia isla '!$E117,"-")</f>
        <v>3.0615456168347412E-2</v>
      </c>
      <c r="BN117" s="35">
        <f t="shared" si="534"/>
        <v>-0.13753213832776678</v>
      </c>
      <c r="BO117" s="243">
        <f>IFERROR('Turistas lugar residencia isla '!BO117/'Turistas lugar residencia isla '!$G117,"-")</f>
        <v>2.4731998518879767E-2</v>
      </c>
      <c r="BP117" s="35">
        <f t="shared" si="535"/>
        <v>0.26867432859785123</v>
      </c>
      <c r="BQ117" s="243">
        <f>IFERROR('Turistas lugar residencia isla '!BQ117/'Turistas lugar residencia isla '!$I117,"-")</f>
        <v>4.2784570512449056E-2</v>
      </c>
      <c r="BR117" s="35">
        <f t="shared" si="536"/>
        <v>4.9794685551702855E-2</v>
      </c>
      <c r="BS117" s="243">
        <f>IFERROR('Turistas lugar residencia isla '!BS117/'Turistas lugar residencia isla '!$K117,"-")</f>
        <v>5.6643120738476639E-2</v>
      </c>
      <c r="BT117" s="35">
        <f t="shared" si="537"/>
        <v>0.70577725437239747</v>
      </c>
      <c r="BU117" s="243">
        <f>IFERROR('Turistas lugar residencia isla '!BU117/'Turistas lugar residencia isla '!$M117,"-")</f>
        <v>4.6617129448572547E-2</v>
      </c>
      <c r="BV117" s="35">
        <f t="shared" si="538"/>
        <v>0.13512710207274159</v>
      </c>
      <c r="BW117" s="242">
        <f>IFERROR('Turistas lugar residencia isla '!BW117/'Turistas lugar residencia isla '!$C117,"-")</f>
        <v>0.36509857568198278</v>
      </c>
      <c r="BX117" s="35">
        <f t="shared" si="539"/>
        <v>9.2990920770428254E-3</v>
      </c>
      <c r="BY117" s="243">
        <f>IFERROR('Turistas lugar residencia isla '!BY117/'Turistas lugar residencia isla '!$E117,"-")</f>
        <v>0.41657406556436544</v>
      </c>
      <c r="BZ117" s="35">
        <f t="shared" si="540"/>
        <v>8.0588680494453335E-4</v>
      </c>
      <c r="CA117" s="243">
        <f>IFERROR('Turistas lugar residencia isla '!CA117/'Turistas lugar residencia isla '!$G117,"-")</f>
        <v>0.261783485509406</v>
      </c>
      <c r="CB117" s="35">
        <f t="shared" si="541"/>
        <v>5.1063965271279432E-2</v>
      </c>
      <c r="CC117" s="243">
        <f>IFERROR('Turistas lugar residencia isla '!CC117/'Turistas lugar residencia isla '!$I117,"-")</f>
        <v>0.21065203814233194</v>
      </c>
      <c r="CD117" s="35">
        <f t="shared" si="542"/>
        <v>-6.2697494558344946E-2</v>
      </c>
      <c r="CE117" s="243">
        <f>IFERROR('Turistas lugar residencia isla '!CE117/'Turistas lugar residencia isla '!$K117,"-")</f>
        <v>0.49641699804749395</v>
      </c>
      <c r="CF117" s="35">
        <f t="shared" si="543"/>
        <v>7.7856032980849754E-3</v>
      </c>
      <c r="CG117" s="243">
        <f>IFERROR('Turistas lugar residencia isla '!CG117/'Turistas lugar residencia isla '!$M117,"-")</f>
        <v>0.13500195541650373</v>
      </c>
      <c r="CH117" s="35">
        <f t="shared" si="544"/>
        <v>0.77483204532894168</v>
      </c>
      <c r="CI117" s="242">
        <f>IFERROR('Turistas lugar residencia isla '!CI117/'Turistas lugar residencia isla '!$C117,"-")</f>
        <v>3.118693168101714E-2</v>
      </c>
      <c r="CJ117" s="35">
        <f t="shared" si="545"/>
        <v>9.1858288074255778E-2</v>
      </c>
      <c r="CK117" s="243">
        <f>IFERROR('Turistas lugar residencia isla '!CK117/'Turistas lugar residencia isla '!$E117,"-")</f>
        <v>2.5145724892568798E-2</v>
      </c>
      <c r="CL117" s="35">
        <f t="shared" si="546"/>
        <v>4.0488671103010798E-2</v>
      </c>
      <c r="CM117" s="243">
        <f>IFERROR('Turistas lugar residencia isla '!CM117/'Turistas lugar residencia isla '!$G117,"-")</f>
        <v>5.1599880787883717E-2</v>
      </c>
      <c r="CN117" s="35">
        <f t="shared" si="547"/>
        <v>6.3885571199564284E-2</v>
      </c>
      <c r="CO117" s="243">
        <f>IFERROR('Turistas lugar residencia isla '!CO117/'Turistas lugar residencia isla '!$I117,"-")</f>
        <v>2.1382627339630294E-2</v>
      </c>
      <c r="CP117" s="35">
        <f t="shared" si="548"/>
        <v>0.65838765196199023</v>
      </c>
      <c r="CQ117" s="243">
        <f>IFERROR('Turistas lugar residencia isla '!CQ117/'Turistas lugar residencia isla '!$K117,"-")</f>
        <v>2.35067417682958E-2</v>
      </c>
      <c r="CR117" s="35">
        <f t="shared" si="549"/>
        <v>4.5640299056730171E-2</v>
      </c>
      <c r="CS117" s="243">
        <f>IFERROR('Turistas lugar residencia isla '!CS117/'Turistas lugar residencia isla '!$M117,"-")</f>
        <v>7.9468126710989434E-2</v>
      </c>
      <c r="CT117" s="35">
        <f t="shared" si="550"/>
        <v>9.2091692628033517E-3</v>
      </c>
      <c r="CU117" s="242">
        <f>IFERROR('Turistas lugar residencia isla '!CU117/'Turistas lugar residencia isla '!$C117,"-")</f>
        <v>5.4894450256162658E-2</v>
      </c>
      <c r="CV117" s="35">
        <f t="shared" si="551"/>
        <v>6.1480056687313933E-2</v>
      </c>
      <c r="CW117" s="243">
        <f>IFERROR('Turistas lugar residencia isla '!CW117/'Turistas lugar residencia isla '!$E117,"-")</f>
        <v>3.8268623961544783E-2</v>
      </c>
      <c r="CX117" s="35">
        <f t="shared" si="552"/>
        <v>6.8182659649671074E-2</v>
      </c>
      <c r="CY117" s="243">
        <f>IFERROR('Turistas lugar residencia isla '!CY117/'Turistas lugar residencia isla '!$G117,"-")</f>
        <v>2.6416321222466066E-2</v>
      </c>
      <c r="CZ117" s="35">
        <f t="shared" si="553"/>
        <v>-0.22968318502663065</v>
      </c>
      <c r="DA117" s="243">
        <f>IFERROR('Turistas lugar residencia isla '!DA117/'Turistas lugar residencia isla '!$I117,"-")</f>
        <v>3.8277542768473984E-2</v>
      </c>
      <c r="DB117" s="35">
        <f t="shared" si="554"/>
        <v>0.40812768646679309</v>
      </c>
      <c r="DC117" s="243">
        <f>IFERROR('Turistas lugar residencia isla '!DC117/'Turistas lugar residencia isla '!$K117,"-")</f>
        <v>0.13170215593469839</v>
      </c>
      <c r="DD117" s="35">
        <f t="shared" si="555"/>
        <v>8.0428825185800967E-2</v>
      </c>
      <c r="DE117" s="243">
        <f>IFERROR('Turistas lugar residencia isla '!DE117/'Turistas lugar residencia isla '!$M117,"-")</f>
        <v>0</v>
      </c>
      <c r="DF117" s="35">
        <f t="shared" si="556"/>
        <v>-1</v>
      </c>
      <c r="DG117" s="242">
        <f>IFERROR('Turistas lugar residencia isla '!DG117/'Turistas lugar residencia isla '!$C117,"-")</f>
        <v>2.8678415278560125E-2</v>
      </c>
      <c r="DH117" s="35">
        <f t="shared" si="557"/>
        <v>-7.6479938112001822E-2</v>
      </c>
      <c r="DI117" s="243">
        <f>IFERROR('Turistas lugar residencia isla '!DI117/'Turistas lugar residencia isla '!$E117,"-")</f>
        <v>1.1758251245589263E-2</v>
      </c>
      <c r="DJ117" s="35">
        <f t="shared" si="558"/>
        <v>-5.2782676462594158E-2</v>
      </c>
      <c r="DK117" s="243">
        <f>IFERROR('Turistas lugar residencia isla '!DK117/'Turistas lugar residencia isla '!$G117,"-")</f>
        <v>8.755317131322983E-2</v>
      </c>
      <c r="DL117" s="35">
        <f t="shared" si="559"/>
        <v>-7.0395772967441483E-2</v>
      </c>
      <c r="DM117" s="243">
        <f>IFERROR('Turistas lugar residencia isla '!DM117/'Turistas lugar residencia isla '!$I117,"-")</f>
        <v>1.3424504065982886E-2</v>
      </c>
      <c r="DN117" s="35">
        <f t="shared" si="560"/>
        <v>0.11950485362549657</v>
      </c>
      <c r="DO117" s="243">
        <f>IFERROR('Turistas lugar residencia isla '!DO117/'Turistas lugar residencia isla '!$K117,"-")</f>
        <v>5.6428447297670282E-3</v>
      </c>
      <c r="DP117" s="35">
        <f t="shared" si="561"/>
        <v>-0.30453236337458056</v>
      </c>
      <c r="DQ117" s="243">
        <f>IFERROR('Turistas lugar residencia isla '!DQ117/'Turistas lugar residencia isla '!$M117,"-")</f>
        <v>6.1008994915917091E-3</v>
      </c>
      <c r="DR117" s="35">
        <f t="shared" si="562"/>
        <v>0.84692365419780358</v>
      </c>
      <c r="DS117" s="242">
        <f>IFERROR('Turistas lugar residencia isla '!DS117/'Turistas lugar residencia isla '!$C117,"-")</f>
        <v>6.2789088275529092E-2</v>
      </c>
      <c r="DT117" s="35">
        <f t="shared" si="563"/>
        <v>-0.2308677486770242</v>
      </c>
      <c r="DU117" s="243">
        <f>IFERROR('Turistas lugar residencia isla '!DU117/'Turistas lugar residencia isla '!$E117,"-")</f>
        <v>0.11154185709073794</v>
      </c>
      <c r="DV117" s="35">
        <f t="shared" si="564"/>
        <v>-0.20482329625178208</v>
      </c>
      <c r="DW117" s="243">
        <f>IFERROR('Turistas lugar residencia isla '!DW117/'Turistas lugar residencia isla '!$G117,"-")</f>
        <v>8.8808511022605147E-2</v>
      </c>
      <c r="DX117" s="35">
        <f t="shared" si="565"/>
        <v>-2.7029119963883241E-2</v>
      </c>
      <c r="DY117" s="243">
        <f>IFERROR('Turistas lugar residencia isla '!DY117/'Turistas lugar residencia isla '!$I117,"-")</f>
        <v>6.8365172265038993E-2</v>
      </c>
      <c r="DZ117" s="35">
        <f t="shared" si="566"/>
        <v>-0.12662586608696125</v>
      </c>
      <c r="EA117" s="243">
        <f>IFERROR('Turistas lugar residencia isla '!EA117/'Turistas lugar residencia isla '!$K117,"-")</f>
        <v>4.605767559776331E-2</v>
      </c>
      <c r="EB117" s="35">
        <f t="shared" si="567"/>
        <v>-8.6912179068353912E-2</v>
      </c>
      <c r="EC117" s="243">
        <f>IFERROR('Turistas lugar residencia isla '!EC117/'Turistas lugar residencia isla '!$M117,"-")</f>
        <v>9.3468908877590934E-2</v>
      </c>
      <c r="ED117" s="35">
        <f t="shared" si="568"/>
        <v>0.51951414853105393</v>
      </c>
    </row>
    <row r="118" spans="1:134" s="16" customFormat="1" outlineLevel="1" x14ac:dyDescent="0.25">
      <c r="A118" s="218"/>
      <c r="B118" s="33" t="s">
        <v>45</v>
      </c>
      <c r="C118" s="242">
        <f>IFERROR('Turistas lugar residencia isla '!C118/'Turistas lugar residencia isla '!$C118,"-")</f>
        <v>1</v>
      </c>
      <c r="D118" s="35">
        <f t="shared" si="503"/>
        <v>0</v>
      </c>
      <c r="E118" s="243">
        <f>IFERROR('Turistas lugar residencia isla '!E118/'Turistas lugar residencia isla '!$E118,"-")</f>
        <v>1</v>
      </c>
      <c r="F118" s="35">
        <f t="shared" si="504"/>
        <v>0</v>
      </c>
      <c r="G118" s="243">
        <f>IFERROR('Turistas lugar residencia isla '!G118/'Turistas lugar residencia isla '!$G118,"-")</f>
        <v>1</v>
      </c>
      <c r="H118" s="35">
        <f t="shared" si="505"/>
        <v>0</v>
      </c>
      <c r="I118" s="243">
        <f>IFERROR('Turistas lugar residencia isla '!I118/'Turistas lugar residencia isla '!$I118,"-")</f>
        <v>1</v>
      </c>
      <c r="J118" s="35">
        <f t="shared" si="506"/>
        <v>0</v>
      </c>
      <c r="K118" s="243">
        <f>IFERROR('Turistas lugar residencia isla '!K118/'Turistas lugar residencia isla '!$K118,"-")</f>
        <v>1</v>
      </c>
      <c r="L118" s="35">
        <f t="shared" si="507"/>
        <v>0</v>
      </c>
      <c r="M118" s="243">
        <f>IFERROR('Turistas lugar residencia isla '!M118/'Turistas lugar residencia isla '!$M118,"-")</f>
        <v>1</v>
      </c>
      <c r="N118" s="35">
        <f t="shared" si="508"/>
        <v>0</v>
      </c>
      <c r="O118" s="242">
        <f>IFERROR('Turistas lugar residencia isla '!O118/'Turistas lugar residencia isla '!$C118,"-")</f>
        <v>0.84235919679480564</v>
      </c>
      <c r="P118" s="35">
        <f t="shared" si="509"/>
        <v>7.0281261937645834E-3</v>
      </c>
      <c r="Q118" s="243">
        <f>IFERROR('Turistas lugar residencia isla '!Q118/'Turistas lugar residencia isla '!$E118,"-")</f>
        <v>0.84059402106567538</v>
      </c>
      <c r="R118" s="35">
        <f t="shared" si="510"/>
        <v>-1.6806655682002458E-2</v>
      </c>
      <c r="S118" s="243">
        <f>IFERROR('Turistas lugar residencia isla '!S118/'Turistas lugar residencia isla '!$G118,"-")</f>
        <v>0.80952789994502472</v>
      </c>
      <c r="T118" s="35">
        <f t="shared" si="511"/>
        <v>1.7927757787805865E-2</v>
      </c>
      <c r="U118" s="243">
        <f>IFERROR('Turistas lugar residencia isla '!U118/'Turistas lugar residencia isla '!$I118,"-")</f>
        <v>0.87258176285775324</v>
      </c>
      <c r="V118" s="35">
        <f t="shared" si="512"/>
        <v>-8.4171156646501988E-3</v>
      </c>
      <c r="W118" s="243">
        <f>IFERROR('Turistas lugar residencia isla '!W118/'Turistas lugar residencia isla '!$K118,"-")</f>
        <v>0.86094078505558946</v>
      </c>
      <c r="X118" s="35">
        <f t="shared" si="513"/>
        <v>4.6145254790434631E-2</v>
      </c>
      <c r="Y118" s="243">
        <f>IFERROR('Turistas lugar residencia isla '!Y118/'Turistas lugar residencia isla '!$M118,"-")</f>
        <v>0.64109503487040698</v>
      </c>
      <c r="Z118" s="35">
        <f t="shared" si="514"/>
        <v>0.2598888125124057</v>
      </c>
      <c r="AA118" s="242">
        <f>IFERROR('Turistas lugar residencia isla '!AA118/'Turistas lugar residencia isla '!$C118,"-")</f>
        <v>0.15763992052332443</v>
      </c>
      <c r="AB118" s="35">
        <f t="shared" si="515"/>
        <v>-3.5957576469547448E-2</v>
      </c>
      <c r="AC118" s="243">
        <f>IFERROR('Turistas lugar residencia isla '!AC118/'Turistas lugar residencia isla '!$E118,"-")</f>
        <v>0.15940597893432465</v>
      </c>
      <c r="AD118" s="35">
        <f t="shared" si="516"/>
        <v>9.9053160500267357E-2</v>
      </c>
      <c r="AE118" s="243">
        <f>IFERROR('Turistas lugar residencia isla '!AE118/'Turistas lugar residencia isla '!$G118,"-")</f>
        <v>0.19046866410115448</v>
      </c>
      <c r="AF118" s="35">
        <f t="shared" si="517"/>
        <v>-6.9657042071524011E-2</v>
      </c>
      <c r="AG118" s="243">
        <f>IFERROR('Turistas lugar residencia isla '!AG118/'Turistas lugar residencia isla '!$I118,"-")</f>
        <v>0.12741823714224679</v>
      </c>
      <c r="AH118" s="35">
        <f t="shared" si="518"/>
        <v>6.1670054715697198E-2</v>
      </c>
      <c r="AI118" s="243">
        <f>IFERROR('Turistas lugar residencia isla '!AI118/'Turistas lugar residencia isla '!$K118,"-")</f>
        <v>0.13905482572608643</v>
      </c>
      <c r="AJ118" s="35">
        <f t="shared" si="519"/>
        <v>-0.21453544670209201</v>
      </c>
      <c r="AK118" s="243">
        <f>IFERROR('Turistas lugar residencia isla '!AK118/'Turistas lugar residencia isla '!$M118,"-")</f>
        <v>0.35890496512959302</v>
      </c>
      <c r="AL118" s="35">
        <f t="shared" si="520"/>
        <v>-0.26925517569839419</v>
      </c>
      <c r="AM118" s="242">
        <f>IFERROR('Turistas lugar residencia isla '!AM118/'Turistas lugar residencia isla '!$C118,"-")</f>
        <v>0.1727911548215173</v>
      </c>
      <c r="AN118" s="35">
        <f t="shared" si="521"/>
        <v>-4.5115121401309577E-2</v>
      </c>
      <c r="AO118" s="243">
        <f>IFERROR('Turistas lugar residencia isla '!AO118/'Turistas lugar residencia isla '!$E118,"-")</f>
        <v>0.10317437267657993</v>
      </c>
      <c r="AP118" s="35">
        <f t="shared" si="522"/>
        <v>-8.7199203369476286E-2</v>
      </c>
      <c r="AQ118" s="243">
        <f>IFERROR('Turistas lugar residencia isla '!AQ118/'Turistas lugar residencia isla '!$G118,"-")</f>
        <v>0.18931418361737218</v>
      </c>
      <c r="AR118" s="35">
        <f t="shared" si="523"/>
        <v>7.9469939181230353E-2</v>
      </c>
      <c r="AS118" s="243">
        <f>IFERROR('Turistas lugar residencia isla '!AS118/'Turistas lugar residencia isla '!$I118,"-")</f>
        <v>0.38940847301317688</v>
      </c>
      <c r="AT118" s="35">
        <f t="shared" si="524"/>
        <v>-5.0475544795857363E-2</v>
      </c>
      <c r="AU118" s="243">
        <f>IFERROR('Turistas lugar residencia isla '!AU118/'Turistas lugar residencia isla '!$K118,"-")</f>
        <v>7.573157296417081E-2</v>
      </c>
      <c r="AV118" s="35">
        <f t="shared" si="525"/>
        <v>-0.34801373017627468</v>
      </c>
      <c r="AW118" s="243">
        <f>IFERROR('Turistas lugar residencia isla '!AW118/'Turistas lugar residencia isla '!$M118,"-")</f>
        <v>0.23810762985323203</v>
      </c>
      <c r="AX118" s="35">
        <f t="shared" si="526"/>
        <v>0.22596266336175996</v>
      </c>
      <c r="AY118" s="242">
        <f>IFERROR('Turistas lugar residencia isla '!AY118/'Turistas lugar residencia isla '!$C118,"-")</f>
        <v>3.3090860623650048E-2</v>
      </c>
      <c r="AZ118" s="35">
        <f t="shared" si="527"/>
        <v>0.17733798850460158</v>
      </c>
      <c r="BA118" s="243">
        <f>IFERROR('Turistas lugar residencia isla '!BA118/'Turistas lugar residencia isla '!$E118,"-")</f>
        <v>4.1562596809169766E-2</v>
      </c>
      <c r="BB118" s="35">
        <f t="shared" si="528"/>
        <v>0.121604647367614</v>
      </c>
      <c r="BC118" s="243">
        <f>IFERROR('Turistas lugar residencia isla '!BC118/'Turistas lugar residencia isla '!$G118,"-")</f>
        <v>4.3523227047828475E-2</v>
      </c>
      <c r="BD118" s="35">
        <f t="shared" si="529"/>
        <v>0.20970295289430507</v>
      </c>
      <c r="BE118" s="243">
        <f>IFERROR('Turistas lugar residencia isla '!BE118/'Turistas lugar residencia isla '!$I118,"-")</f>
        <v>9.9777519577756123E-3</v>
      </c>
      <c r="BF118" s="35">
        <f t="shared" si="530"/>
        <v>0.16670085683013425</v>
      </c>
      <c r="BG118" s="243">
        <f>IFERROR('Turistas lugar residencia isla '!BG118/'Turistas lugar residencia isla '!$K118,"-")</f>
        <v>2.0905846877729544E-2</v>
      </c>
      <c r="BH118" s="35">
        <f t="shared" si="531"/>
        <v>0.20338139061020266</v>
      </c>
      <c r="BI118" s="243">
        <f>IFERROR('Turistas lugar residencia isla '!BI118/'Turistas lugar residencia isla '!$M118,"-")</f>
        <v>2.5814510252940563E-2</v>
      </c>
      <c r="BJ118" s="35">
        <f t="shared" si="532"/>
        <v>-4.1644688194079404E-2</v>
      </c>
      <c r="BK118" s="242">
        <f>IFERROR('Turistas lugar residencia isla '!BK118/'Turistas lugar residencia isla '!$C118,"-")</f>
        <v>4.617485398235166E-2</v>
      </c>
      <c r="BL118" s="35">
        <f t="shared" si="533"/>
        <v>0.16067607015416163</v>
      </c>
      <c r="BM118" s="243">
        <f>IFERROR('Turistas lugar residencia isla '!BM118/'Turistas lugar residencia isla '!$E118,"-")</f>
        <v>3.3278152106567531E-2</v>
      </c>
      <c r="BN118" s="35">
        <f t="shared" si="534"/>
        <v>-0.17618419235297311</v>
      </c>
      <c r="BO118" s="243">
        <f>IFERROR('Turistas lugar residencia isla '!BO118/'Turistas lugar residencia isla '!$G118,"-")</f>
        <v>3.4606926882902692E-2</v>
      </c>
      <c r="BP118" s="35">
        <f t="shared" si="535"/>
        <v>0.12215554127763117</v>
      </c>
      <c r="BQ118" s="243">
        <f>IFERROR('Turistas lugar residencia isla '!BQ118/'Turistas lugar residencia isla '!$I118,"-")</f>
        <v>6.5676012233818068E-2</v>
      </c>
      <c r="BR118" s="35">
        <f t="shared" si="536"/>
        <v>0.26966609232286021</v>
      </c>
      <c r="BS118" s="243">
        <f>IFERROR('Turistas lugar residencia isla '!BS118/'Turistas lugar residencia isla '!$K118,"-")</f>
        <v>6.6825848984554334E-2</v>
      </c>
      <c r="BT118" s="35">
        <f t="shared" si="537"/>
        <v>0.66481717859651401</v>
      </c>
      <c r="BU118" s="243">
        <f>IFERROR('Turistas lugar residencia isla '!BU118/'Turistas lugar residencia isla '!$M118,"-")</f>
        <v>3.3725408556261056E-2</v>
      </c>
      <c r="BV118" s="35">
        <f t="shared" si="538"/>
        <v>-0.143805924521067</v>
      </c>
      <c r="BW118" s="242">
        <f>IFERROR('Turistas lugar residencia isla '!BW118/'Turistas lugar residencia isla '!$C118,"-")</f>
        <v>0.34395199622918304</v>
      </c>
      <c r="BX118" s="35">
        <f t="shared" si="539"/>
        <v>4.1184308624009569E-2</v>
      </c>
      <c r="BY118" s="243">
        <f>IFERROR('Turistas lugar residencia isla '!BY118/'Turistas lugar residencia isla '!$E118,"-")</f>
        <v>0.42250667983271373</v>
      </c>
      <c r="BZ118" s="35">
        <f t="shared" si="540"/>
        <v>8.1698161221499532E-5</v>
      </c>
      <c r="CA118" s="243">
        <f>IFERROR('Turistas lugar residencia isla '!CA118/'Turistas lugar residencia isla '!$G118,"-")</f>
        <v>0.21068581638262782</v>
      </c>
      <c r="CB118" s="35">
        <f t="shared" si="541"/>
        <v>1.2243744644994781E-2</v>
      </c>
      <c r="CC118" s="243">
        <f>IFERROR('Turistas lugar residencia isla '!CC118/'Turistas lugar residencia isla '!$I118,"-")</f>
        <v>0.21460763727875704</v>
      </c>
      <c r="CD118" s="35">
        <f t="shared" si="542"/>
        <v>1.3242715023038532E-2</v>
      </c>
      <c r="CE118" s="243">
        <f>IFERROR('Turistas lugar residencia isla '!CE118/'Turistas lugar residencia isla '!$K118,"-")</f>
        <v>0.48430196066382536</v>
      </c>
      <c r="CF118" s="35">
        <f t="shared" si="543"/>
        <v>0.16799997656310106</v>
      </c>
      <c r="CG118" s="243">
        <f>IFERROR('Turistas lugar residencia isla '!CG118/'Turistas lugar residencia isla '!$M118,"-")</f>
        <v>0.11283439158946601</v>
      </c>
      <c r="CH118" s="35">
        <f t="shared" si="544"/>
        <v>0.78203531379915758</v>
      </c>
      <c r="CI118" s="242">
        <f>IFERROR('Turistas lugar residencia isla '!CI118/'Turistas lugar residencia isla '!$C118,"-")</f>
        <v>4.6560585959532566E-2</v>
      </c>
      <c r="CJ118" s="35">
        <f t="shared" si="545"/>
        <v>0.13806171115763366</v>
      </c>
      <c r="CK118" s="243">
        <f>IFERROR('Turistas lugar residencia isla '!CK118/'Turistas lugar residencia isla '!$E118,"-")</f>
        <v>4.0154023389095413E-2</v>
      </c>
      <c r="CL118" s="35">
        <f t="shared" si="546"/>
        <v>0.1762892924985886</v>
      </c>
      <c r="CM118" s="243">
        <f>IFERROR('Turistas lugar residencia isla '!CM118/'Turistas lugar residencia isla '!$G118,"-")</f>
        <v>7.9483919736118749E-2</v>
      </c>
      <c r="CN118" s="35">
        <f t="shared" si="547"/>
        <v>0.17412867004829558</v>
      </c>
      <c r="CO118" s="243">
        <f>IFERROR('Turistas lugar residencia isla '!CO118/'Turistas lugar residencia isla '!$I118,"-")</f>
        <v>1.9210428965179469E-2</v>
      </c>
      <c r="CP118" s="35">
        <f t="shared" si="548"/>
        <v>-2.9245860935453671E-2</v>
      </c>
      <c r="CQ118" s="243">
        <f>IFERROR('Turistas lugar residencia isla '!CQ118/'Turistas lugar residencia isla '!$K118,"-")</f>
        <v>3.3976939046925135E-2</v>
      </c>
      <c r="CR118" s="35">
        <f t="shared" si="549"/>
        <v>3.4536345340126173E-2</v>
      </c>
      <c r="CS118" s="243">
        <f>IFERROR('Turistas lugar residencia isla '!CS118/'Turistas lugar residencia isla '!$M118,"-")</f>
        <v>7.7911939210991987E-2</v>
      </c>
      <c r="CT118" s="35">
        <f t="shared" si="550"/>
        <v>-0.10698047542685774</v>
      </c>
      <c r="CU118" s="242">
        <f>IFERROR('Turistas lugar residencia isla '!CU118/'Turistas lugar residencia isla '!$C118,"-")</f>
        <v>4.138012606462467E-2</v>
      </c>
      <c r="CV118" s="35">
        <f t="shared" si="551"/>
        <v>-6.5846412766169093E-2</v>
      </c>
      <c r="CW118" s="243">
        <f>IFERROR('Turistas lugar residencia isla '!CW118/'Turistas lugar residencia isla '!$E118,"-")</f>
        <v>3.0366616325898391E-2</v>
      </c>
      <c r="CX118" s="35">
        <f t="shared" si="552"/>
        <v>0.13115993959164651</v>
      </c>
      <c r="CY118" s="243">
        <f>IFERROR('Turistas lugar residencia isla '!CY118/'Turistas lugar residencia isla '!$G118,"-")</f>
        <v>2.2189389774601428E-2</v>
      </c>
      <c r="CZ118" s="35">
        <f t="shared" si="553"/>
        <v>-0.26564488224132154</v>
      </c>
      <c r="DA118" s="243">
        <f>IFERROR('Turistas lugar residencia isla '!DA118/'Turistas lugar residencia isla '!$I118,"-")</f>
        <v>2.5264814226242268E-2</v>
      </c>
      <c r="DB118" s="35">
        <f t="shared" si="554"/>
        <v>5.0842842777276687E-3</v>
      </c>
      <c r="DC118" s="243">
        <f>IFERROR('Turistas lugar residencia isla '!DC118/'Turistas lugar residencia isla '!$K118,"-")</f>
        <v>0.10242679881139968</v>
      </c>
      <c r="DD118" s="35">
        <f t="shared" si="555"/>
        <v>-8.3040177408708948E-2</v>
      </c>
      <c r="DE118" s="243">
        <f>IFERROR('Turistas lugar residencia isla '!DE118/'Turistas lugar residencia isla '!$M118,"-")</f>
        <v>0</v>
      </c>
      <c r="DF118" s="35" t="str">
        <f t="shared" si="556"/>
        <v>-</v>
      </c>
      <c r="DG118" s="242">
        <f>IFERROR('Turistas lugar residencia isla '!DG118/'Turistas lugar residencia isla '!$C118,"-")</f>
        <v>3.8419611072714452E-2</v>
      </c>
      <c r="DH118" s="35">
        <f t="shared" si="557"/>
        <v>-0.21665448097983753</v>
      </c>
      <c r="DI118" s="243">
        <f>IFERROR('Turistas lugar residencia isla '!DI118/'Turistas lugar residencia isla '!$E118,"-")</f>
        <v>1.6464819547707558E-2</v>
      </c>
      <c r="DJ118" s="35">
        <f t="shared" si="558"/>
        <v>-0.42953515769776041</v>
      </c>
      <c r="DK118" s="243">
        <f>IFERROR('Turistas lugar residencia isla '!DK118/'Turistas lugar residencia isla '!$G118,"-")</f>
        <v>0.10257696536558548</v>
      </c>
      <c r="DL118" s="35">
        <f t="shared" si="559"/>
        <v>-0.17209782654927475</v>
      </c>
      <c r="DM118" s="243">
        <f>IFERROR('Turistas lugar residencia isla '!DM118/'Turistas lugar residencia isla '!$I118,"-")</f>
        <v>2.0575531321804643E-2</v>
      </c>
      <c r="DN118" s="35">
        <f t="shared" si="560"/>
        <v>-6.8450281766579524E-2</v>
      </c>
      <c r="DO118" s="243">
        <f>IFERROR('Turistas lugar residencia isla '!DO118/'Turistas lugar residencia isla '!$K118,"-")</f>
        <v>1.4098169257037014E-2</v>
      </c>
      <c r="DP118" s="35">
        <f t="shared" si="561"/>
        <v>-8.4983864533710096E-2</v>
      </c>
      <c r="DQ118" s="243">
        <f>IFERROR('Turistas lugar residencia isla '!DQ118/'Turistas lugar residencia isla '!$M118,"-")</f>
        <v>6.9220360154054333E-3</v>
      </c>
      <c r="DR118" s="35">
        <f t="shared" si="562"/>
        <v>-0.63220572205133885</v>
      </c>
      <c r="DS118" s="242">
        <f>IFERROR('Turistas lugar residencia isla '!DS118/'Turistas lugar residencia isla '!$C118,"-")</f>
        <v>7.2154829461449313E-2</v>
      </c>
      <c r="DT118" s="35">
        <f t="shared" si="563"/>
        <v>-0.10618389773361825</v>
      </c>
      <c r="DU118" s="243">
        <f>IFERROR('Turistas lugar residencia isla '!DU118/'Turistas lugar residencia isla '!$E118,"-")</f>
        <v>0.12017890334572491</v>
      </c>
      <c r="DV118" s="35">
        <f t="shared" si="564"/>
        <v>-6.3917390068926605E-2</v>
      </c>
      <c r="DW118" s="243">
        <f>IFERROR('Turistas lugar residencia isla '!DW118/'Turistas lugar residencia isla '!$G118,"-")</f>
        <v>0.1054700384826828</v>
      </c>
      <c r="DX118" s="35">
        <f t="shared" si="565"/>
        <v>-3.3811074163760391E-2</v>
      </c>
      <c r="DY118" s="243">
        <f>IFERROR('Turistas lugar residencia isla '!DY118/'Turistas lugar residencia isla '!$I118,"-")</f>
        <v>7.1000953487523902E-2</v>
      </c>
      <c r="DZ118" s="35">
        <f t="shared" si="566"/>
        <v>-0.14253131913065598</v>
      </c>
      <c r="EA118" s="243">
        <f>IFERROR('Turistas lugar residencia isla '!EA118/'Turistas lugar residencia isla '!$K118,"-")</f>
        <v>4.8140946578823778E-2</v>
      </c>
      <c r="EB118" s="35">
        <f t="shared" si="567"/>
        <v>-0.19645708578875098</v>
      </c>
      <c r="EC118" s="243">
        <f>IFERROR('Turistas lugar residencia isla '!EC118/'Turistas lugar residencia isla '!$M118,"-")</f>
        <v>8.3168522952014157E-2</v>
      </c>
      <c r="ED118" s="35">
        <f t="shared" si="568"/>
        <v>5.3836612192498468E-2</v>
      </c>
    </row>
    <row r="119" spans="1:134" s="16" customFormat="1" outlineLevel="1" x14ac:dyDescent="0.25">
      <c r="A119" s="218"/>
      <c r="B119" s="33" t="s">
        <v>47</v>
      </c>
      <c r="C119" s="242">
        <f>IFERROR('Turistas lugar residencia isla '!C119/'Turistas lugar residencia isla '!$C119,"-")</f>
        <v>1</v>
      </c>
      <c r="D119" s="35">
        <f t="shared" si="503"/>
        <v>0</v>
      </c>
      <c r="E119" s="243">
        <f>IFERROR('Turistas lugar residencia isla '!E119/'Turistas lugar residencia isla '!$E119,"-")</f>
        <v>1</v>
      </c>
      <c r="F119" s="35">
        <f t="shared" si="504"/>
        <v>0</v>
      </c>
      <c r="G119" s="243">
        <f>IFERROR('Turistas lugar residencia isla '!G119/'Turistas lugar residencia isla '!$G119,"-")</f>
        <v>1</v>
      </c>
      <c r="H119" s="35">
        <f t="shared" si="505"/>
        <v>0</v>
      </c>
      <c r="I119" s="243">
        <f>IFERROR('Turistas lugar residencia isla '!I119/'Turistas lugar residencia isla '!$I119,"-")</f>
        <v>1</v>
      </c>
      <c r="J119" s="35">
        <f t="shared" si="506"/>
        <v>0</v>
      </c>
      <c r="K119" s="243">
        <f>IFERROR('Turistas lugar residencia isla '!K119/'Turistas lugar residencia isla '!$K119,"-")</f>
        <v>1</v>
      </c>
      <c r="L119" s="35">
        <f t="shared" si="507"/>
        <v>0</v>
      </c>
      <c r="M119" s="243">
        <f>IFERROR('Turistas lugar residencia isla '!M119/'Turistas lugar residencia isla '!$M119,"-")</f>
        <v>1</v>
      </c>
      <c r="N119" s="35">
        <f t="shared" si="508"/>
        <v>0</v>
      </c>
      <c r="O119" s="242">
        <f>IFERROR('Turistas lugar residencia isla '!O119/'Turistas lugar residencia isla '!$C119,"-")</f>
        <v>0.81303981679596238</v>
      </c>
      <c r="P119" s="35">
        <f t="shared" si="509"/>
        <v>-1.6352721793940872E-2</v>
      </c>
      <c r="Q119" s="243">
        <f>IFERROR('Turistas lugar residencia isla '!Q119/'Turistas lugar residencia isla '!$E119,"-")</f>
        <v>0.80756989305317672</v>
      </c>
      <c r="R119" s="35">
        <f t="shared" si="510"/>
        <v>-6.4325928618064743E-2</v>
      </c>
      <c r="S119" s="243">
        <f>IFERROR('Turistas lugar residencia isla '!S119/'Turistas lugar residencia isla '!$G119,"-")</f>
        <v>0.77450937334247749</v>
      </c>
      <c r="T119" s="35">
        <f t="shared" si="511"/>
        <v>-2.5178177957907444E-3</v>
      </c>
      <c r="U119" s="243">
        <f>IFERROR('Turistas lugar residencia isla '!U119/'Turistas lugar residencia isla '!$I119,"-")</f>
        <v>0.86996628404742959</v>
      </c>
      <c r="V119" s="35">
        <f t="shared" si="512"/>
        <v>9.7315311537982119E-4</v>
      </c>
      <c r="W119" s="243">
        <f>IFERROR('Turistas lugar residencia isla '!W119/'Turistas lugar residencia isla '!$K119,"-")</f>
        <v>0.82177111915110601</v>
      </c>
      <c r="X119" s="35">
        <f t="shared" si="513"/>
        <v>4.3390200928916212E-2</v>
      </c>
      <c r="Y119" s="243">
        <f>IFERROR('Turistas lugar residencia isla '!Y119/'Turistas lugar residencia isla '!$M119,"-")</f>
        <v>0.61696484293738296</v>
      </c>
      <c r="Z119" s="35">
        <f t="shared" si="514"/>
        <v>0.30810899536561553</v>
      </c>
      <c r="AA119" s="242">
        <f>IFERROR('Turistas lugar residencia isla '!AA119/'Turistas lugar residencia isla '!$C119,"-")</f>
        <v>0.18696018320403762</v>
      </c>
      <c r="AB119" s="35">
        <f t="shared" si="515"/>
        <v>7.7929850321741156E-2</v>
      </c>
      <c r="AC119" s="243">
        <f>IFERROR('Turistas lugar residencia isla '!AC119/'Turistas lugar residencia isla '!$E119,"-")</f>
        <v>0.19243010694682328</v>
      </c>
      <c r="AD119" s="35">
        <f t="shared" si="516"/>
        <v>0.40551123290703006</v>
      </c>
      <c r="AE119" s="243">
        <f>IFERROR('Turistas lugar residencia isla '!AE119/'Turistas lugar residencia isla '!$G119,"-")</f>
        <v>0.22549062665752248</v>
      </c>
      <c r="AF119" s="35">
        <f t="shared" si="517"/>
        <v>8.7457905435348593E-3</v>
      </c>
      <c r="AG119" s="243">
        <f>IFERROR('Turistas lugar residencia isla '!AG119/'Turistas lugar residencia isla '!$I119,"-")</f>
        <v>0.13003845133916733</v>
      </c>
      <c r="AH119" s="35">
        <f t="shared" si="518"/>
        <v>-6.4261546797698132E-3</v>
      </c>
      <c r="AI119" s="243">
        <f>IFERROR('Turistas lugar residencia isla '!AI119/'Turistas lugar residencia isla '!$K119,"-")</f>
        <v>0.17822888084889396</v>
      </c>
      <c r="AJ119" s="35">
        <f t="shared" si="519"/>
        <v>-0.16089234596367219</v>
      </c>
      <c r="AK119" s="243">
        <f>IFERROR('Turistas lugar residencia isla '!AK119/'Turistas lugar residencia isla '!$M119,"-")</f>
        <v>0.38303515706261704</v>
      </c>
      <c r="AL119" s="35">
        <f t="shared" si="520"/>
        <v>-0.27504018845486911</v>
      </c>
      <c r="AM119" s="242">
        <f>IFERROR('Turistas lugar residencia isla '!AM119/'Turistas lugar residencia isla '!$C119,"-")</f>
        <v>0.17662892339529115</v>
      </c>
      <c r="AN119" s="35">
        <f t="shared" si="521"/>
        <v>-9.1185309733254782E-2</v>
      </c>
      <c r="AO119" s="243">
        <f>IFERROR('Turistas lugar residencia isla '!AO119/'Turistas lugar residencia isla '!$E119,"-")</f>
        <v>0.10355725183976408</v>
      </c>
      <c r="AP119" s="35">
        <f t="shared" si="522"/>
        <v>-0.19094813463090565</v>
      </c>
      <c r="AQ119" s="243">
        <f>IFERROR('Turistas lugar residencia isla '!AQ119/'Turistas lugar residencia isla '!$G119,"-")</f>
        <v>0.19468309014557481</v>
      </c>
      <c r="AR119" s="35">
        <f t="shared" si="523"/>
        <v>-5.2547680049216283E-2</v>
      </c>
      <c r="AS119" s="243">
        <f>IFERROR('Turistas lugar residencia isla '!AS119/'Turistas lugar residencia isla '!$I119,"-")</f>
        <v>0.37743872409743534</v>
      </c>
      <c r="AT119" s="35">
        <f t="shared" si="524"/>
        <v>-7.2068792704513274E-2</v>
      </c>
      <c r="AU119" s="243">
        <f>IFERROR('Turistas lugar residencia isla '!AU119/'Turistas lugar residencia isla '!$K119,"-")</f>
        <v>0.1024613716015508</v>
      </c>
      <c r="AV119" s="35">
        <f t="shared" si="525"/>
        <v>-9.4753314893135543E-2</v>
      </c>
      <c r="AW119" s="243">
        <f>IFERROR('Turistas lugar residencia isla '!AW119/'Turistas lugar residencia isla '!$M119,"-")</f>
        <v>0.23590597045974621</v>
      </c>
      <c r="AX119" s="35">
        <f t="shared" si="526"/>
        <v>0.38069449892108942</v>
      </c>
      <c r="AY119" s="242">
        <f>IFERROR('Turistas lugar residencia isla '!AY119/'Turistas lugar residencia isla '!$C119,"-")</f>
        <v>2.6018642713284194E-2</v>
      </c>
      <c r="AZ119" s="35">
        <f t="shared" si="527"/>
        <v>8.8134990842494654E-2</v>
      </c>
      <c r="BA119" s="243">
        <f>IFERROR('Turistas lugar residencia isla '!BA119/'Turistas lugar residencia isla '!$E119,"-")</f>
        <v>3.8714839939401294E-2</v>
      </c>
      <c r="BB119" s="35">
        <f t="shared" si="528"/>
        <v>0.14871717212341329</v>
      </c>
      <c r="BC119" s="243">
        <f>IFERROR('Turistas lugar residencia isla '!BC119/'Turistas lugar residencia isla '!$G119,"-")</f>
        <v>2.8983206024344677E-2</v>
      </c>
      <c r="BD119" s="35">
        <f t="shared" si="529"/>
        <v>-2.1946051970511693E-2</v>
      </c>
      <c r="BE119" s="243">
        <f>IFERROR('Turistas lugar residencia isla '!BE119/'Turistas lugar residencia isla '!$I119,"-")</f>
        <v>8.5142251013372739E-3</v>
      </c>
      <c r="BF119" s="35">
        <f t="shared" si="530"/>
        <v>0.3188439778188461</v>
      </c>
      <c r="BG119" s="243">
        <f>IFERROR('Turistas lugar residencia isla '!BG119/'Turistas lugar residencia isla '!$K119,"-")</f>
        <v>1.4148232685007568E-2</v>
      </c>
      <c r="BH119" s="35">
        <f t="shared" si="531"/>
        <v>0.18343993891600263</v>
      </c>
      <c r="BI119" s="243">
        <f>IFERROR('Turistas lugar residencia isla '!BI119/'Turistas lugar residencia isla '!$M119,"-")</f>
        <v>2.5691699604743084E-2</v>
      </c>
      <c r="BJ119" s="35">
        <f t="shared" si="532"/>
        <v>0.10189490816089286</v>
      </c>
      <c r="BK119" s="242">
        <f>IFERROR('Turistas lugar residencia isla '!BK119/'Turistas lugar residencia isla '!$C119,"-")</f>
        <v>5.6895894851064076E-2</v>
      </c>
      <c r="BL119" s="35">
        <f t="shared" si="533"/>
        <v>0.18066559237127922</v>
      </c>
      <c r="BM119" s="243">
        <f>IFERROR('Turistas lugar residencia isla '!BM119/'Turistas lugar residencia isla '!$E119,"-")</f>
        <v>4.5491735109936302E-2</v>
      </c>
      <c r="BN119" s="35">
        <f t="shared" si="534"/>
        <v>-8.795443123323532E-2</v>
      </c>
      <c r="BO119" s="243">
        <f>IFERROR('Turistas lugar residencia isla '!BO119/'Turistas lugar residencia isla '!$G119,"-")</f>
        <v>4.4642042709603751E-2</v>
      </c>
      <c r="BP119" s="35">
        <f t="shared" si="535"/>
        <v>0.21212302556685469</v>
      </c>
      <c r="BQ119" s="243">
        <f>IFERROR('Turistas lugar residencia isla '!BQ119/'Turistas lugar residencia isla '!$I119,"-")</f>
        <v>8.3328597946736374E-2</v>
      </c>
      <c r="BR119" s="35">
        <f t="shared" si="536"/>
        <v>0.17681683480918986</v>
      </c>
      <c r="BS119" s="243">
        <f>IFERROR('Turistas lugar residencia isla '!BS119/'Turistas lugar residencia isla '!$K119,"-")</f>
        <v>7.1651733320383007E-2</v>
      </c>
      <c r="BT119" s="35">
        <f t="shared" si="537"/>
        <v>0.5851843772177947</v>
      </c>
      <c r="BU119" s="243">
        <f>IFERROR('Turistas lugar residencia isla '!BU119/'Turistas lugar residencia isla '!$M119,"-")</f>
        <v>5.8924485125858121E-2</v>
      </c>
      <c r="BV119" s="35">
        <f t="shared" si="538"/>
        <v>-0.11276293524154701</v>
      </c>
      <c r="BW119" s="242">
        <f>IFERROR('Turistas lugar residencia isla '!BW119/'Turistas lugar residencia isla '!$C119,"-")</f>
        <v>0.3284829882555369</v>
      </c>
      <c r="BX119" s="35">
        <f t="shared" si="539"/>
        <v>-4.8977073371261337E-3</v>
      </c>
      <c r="BY119" s="243">
        <f>IFERROR('Turistas lugar residencia isla '!BY119/'Turistas lugar residencia isla '!$E119,"-")</f>
        <v>0.37958704770125018</v>
      </c>
      <c r="BZ119" s="35">
        <f t="shared" si="540"/>
        <v>-9.4438128927503362E-2</v>
      </c>
      <c r="CA119" s="243">
        <f>IFERROR('Turistas lugar residencia isla '!CA119/'Turistas lugar residencia isla '!$G119,"-")</f>
        <v>0.22904131432876462</v>
      </c>
      <c r="CB119" s="35">
        <f t="shared" si="541"/>
        <v>8.0254612120328694E-2</v>
      </c>
      <c r="CC119" s="243">
        <f>IFERROR('Turistas lugar residencia isla '!CC119/'Turistas lugar residencia isla '!$I119,"-")</f>
        <v>0.21663446603780734</v>
      </c>
      <c r="CD119" s="35">
        <f t="shared" si="542"/>
        <v>9.4326355897947023E-2</v>
      </c>
      <c r="CE119" s="243">
        <f>IFERROR('Turistas lugar residencia isla '!CE119/'Turistas lugar residencia isla '!$K119,"-")</f>
        <v>0.45202308395859131</v>
      </c>
      <c r="CF119" s="35">
        <f t="shared" si="543"/>
        <v>4.8698823776209821E-2</v>
      </c>
      <c r="CG119" s="243">
        <f>IFERROR('Turistas lugar residencia isla '!CG119/'Turistas lugar residencia isla '!$M119,"-")</f>
        <v>9.3353442895776989E-2</v>
      </c>
      <c r="CH119" s="35">
        <f t="shared" si="544"/>
        <v>0.47229718550353117</v>
      </c>
      <c r="CI119" s="242">
        <f>IFERROR('Turistas lugar residencia isla '!CI119/'Turistas lugar residencia isla '!$C119,"-")</f>
        <v>4.178866908481451E-2</v>
      </c>
      <c r="CJ119" s="35">
        <f t="shared" si="545"/>
        <v>1.8393640012682289E-2</v>
      </c>
      <c r="CK119" s="243">
        <f>IFERROR('Turistas lugar residencia isla '!CK119/'Turistas lugar residencia isla '!$E119,"-")</f>
        <v>3.5970365974816475E-2</v>
      </c>
      <c r="CL119" s="35">
        <f t="shared" si="546"/>
        <v>6.4394965582142083E-2</v>
      </c>
      <c r="CM119" s="243">
        <f>IFERROR('Turistas lugar residencia isla '!CM119/'Turistas lugar residencia isla '!$G119,"-")</f>
        <v>7.8486751644431238E-2</v>
      </c>
      <c r="CN119" s="35">
        <f t="shared" si="547"/>
        <v>3.2411865031712672E-2</v>
      </c>
      <c r="CO119" s="243">
        <f>IFERROR('Turistas lugar residencia isla '!CO119/'Turistas lugar residencia isla '!$I119,"-")</f>
        <v>1.5020646285562753E-2</v>
      </c>
      <c r="CP119" s="35">
        <f t="shared" si="548"/>
        <v>-0.26869074154277017</v>
      </c>
      <c r="CQ119" s="243">
        <f>IFERROR('Turistas lugar residencia isla '!CQ119/'Turistas lugar residencia isla '!$K119,"-")</f>
        <v>2.7774405296683905E-2</v>
      </c>
      <c r="CR119" s="35">
        <f t="shared" si="549"/>
        <v>0.21161630745901938</v>
      </c>
      <c r="CS119" s="243">
        <f>IFERROR('Turistas lugar residencia isla '!CS119/'Turistas lugar residencia isla '!$M119,"-")</f>
        <v>6.8701893072602452E-2</v>
      </c>
      <c r="CT119" s="35">
        <f t="shared" si="550"/>
        <v>-0.1011857922861803</v>
      </c>
      <c r="CU119" s="242">
        <f>IFERROR('Turistas lugar residencia isla '!CU119/'Turistas lugar residencia isla '!$C119,"-")</f>
        <v>3.3001189239490025E-2</v>
      </c>
      <c r="CV119" s="35">
        <f t="shared" si="551"/>
        <v>-6.8985634835094567E-2</v>
      </c>
      <c r="CW119" s="243">
        <f>IFERROR('Turistas lugar residencia isla '!CW119/'Turistas lugar residencia isla '!$E119,"-")</f>
        <v>2.7179507927731099E-2</v>
      </c>
      <c r="CX119" s="35">
        <f t="shared" si="552"/>
        <v>6.1140098359137252E-2</v>
      </c>
      <c r="CY119" s="243">
        <f>IFERROR('Turistas lugar residencia isla '!CY119/'Turistas lugar residencia isla '!$G119,"-")</f>
        <v>1.6236541339666687E-2</v>
      </c>
      <c r="CZ119" s="35">
        <f t="shared" si="553"/>
        <v>-0.16594298021892651</v>
      </c>
      <c r="DA119" s="243">
        <f>IFERROR('Turistas lugar residencia isla '!DA119/'Turistas lugar residencia isla '!$I119,"-")</f>
        <v>1.6332348372921166E-2</v>
      </c>
      <c r="DB119" s="35">
        <f t="shared" si="554"/>
        <v>-0.46730806823186388</v>
      </c>
      <c r="DC119" s="243">
        <f>IFERROR('Turistas lugar residencia isla '!DC119/'Turistas lugar residencia isla '!$K119,"-")</f>
        <v>7.9069842734461632E-2</v>
      </c>
      <c r="DD119" s="35">
        <f t="shared" si="555"/>
        <v>-3.5780467013388995E-2</v>
      </c>
      <c r="DE119" s="243">
        <f>IFERROR('Turistas lugar residencia isla '!DE119/'Turistas lugar residencia isla '!$M119,"-")</f>
        <v>0</v>
      </c>
      <c r="DF119" s="35">
        <f t="shared" si="556"/>
        <v>-1</v>
      </c>
      <c r="DG119" s="242">
        <f>IFERROR('Turistas lugar residencia isla '!DG119/'Turistas lugar residencia isla '!$C119,"-")</f>
        <v>2.2809596889961051E-2</v>
      </c>
      <c r="DH119" s="35">
        <f t="shared" si="557"/>
        <v>-3.4296044260708647E-2</v>
      </c>
      <c r="DI119" s="243">
        <f>IFERROR('Turistas lugar residencia isla '!DI119/'Turistas lugar residencia isla '!$E119,"-")</f>
        <v>1.1973638664490867E-2</v>
      </c>
      <c r="DJ119" s="35">
        <f t="shared" si="558"/>
        <v>0.28979609606248991</v>
      </c>
      <c r="DK119" s="243">
        <f>IFERROR('Turistas lugar residencia isla '!DK119/'Turistas lugar residencia isla '!$G119,"-")</f>
        <v>6.225021030476454E-2</v>
      </c>
      <c r="DL119" s="35">
        <f t="shared" si="559"/>
        <v>-3.983716914721025E-2</v>
      </c>
      <c r="DM119" s="243">
        <f>IFERROR('Turistas lugar residencia isla '!DM119/'Turistas lugar residencia isla '!$I119,"-")</f>
        <v>8.4716066219646165E-3</v>
      </c>
      <c r="DN119" s="35">
        <f t="shared" si="560"/>
        <v>-0.22072033894889731</v>
      </c>
      <c r="DO119" s="243">
        <f>IFERROR('Turistas lugar residencia isla '!DO119/'Turistas lugar residencia isla '!$K119,"-")</f>
        <v>8.1668002169179837E-3</v>
      </c>
      <c r="DP119" s="35">
        <f t="shared" si="561"/>
        <v>-0.25450023048546722</v>
      </c>
      <c r="DQ119" s="243">
        <f>IFERROR('Turistas lugar residencia isla '!DQ119/'Turistas lugar residencia isla '!$M119,"-")</f>
        <v>8.3732057416267946E-3</v>
      </c>
      <c r="DR119" s="35">
        <f t="shared" si="562"/>
        <v>2.0525165623849833</v>
      </c>
      <c r="DS119" s="242">
        <f>IFERROR('Turistas lugar residencia isla '!DS119/'Turistas lugar residencia isla '!$C119,"-")</f>
        <v>6.6023865780398122E-2</v>
      </c>
      <c r="DT119" s="35">
        <f t="shared" si="563"/>
        <v>-0.12841962500841753</v>
      </c>
      <c r="DU119" s="243">
        <f>IFERROR('Turistas lugar residencia isla '!DU119/'Turistas lugar residencia isla '!$E119,"-")</f>
        <v>0.1099362994331234</v>
      </c>
      <c r="DV119" s="35">
        <f t="shared" si="564"/>
        <v>-0.1163319620382538</v>
      </c>
      <c r="DW119" s="243">
        <f>IFERROR('Turistas lugar residencia isla '!DW119/'Turistas lugar residencia isla '!$G119,"-")</f>
        <v>9.4777347220767638E-2</v>
      </c>
      <c r="DX119" s="35">
        <f t="shared" si="565"/>
        <v>-0.14331083370827147</v>
      </c>
      <c r="DY119" s="243">
        <f>IFERROR('Turistas lugar residencia isla '!DY119/'Turistas lugar residencia isla '!$I119,"-")</f>
        <v>6.9278705913550787E-2</v>
      </c>
      <c r="DZ119" s="35">
        <f t="shared" si="566"/>
        <v>-3.4469447985917556E-3</v>
      </c>
      <c r="EA119" s="243">
        <f>IFERROR('Turistas lugar residencia isla '!EA119/'Turistas lugar residencia isla '!$K119,"-")</f>
        <v>4.2618718079466447E-2</v>
      </c>
      <c r="EB119" s="35">
        <f t="shared" si="567"/>
        <v>-6.6208555199298025E-2</v>
      </c>
      <c r="EC119" s="243">
        <f>IFERROR('Turistas lugar residencia isla '!EC119/'Turistas lugar residencia isla '!$M119,"-")</f>
        <v>7.8895360931974204E-2</v>
      </c>
      <c r="ED119" s="35">
        <f t="shared" si="568"/>
        <v>0.73104092267064225</v>
      </c>
    </row>
    <row r="120" spans="1:134" s="16" customFormat="1" outlineLevel="1" x14ac:dyDescent="0.25">
      <c r="A120" s="218"/>
      <c r="B120" s="33" t="s">
        <v>49</v>
      </c>
      <c r="C120" s="242">
        <f>IFERROR('Turistas lugar residencia isla '!C120/'Turistas lugar residencia isla '!$C120,"-")</f>
        <v>1</v>
      </c>
      <c r="D120" s="35">
        <f t="shared" si="503"/>
        <v>0</v>
      </c>
      <c r="E120" s="243">
        <f>IFERROR('Turistas lugar residencia isla '!E120/'Turistas lugar residencia isla '!$E120,"-")</f>
        <v>1</v>
      </c>
      <c r="F120" s="35">
        <f t="shared" si="504"/>
        <v>0</v>
      </c>
      <c r="G120" s="243">
        <f>IFERROR('Turistas lugar residencia isla '!G120/'Turistas lugar residencia isla '!$G120,"-")</f>
        <v>1</v>
      </c>
      <c r="H120" s="35">
        <f t="shared" si="505"/>
        <v>0</v>
      </c>
      <c r="I120" s="243">
        <f>IFERROR('Turistas lugar residencia isla '!I120/'Turistas lugar residencia isla '!$I120,"-")</f>
        <v>1</v>
      </c>
      <c r="J120" s="35">
        <f t="shared" si="506"/>
        <v>0</v>
      </c>
      <c r="K120" s="243">
        <f>IFERROR('Turistas lugar residencia isla '!K120/'Turistas lugar residencia isla '!$K120,"-")</f>
        <v>1</v>
      </c>
      <c r="L120" s="35">
        <f t="shared" si="507"/>
        <v>0</v>
      </c>
      <c r="M120" s="243">
        <f>IFERROR('Turistas lugar residencia isla '!M120/'Turistas lugar residencia isla '!$M120,"-")</f>
        <v>1</v>
      </c>
      <c r="N120" s="35">
        <f t="shared" si="508"/>
        <v>0</v>
      </c>
      <c r="O120" s="242">
        <f>IFERROR('Turistas lugar residencia isla '!O120/'Turistas lugar residencia isla '!$C120,"-")</f>
        <v>0.85589613397645603</v>
      </c>
      <c r="P120" s="35">
        <f t="shared" si="509"/>
        <v>-1.5711616862740252E-3</v>
      </c>
      <c r="Q120" s="243">
        <f>IFERROR('Turistas lugar residencia isla '!Q120/'Turistas lugar residencia isla '!$E120,"-")</f>
        <v>0.85778199879358807</v>
      </c>
      <c r="R120" s="35">
        <f t="shared" si="510"/>
        <v>-9.7724293229713988E-3</v>
      </c>
      <c r="S120" s="243">
        <f>IFERROR('Turistas lugar residencia isla '!S120/'Turistas lugar residencia isla '!$G120,"-")</f>
        <v>0.81911189942984886</v>
      </c>
      <c r="T120" s="35">
        <f t="shared" si="511"/>
        <v>2.4105961552982391E-2</v>
      </c>
      <c r="U120" s="243">
        <f>IFERROR('Turistas lugar residencia isla '!U120/'Turistas lugar residencia isla '!$I120,"-")</f>
        <v>0.90430464785132714</v>
      </c>
      <c r="V120" s="35">
        <f t="shared" si="512"/>
        <v>-2.3652029243026784E-2</v>
      </c>
      <c r="W120" s="243">
        <f>IFERROR('Turistas lugar residencia isla '!W120/'Turistas lugar residencia isla '!$K120,"-")</f>
        <v>0.87673183286786049</v>
      </c>
      <c r="X120" s="35">
        <f t="shared" si="513"/>
        <v>2.4222335423261576E-2</v>
      </c>
      <c r="Y120" s="243">
        <f>IFERROR('Turistas lugar residencia isla '!Y120/'Turistas lugar residencia isla '!$M120,"-")</f>
        <v>0.82826102096246257</v>
      </c>
      <c r="Z120" s="35">
        <f t="shared" si="514"/>
        <v>0.36032747610240268</v>
      </c>
      <c r="AA120" s="242">
        <f>IFERROR('Turistas lugar residencia isla '!AA120/'Turistas lugar residencia isla '!$C120,"-")</f>
        <v>0.14410386602354397</v>
      </c>
      <c r="AB120" s="35">
        <f t="shared" si="515"/>
        <v>9.4275015488927139E-3</v>
      </c>
      <c r="AC120" s="243">
        <f>IFERROR('Turistas lugar residencia isla '!AC120/'Turistas lugar residencia isla '!$E120,"-")</f>
        <v>0.14221800120641195</v>
      </c>
      <c r="AD120" s="35">
        <f t="shared" si="516"/>
        <v>6.3270070814311241E-2</v>
      </c>
      <c r="AE120" s="243">
        <f>IFERROR('Turistas lugar residencia isla '!AE120/'Turistas lugar residencia isla '!$G120,"-")</f>
        <v>0.18088810057015109</v>
      </c>
      <c r="AF120" s="35">
        <f t="shared" si="517"/>
        <v>-9.6322204412857104E-2</v>
      </c>
      <c r="AG120" s="243">
        <f>IFERROR('Turistas lugar residencia isla '!AG120/'Turistas lugar residencia isla '!$I120,"-")</f>
        <v>9.5695352148672821E-2</v>
      </c>
      <c r="AH120" s="35">
        <f t="shared" si="518"/>
        <v>0.29688580583098534</v>
      </c>
      <c r="AI120" s="243">
        <f>IFERROR('Turistas lugar residencia isla '!AI120/'Turistas lugar residencia isla '!$K120,"-")</f>
        <v>0.12326816713213953</v>
      </c>
      <c r="AJ120" s="35">
        <f t="shared" si="519"/>
        <v>-0.14398549170309627</v>
      </c>
      <c r="AK120" s="243">
        <f>IFERROR('Turistas lugar residencia isla '!AK120/'Turistas lugar residencia isla '!$M120,"-")</f>
        <v>0.17173897903753743</v>
      </c>
      <c r="AL120" s="35">
        <f t="shared" si="520"/>
        <v>-0.56091715678431298</v>
      </c>
      <c r="AM120" s="242">
        <f>IFERROR('Turistas lugar residencia isla '!AM120/'Turistas lugar residencia isla '!$C120,"-")</f>
        <v>0.20389241547197237</v>
      </c>
      <c r="AN120" s="35">
        <f t="shared" si="521"/>
        <v>-5.7915930830759077E-2</v>
      </c>
      <c r="AO120" s="243">
        <f>IFERROR('Turistas lugar residencia isla '!AO120/'Turistas lugar residencia isla '!$E120,"-")</f>
        <v>0.14593220991567951</v>
      </c>
      <c r="AP120" s="35">
        <f t="shared" si="522"/>
        <v>8.9879789274067479E-2</v>
      </c>
      <c r="AQ120" s="243">
        <f>IFERROR('Turistas lugar residencia isla '!AQ120/'Turistas lugar residencia isla '!$G120,"-")</f>
        <v>0.24858044408909727</v>
      </c>
      <c r="AR120" s="35">
        <f t="shared" si="523"/>
        <v>4.7814389440993921E-2</v>
      </c>
      <c r="AS120" s="243">
        <f>IFERROR('Turistas lugar residencia isla '!AS120/'Turistas lugar residencia isla '!$I120,"-")</f>
        <v>0.40966568086944882</v>
      </c>
      <c r="AT120" s="35">
        <f t="shared" si="524"/>
        <v>-0.12285232994074291</v>
      </c>
      <c r="AU120" s="243">
        <f>IFERROR('Turistas lugar residencia isla '!AU120/'Turistas lugar residencia isla '!$K120,"-")</f>
        <v>0.1623131263348119</v>
      </c>
      <c r="AV120" s="35">
        <f t="shared" si="525"/>
        <v>0.38468133946960714</v>
      </c>
      <c r="AW120" s="243">
        <f>IFERROR('Turistas lugar residencia isla '!AW120/'Turistas lugar residencia isla '!$M120,"-")</f>
        <v>0.54892401977853611</v>
      </c>
      <c r="AX120" s="35">
        <f t="shared" si="526"/>
        <v>0.88135859947280326</v>
      </c>
      <c r="AY120" s="242">
        <f>IFERROR('Turistas lugar residencia isla '!AY120/'Turistas lugar residencia isla '!$C120,"-")</f>
        <v>2.7613047066261467E-2</v>
      </c>
      <c r="AZ120" s="35">
        <f t="shared" si="527"/>
        <v>6.9970244944722149E-2</v>
      </c>
      <c r="BA120" s="243">
        <f>IFERROR('Turistas lugar residencia isla '!BA120/'Turistas lugar residencia isla '!$E120,"-")</f>
        <v>3.7714491061000811E-2</v>
      </c>
      <c r="BB120" s="35">
        <f t="shared" si="528"/>
        <v>5.444338055987874E-3</v>
      </c>
      <c r="BC120" s="243">
        <f>IFERROR('Turistas lugar residencia isla '!BC120/'Turistas lugar residencia isla '!$G120,"-")</f>
        <v>3.143011282704123E-2</v>
      </c>
      <c r="BD120" s="35">
        <f t="shared" si="529"/>
        <v>0.11103799587295482</v>
      </c>
      <c r="BE120" s="243">
        <f>IFERROR('Turistas lugar residencia isla '!BE120/'Turistas lugar residencia isla '!$I120,"-")</f>
        <v>6.2798933878564387E-3</v>
      </c>
      <c r="BF120" s="35">
        <f t="shared" si="530"/>
        <v>-1.2064980875316045E-2</v>
      </c>
      <c r="BG120" s="243">
        <f>IFERROR('Turistas lugar residencia isla '!BG120/'Turistas lugar residencia isla '!$K120,"-")</f>
        <v>1.5328660350838763E-2</v>
      </c>
      <c r="BH120" s="35">
        <f t="shared" si="531"/>
        <v>-6.3822720616243389E-3</v>
      </c>
      <c r="BI120" s="243">
        <f>IFERROR('Turistas lugar residencia isla '!BI120/'Turistas lugar residencia isla '!$M120,"-")</f>
        <v>2.1624068528449055E-2</v>
      </c>
      <c r="BJ120" s="35">
        <f t="shared" si="532"/>
        <v>-6.890539879930524E-2</v>
      </c>
      <c r="BK120" s="242">
        <f>IFERROR('Turistas lugar residencia isla '!BK120/'Turistas lugar residencia isla '!$C120,"-")</f>
        <v>3.5159365884690909E-2</v>
      </c>
      <c r="BL120" s="35">
        <f t="shared" si="533"/>
        <v>0.21071886522081718</v>
      </c>
      <c r="BM120" s="243">
        <f>IFERROR('Turistas lugar residencia isla '!BM120/'Turistas lugar residencia isla '!$E120,"-")</f>
        <v>3.390274266206348E-2</v>
      </c>
      <c r="BN120" s="35">
        <f t="shared" si="534"/>
        <v>-6.9987018200262097E-2</v>
      </c>
      <c r="BO120" s="243">
        <f>IFERROR('Turistas lugar residencia isla '!BO120/'Turistas lugar residencia isla '!$G120,"-")</f>
        <v>1.94449080345118E-2</v>
      </c>
      <c r="BP120" s="35">
        <f t="shared" si="535"/>
        <v>0.43138927920238124</v>
      </c>
      <c r="BQ120" s="243">
        <f>IFERROR('Turistas lugar residencia isla '!BQ120/'Turistas lugar residencia isla '!$I120,"-")</f>
        <v>4.7324351625348378E-2</v>
      </c>
      <c r="BR120" s="35">
        <f t="shared" si="536"/>
        <v>0.30089127229099466</v>
      </c>
      <c r="BS120" s="243">
        <f>IFERROR('Turistas lugar residencia isla '!BS120/'Turistas lugar residencia isla '!$K120,"-")</f>
        <v>4.4480039428289798E-2</v>
      </c>
      <c r="BT120" s="35">
        <f t="shared" si="537"/>
        <v>0.66247908608111161</v>
      </c>
      <c r="BU120" s="243">
        <f>IFERROR('Turistas lugar residencia isla '!BU120/'Turistas lugar residencia isla '!$M120,"-")</f>
        <v>1.4416045685632704E-2</v>
      </c>
      <c r="BV120" s="35">
        <f t="shared" si="538"/>
        <v>-0.61562026483498378</v>
      </c>
      <c r="BW120" s="242">
        <f>IFERROR('Turistas lugar residencia isla '!BW120/'Turistas lugar residencia isla '!$C120,"-")</f>
        <v>0.3651077046703865</v>
      </c>
      <c r="BX120" s="35">
        <f t="shared" si="539"/>
        <v>8.6974617038471091E-3</v>
      </c>
      <c r="BY120" s="243">
        <f>IFERROR('Turistas lugar residencia isla '!BY120/'Turistas lugar residencia isla '!$E120,"-")</f>
        <v>0.42061681019546443</v>
      </c>
      <c r="BZ120" s="35">
        <f t="shared" si="540"/>
        <v>-2.308951395066039E-2</v>
      </c>
      <c r="CA120" s="243">
        <f>IFERROR('Turistas lugar residencia isla '!CA120/'Turistas lugar residencia isla '!$G120,"-")</f>
        <v>0.2295353016289477</v>
      </c>
      <c r="CB120" s="35">
        <f t="shared" si="541"/>
        <v>-1.7891646038999065E-2</v>
      </c>
      <c r="CC120" s="243">
        <f>IFERROR('Turistas lugar residencia isla '!CC120/'Turistas lugar residencia isla '!$I120,"-")</f>
        <v>0.25337422566237056</v>
      </c>
      <c r="CD120" s="35">
        <f t="shared" si="542"/>
        <v>-2.9986994333730976E-2</v>
      </c>
      <c r="CE120" s="243">
        <f>IFERROR('Turistas lugar residencia isla '!CE120/'Turistas lugar residencia isla '!$K120,"-")</f>
        <v>0.4675720570249895</v>
      </c>
      <c r="CF120" s="35">
        <f t="shared" si="543"/>
        <v>-4.4317859529727888E-2</v>
      </c>
      <c r="CG120" s="243">
        <f>IFERROR('Turistas lugar residencia isla '!CG120/'Turistas lugar residencia isla '!$M120,"-")</f>
        <v>5.9857928825127096E-2</v>
      </c>
      <c r="CH120" s="35">
        <f t="shared" si="544"/>
        <v>-0.186506901922047</v>
      </c>
      <c r="CI120" s="242">
        <f>IFERROR('Turistas lugar residencia isla '!CI120/'Turistas lugar residencia isla '!$C120,"-")</f>
        <v>3.7735533185879924E-2</v>
      </c>
      <c r="CJ120" s="35">
        <f t="shared" si="545"/>
        <v>0.14858360557844286</v>
      </c>
      <c r="CK120" s="243">
        <f>IFERROR('Turistas lugar residencia isla '!CK120/'Turistas lugar residencia isla '!$E120,"-")</f>
        <v>2.9302976243951898E-2</v>
      </c>
      <c r="CL120" s="35">
        <f t="shared" si="546"/>
        <v>8.6324650803027092E-2</v>
      </c>
      <c r="CM120" s="243">
        <f>IFERROR('Turistas lugar residencia isla '!CM120/'Turistas lugar residencia isla '!$G120,"-")</f>
        <v>6.6388253878308254E-2</v>
      </c>
      <c r="CN120" s="35">
        <f t="shared" si="547"/>
        <v>0.10575649107667395</v>
      </c>
      <c r="CO120" s="243">
        <f>IFERROR('Turistas lugar residencia isla '!CO120/'Turistas lugar residencia isla '!$I120,"-")</f>
        <v>1.8681465795270608E-2</v>
      </c>
      <c r="CP120" s="35">
        <f t="shared" si="548"/>
        <v>0.25318898869435813</v>
      </c>
      <c r="CQ120" s="243">
        <f>IFERROR('Turistas lugar residencia isla '!CQ120/'Turistas lugar residencia isla '!$K120,"-")</f>
        <v>2.4003796798276838E-2</v>
      </c>
      <c r="CR120" s="35">
        <f t="shared" si="549"/>
        <v>8.9163582693986054E-2</v>
      </c>
      <c r="CS120" s="243">
        <f>IFERROR('Turistas lugar residencia isla '!CS120/'Turistas lugar residencia isla '!$M120,"-")</f>
        <v>3.2244585277526293E-2</v>
      </c>
      <c r="CT120" s="35">
        <f t="shared" si="550"/>
        <v>-0.59679115872416599</v>
      </c>
      <c r="CU120" s="242">
        <f>IFERROR('Turistas lugar residencia isla '!CU120/'Turistas lugar residencia isla '!$C120,"-")</f>
        <v>3.6619784886091258E-2</v>
      </c>
      <c r="CV120" s="35">
        <f t="shared" si="551"/>
        <v>-4.075284318567185E-2</v>
      </c>
      <c r="CW120" s="243">
        <f>IFERROR('Turistas lugar residencia isla '!CW120/'Turistas lugar residencia isla '!$E120,"-")</f>
        <v>2.3314552665015337E-2</v>
      </c>
      <c r="CX120" s="35">
        <f t="shared" si="552"/>
        <v>-4.5247566973458886E-2</v>
      </c>
      <c r="CY120" s="243">
        <f>IFERROR('Turistas lugar residencia isla '!CY120/'Turistas lugar residencia isla '!$G120,"-")</f>
        <v>2.346585109314538E-2</v>
      </c>
      <c r="CZ120" s="35">
        <f t="shared" si="553"/>
        <v>2.1754725132578034E-2</v>
      </c>
      <c r="DA120" s="243">
        <f>IFERROR('Turistas lugar residencia isla '!DA120/'Turistas lugar residencia isla '!$I120,"-")</f>
        <v>1.5365049229009213E-2</v>
      </c>
      <c r="DB120" s="35">
        <f t="shared" si="554"/>
        <v>7.8777419723992326E-2</v>
      </c>
      <c r="DC120" s="243">
        <f>IFERROR('Turistas lugar residencia isla '!DC120/'Turistas lugar residencia isla '!$K120,"-")</f>
        <v>8.8941825018710188E-2</v>
      </c>
      <c r="DD120" s="35">
        <f t="shared" si="555"/>
        <v>-0.18732376226520131</v>
      </c>
      <c r="DE120" s="243">
        <f>IFERROR('Turistas lugar residencia isla '!DE120/'Turistas lugar residencia isla '!$M120,"-")</f>
        <v>0</v>
      </c>
      <c r="DF120" s="35">
        <f t="shared" si="556"/>
        <v>-1</v>
      </c>
      <c r="DG120" s="242">
        <f>IFERROR('Turistas lugar residencia isla '!DG120/'Turistas lugar residencia isla '!$C120,"-")</f>
        <v>2.9675162635332489E-2</v>
      </c>
      <c r="DH120" s="35">
        <f t="shared" si="557"/>
        <v>-4.3954104276492822E-2</v>
      </c>
      <c r="DI120" s="243">
        <f>IFERROR('Turistas lugar residencia isla '!DI120/'Turistas lugar residencia isla '!$E120,"-")</f>
        <v>1.8612112889356623E-2</v>
      </c>
      <c r="DJ120" s="35">
        <f t="shared" si="558"/>
        <v>2.4235444429856257E-2</v>
      </c>
      <c r="DK120" s="243">
        <f>IFERROR('Turistas lugar residencia isla '!DK120/'Turistas lugar residencia isla '!$G120,"-")</f>
        <v>7.3572390559322492E-2</v>
      </c>
      <c r="DL120" s="35">
        <f t="shared" si="559"/>
        <v>-0.1139106186613057</v>
      </c>
      <c r="DM120" s="243">
        <f>IFERROR('Turistas lugar residencia isla '!DM120/'Turistas lugar residencia isla '!$I120,"-")</f>
        <v>1.3022259544586027E-2</v>
      </c>
      <c r="DN120" s="35">
        <f t="shared" si="560"/>
        <v>0.20467687253821509</v>
      </c>
      <c r="DO120" s="243">
        <f>IFERROR('Turistas lugar residencia isla '!DO120/'Turistas lugar residencia isla '!$K120,"-")</f>
        <v>8.4013288793968934E-3</v>
      </c>
      <c r="DP120" s="35">
        <f t="shared" si="561"/>
        <v>-0.25061821874473611</v>
      </c>
      <c r="DQ120" s="243">
        <f>IFERROR('Turistas lugar residencia isla '!DQ120/'Turistas lugar residencia isla '!$M120,"-")</f>
        <v>9.7499825893168049E-4</v>
      </c>
      <c r="DR120" s="35">
        <f t="shared" si="562"/>
        <v>-0.90021267819164608</v>
      </c>
      <c r="DS120" s="242">
        <f>IFERROR('Turistas lugar residencia isla '!DS120/'Turistas lugar residencia isla '!$C120,"-")</f>
        <v>6.8291083270471967E-2</v>
      </c>
      <c r="DT120" s="35">
        <f t="shared" si="563"/>
        <v>-2.8829834893096651E-2</v>
      </c>
      <c r="DU120" s="243">
        <f>IFERROR('Turistas lugar residencia isla '!DU120/'Turistas lugar residencia isla '!$E120,"-")</f>
        <v>0.11108230553024372</v>
      </c>
      <c r="DV120" s="35">
        <f t="shared" si="564"/>
        <v>-0.10049986587628856</v>
      </c>
      <c r="DW120" s="243">
        <f>IFERROR('Turistas lugar residencia isla '!DW120/'Turistas lugar residencia isla '!$G120,"-")</f>
        <v>0.1038769498274798</v>
      </c>
      <c r="DX120" s="35">
        <f t="shared" si="565"/>
        <v>1.0713278538796445E-3</v>
      </c>
      <c r="DY120" s="243">
        <f>IFERROR('Turistas lugar residencia isla '!DY120/'Turistas lugar residencia isla '!$I120,"-")</f>
        <v>7.8352623315929751E-2</v>
      </c>
      <c r="DZ120" s="35">
        <f t="shared" si="566"/>
        <v>0.21404812628552516</v>
      </c>
      <c r="EA120" s="243">
        <f>IFERROR('Turistas lugar residencia isla '!EA120/'Turistas lugar residencia isla '!$K120,"-")</f>
        <v>5.1690305386707554E-2</v>
      </c>
      <c r="EB120" s="35">
        <f t="shared" si="567"/>
        <v>0.10782379431812883</v>
      </c>
      <c r="EC120" s="243">
        <f>IFERROR('Turistas lugar residencia isla '!EC120/'Turistas lugar residencia isla '!$M120,"-")</f>
        <v>0.11543282958423288</v>
      </c>
      <c r="ED120" s="35">
        <f t="shared" si="568"/>
        <v>0.61327079581745636</v>
      </c>
    </row>
    <row r="121" spans="1:134" s="16" customFormat="1" outlineLevel="1" x14ac:dyDescent="0.25">
      <c r="A121" s="218"/>
      <c r="B121" s="33" t="s">
        <v>51</v>
      </c>
      <c r="C121" s="242">
        <f>IFERROR('Turistas lugar residencia isla '!C121/'Turistas lugar residencia isla '!$C121,"-")</f>
        <v>1</v>
      </c>
      <c r="D121" s="35">
        <f t="shared" si="503"/>
        <v>0</v>
      </c>
      <c r="E121" s="243">
        <f>IFERROR('Turistas lugar residencia isla '!E121/'Turistas lugar residencia isla '!$E121,"-")</f>
        <v>1</v>
      </c>
      <c r="F121" s="35">
        <f t="shared" si="504"/>
        <v>0</v>
      </c>
      <c r="G121" s="243">
        <f>IFERROR('Turistas lugar residencia isla '!G121/'Turistas lugar residencia isla '!$G121,"-")</f>
        <v>1</v>
      </c>
      <c r="H121" s="35">
        <f t="shared" si="505"/>
        <v>0</v>
      </c>
      <c r="I121" s="243">
        <f>IFERROR('Turistas lugar residencia isla '!I121/'Turistas lugar residencia isla '!$I121,"-")</f>
        <v>1</v>
      </c>
      <c r="J121" s="35">
        <f t="shared" si="506"/>
        <v>0</v>
      </c>
      <c r="K121" s="243">
        <f>IFERROR('Turistas lugar residencia isla '!K121/'Turistas lugar residencia isla '!$K121,"-")</f>
        <v>1</v>
      </c>
      <c r="L121" s="35">
        <f t="shared" si="507"/>
        <v>0</v>
      </c>
      <c r="M121" s="243">
        <f>IFERROR('Turistas lugar residencia isla '!M121/'Turistas lugar residencia isla '!$M121,"-")</f>
        <v>1</v>
      </c>
      <c r="N121" s="35">
        <f t="shared" si="508"/>
        <v>0</v>
      </c>
      <c r="O121" s="242">
        <f>IFERROR('Turistas lugar residencia isla '!O121/'Turistas lugar residencia isla '!$C121,"-")</f>
        <v>0.90902119392185821</v>
      </c>
      <c r="P121" s="35">
        <f t="shared" si="509"/>
        <v>-3.6912723962911898E-4</v>
      </c>
      <c r="Q121" s="243">
        <f>IFERROR('Turistas lugar residencia isla '!Q121/'Turistas lugar residencia isla '!$E121,"-")</f>
        <v>0.90589736252718911</v>
      </c>
      <c r="R121" s="35">
        <f t="shared" si="510"/>
        <v>-5.083636510188172E-3</v>
      </c>
      <c r="S121" s="243">
        <f>IFERROR('Turistas lugar residencia isla '!S121/'Turistas lugar residencia isla '!$G121,"-")</f>
        <v>0.89680488869489305</v>
      </c>
      <c r="T121" s="35">
        <f t="shared" si="511"/>
        <v>1.3902026755198582E-2</v>
      </c>
      <c r="U121" s="243">
        <f>IFERROR('Turistas lugar residencia isla '!U121/'Turistas lugar residencia isla '!$I121,"-")</f>
        <v>0.93849118421773314</v>
      </c>
      <c r="V121" s="35">
        <f t="shared" si="512"/>
        <v>-7.2391417804005265E-3</v>
      </c>
      <c r="W121" s="243">
        <f>IFERROR('Turistas lugar residencia isla '!W121/'Turistas lugar residencia isla '!$K121,"-")</f>
        <v>0.91706272090296226</v>
      </c>
      <c r="X121" s="35">
        <f t="shared" si="513"/>
        <v>1.3233090302491091E-2</v>
      </c>
      <c r="Y121" s="243">
        <f>IFERROR('Turistas lugar residencia isla '!Y121/'Turistas lugar residencia isla '!$M121,"-")</f>
        <v>0.78308556326395773</v>
      </c>
      <c r="Z121" s="35">
        <f t="shared" si="514"/>
        <v>-5.3635739577197916E-2</v>
      </c>
      <c r="AA121" s="242">
        <f>IFERROR('Turistas lugar residencia isla '!AA121/'Turistas lugar residencia isla '!$C121,"-")</f>
        <v>9.0978806078141808E-2</v>
      </c>
      <c r="AB121" s="35">
        <f t="shared" si="515"/>
        <v>3.7031858889462477E-3</v>
      </c>
      <c r="AC121" s="243">
        <f>IFERROR('Turistas lugar residencia isla '!AC121/'Turistas lugar residencia isla '!$E121,"-")</f>
        <v>9.4102637472810946E-2</v>
      </c>
      <c r="AD121" s="35">
        <f t="shared" si="516"/>
        <v>5.1708163002920138E-2</v>
      </c>
      <c r="AE121" s="243">
        <f>IFERROR('Turistas lugar residencia isla '!AE121/'Turistas lugar residencia isla '!$G121,"-")</f>
        <v>0.10319511130510695</v>
      </c>
      <c r="AF121" s="35">
        <f t="shared" si="517"/>
        <v>-0.10647062569888388</v>
      </c>
      <c r="AG121" s="243">
        <f>IFERROR('Turistas lugar residencia isla '!AG121/'Turistas lugar residencia isla '!$I121,"-")</f>
        <v>6.1508815782266857E-2</v>
      </c>
      <c r="AH121" s="35">
        <f t="shared" si="518"/>
        <v>0.1251872407041652</v>
      </c>
      <c r="AI121" s="243">
        <f>IFERROR('Turistas lugar residencia isla '!AI121/'Turistas lugar residencia isla '!$K121,"-")</f>
        <v>8.2937279097037783E-2</v>
      </c>
      <c r="AJ121" s="35">
        <f t="shared" si="519"/>
        <v>-0.12618828309103391</v>
      </c>
      <c r="AK121" s="243">
        <f>IFERROR('Turistas lugar residencia isla '!AK121/'Turistas lugar residencia isla '!$M121,"-")</f>
        <v>0.2169144367360423</v>
      </c>
      <c r="AL121" s="35">
        <f t="shared" si="520"/>
        <v>0.25723731306496411</v>
      </c>
      <c r="AM121" s="242">
        <f>IFERROR('Turistas lugar residencia isla '!AM121/'Turistas lugar residencia isla '!$C121,"-")</f>
        <v>0.20008005576630133</v>
      </c>
      <c r="AN121" s="35">
        <f t="shared" si="521"/>
        <v>-7.7999662330812125E-3</v>
      </c>
      <c r="AO121" s="243">
        <f>IFERROR('Turistas lugar residencia isla '!AO121/'Turistas lugar residencia isla '!$E121,"-")</f>
        <v>0.13799453959866695</v>
      </c>
      <c r="AP121" s="35">
        <f t="shared" si="522"/>
        <v>0.15475861342220498</v>
      </c>
      <c r="AQ121" s="243">
        <f>IFERROR('Turistas lugar residencia isla '!AQ121/'Turistas lugar residencia isla '!$G121,"-")</f>
        <v>0.22433580678015422</v>
      </c>
      <c r="AR121" s="35">
        <f t="shared" si="523"/>
        <v>6.7264100217429235E-2</v>
      </c>
      <c r="AS121" s="243">
        <f>IFERROR('Turistas lugar residencia isla '!AS121/'Turistas lugar residencia isla '!$I121,"-")</f>
        <v>0.39810688482470508</v>
      </c>
      <c r="AT121" s="35">
        <f t="shared" si="524"/>
        <v>-0.14286985571329958</v>
      </c>
      <c r="AU121" s="243">
        <f>IFERROR('Turistas lugar residencia isla '!AU121/'Turistas lugar residencia isla '!$K121,"-")</f>
        <v>0.15607920808489303</v>
      </c>
      <c r="AV121" s="35">
        <f t="shared" si="525"/>
        <v>8.4063716622583939E-2</v>
      </c>
      <c r="AW121" s="243">
        <f>IFERROR('Turistas lugar residencia isla '!AW121/'Turistas lugar residencia isla '!$M121,"-")</f>
        <v>0.50379914106375945</v>
      </c>
      <c r="AX121" s="35">
        <f t="shared" si="526"/>
        <v>0.31112984251989162</v>
      </c>
      <c r="AY121" s="242">
        <f>IFERROR('Turistas lugar residencia isla '!AY121/'Turistas lugar residencia isla '!$C121,"-")</f>
        <v>2.3111891169078903E-2</v>
      </c>
      <c r="AZ121" s="35">
        <f t="shared" si="527"/>
        <v>-2.223957708586255E-2</v>
      </c>
      <c r="BA121" s="243">
        <f>IFERROR('Turistas lugar residencia isla '!BA121/'Turistas lugar residencia isla '!$E121,"-")</f>
        <v>3.5811024502959331E-2</v>
      </c>
      <c r="BB121" s="35">
        <f t="shared" si="528"/>
        <v>1.4163603248966483E-2</v>
      </c>
      <c r="BC121" s="243">
        <f>IFERROR('Turistas lugar residencia isla '!BC121/'Turistas lugar residencia isla '!$G121,"-")</f>
        <v>2.1257092972501092E-2</v>
      </c>
      <c r="BD121" s="35">
        <f t="shared" si="529"/>
        <v>-3.2814635715698648E-2</v>
      </c>
      <c r="BE121" s="243">
        <f>IFERROR('Turistas lugar residencia isla '!BE121/'Turistas lugar residencia isla '!$I121,"-")</f>
        <v>8.9327949092031685E-3</v>
      </c>
      <c r="BF121" s="35">
        <f t="shared" si="530"/>
        <v>0.57131177532238198</v>
      </c>
      <c r="BG121" s="243">
        <f>IFERROR('Turistas lugar residencia isla '!BG121/'Turistas lugar residencia isla '!$K121,"-")</f>
        <v>1.0035675957884967E-2</v>
      </c>
      <c r="BH121" s="35">
        <f t="shared" si="531"/>
        <v>-0.18343001227308386</v>
      </c>
      <c r="BI121" s="243">
        <f>IFERROR('Turistas lugar residencia isla '!BI121/'Turistas lugar residencia isla '!$M121,"-")</f>
        <v>1.6088536504790221E-2</v>
      </c>
      <c r="BJ121" s="35">
        <f t="shared" si="532"/>
        <v>-0.38564169343080201</v>
      </c>
      <c r="BK121" s="242">
        <f>IFERROR('Turistas lugar residencia isla '!BK121/'Turistas lugar residencia isla '!$C121,"-")</f>
        <v>3.8567146172363752E-2</v>
      </c>
      <c r="BL121" s="35">
        <f t="shared" si="533"/>
        <v>0.16930628547280246</v>
      </c>
      <c r="BM121" s="243">
        <f>IFERROR('Turistas lugar residencia isla '!BM121/'Turistas lugar residencia isla '!$E121,"-")</f>
        <v>3.8937093508834966E-2</v>
      </c>
      <c r="BN121" s="35">
        <f t="shared" si="534"/>
        <v>-3.8857087524621359E-2</v>
      </c>
      <c r="BO121" s="243">
        <f>IFERROR('Turistas lugar residencia isla '!BO121/'Turistas lugar residencia isla '!$G121,"-")</f>
        <v>1.9778844754837772E-2</v>
      </c>
      <c r="BP121" s="35">
        <f t="shared" si="535"/>
        <v>0.33044306534724055</v>
      </c>
      <c r="BQ121" s="243">
        <f>IFERROR('Turistas lugar residencia isla '!BQ121/'Turistas lugar residencia isla '!$I121,"-")</f>
        <v>5.3820836217155547E-2</v>
      </c>
      <c r="BR121" s="35">
        <f t="shared" si="536"/>
        <v>0.31095596839164874</v>
      </c>
      <c r="BS121" s="243">
        <f>IFERROR('Turistas lugar residencia isla '!BS121/'Turistas lugar residencia isla '!$K121,"-")</f>
        <v>5.0219815280580428E-2</v>
      </c>
      <c r="BT121" s="35">
        <f t="shared" si="537"/>
        <v>0.51202856590566315</v>
      </c>
      <c r="BU121" s="243">
        <f>IFERROR('Turistas lugar residencia isla '!BU121/'Turistas lugar residencia isla '!$M121,"-")</f>
        <v>2.0581433762801454E-2</v>
      </c>
      <c r="BV121" s="35">
        <f t="shared" si="538"/>
        <v>-0.34670027048232566</v>
      </c>
      <c r="BW121" s="242">
        <f>IFERROR('Turistas lugar residencia isla '!BW121/'Turistas lugar residencia isla '!$C121,"-")</f>
        <v>0.34395181894241361</v>
      </c>
      <c r="BX121" s="35">
        <f t="shared" si="539"/>
        <v>8.4020071569648191E-3</v>
      </c>
      <c r="BY121" s="243">
        <f>IFERROR('Turistas lugar residencia isla '!BY121/'Turistas lugar residencia isla '!$E121,"-")</f>
        <v>0.42653307544519053</v>
      </c>
      <c r="BZ121" s="35">
        <f t="shared" si="540"/>
        <v>-4.1667488961452115E-3</v>
      </c>
      <c r="CA121" s="243">
        <f>IFERROR('Turistas lugar residencia isla '!CA121/'Turistas lugar residencia isla '!$G121,"-")</f>
        <v>0.1774916339298705</v>
      </c>
      <c r="CB121" s="35">
        <f t="shared" si="541"/>
        <v>1.4635426865511336E-2</v>
      </c>
      <c r="CC121" s="243">
        <f>IFERROR('Turistas lugar residencia isla '!CC121/'Turistas lugar residencia isla '!$I121,"-")</f>
        <v>0.26047014185915662</v>
      </c>
      <c r="CD121" s="35">
        <f t="shared" si="542"/>
        <v>8.8479319434113801E-2</v>
      </c>
      <c r="CE121" s="243">
        <f>IFERROR('Turistas lugar residencia isla '!CE121/'Turistas lugar residencia isla '!$K121,"-")</f>
        <v>0.46962985675750707</v>
      </c>
      <c r="CF121" s="35">
        <f t="shared" si="543"/>
        <v>-1.859531248047519E-2</v>
      </c>
      <c r="CG121" s="243">
        <f>IFERROR('Turistas lugar residencia isla '!CG121/'Turistas lugar residencia isla '!$M121,"-")</f>
        <v>8.9857945160224648E-2</v>
      </c>
      <c r="CH121" s="35">
        <f t="shared" si="544"/>
        <v>-0.13811890654864789</v>
      </c>
      <c r="CI121" s="242">
        <f>IFERROR('Turistas lugar residencia isla '!CI121/'Turistas lugar residencia isla '!$C121,"-")</f>
        <v>3.9015554723089672E-2</v>
      </c>
      <c r="CJ121" s="35">
        <f t="shared" si="545"/>
        <v>7.9319190212432389E-3</v>
      </c>
      <c r="CK121" s="243">
        <f>IFERROR('Turistas lugar residencia isla '!CK121/'Turistas lugar residencia isla '!$E121,"-")</f>
        <v>3.2045972362365831E-2</v>
      </c>
      <c r="CL121" s="35">
        <f t="shared" si="546"/>
        <v>-1.1475980541336139E-2</v>
      </c>
      <c r="CM121" s="243">
        <f>IFERROR('Turistas lugar residencia isla '!CM121/'Turistas lugar residencia isla '!$G121,"-")</f>
        <v>5.8891313836752508E-2</v>
      </c>
      <c r="CN121" s="35">
        <f t="shared" si="547"/>
        <v>1.5565158145924851E-2</v>
      </c>
      <c r="CO121" s="243">
        <f>IFERROR('Turistas lugar residencia isla '!CO121/'Turistas lugar residencia isla '!$I121,"-")</f>
        <v>2.1390906872874479E-2</v>
      </c>
      <c r="CP121" s="35">
        <f t="shared" si="548"/>
        <v>-2.8624628757836779E-2</v>
      </c>
      <c r="CQ121" s="243">
        <f>IFERROR('Turistas lugar residencia isla '!CQ121/'Turistas lugar residencia isla '!$K121,"-")</f>
        <v>3.336800102760018E-2</v>
      </c>
      <c r="CR121" s="35">
        <f t="shared" si="549"/>
        <v>4.2437440380284075E-2</v>
      </c>
      <c r="CS121" s="243">
        <f>IFERROR('Turistas lugar residencia isla '!CS121/'Turistas lugar residencia isla '!$M121,"-")</f>
        <v>3.6868186323092168E-2</v>
      </c>
      <c r="CT121" s="35">
        <f t="shared" si="550"/>
        <v>-0.47292244535283789</v>
      </c>
      <c r="CU121" s="242">
        <f>IFERROR('Turistas lugar residencia isla '!CU121/'Turistas lugar residencia isla '!$C121,"-")</f>
        <v>3.2597456665204055E-2</v>
      </c>
      <c r="CV121" s="35">
        <f t="shared" si="551"/>
        <v>2.7697734663524765E-2</v>
      </c>
      <c r="CW121" s="243">
        <f>IFERROR('Turistas lugar residencia isla '!CW121/'Turistas lugar residencia isla '!$E121,"-")</f>
        <v>2.1910451999888125E-2</v>
      </c>
      <c r="CX121" s="35">
        <f t="shared" si="552"/>
        <v>8.3590245447855649E-2</v>
      </c>
      <c r="CY121" s="243">
        <f>IFERROR('Turistas lugar residencia isla '!CY121/'Turistas lugar residencia isla '!$G121,"-")</f>
        <v>1.9516950385566709E-2</v>
      </c>
      <c r="CZ121" s="35">
        <f t="shared" si="553"/>
        <v>0.19983415129221593</v>
      </c>
      <c r="DA121" s="243">
        <f>IFERROR('Turistas lugar residencia isla '!DA121/'Turistas lugar residencia isla '!$I121,"-")</f>
        <v>2.0385096074848258E-2</v>
      </c>
      <c r="DB121" s="35">
        <f t="shared" si="554"/>
        <v>2.4665121588589356E-2</v>
      </c>
      <c r="DC121" s="243">
        <f>IFERROR('Turistas lugar residencia isla '!DC121/'Turistas lugar residencia isla '!$K121,"-")</f>
        <v>8.0447006078586555E-2</v>
      </c>
      <c r="DD121" s="35">
        <f t="shared" si="555"/>
        <v>-4.4010429254503269E-2</v>
      </c>
      <c r="DE121" s="243">
        <f>IFERROR('Turistas lugar residencia isla '!DE121/'Turistas lugar residencia isla '!$M121,"-")</f>
        <v>8.5893624050214731E-4</v>
      </c>
      <c r="DF121" s="35" t="str">
        <f t="shared" si="556"/>
        <v>-</v>
      </c>
      <c r="DG121" s="242">
        <f>IFERROR('Turistas lugar residencia isla '!DG121/'Turistas lugar residencia isla '!$C121,"-")</f>
        <v>0.11962962576736821</v>
      </c>
      <c r="DH121" s="35">
        <f t="shared" si="557"/>
        <v>-5.7497779964118978E-2</v>
      </c>
      <c r="DI121" s="243">
        <f>IFERROR('Turistas lugar residencia isla '!DI121/'Turistas lugar residencia isla '!$E121,"-")</f>
        <v>7.5374192396315848E-2</v>
      </c>
      <c r="DJ121" s="35">
        <f t="shared" si="558"/>
        <v>-0.13886425599549146</v>
      </c>
      <c r="DK121" s="243">
        <f>IFERROR('Turistas lugar residencia isla '!DK121/'Turistas lugar residencia isla '!$G121,"-")</f>
        <v>0.27086279644987632</v>
      </c>
      <c r="DL121" s="35">
        <f t="shared" si="559"/>
        <v>-2.1867497887347986E-2</v>
      </c>
      <c r="DM121" s="243">
        <f>IFERROR('Turistas lugar residencia isla '!DM121/'Turistas lugar residencia isla '!$I121,"-")</f>
        <v>4.5415843013847323E-2</v>
      </c>
      <c r="DN121" s="35">
        <f t="shared" si="560"/>
        <v>-1.6928056727167684E-2</v>
      </c>
      <c r="DO121" s="243">
        <f>IFERROR('Turistas lugar residencia isla '!DO121/'Turistas lugar residencia isla '!$K121,"-")</f>
        <v>4.7406345431115569E-2</v>
      </c>
      <c r="DP121" s="35">
        <f t="shared" si="561"/>
        <v>-0.18803051140586857</v>
      </c>
      <c r="DQ121" s="243">
        <f>IFERROR('Turistas lugar residencia isla '!DQ121/'Turistas lugar residencia isla '!$M121,"-")</f>
        <v>6.2768417575156917E-3</v>
      </c>
      <c r="DR121" s="35">
        <f t="shared" si="562"/>
        <v>-0.34941816171463635</v>
      </c>
      <c r="DS121" s="242">
        <f>IFERROR('Turistas lugar residencia isla '!DS121/'Turistas lugar residencia isla '!$C121,"-")</f>
        <v>5.635990120572968E-2</v>
      </c>
      <c r="DT121" s="35">
        <f t="shared" si="563"/>
        <v>-5.8804581128022559E-2</v>
      </c>
      <c r="DU121" s="243">
        <f>IFERROR('Turistas lugar residencia isla '!DU121/'Turistas lugar residencia isla '!$E121,"-")</f>
        <v>0.11015897125866769</v>
      </c>
      <c r="DV121" s="35">
        <f t="shared" si="564"/>
        <v>-7.8950357123903969E-2</v>
      </c>
      <c r="DW121" s="243">
        <f>IFERROR('Turistas lugar residencia isla '!DW121/'Turistas lugar residencia isla '!$G121,"-")</f>
        <v>9.0167321402589845E-2</v>
      </c>
      <c r="DX121" s="35">
        <f t="shared" si="565"/>
        <v>-4.7179383567998334E-2</v>
      </c>
      <c r="DY121" s="243">
        <f>IFERROR('Turistas lugar residencia isla '!DY121/'Turistas lugar residencia isla '!$I121,"-")</f>
        <v>7.0640781146524723E-2</v>
      </c>
      <c r="DZ121" s="35">
        <f t="shared" si="566"/>
        <v>-1.30100673715009E-2</v>
      </c>
      <c r="EA121" s="243">
        <f>IFERROR('Turistas lugar residencia isla '!EA121/'Turistas lugar residencia isla '!$K121,"-")</f>
        <v>5.4023593368663997E-2</v>
      </c>
      <c r="EB121" s="35">
        <f t="shared" si="567"/>
        <v>0.10023275336256532</v>
      </c>
      <c r="EC121" s="243">
        <f>IFERROR('Turistas lugar residencia isla '!EC121/'Turistas lugar residencia isla '!$M121,"-")</f>
        <v>9.8282127518995704E-2</v>
      </c>
      <c r="ED121" s="35">
        <f t="shared" si="568"/>
        <v>-0.47978076588108454</v>
      </c>
    </row>
    <row r="122" spans="1:134" s="16" customFormat="1" outlineLevel="1" x14ac:dyDescent="0.25">
      <c r="A122" s="218"/>
      <c r="B122" s="33" t="s">
        <v>53</v>
      </c>
      <c r="C122" s="242">
        <f>IFERROR('Turistas lugar residencia isla '!C122/'Turistas lugar residencia isla '!$C122,"-")</f>
        <v>1</v>
      </c>
      <c r="D122" s="35">
        <f t="shared" si="503"/>
        <v>0</v>
      </c>
      <c r="E122" s="243">
        <f>IFERROR('Turistas lugar residencia isla '!E122/'Turistas lugar residencia isla '!$E122,"-")</f>
        <v>1</v>
      </c>
      <c r="F122" s="35">
        <f t="shared" si="504"/>
        <v>0</v>
      </c>
      <c r="G122" s="243">
        <f>IFERROR('Turistas lugar residencia isla '!G122/'Turistas lugar residencia isla '!$G122,"-")</f>
        <v>1</v>
      </c>
      <c r="H122" s="35">
        <f t="shared" si="505"/>
        <v>0</v>
      </c>
      <c r="I122" s="243">
        <f>IFERROR('Turistas lugar residencia isla '!I122/'Turistas lugar residencia isla '!$I122,"-")</f>
        <v>1</v>
      </c>
      <c r="J122" s="35">
        <f t="shared" si="506"/>
        <v>0</v>
      </c>
      <c r="K122" s="243">
        <f>IFERROR('Turistas lugar residencia isla '!K122/'Turistas lugar residencia isla '!$K122,"-")</f>
        <v>1</v>
      </c>
      <c r="L122" s="35">
        <f t="shared" si="507"/>
        <v>0</v>
      </c>
      <c r="M122" s="243">
        <f>IFERROR('Turistas lugar residencia isla '!M122/'Turistas lugar residencia isla '!$M122,"-")</f>
        <v>1</v>
      </c>
      <c r="N122" s="35">
        <f t="shared" si="508"/>
        <v>0</v>
      </c>
      <c r="O122" s="242">
        <f>IFERROR('Turistas lugar residencia isla '!O122/'Turistas lugar residencia isla '!$C122,"-")</f>
        <v>0.92079252082248064</v>
      </c>
      <c r="P122" s="35">
        <f t="shared" si="509"/>
        <v>7.3651144786577305E-3</v>
      </c>
      <c r="Q122" s="243">
        <f>IFERROR('Turistas lugar residencia isla '!Q122/'Turistas lugar residencia isla '!$E122,"-")</f>
        <v>0.90840556486269941</v>
      </c>
      <c r="R122" s="35">
        <f t="shared" si="510"/>
        <v>2.2728322904250753E-3</v>
      </c>
      <c r="S122" s="243">
        <f>IFERROR('Turistas lugar residencia isla '!S122/'Turistas lugar residencia isla '!$G122,"-")</f>
        <v>0.92161655942079435</v>
      </c>
      <c r="T122" s="35">
        <f t="shared" si="511"/>
        <v>1.5208061725246136E-2</v>
      </c>
      <c r="U122" s="243">
        <f>IFERROR('Turistas lugar residencia isla '!U122/'Turistas lugar residencia isla '!$I122,"-")</f>
        <v>0.95812392156862747</v>
      </c>
      <c r="V122" s="35">
        <f t="shared" si="512"/>
        <v>2.2582684796066399E-3</v>
      </c>
      <c r="W122" s="243">
        <f>IFERROR('Turistas lugar residencia isla '!W122/'Turistas lugar residencia isla '!$K122,"-")</f>
        <v>0.9370795392769774</v>
      </c>
      <c r="X122" s="35">
        <f t="shared" si="513"/>
        <v>3.3631796729092667E-2</v>
      </c>
      <c r="Y122" s="243">
        <f>IFERROR('Turistas lugar residencia isla '!Y122/'Turistas lugar residencia isla '!$M122,"-")</f>
        <v>0.90936499404024584</v>
      </c>
      <c r="Z122" s="35">
        <f t="shared" si="514"/>
        <v>-1.655744446422891E-2</v>
      </c>
      <c r="AA122" s="242">
        <f>IFERROR('Turistas lugar residencia isla '!AA122/'Turistas lugar residencia isla '!$C122,"-")</f>
        <v>7.9207479177519385E-2</v>
      </c>
      <c r="AB122" s="35">
        <f t="shared" si="515"/>
        <v>-7.8335903321588241E-2</v>
      </c>
      <c r="AC122" s="243">
        <f>IFERROR('Turistas lugar residencia isla '!AC122/'Turistas lugar residencia isla '!$E122,"-")</f>
        <v>9.1594435137300603E-2</v>
      </c>
      <c r="AD122" s="35">
        <f t="shared" si="516"/>
        <v>-2.201829056736182E-2</v>
      </c>
      <c r="AE122" s="243">
        <f>IFERROR('Turistas lugar residencia isla '!AE122/'Turistas lugar residencia isla '!$G122,"-")</f>
        <v>7.8380842778503712E-2</v>
      </c>
      <c r="AF122" s="35">
        <f t="shared" si="517"/>
        <v>-0.14978538099851679</v>
      </c>
      <c r="AG122" s="243">
        <f>IFERROR('Turistas lugar residencia isla '!AG122/'Turistas lugar residencia isla '!$I122,"-")</f>
        <v>4.1876078431372546E-2</v>
      </c>
      <c r="AH122" s="35">
        <f t="shared" si="518"/>
        <v>-4.9025332945333622E-2</v>
      </c>
      <c r="AI122" s="243">
        <f>IFERROR('Turistas lugar residencia isla '!AI122/'Turistas lugar residencia isla '!$K122,"-")</f>
        <v>6.2916213645012237E-2</v>
      </c>
      <c r="AJ122" s="35">
        <f t="shared" si="519"/>
        <v>-0.32645594552216495</v>
      </c>
      <c r="AK122" s="243">
        <f>IFERROR('Turistas lugar residencia isla '!AK122/'Turistas lugar residencia isla '!$M122,"-")</f>
        <v>9.0635005959754128E-2</v>
      </c>
      <c r="AL122" s="35">
        <f t="shared" si="520"/>
        <v>0.20325669585444861</v>
      </c>
      <c r="AM122" s="242">
        <f>IFERROR('Turistas lugar residencia isla '!AM122/'Turistas lugar residencia isla '!$C122,"-")</f>
        <v>0.23340366031311355</v>
      </c>
      <c r="AN122" s="35">
        <f t="shared" si="521"/>
        <v>-4.3991316166574701E-2</v>
      </c>
      <c r="AO122" s="243">
        <f>IFERROR('Turistas lugar residencia isla '!AO122/'Turistas lugar residencia isla '!$E122,"-")</f>
        <v>0.18898167468604457</v>
      </c>
      <c r="AP122" s="35">
        <f t="shared" si="522"/>
        <v>-4.7372137482884824E-2</v>
      </c>
      <c r="AQ122" s="243">
        <f>IFERROR('Turistas lugar residencia isla '!AQ122/'Turistas lugar residencia isla '!$G122,"-")</f>
        <v>0.24972658147612231</v>
      </c>
      <c r="AR122" s="35">
        <f t="shared" si="523"/>
        <v>-8.7488099261030405E-2</v>
      </c>
      <c r="AS122" s="243">
        <f>IFERROR('Turistas lugar residencia isla '!AS122/'Turistas lugar residencia isla '!$I122,"-")</f>
        <v>0.44259137254901959</v>
      </c>
      <c r="AT122" s="35">
        <f t="shared" si="524"/>
        <v>-0.11701553822353439</v>
      </c>
      <c r="AU122" s="243">
        <f>IFERROR('Turistas lugar residencia isla '!AU122/'Turistas lugar residencia isla '!$K122,"-")</f>
        <v>0.234362258765969</v>
      </c>
      <c r="AV122" s="35">
        <f t="shared" si="525"/>
        <v>-9.5742475049627185E-2</v>
      </c>
      <c r="AW122" s="243">
        <f>IFERROR('Turistas lugar residencia isla '!AW122/'Turistas lugar residencia isla '!$M122,"-")</f>
        <v>0.61789795966064454</v>
      </c>
      <c r="AX122" s="35">
        <f t="shared" si="526"/>
        <v>-6.50089425632292E-2</v>
      </c>
      <c r="AY122" s="242">
        <f>IFERROR('Turistas lugar residencia isla '!AY122/'Turistas lugar residencia isla '!$C122,"-")</f>
        <v>2.9950541085739725E-2</v>
      </c>
      <c r="AZ122" s="35">
        <f t="shared" si="527"/>
        <v>0.16820622377107086</v>
      </c>
      <c r="BA122" s="243">
        <f>IFERROR('Turistas lugar residencia isla '!BA122/'Turistas lugar residencia isla '!$E122,"-")</f>
        <v>4.0029049714430165E-2</v>
      </c>
      <c r="BB122" s="35">
        <f t="shared" si="528"/>
        <v>9.7274372179765534E-2</v>
      </c>
      <c r="BC122" s="243">
        <f>IFERROR('Turistas lugar residencia isla '!BC122/'Turistas lugar residencia isla '!$G122,"-")</f>
        <v>2.4141361922995992E-2</v>
      </c>
      <c r="BD122" s="35">
        <f t="shared" si="529"/>
        <v>0.17786109277962736</v>
      </c>
      <c r="BE122" s="243">
        <f>IFERROR('Turistas lugar residencia isla '!BE122/'Turistas lugar residencia isla '!$I122,"-")</f>
        <v>9.3866666666666664E-3</v>
      </c>
      <c r="BF122" s="35">
        <f t="shared" si="530"/>
        <v>0.99225490092470259</v>
      </c>
      <c r="BG122" s="243">
        <f>IFERROR('Turistas lugar residencia isla '!BG122/'Turistas lugar residencia isla '!$K122,"-")</f>
        <v>2.0831917640663222E-2</v>
      </c>
      <c r="BH122" s="35">
        <f t="shared" si="531"/>
        <v>0.22819100639516399</v>
      </c>
      <c r="BI122" s="243">
        <f>IFERROR('Turistas lugar residencia isla '!BI122/'Turistas lugar residencia isla '!$M122,"-")</f>
        <v>2.3675415429920302E-2</v>
      </c>
      <c r="BJ122" s="35">
        <f t="shared" si="532"/>
        <v>0.68350273006180839</v>
      </c>
      <c r="BK122" s="242">
        <f>IFERROR('Turistas lugar residencia isla '!BK122/'Turistas lugar residencia isla '!$C122,"-")</f>
        <v>2.2307426242931885E-2</v>
      </c>
      <c r="BL122" s="35">
        <f t="shared" si="533"/>
        <v>9.1493971990423528E-2</v>
      </c>
      <c r="BM122" s="243">
        <f>IFERROR('Turistas lugar residencia isla '!BM122/'Turistas lugar residencia isla '!$E122,"-")</f>
        <v>2.4291645422099207E-2</v>
      </c>
      <c r="BN122" s="35">
        <f t="shared" si="534"/>
        <v>-0.13097892608039163</v>
      </c>
      <c r="BO122" s="243">
        <f>IFERROR('Turistas lugar residencia isla '!BO122/'Turistas lugar residencia isla '!$G122,"-")</f>
        <v>1.214991388290673E-2</v>
      </c>
      <c r="BP122" s="35">
        <f t="shared" si="535"/>
        <v>0.43508740141553592</v>
      </c>
      <c r="BQ122" s="243">
        <f>IFERROR('Turistas lugar residencia isla '!BQ122/'Turistas lugar residencia isla '!$I122,"-")</f>
        <v>2.5807058823529412E-2</v>
      </c>
      <c r="BR122" s="35">
        <f t="shared" si="536"/>
        <v>0.25267931331082272</v>
      </c>
      <c r="BS122" s="243">
        <f>IFERROR('Turistas lugar residencia isla '!BS122/'Turistas lugar residencia isla '!$K122,"-")</f>
        <v>2.7576277521065506E-2</v>
      </c>
      <c r="BT122" s="35">
        <f t="shared" si="537"/>
        <v>0.48424640701728805</v>
      </c>
      <c r="BU122" s="243">
        <f>IFERROR('Turistas lugar residencia isla '!BU122/'Turistas lugar residencia isla '!$M122,"-")</f>
        <v>1.1381961810830392E-2</v>
      </c>
      <c r="BV122" s="35">
        <f t="shared" si="538"/>
        <v>0.36044396170504323</v>
      </c>
      <c r="BW122" s="242">
        <f>IFERROR('Turistas lugar residencia isla '!BW122/'Turistas lugar residencia isla '!$C122,"-")</f>
        <v>0.27869849923291135</v>
      </c>
      <c r="BX122" s="35">
        <f t="shared" si="539"/>
        <v>7.9418082949068047E-2</v>
      </c>
      <c r="BY122" s="243">
        <f>IFERROR('Turistas lugar residencia isla '!BY122/'Turistas lugar residencia isla '!$E122,"-")</f>
        <v>0.34910215816241275</v>
      </c>
      <c r="BZ122" s="35">
        <f t="shared" si="540"/>
        <v>0.13941844034281314</v>
      </c>
      <c r="CA122" s="243">
        <f>IFERROR('Turistas lugar residencia isla '!CA122/'Turistas lugar residencia isla '!$G122,"-")</f>
        <v>0.13620269080196706</v>
      </c>
      <c r="CB122" s="35">
        <f t="shared" si="541"/>
        <v>0.29868106958914908</v>
      </c>
      <c r="CC122" s="243">
        <f>IFERROR('Turistas lugar residencia isla '!CC122/'Turistas lugar residencia isla '!$I122,"-")</f>
        <v>0.22482196078431371</v>
      </c>
      <c r="CD122" s="35">
        <f t="shared" si="542"/>
        <v>-1.2069720884661628E-2</v>
      </c>
      <c r="CE122" s="243">
        <f>IFERROR('Turistas lugar residencia isla '!CE122/'Turistas lugar residencia isla '!$K122,"-")</f>
        <v>0.41878312720848054</v>
      </c>
      <c r="CF122" s="35">
        <f t="shared" si="543"/>
        <v>0.15527319427309227</v>
      </c>
      <c r="CG122" s="243">
        <f>IFERROR('Turistas lugar residencia isla '!CG122/'Turistas lugar residencia isla '!$M122,"-")</f>
        <v>9.1663355692149479E-2</v>
      </c>
      <c r="CH122" s="35">
        <f t="shared" si="544"/>
        <v>-9.5169874373826846E-2</v>
      </c>
      <c r="CI122" s="242">
        <f>IFERROR('Turistas lugar residencia isla '!CI122/'Turistas lugar residencia isla '!$C122,"-")</f>
        <v>3.4150803823072243E-2</v>
      </c>
      <c r="CJ122" s="35">
        <f t="shared" si="545"/>
        <v>5.3962409098921471E-2</v>
      </c>
      <c r="CK122" s="243">
        <f>IFERROR('Turistas lugar residencia isla '!CK122/'Turistas lugar residencia isla '!$E122,"-")</f>
        <v>2.6457520148419188E-2</v>
      </c>
      <c r="CL122" s="35">
        <f t="shared" si="546"/>
        <v>9.1574986215442467E-2</v>
      </c>
      <c r="CM122" s="243">
        <f>IFERROR('Turistas lugar residencia isla '!CM122/'Turistas lugar residencia isla '!$G122,"-")</f>
        <v>4.082963363216701E-2</v>
      </c>
      <c r="CN122" s="35">
        <f t="shared" si="547"/>
        <v>4.2722867536847176E-2</v>
      </c>
      <c r="CO122" s="243">
        <f>IFERROR('Turistas lugar residencia isla '!CO122/'Turistas lugar residencia isla '!$I122,"-")</f>
        <v>2.8505098039215686E-2</v>
      </c>
      <c r="CP122" s="35">
        <f t="shared" si="548"/>
        <v>0.15361639591050524</v>
      </c>
      <c r="CQ122" s="243">
        <f>IFERROR('Turistas lugar residencia isla '!CQ122/'Turistas lugar residencia isla '!$K122,"-")</f>
        <v>3.4656156564283773E-2</v>
      </c>
      <c r="CR122" s="35">
        <f t="shared" si="549"/>
        <v>9.4837096288750367E-2</v>
      </c>
      <c r="CS122" s="243">
        <f>IFERROR('Turistas lugar residencia isla '!CS122/'Turistas lugar residencia isla '!$M122,"-")</f>
        <v>4.4826699698506556E-2</v>
      </c>
      <c r="CT122" s="35">
        <f t="shared" si="550"/>
        <v>4.9499330054725732E-2</v>
      </c>
      <c r="CU122" s="242">
        <f>IFERROR('Turistas lugar residencia isla '!CU122/'Turistas lugar residencia isla '!$C122,"-")</f>
        <v>2.6275416386494863E-2</v>
      </c>
      <c r="CV122" s="35">
        <f t="shared" si="551"/>
        <v>0.21877599371413492</v>
      </c>
      <c r="CW122" s="243">
        <f>IFERROR('Turistas lugar residencia isla '!CW122/'Turistas lugar residencia isla '!$E122,"-")</f>
        <v>1.8246048510452327E-2</v>
      </c>
      <c r="CX122" s="35">
        <f t="shared" si="552"/>
        <v>0.31329336981724554</v>
      </c>
      <c r="CY122" s="243">
        <f>IFERROR('Turistas lugar residencia isla '!CY122/'Turistas lugar residencia isla '!$G122,"-")</f>
        <v>1.1032859581078658E-2</v>
      </c>
      <c r="CZ122" s="35">
        <f t="shared" si="553"/>
        <v>0.54264647011469358</v>
      </c>
      <c r="DA122" s="243">
        <f>IFERROR('Turistas lugar residencia isla '!DA122/'Turistas lugar residencia isla '!$I122,"-")</f>
        <v>1.4989803921568628E-2</v>
      </c>
      <c r="DB122" s="35">
        <f t="shared" si="554"/>
        <v>2.0500769690927401E-2</v>
      </c>
      <c r="DC122" s="243">
        <f>IFERROR('Turistas lugar residencia isla '!DC122/'Turistas lugar residencia isla '!$K122,"-")</f>
        <v>6.8535097852677362E-2</v>
      </c>
      <c r="DD122" s="35">
        <f t="shared" si="555"/>
        <v>0.11129071477981856</v>
      </c>
      <c r="DE122" s="243">
        <f>IFERROR('Turistas lugar residencia isla '!DE122/'Turistas lugar residencia isla '!$M122,"-")</f>
        <v>7.9463388412368246E-4</v>
      </c>
      <c r="DF122" s="35">
        <f t="shared" si="556"/>
        <v>-0.63450864793015027</v>
      </c>
      <c r="DG122" s="242">
        <f>IFERROR('Turistas lugar residencia isla '!DG122/'Turistas lugar residencia isla '!$C122,"-")</f>
        <v>0.18873242281354485</v>
      </c>
      <c r="DH122" s="35">
        <f t="shared" si="557"/>
        <v>-0.11107926743451102</v>
      </c>
      <c r="DI122" s="243">
        <f>IFERROR('Turistas lugar residencia isla '!DI122/'Turistas lugar residencia isla '!$E122,"-")</f>
        <v>0.13299027820028878</v>
      </c>
      <c r="DJ122" s="35">
        <f t="shared" si="558"/>
        <v>-0.21893018078337911</v>
      </c>
      <c r="DK122" s="243">
        <f>IFERROR('Turistas lugar residencia isla '!DK122/'Turistas lugar residencia isla '!$G122,"-")</f>
        <v>0.34861186519492599</v>
      </c>
      <c r="DL122" s="35">
        <f t="shared" si="559"/>
        <v>-6.4323467889182417E-2</v>
      </c>
      <c r="DM122" s="243">
        <f>IFERROR('Turistas lugar residencia isla '!DM122/'Turistas lugar residencia isla '!$I122,"-")</f>
        <v>8.4354509803921562E-2</v>
      </c>
      <c r="DN122" s="35">
        <f t="shared" si="560"/>
        <v>0.16475338442561616</v>
      </c>
      <c r="DO122" s="243">
        <f>IFERROR('Turistas lugar residencia isla '!DO122/'Turistas lugar residencia isla '!$K122,"-")</f>
        <v>6.5362530578961672E-2</v>
      </c>
      <c r="DP122" s="35">
        <f t="shared" si="561"/>
        <v>-0.27096432512386026</v>
      </c>
      <c r="DQ122" s="243">
        <f>IFERROR('Turistas lugar residencia isla '!DQ122/'Turistas lugar residencia isla '!$M122,"-")</f>
        <v>5.7026666978287795E-3</v>
      </c>
      <c r="DR122" s="35">
        <f t="shared" si="562"/>
        <v>-0.22969480619960392</v>
      </c>
      <c r="DS122" s="242">
        <f>IFERROR('Turistas lugar residencia isla '!DS122/'Turistas lugar residencia isla '!$C122,"-")</f>
        <v>5.9506387075544981E-2</v>
      </c>
      <c r="DT122" s="35">
        <f t="shared" si="563"/>
        <v>8.8163184559591157E-2</v>
      </c>
      <c r="DU122" s="243">
        <f>IFERROR('Turistas lugar residencia isla '!DU122/'Turistas lugar residencia isla '!$E122,"-")</f>
        <v>0.10130338099257476</v>
      </c>
      <c r="DV122" s="35">
        <f t="shared" si="564"/>
        <v>2.6548559038489961E-2</v>
      </c>
      <c r="DW122" s="243">
        <f>IFERROR('Turistas lugar residencia isla '!DW122/'Turistas lugar residencia isla '!$G122,"-")</f>
        <v>7.7011801808588853E-2</v>
      </c>
      <c r="DX122" s="35">
        <f t="shared" si="565"/>
        <v>0.15405639481098032</v>
      </c>
      <c r="DY122" s="243">
        <f>IFERROR('Turistas lugar residencia isla '!DY122/'Turistas lugar residencia isla '!$I122,"-")</f>
        <v>7.6329411764705882E-2</v>
      </c>
      <c r="DZ122" s="35">
        <f t="shared" si="566"/>
        <v>0.20314862448854765</v>
      </c>
      <c r="EA122" s="243">
        <f>IFERROR('Turistas lugar residencia isla '!EA122/'Turistas lugar residencia isla '!$K122,"-")</f>
        <v>5.5666451481380809E-2</v>
      </c>
      <c r="EB122" s="35">
        <f t="shared" si="567"/>
        <v>8.2737615179448998E-3</v>
      </c>
      <c r="EC122" s="243">
        <f>IFERROR('Turistas lugar residencia isla '!EC122/'Turistas lugar residencia isla '!$M122,"-")</f>
        <v>0.10687825741463529</v>
      </c>
      <c r="ED122" s="35">
        <f t="shared" si="568"/>
        <v>0.26375800892228685</v>
      </c>
    </row>
    <row r="123" spans="1:134" s="16" customFormat="1" outlineLevel="1" x14ac:dyDescent="0.25">
      <c r="A123" s="218"/>
      <c r="B123" s="33" t="s">
        <v>55</v>
      </c>
      <c r="C123" s="242">
        <f>IFERROR('Turistas lugar residencia isla '!C123/'Turistas lugar residencia isla '!$C123,"-")</f>
        <v>1</v>
      </c>
      <c r="D123" s="35">
        <f t="shared" si="503"/>
        <v>0</v>
      </c>
      <c r="E123" s="243">
        <f>IFERROR('Turistas lugar residencia isla '!E123/'Turistas lugar residencia isla '!$E123,"-")</f>
        <v>1</v>
      </c>
      <c r="F123" s="35">
        <f t="shared" si="504"/>
        <v>0</v>
      </c>
      <c r="G123" s="243">
        <f>IFERROR('Turistas lugar residencia isla '!G123/'Turistas lugar residencia isla '!$G123,"-")</f>
        <v>1</v>
      </c>
      <c r="H123" s="35">
        <f t="shared" si="505"/>
        <v>0</v>
      </c>
      <c r="I123" s="243">
        <f>IFERROR('Turistas lugar residencia isla '!I123/'Turistas lugar residencia isla '!$I123,"-")</f>
        <v>1</v>
      </c>
      <c r="J123" s="35">
        <f t="shared" si="506"/>
        <v>0</v>
      </c>
      <c r="K123" s="243">
        <f>IFERROR('Turistas lugar residencia isla '!K123/'Turistas lugar residencia isla '!$K123,"-")</f>
        <v>1</v>
      </c>
      <c r="L123" s="35">
        <f t="shared" si="507"/>
        <v>0</v>
      </c>
      <c r="M123" s="243">
        <f>IFERROR('Turistas lugar residencia isla '!M123/'Turistas lugar residencia isla '!$M123,"-")</f>
        <v>1</v>
      </c>
      <c r="N123" s="35">
        <f t="shared" si="508"/>
        <v>0</v>
      </c>
      <c r="O123" s="242">
        <f>IFERROR('Turistas lugar residencia isla '!O123/'Turistas lugar residencia isla '!$C123,"-")</f>
        <v>0.91273110167628002</v>
      </c>
      <c r="P123" s="35">
        <f t="shared" si="509"/>
        <v>4.1438953195194195E-3</v>
      </c>
      <c r="Q123" s="243">
        <f>IFERROR('Turistas lugar residencia isla '!Q123/'Turistas lugar residencia isla '!$E123,"-")</f>
        <v>0.91002712781840245</v>
      </c>
      <c r="R123" s="35">
        <f t="shared" si="510"/>
        <v>1.1535872274369696E-2</v>
      </c>
      <c r="S123" s="243">
        <f>IFERROR('Turistas lugar residencia isla '!S123/'Turistas lugar residencia isla '!$G123,"-")</f>
        <v>0.91291335849929711</v>
      </c>
      <c r="T123" s="35">
        <f t="shared" si="511"/>
        <v>-8.8390810092885408E-3</v>
      </c>
      <c r="U123" s="243">
        <f>IFERROR('Turistas lugar residencia isla '!U123/'Turistas lugar residencia isla '!$I123,"-")</f>
        <v>0.94595894518701495</v>
      </c>
      <c r="V123" s="35">
        <f t="shared" si="512"/>
        <v>-7.2466670690364277E-3</v>
      </c>
      <c r="W123" s="243">
        <f>IFERROR('Turistas lugar residencia isla '!W123/'Turistas lugar residencia isla '!$K123,"-")</f>
        <v>0.92267581001472754</v>
      </c>
      <c r="X123" s="35">
        <f t="shared" si="513"/>
        <v>4.9572789140557294E-3</v>
      </c>
      <c r="Y123" s="243">
        <f>IFERROR('Turistas lugar residencia isla '!Y123/'Turistas lugar residencia isla '!$M123,"-")</f>
        <v>0.86357135289755271</v>
      </c>
      <c r="Z123" s="35">
        <f t="shared" si="514"/>
        <v>-7.9937231114511564E-2</v>
      </c>
      <c r="AA123" s="242">
        <f>IFERROR('Turistas lugar residencia isla '!AA123/'Turistas lugar residencia isla '!$C123,"-")</f>
        <v>8.7269744075508721E-2</v>
      </c>
      <c r="AB123" s="35">
        <f t="shared" si="515"/>
        <v>-4.1366341985766053E-2</v>
      </c>
      <c r="AC123" s="243">
        <f>IFERROR('Turistas lugar residencia isla '!AC123/'Turistas lugar residencia isla '!$E123,"-")</f>
        <v>8.9972872181597552E-2</v>
      </c>
      <c r="AD123" s="35">
        <f t="shared" si="516"/>
        <v>-0.10341923515050777</v>
      </c>
      <c r="AE123" s="243">
        <f>IFERROR('Turistas lugar residencia isla '!AE123/'Turistas lugar residencia isla '!$G123,"-")</f>
        <v>8.7086641500702916E-2</v>
      </c>
      <c r="AF123" s="35">
        <f t="shared" si="517"/>
        <v>0.1031254531075434</v>
      </c>
      <c r="AG123" s="243">
        <f>IFERROR('Turistas lugar residencia isla '!AG123/'Turistas lugar residencia isla '!$I123,"-")</f>
        <v>5.4041054812985052E-2</v>
      </c>
      <c r="AH123" s="35">
        <f t="shared" si="518"/>
        <v>0.14662601958384425</v>
      </c>
      <c r="AI123" s="243">
        <f>IFERROR('Turistas lugar residencia isla '!AI123/'Turistas lugar residencia isla '!$K123,"-")</f>
        <v>7.7324189985272462E-2</v>
      </c>
      <c r="AJ123" s="35">
        <f t="shared" si="519"/>
        <v>-5.558920372570697E-2</v>
      </c>
      <c r="AK123" s="243">
        <f>IFERROR('Turistas lugar residencia isla '!AK123/'Turistas lugar residencia isla '!$M123,"-")</f>
        <v>0.13640216124589469</v>
      </c>
      <c r="AL123" s="35">
        <f t="shared" si="520"/>
        <v>1.2215507960477425</v>
      </c>
      <c r="AM123" s="242">
        <f>IFERROR('Turistas lugar residencia isla '!AM123/'Turistas lugar residencia isla '!$C123,"-")</f>
        <v>0.21198937735753312</v>
      </c>
      <c r="AN123" s="35">
        <f t="shared" si="521"/>
        <v>-7.7410020747380903E-2</v>
      </c>
      <c r="AO123" s="243">
        <f>IFERROR('Turistas lugar residencia isla '!AO123/'Turistas lugar residencia isla '!$E123,"-")</f>
        <v>0.19296540303128487</v>
      </c>
      <c r="AP123" s="35">
        <f t="shared" si="522"/>
        <v>-0.14526810433702086</v>
      </c>
      <c r="AQ123" s="243">
        <f>IFERROR('Turistas lugar residencia isla '!AQ123/'Turistas lugar residencia isla '!$G123,"-")</f>
        <v>0.2610360966433366</v>
      </c>
      <c r="AR123" s="35">
        <f t="shared" si="523"/>
        <v>-5.9277626377284842E-2</v>
      </c>
      <c r="AS123" s="243">
        <f>IFERROR('Turistas lugar residencia isla '!AS123/'Turistas lugar residencia isla '!$I123,"-")</f>
        <v>0.4050674251376114</v>
      </c>
      <c r="AT123" s="35">
        <f t="shared" si="524"/>
        <v>-0.20073163962325669</v>
      </c>
      <c r="AU123" s="243">
        <f>IFERROR('Turistas lugar residencia isla '!AU123/'Turistas lugar residencia isla '!$K123,"-")</f>
        <v>0.23188512518409427</v>
      </c>
      <c r="AV123" s="35">
        <f t="shared" si="525"/>
        <v>-0.2583894457558874</v>
      </c>
      <c r="AW123" s="243">
        <f>IFERROR('Turistas lugar residencia isla '!AW123/'Turistas lugar residencia isla '!$M123,"-")</f>
        <v>0.51628880177984959</v>
      </c>
      <c r="AX123" s="35">
        <f t="shared" si="526"/>
        <v>-0.28033936251993452</v>
      </c>
      <c r="AY123" s="242">
        <f>IFERROR('Turistas lugar residencia isla '!AY123/'Turistas lugar residencia isla '!$C123,"-")</f>
        <v>2.8154231296199192E-2</v>
      </c>
      <c r="AZ123" s="35">
        <f t="shared" si="527"/>
        <v>4.9065654219748511E-2</v>
      </c>
      <c r="BA123" s="243">
        <f>IFERROR('Turistas lugar residencia isla '!BA123/'Turistas lugar residencia isla '!$E123,"-")</f>
        <v>4.0562547516036329E-2</v>
      </c>
      <c r="BB123" s="35">
        <f t="shared" si="528"/>
        <v>3.8090412193929835E-2</v>
      </c>
      <c r="BC123" s="243">
        <f>IFERROR('Turistas lugar residencia isla '!BC123/'Turistas lugar residencia isla '!$G123,"-")</f>
        <v>2.0539349692048074E-2</v>
      </c>
      <c r="BD123" s="35">
        <f t="shared" si="529"/>
        <v>0.14681725608616847</v>
      </c>
      <c r="BE123" s="243">
        <f>IFERROR('Turistas lugar residencia isla '!BE123/'Turistas lugar residencia isla '!$I123,"-")</f>
        <v>1.051012713097281E-2</v>
      </c>
      <c r="BF123" s="35">
        <f t="shared" si="530"/>
        <v>0.6510470673598816</v>
      </c>
      <c r="BG123" s="243">
        <f>IFERROR('Turistas lugar residencia isla '!BG123/'Turistas lugar residencia isla '!$K123,"-")</f>
        <v>1.5279823269513991E-2</v>
      </c>
      <c r="BH123" s="35">
        <f t="shared" si="531"/>
        <v>7.9960774258567513E-2</v>
      </c>
      <c r="BI123" s="243">
        <f>IFERROR('Turistas lugar residencia isla '!BI123/'Turistas lugar residencia isla '!$M123,"-")</f>
        <v>1.7056891619874986E-2</v>
      </c>
      <c r="BJ123" s="35">
        <f t="shared" si="532"/>
        <v>1.1779394814769839</v>
      </c>
      <c r="BK123" s="242">
        <f>IFERROR('Turistas lugar residencia isla '!BK123/'Turistas lugar residencia isla '!$C123,"-")</f>
        <v>3.2117424178352137E-2</v>
      </c>
      <c r="BL123" s="35">
        <f t="shared" si="533"/>
        <v>0.101553627085057</v>
      </c>
      <c r="BM123" s="243">
        <f>IFERROR('Turistas lugar residencia isla '!BM123/'Turistas lugar residencia isla '!$E123,"-")</f>
        <v>2.6998638314813993E-2</v>
      </c>
      <c r="BN123" s="35">
        <f t="shared" si="534"/>
        <v>-3.7802875584709739E-2</v>
      </c>
      <c r="BO123" s="243">
        <f>IFERROR('Turistas lugar residencia isla '!BO123/'Turistas lugar residencia isla '!$G123,"-")</f>
        <v>1.8467055808584428E-2</v>
      </c>
      <c r="BP123" s="35">
        <f t="shared" si="535"/>
        <v>0.24212227279005716</v>
      </c>
      <c r="BQ123" s="243">
        <f>IFERROR('Turistas lugar residencia isla '!BQ123/'Turistas lugar residencia isla '!$I123,"-")</f>
        <v>4.736682718857068E-2</v>
      </c>
      <c r="BR123" s="35">
        <f t="shared" si="536"/>
        <v>0.10137510411227146</v>
      </c>
      <c r="BS123" s="243">
        <f>IFERROR('Turistas lugar residencia isla '!BS123/'Turistas lugar residencia isla '!$K123,"-")</f>
        <v>4.6898011782032401E-2</v>
      </c>
      <c r="BT123" s="35">
        <f t="shared" si="537"/>
        <v>0.67792933268400102</v>
      </c>
      <c r="BU123" s="243">
        <f>IFERROR('Turistas lugar residencia isla '!BU123/'Turistas lugar residencia isla '!$M123,"-")</f>
        <v>1.7215806759190593E-2</v>
      </c>
      <c r="BV123" s="35">
        <f t="shared" si="538"/>
        <v>1.9793631867249557</v>
      </c>
      <c r="BW123" s="242">
        <f>IFERROR('Turistas lugar residencia isla '!BW123/'Turistas lugar residencia isla '!$C123,"-")</f>
        <v>0.27772205213214024</v>
      </c>
      <c r="BX123" s="35">
        <f t="shared" si="539"/>
        <v>8.218938779627849E-2</v>
      </c>
      <c r="BY123" s="243">
        <f>IFERROR('Turistas lugar residencia isla '!BY123/'Turistas lugar residencia isla '!$E123,"-")</f>
        <v>0.34570920926962423</v>
      </c>
      <c r="BZ123" s="35">
        <f t="shared" si="540"/>
        <v>0.17204199562565603</v>
      </c>
      <c r="CA123" s="243">
        <f>IFERROR('Turistas lugar residencia isla '!CA123/'Turistas lugar residencia isla '!$G123,"-")</f>
        <v>0.11622198693750675</v>
      </c>
      <c r="CB123" s="35">
        <f t="shared" si="541"/>
        <v>9.2882483324756127E-2</v>
      </c>
      <c r="CC123" s="243">
        <f>IFERROR('Turistas lugar residencia isla '!CC123/'Turistas lugar residencia isla '!$I123,"-")</f>
        <v>0.2530802985588656</v>
      </c>
      <c r="CD123" s="35">
        <f t="shared" si="542"/>
        <v>0.37100032330043287</v>
      </c>
      <c r="CE123" s="243">
        <f>IFERROR('Turistas lugar residencia isla '!CE123/'Turistas lugar residencia isla '!$K123,"-")</f>
        <v>0.39289856406480117</v>
      </c>
      <c r="CF123" s="35">
        <f t="shared" si="543"/>
        <v>0.13368277177761545</v>
      </c>
      <c r="CG123" s="243">
        <f>IFERROR('Turistas lugar residencia isla '!CG123/'Turistas lugar residencia isla '!$M123,"-")</f>
        <v>0.19059222375251617</v>
      </c>
      <c r="CH123" s="35">
        <f t="shared" si="544"/>
        <v>0.86800745320965667</v>
      </c>
      <c r="CI123" s="242">
        <f>IFERROR('Turistas lugar residencia isla '!CI123/'Turistas lugar residencia isla '!$C123,"-")</f>
        <v>3.8698218846732864E-2</v>
      </c>
      <c r="CJ123" s="35">
        <f t="shared" si="545"/>
        <v>5.2426349927393368E-2</v>
      </c>
      <c r="CK123" s="243">
        <f>IFERROR('Turistas lugar residencia isla '!CK123/'Turistas lugar residencia isla '!$E123,"-")</f>
        <v>3.1176872952442668E-2</v>
      </c>
      <c r="CL123" s="35">
        <f t="shared" si="546"/>
        <v>0.10740123429521331</v>
      </c>
      <c r="CM123" s="243">
        <f>IFERROR('Turistas lugar residencia isla '!CM123/'Turistas lugar residencia isla '!$G123,"-")</f>
        <v>4.6661821254592874E-2</v>
      </c>
      <c r="CN123" s="35">
        <f t="shared" si="547"/>
        <v>3.6263787931990477E-2</v>
      </c>
      <c r="CO123" s="243">
        <f>IFERROR('Turistas lugar residencia isla '!CO123/'Turistas lugar residencia isla '!$I123,"-")</f>
        <v>2.5301498138460533E-2</v>
      </c>
      <c r="CP123" s="35">
        <f t="shared" si="548"/>
        <v>0.13199905569123138</v>
      </c>
      <c r="CQ123" s="243">
        <f>IFERROR('Turistas lugar residencia isla '!CQ123/'Turistas lugar residencia isla '!$K123,"-")</f>
        <v>3.9129234167893961E-2</v>
      </c>
      <c r="CR123" s="35">
        <f t="shared" si="549"/>
        <v>0.41296403348358113</v>
      </c>
      <c r="CS123" s="243">
        <f>IFERROR('Turistas lugar residencia isla '!CS123/'Turistas lugar residencia isla '!$M123,"-")</f>
        <v>5.5434897764593705E-2</v>
      </c>
      <c r="CT123" s="35">
        <f t="shared" si="550"/>
        <v>0.39240015001318373</v>
      </c>
      <c r="CU123" s="242">
        <f>IFERROR('Turistas lugar residencia isla '!CU123/'Turistas lugar residencia isla '!$C123,"-")</f>
        <v>2.5559464808268071E-2</v>
      </c>
      <c r="CV123" s="35">
        <f t="shared" si="551"/>
        <v>0.1767572995433071</v>
      </c>
      <c r="CW123" s="243">
        <f>IFERROR('Turistas lugar residencia isla '!CW123/'Turistas lugar residencia isla '!$E123,"-")</f>
        <v>1.7348250456895146E-2</v>
      </c>
      <c r="CX123" s="35">
        <f t="shared" si="552"/>
        <v>0.29969883999356317</v>
      </c>
      <c r="CY123" s="243">
        <f>IFERROR('Turistas lugar residencia isla '!CY123/'Turistas lugar residencia isla '!$G123,"-")</f>
        <v>1.2038920898228741E-2</v>
      </c>
      <c r="CZ123" s="35">
        <f t="shared" si="553"/>
        <v>0.35446514575587518</v>
      </c>
      <c r="DA123" s="243">
        <f>IFERROR('Turistas lugar residencia isla '!DA123/'Turistas lugar residencia isla '!$I123,"-")</f>
        <v>1.7582195725881634E-2</v>
      </c>
      <c r="DB123" s="35">
        <f t="shared" si="554"/>
        <v>0.1360335043322829</v>
      </c>
      <c r="DC123" s="243">
        <f>IFERROR('Turistas lugar residencia isla '!DC123/'Turistas lugar residencia isla '!$K123,"-")</f>
        <v>6.5312039764359356E-2</v>
      </c>
      <c r="DD123" s="35">
        <f t="shared" si="555"/>
        <v>0.20721440091314935</v>
      </c>
      <c r="DE123" s="243">
        <f>IFERROR('Turistas lugar residencia isla '!DE123/'Turistas lugar residencia isla '!$M123,"-")</f>
        <v>1.8540099586820637E-4</v>
      </c>
      <c r="DF123" s="35">
        <f t="shared" si="556"/>
        <v>-7.2438817671363509E-2</v>
      </c>
      <c r="DG123" s="242">
        <f>IFERROR('Turistas lugar residencia isla '!DG123/'Turistas lugar residencia isla '!$C123,"-")</f>
        <v>0.19512677819313587</v>
      </c>
      <c r="DH123" s="35">
        <f t="shared" si="557"/>
        <v>-5.9874244016366984E-2</v>
      </c>
      <c r="DI123" s="243">
        <f>IFERROR('Turistas lugar residencia isla '!DI123/'Turistas lugar residencia isla '!$E123,"-")</f>
        <v>0.1322952336783077</v>
      </c>
      <c r="DJ123" s="35">
        <f t="shared" si="558"/>
        <v>-0.13391160956837689</v>
      </c>
      <c r="DK123" s="243">
        <f>IFERROR('Turistas lugar residencia isla '!DK123/'Turistas lugar residencia isla '!$G123,"-")</f>
        <v>0.34837171520042653</v>
      </c>
      <c r="DL123" s="35">
        <f t="shared" si="559"/>
        <v>-3.6543398202035782E-2</v>
      </c>
      <c r="DM123" s="243">
        <f>IFERROR('Turistas lugar residencia isla '!DM123/'Turistas lugar residencia isla '!$I123,"-")</f>
        <v>8.5155781460610772E-2</v>
      </c>
      <c r="DN123" s="35">
        <f t="shared" si="560"/>
        <v>0.19008523870364735</v>
      </c>
      <c r="DO123" s="243">
        <f>IFERROR('Turistas lugar residencia isla '!DO123/'Turistas lugar residencia isla '!$K123,"-")</f>
        <v>7.2036082474226798E-2</v>
      </c>
      <c r="DP123" s="35">
        <f t="shared" si="561"/>
        <v>8.1984787341035092E-2</v>
      </c>
      <c r="DQ123" s="243">
        <f>IFERROR('Turistas lugar residencia isla '!DQ123/'Turistas lugar residencia isla '!$M123,"-")</f>
        <v>1.1335946604513191E-2</v>
      </c>
      <c r="DR123" s="35">
        <f t="shared" si="562"/>
        <v>-0.39017482943677961</v>
      </c>
      <c r="DS123" s="242">
        <f>IFERROR('Turistas lugar residencia isla '!DS123/'Turistas lugar residencia isla '!$C123,"-")</f>
        <v>6.182953026945652E-2</v>
      </c>
      <c r="DT123" s="35">
        <f t="shared" si="563"/>
        <v>0.11145261528541139</v>
      </c>
      <c r="DU123" s="243">
        <f>IFERROR('Turistas lugar residencia isla '!DU123/'Turistas lugar residencia isla '!$E123,"-")</f>
        <v>8.9852162919385276E-2</v>
      </c>
      <c r="DV123" s="35">
        <f t="shared" si="564"/>
        <v>1.4248846607980203E-2</v>
      </c>
      <c r="DW123" s="243">
        <f>IFERROR('Turistas lugar residencia isla '!DW123/'Turistas lugar residencia isla '!$G123,"-")</f>
        <v>7.3317455806572493E-2</v>
      </c>
      <c r="DX123" s="35">
        <f t="shared" si="565"/>
        <v>3.6482695313502234E-2</v>
      </c>
      <c r="DY123" s="243">
        <f>IFERROR('Turistas lugar residencia isla '!DY123/'Turistas lugar residencia isla '!$I123,"-")</f>
        <v>6.6439442072573324E-2</v>
      </c>
      <c r="DZ123" s="35">
        <f t="shared" si="566"/>
        <v>2.0387446996308345E-3</v>
      </c>
      <c r="EA123" s="243">
        <f>IFERROR('Turistas lugar residencia isla '!EA123/'Turistas lugar residencia isla '!$K123,"-")</f>
        <v>4.5485088365243002E-2</v>
      </c>
      <c r="EB123" s="35">
        <f t="shared" si="567"/>
        <v>-0.17473281077844471</v>
      </c>
      <c r="EC123" s="243">
        <f>IFERROR('Turistas lugar residencia isla '!EC123/'Turistas lugar residencia isla '!$M123,"-")</f>
        <v>4.6800508528445812E-2</v>
      </c>
      <c r="ED123" s="35">
        <f t="shared" si="568"/>
        <v>7.3155160769149408E-2</v>
      </c>
    </row>
    <row r="124" spans="1:134" s="16" customFormat="1" ht="15.75" x14ac:dyDescent="0.25">
      <c r="A124" s="218"/>
      <c r="B124" s="225">
        <v>2015</v>
      </c>
      <c r="C124" s="246">
        <f>IFERROR('Turistas lugar residencia isla '!C124/'Turistas lugar residencia isla '!$C124,"-")</f>
        <v>1</v>
      </c>
      <c r="D124" s="247">
        <f t="shared" si="503"/>
        <v>0</v>
      </c>
      <c r="E124" s="246">
        <f>IFERROR('Turistas lugar residencia isla '!E124/'Turistas lugar residencia isla '!$E124,"-")</f>
        <v>1</v>
      </c>
      <c r="F124" s="247">
        <f t="shared" si="504"/>
        <v>0</v>
      </c>
      <c r="G124" s="246">
        <f>IFERROR('Turistas lugar residencia isla '!G124/'Turistas lugar residencia isla '!$G124,"-")</f>
        <v>1</v>
      </c>
      <c r="H124" s="247">
        <f t="shared" si="505"/>
        <v>0</v>
      </c>
      <c r="I124" s="246">
        <f>IFERROR('Turistas lugar residencia isla '!I124/'Turistas lugar residencia isla '!$I124,"-")</f>
        <v>1</v>
      </c>
      <c r="J124" s="247">
        <f t="shared" si="506"/>
        <v>0</v>
      </c>
      <c r="K124" s="246">
        <f>IFERROR('Turistas lugar residencia isla '!K124/'Turistas lugar residencia isla '!$K124,"-")</f>
        <v>1</v>
      </c>
      <c r="L124" s="247">
        <f t="shared" si="507"/>
        <v>0</v>
      </c>
      <c r="M124" s="246">
        <f>IFERROR('Turistas lugar residencia isla '!M124/'Turistas lugar residencia isla '!$M124,"-")</f>
        <v>1</v>
      </c>
      <c r="N124" s="247">
        <f t="shared" si="508"/>
        <v>0</v>
      </c>
      <c r="O124" s="246">
        <f>IFERROR('Turistas lugar residencia isla '!O124/'Turistas lugar residencia isla '!$C124,"-")</f>
        <v>0.88792715812971279</v>
      </c>
      <c r="P124" s="247">
        <f t="shared" si="509"/>
        <v>-9.1473310321588119E-4</v>
      </c>
      <c r="Q124" s="246">
        <f>IFERROR('Turistas lugar residencia isla '!Q124/'Turistas lugar residencia isla '!$E124,"-")</f>
        <v>0.88212293287912003</v>
      </c>
      <c r="R124" s="247">
        <f t="shared" si="510"/>
        <v>-9.5500421164054217E-3</v>
      </c>
      <c r="S124" s="246">
        <f>IFERROR('Turistas lugar residencia isla '!S124/'Turistas lugar residencia isla '!$G124,"-")</f>
        <v>0.87321317421386657</v>
      </c>
      <c r="T124" s="247">
        <f t="shared" si="511"/>
        <v>3.8920614921906793E-3</v>
      </c>
      <c r="U124" s="246">
        <f>IFERROR('Turistas lugar residencia isla '!U124/'Turistas lugar residencia isla '!$I124,"-")</f>
        <v>0.92799787930908118</v>
      </c>
      <c r="V124" s="247">
        <f t="shared" si="512"/>
        <v>-6.6873622082862516E-3</v>
      </c>
      <c r="W124" s="246">
        <f>IFERROR('Turistas lugar residencia isla '!W124/'Turistas lugar residencia isla '!$K124,"-")</f>
        <v>0.90092022983404663</v>
      </c>
      <c r="X124" s="247">
        <f t="shared" si="513"/>
        <v>1.5442255146317585E-2</v>
      </c>
      <c r="Y124" s="246">
        <f>IFERROR('Turistas lugar residencia isla '!Y124/'Turistas lugar residencia isla '!$M124,"-")</f>
        <v>0.84195058203936723</v>
      </c>
      <c r="Z124" s="247">
        <f t="shared" si="514"/>
        <v>7.5560814438069279E-3</v>
      </c>
      <c r="AA124" s="246">
        <f>IFERROR('Turistas lugar residencia isla '!AA124/'Turistas lugar residencia isla '!$C124,"-")</f>
        <v>0.11207291705118563</v>
      </c>
      <c r="AB124" s="247">
        <f t="shared" si="515"/>
        <v>7.3068318545308486E-3</v>
      </c>
      <c r="AC124" s="246">
        <f>IFERROR('Turistas lugar residencia isla '!AC124/'Turistas lugar residencia isla '!$E124,"-")</f>
        <v>0.11787687463584237</v>
      </c>
      <c r="AD124" s="247">
        <f t="shared" si="516"/>
        <v>7.77542748287956E-2</v>
      </c>
      <c r="AE124" s="246">
        <f>IFERROR('Turistas lugar residencia isla '!AE124/'Turistas lugar residencia isla '!$G124,"-")</f>
        <v>0.12678628780840245</v>
      </c>
      <c r="AF124" s="247">
        <f t="shared" si="517"/>
        <v>-2.6011389538121321E-2</v>
      </c>
      <c r="AG124" s="246">
        <f>IFERROR('Turistas lugar residencia isla '!AG124/'Turistas lugar residencia isla '!$I124,"-")</f>
        <v>7.2002120690918811E-2</v>
      </c>
      <c r="AH124" s="247">
        <f t="shared" si="518"/>
        <v>9.5006207816610511E-2</v>
      </c>
      <c r="AI124" s="246">
        <f>IFERROR('Turistas lugar residencia isla '!AI124/'Turistas lugar residencia isla '!$K124,"-")</f>
        <v>9.9079391501714215E-2</v>
      </c>
      <c r="AJ124" s="247">
        <f t="shared" si="519"/>
        <v>-0.12148734470854994</v>
      </c>
      <c r="AK124" s="246">
        <f>IFERROR('Turistas lugar residencia isla '!AK124/'Turistas lugar residencia isla '!$M124,"-")</f>
        <v>0.15804941796063277</v>
      </c>
      <c r="AL124" s="247">
        <f t="shared" si="520"/>
        <v>-3.8468743329713284E-2</v>
      </c>
      <c r="AM124" s="246">
        <f>IFERROR('Turistas lugar residencia isla '!AM124/'Turistas lugar residencia isla '!$C124,"-")</f>
        <v>0.20684573202926551</v>
      </c>
      <c r="AN124" s="247">
        <f t="shared" si="521"/>
        <v>-2.9242930091068042E-2</v>
      </c>
      <c r="AO124" s="246">
        <f>IFERROR('Turistas lugar residencia isla '!AO124/'Turistas lugar residencia isla '!$E124,"-")</f>
        <v>0.15730108259359729</v>
      </c>
      <c r="AP124" s="247">
        <f t="shared" si="522"/>
        <v>-1.9636944826931235E-2</v>
      </c>
      <c r="AQ124" s="246">
        <f>IFERROR('Turistas lugar residencia isla '!AQ124/'Turistas lugar residencia isla '!$G124,"-")</f>
        <v>0.23165052105833131</v>
      </c>
      <c r="AR124" s="247">
        <f t="shared" si="523"/>
        <v>-2.6173560647402394E-2</v>
      </c>
      <c r="AS124" s="246">
        <f>IFERROR('Turistas lugar residencia isla '!AS124/'Turistas lugar residencia isla '!$I124,"-")</f>
        <v>0.4296064823848445</v>
      </c>
      <c r="AT124" s="247">
        <f t="shared" si="524"/>
        <v>-7.0051557381333618E-2</v>
      </c>
      <c r="AU124" s="246">
        <f>IFERROR('Turistas lugar residencia isla '!AU124/'Turistas lugar residencia isla '!$K124,"-")</f>
        <v>0.1753389612936988</v>
      </c>
      <c r="AV124" s="247">
        <f t="shared" si="525"/>
        <v>-9.312935260004862E-2</v>
      </c>
      <c r="AW124" s="246">
        <f>IFERROR('Turistas lugar residencia isla '!AW124/'Turistas lugar residencia isla '!$M124,"-")</f>
        <v>0.49818138988364824</v>
      </c>
      <c r="AX124" s="247">
        <f t="shared" si="526"/>
        <v>-5.7748474074067913E-2</v>
      </c>
      <c r="AY124" s="246">
        <f>IFERROR('Turistas lugar residencia isla '!AY124/'Turistas lugar residencia isla '!$C124,"-")</f>
        <v>2.7475160043216987E-2</v>
      </c>
      <c r="AZ124" s="247">
        <f t="shared" si="527"/>
        <v>8.9186356274369771E-2</v>
      </c>
      <c r="BA124" s="246">
        <f>IFERROR('Turistas lugar residencia isla '!BA124/'Turistas lugar residencia isla '!$E124,"-")</f>
        <v>3.9545473531478713E-2</v>
      </c>
      <c r="BB124" s="247">
        <f t="shared" si="528"/>
        <v>9.8314260430346412E-2</v>
      </c>
      <c r="BC124" s="246">
        <f>IFERROR('Turistas lugar residencia isla '!BC124/'Turistas lugar residencia isla '!$G124,"-")</f>
        <v>2.6428694010640123E-2</v>
      </c>
      <c r="BD124" s="247">
        <f t="shared" si="529"/>
        <v>8.9780262094191432E-2</v>
      </c>
      <c r="BE124" s="246">
        <f>IFERROR('Turistas lugar residencia isla '!BE124/'Turistas lugar residencia isla '!$I124,"-")</f>
        <v>8.4180388177814407E-3</v>
      </c>
      <c r="BF124" s="247">
        <f t="shared" si="530"/>
        <v>0.19475508442014267</v>
      </c>
      <c r="BG124" s="246">
        <f>IFERROR('Turistas lugar residencia isla '!BG124/'Turistas lugar residencia isla '!$K124,"-")</f>
        <v>1.5017823725738035E-2</v>
      </c>
      <c r="BH124" s="247">
        <f t="shared" si="531"/>
        <v>0.15861336740853793</v>
      </c>
      <c r="BI124" s="246">
        <f>IFERROR('Turistas lugar residencia isla '!BI124/'Turistas lugar residencia isla '!$M124,"-")</f>
        <v>2.1127846748796239E-2</v>
      </c>
      <c r="BJ124" s="247">
        <f t="shared" si="532"/>
        <v>0.25286577980776448</v>
      </c>
      <c r="BK124" s="246">
        <f>IFERROR('Turistas lugar residencia isla '!BK124/'Turistas lugar residencia isla '!$C124,"-")</f>
        <v>4.0668956626711279E-2</v>
      </c>
      <c r="BL124" s="247">
        <f t="shared" si="533"/>
        <v>0.15493924701729167</v>
      </c>
      <c r="BM124" s="246">
        <f>IFERROR('Turistas lugar residencia isla '!BM124/'Turistas lugar residencia isla '!$E124,"-")</f>
        <v>3.5829357394476333E-2</v>
      </c>
      <c r="BN124" s="247">
        <f t="shared" si="534"/>
        <v>-4.3954260034121062E-2</v>
      </c>
      <c r="BO124" s="246">
        <f>IFERROR('Turistas lugar residencia isla '!BO124/'Turistas lugar residencia isla '!$G124,"-")</f>
        <v>2.4031196252662316E-2</v>
      </c>
      <c r="BP124" s="247">
        <f t="shared" si="535"/>
        <v>0.28471778255250846</v>
      </c>
      <c r="BQ124" s="246">
        <f>IFERROR('Turistas lugar residencia isla '!BQ124/'Turistas lugar residencia isla '!$I124,"-")</f>
        <v>5.9126157313766123E-2</v>
      </c>
      <c r="BR124" s="247">
        <f t="shared" si="536"/>
        <v>0.17208562944446526</v>
      </c>
      <c r="BS124" s="246">
        <f>IFERROR('Turistas lugar residencia isla '!BS124/'Turistas lugar residencia isla '!$K124,"-")</f>
        <v>5.3017916119812394E-2</v>
      </c>
      <c r="BT124" s="247">
        <f t="shared" si="537"/>
        <v>0.47527450936048088</v>
      </c>
      <c r="BU124" s="246">
        <f>IFERROR('Turistas lugar residencia isla '!BU124/'Turistas lugar residencia isla '!$M124,"-")</f>
        <v>2.0466024100439999E-2</v>
      </c>
      <c r="BV124" s="247">
        <f t="shared" si="538"/>
        <v>0.19772779371876004</v>
      </c>
      <c r="BW124" s="246">
        <f>IFERROR('Turistas lugar residencia isla '!BW124/'Turistas lugar residencia isla '!$C124,"-")</f>
        <v>0.31434960516119875</v>
      </c>
      <c r="BX124" s="247">
        <f t="shared" si="539"/>
        <v>2.0619875713590918E-2</v>
      </c>
      <c r="BY124" s="246">
        <f>IFERROR('Turistas lugar residencia isla '!BY124/'Turistas lugar residencia isla '!$E124,"-")</f>
        <v>0.37651805731011012</v>
      </c>
      <c r="BZ124" s="247">
        <f t="shared" si="540"/>
        <v>1.7588920961925325E-2</v>
      </c>
      <c r="CA124" s="246">
        <f>IFERROR('Turistas lugar residencia isla '!CA124/'Turistas lugar residencia isla '!$G124,"-")</f>
        <v>0.16932284205027617</v>
      </c>
      <c r="CB124" s="247">
        <f t="shared" si="541"/>
        <v>3.6787077664932166E-2</v>
      </c>
      <c r="CC124" s="246">
        <f>IFERROR('Turistas lugar residencia isla '!CC124/'Turistas lugar residencia isla '!$I124,"-")</f>
        <v>0.22462523831597342</v>
      </c>
      <c r="CD124" s="247">
        <f t="shared" si="542"/>
        <v>2.6337734205454044E-2</v>
      </c>
      <c r="CE124" s="246">
        <f>IFERROR('Turistas lugar residencia isla '!CE124/'Turistas lugar residencia isla '!$K124,"-")</f>
        <v>0.43919220315184965</v>
      </c>
      <c r="CF124" s="247">
        <f t="shared" si="543"/>
        <v>4.6982162599212174E-2</v>
      </c>
      <c r="CG124" s="246">
        <f>IFERROR('Turistas lugar residencia isla '!CG124/'Turistas lugar residencia isla '!$M124,"-")</f>
        <v>0.14088689843546248</v>
      </c>
      <c r="CH124" s="247">
        <f t="shared" si="544"/>
        <v>3.4043985782832964E-2</v>
      </c>
      <c r="CI124" s="246">
        <f>IFERROR('Turistas lugar residencia isla '!CI124/'Turistas lugar residencia isla '!$C124,"-")</f>
        <v>3.7759831763192801E-2</v>
      </c>
      <c r="CJ124" s="247">
        <f t="shared" si="545"/>
        <v>2.7963099394604285E-2</v>
      </c>
      <c r="CK124" s="246">
        <f>IFERROR('Turistas lugar residencia isla '!CK124/'Turistas lugar residencia isla '!$E124,"-")</f>
        <v>3.0205522049257305E-2</v>
      </c>
      <c r="CL124" s="247">
        <f t="shared" si="546"/>
        <v>2.95353225679722E-2</v>
      </c>
      <c r="CM124" s="246">
        <f>IFERROR('Turistas lugar residencia isla '!CM124/'Turistas lugar residencia isla '!$G124,"-")</f>
        <v>5.4893364744059786E-2</v>
      </c>
      <c r="CN124" s="247">
        <f t="shared" si="547"/>
        <v>2.371711122069442E-2</v>
      </c>
      <c r="CO124" s="246">
        <f>IFERROR('Turistas lugar residencia isla '!CO124/'Turistas lugar residencia isla '!$I124,"-")</f>
        <v>2.3119147992434808E-2</v>
      </c>
      <c r="CP124" s="247">
        <f t="shared" si="548"/>
        <v>0.10456704398875005</v>
      </c>
      <c r="CQ124" s="246">
        <f>IFERROR('Turistas lugar residencia isla '!CQ124/'Turistas lugar residencia isla '!$K124,"-")</f>
        <v>3.0018228896473955E-2</v>
      </c>
      <c r="CR124" s="247">
        <f t="shared" si="549"/>
        <v>6.404992886075811E-2</v>
      </c>
      <c r="CS124" s="246">
        <f>IFERROR('Turistas lugar residencia isla '!CS124/'Turistas lugar residencia isla '!$M124,"-")</f>
        <v>4.8829050649062934E-2</v>
      </c>
      <c r="CT124" s="247">
        <f t="shared" si="550"/>
        <v>-5.3104667629125024E-2</v>
      </c>
      <c r="CU124" s="246">
        <f>IFERROR('Turistas lugar residencia isla '!CU124/'Turistas lugar residencia isla '!$C124,"-")</f>
        <v>3.3294011217441126E-2</v>
      </c>
      <c r="CV124" s="247">
        <f t="shared" si="551"/>
        <v>3.9407163846348459E-2</v>
      </c>
      <c r="CW124" s="246">
        <f>IFERROR('Turistas lugar residencia isla '!CW124/'Turistas lugar residencia isla '!$E124,"-")</f>
        <v>2.2592161354817487E-2</v>
      </c>
      <c r="CX124" s="247">
        <f t="shared" si="552"/>
        <v>5.7735360301721883E-2</v>
      </c>
      <c r="CY124" s="246">
        <f>IFERROR('Turistas lugar residencia isla '!CY124/'Turistas lugar residencia isla '!$G124,"-")</f>
        <v>1.6677309659443956E-2</v>
      </c>
      <c r="CZ124" s="247">
        <f t="shared" si="553"/>
        <v>3.7457483055811647E-3</v>
      </c>
      <c r="DA124" s="246">
        <f>IFERROR('Turistas lugar residencia isla '!DA124/'Turistas lugar residencia isla '!$I124,"-")</f>
        <v>1.9645897919381382E-2</v>
      </c>
      <c r="DB124" s="247">
        <f t="shared" si="554"/>
        <v>8.1560483096521086E-2</v>
      </c>
      <c r="DC124" s="246">
        <f>IFERROR('Turistas lugar residencia isla '!DC124/'Turistas lugar residencia isla '!$K124,"-")</f>
        <v>8.4066869075324652E-2</v>
      </c>
      <c r="DD124" s="247">
        <f t="shared" si="555"/>
        <v>3.3458855865047932E-2</v>
      </c>
      <c r="DE124" s="246">
        <f>IFERROR('Turistas lugar residencia isla '!DE124/'Turistas lugar residencia isla '!$M124,"-")</f>
        <v>1.40216662787339E-3</v>
      </c>
      <c r="DF124" s="247">
        <f t="shared" si="556"/>
        <v>-2.7854654429214643E-2</v>
      </c>
      <c r="DG124" s="246">
        <f>IFERROR('Turistas lugar residencia isla '!DG124/'Turistas lugar residencia isla '!$C124,"-")</f>
        <v>0.11651189801620915</v>
      </c>
      <c r="DH124" s="247">
        <f t="shared" si="557"/>
        <v>-0.10946858132688997</v>
      </c>
      <c r="DI124" s="246">
        <f>IFERROR('Turistas lugar residencia isla '!DI124/'Turistas lugar residencia isla '!$E124,"-")</f>
        <v>8.4297859816611809E-2</v>
      </c>
      <c r="DJ124" s="247">
        <f t="shared" si="558"/>
        <v>-0.17560571103601907</v>
      </c>
      <c r="DK124" s="246">
        <f>IFERROR('Turistas lugar residencia isla '!DK124/'Turistas lugar residencia isla '!$G124,"-")</f>
        <v>0.2448441559210098</v>
      </c>
      <c r="DL124" s="247">
        <f t="shared" si="559"/>
        <v>-4.9469938890064569E-2</v>
      </c>
      <c r="DM124" s="246">
        <f>IFERROR('Turistas lugar residencia isla '!DM124/'Turistas lugar residencia isla '!$I124,"-")</f>
        <v>4.3194799928802659E-2</v>
      </c>
      <c r="DN124" s="247">
        <f t="shared" si="560"/>
        <v>-0.10959873639492634</v>
      </c>
      <c r="DO124" s="246">
        <f>IFERROR('Turistas lugar residencia isla '!DO124/'Turistas lugar residencia isla '!$K124,"-")</f>
        <v>4.2209702740998958E-2</v>
      </c>
      <c r="DP124" s="247">
        <f t="shared" si="561"/>
        <v>-0.21743000404899904</v>
      </c>
      <c r="DQ124" s="246">
        <f>IFERROR('Turistas lugar residencia isla '!DQ124/'Turistas lugar residencia isla '!$M124,"-")</f>
        <v>1.0210577384174026E-2</v>
      </c>
      <c r="DR124" s="247">
        <f t="shared" si="562"/>
        <v>-0.38290196128016063</v>
      </c>
      <c r="DS124" s="246">
        <f>IFERROR('Turistas lugar residencia isla '!DS124/'Turistas lugar residencia isla '!$C124,"-")</f>
        <v>6.0590466265165586E-2</v>
      </c>
      <c r="DT124" s="247">
        <f t="shared" si="563"/>
        <v>-3.6638270995277056E-2</v>
      </c>
      <c r="DU124" s="246">
        <f>IFERROR('Turistas lugar residencia isla '!DU124/'Turistas lugar residencia isla '!$E124,"-")</f>
        <v>9.8792368122244942E-2</v>
      </c>
      <c r="DV124" s="247">
        <f t="shared" si="564"/>
        <v>-5.5667962651270386E-2</v>
      </c>
      <c r="DW124" s="246">
        <f>IFERROR('Turistas lugar residencia isla '!DW124/'Turistas lugar residencia isla '!$G124,"-")</f>
        <v>8.4655368775664902E-2</v>
      </c>
      <c r="DX124" s="247">
        <f t="shared" si="565"/>
        <v>4.2321713219124035E-2</v>
      </c>
      <c r="DY124" s="246">
        <f>IFERROR('Turistas lugar residencia isla '!DY124/'Turistas lugar residencia isla '!$I124,"-")</f>
        <v>6.9626813604784316E-2</v>
      </c>
      <c r="DZ124" s="247">
        <f t="shared" si="566"/>
        <v>9.3385138159758352E-3</v>
      </c>
      <c r="EA124" s="246">
        <f>IFERROR('Turistas lugar residencia isla '!EA124/'Turistas lugar residencia isla '!$K124,"-")</f>
        <v>4.738642155478022E-2</v>
      </c>
      <c r="EB124" s="247">
        <f t="shared" si="567"/>
        <v>-1.9087906618167283E-2</v>
      </c>
      <c r="EC124" s="246">
        <f>IFERROR('Turistas lugar residencia isla '!EC124/'Turistas lugar residencia isla '!$M124,"-")</f>
        <v>7.0461677383893598E-2</v>
      </c>
      <c r="ED124" s="247">
        <f t="shared" si="568"/>
        <v>0.18587899496092719</v>
      </c>
    </row>
    <row r="125" spans="1:134" s="16" customFormat="1" outlineLevel="1" x14ac:dyDescent="0.25">
      <c r="A125" s="218"/>
      <c r="B125" s="33" t="s">
        <v>33</v>
      </c>
      <c r="C125" s="242">
        <f>IFERROR('Turistas lugar residencia isla '!C125/'Turistas lugar residencia isla '!$C125,"-")</f>
        <v>1</v>
      </c>
      <c r="D125" s="35">
        <f>IFERROR(C125/C138-1,"-")</f>
        <v>0</v>
      </c>
      <c r="E125" s="243">
        <f>IFERROR('Turistas lugar residencia isla '!E125/'Turistas lugar residencia isla '!$E125,"-")</f>
        <v>1</v>
      </c>
      <c r="F125" s="35">
        <f>IFERROR(E125/E138-1,"-")</f>
        <v>0</v>
      </c>
      <c r="G125" s="243">
        <f>IFERROR('Turistas lugar residencia isla '!G125/'Turistas lugar residencia isla '!$G125,"-")</f>
        <v>1</v>
      </c>
      <c r="H125" s="35">
        <f>IFERROR(G125/G138-1,"-")</f>
        <v>0</v>
      </c>
      <c r="I125" s="243">
        <f>IFERROR('Turistas lugar residencia isla '!I125/'Turistas lugar residencia isla '!$I125,"-")</f>
        <v>1</v>
      </c>
      <c r="J125" s="35">
        <f>IFERROR(I125/I138-1,"-")</f>
        <v>0</v>
      </c>
      <c r="K125" s="243">
        <f>IFERROR('Turistas lugar residencia isla '!K125/'Turistas lugar residencia isla '!$K125,"-")</f>
        <v>1</v>
      </c>
      <c r="L125" s="35">
        <f>IFERROR(K125/K138-1,"-")</f>
        <v>0</v>
      </c>
      <c r="M125" s="243">
        <f>IFERROR('Turistas lugar residencia isla '!M125/'Turistas lugar residencia isla '!$M125,"-")</f>
        <v>1</v>
      </c>
      <c r="N125" s="35">
        <f>IFERROR(M125/M138-1,"-")</f>
        <v>0</v>
      </c>
      <c r="O125" s="242">
        <f>IFERROR('Turistas lugar residencia isla '!O125/'Turistas lugar residencia isla '!$C125,"-")</f>
        <v>0.92138448163241926</v>
      </c>
      <c r="P125" s="35">
        <f>IFERROR(O125/O138-1,"-")</f>
        <v>2.259377277400576E-2</v>
      </c>
      <c r="Q125" s="243">
        <f>IFERROR('Turistas lugar residencia isla '!Q125/'Turistas lugar residencia isla '!$E125,"-")</f>
        <v>0.91536248292182554</v>
      </c>
      <c r="R125" s="35">
        <f>IFERROR(Q125/Q138-1,"-")</f>
        <v>3.1110135662771876E-2</v>
      </c>
      <c r="S125" s="243">
        <f>IFERROR('Turistas lugar residencia isla '!S125/'Turistas lugar residencia isla '!$G125,"-")</f>
        <v>0.92659422125932023</v>
      </c>
      <c r="T125" s="35">
        <f>IFERROR(S125/S138-1,"-")</f>
        <v>3.0445612276255307E-2</v>
      </c>
      <c r="U125" s="243">
        <f>IFERROR('Turistas lugar residencia isla '!U125/'Turistas lugar residencia isla '!$I125,"-")</f>
        <v>0.96906546899291757</v>
      </c>
      <c r="V125" s="35">
        <f>IFERROR(U125/U138-1,"-")</f>
        <v>2.0237096284929645E-3</v>
      </c>
      <c r="W125" s="243">
        <f>IFERROR('Turistas lugar residencia isla '!W125/'Turistas lugar residencia isla '!$K125,"-")</f>
        <v>0.93219093688677956</v>
      </c>
      <c r="X125" s="35">
        <f>IFERROR(W125/W138-1,"-")</f>
        <v>4.6707088786058115E-2</v>
      </c>
      <c r="Y125" s="243">
        <f>IFERROR('Turistas lugar residencia isla '!Y125/'Turistas lugar residencia isla '!$M125,"-")</f>
        <v>0.94019530368028903</v>
      </c>
      <c r="Z125" s="35">
        <f>IFERROR(Y125/Y138-1,"-")</f>
        <v>0.14887517260207916</v>
      </c>
      <c r="AA125" s="242">
        <f>IFERROR('Turistas lugar residencia isla '!AA125/'Turistas lugar residencia isla '!$C125,"-")</f>
        <v>7.8615518367580739E-2</v>
      </c>
      <c r="AB125" s="35">
        <f>IFERROR(AA125/AA138-1,"-")</f>
        <v>-0.20568814760667797</v>
      </c>
      <c r="AC125" s="243">
        <f>IFERROR('Turistas lugar residencia isla '!AC125/'Turistas lugar residencia isla '!$E125,"-")</f>
        <v>8.4639645199596505E-2</v>
      </c>
      <c r="AD125" s="35">
        <f>IFERROR(AC125/AC138-1,"-")</f>
        <v>-0.24600807033617211</v>
      </c>
      <c r="AE125" s="243">
        <f>IFERROR('Turistas lugar residencia isla '!AE125/'Turistas lugar residencia isla '!$G125,"-")</f>
        <v>7.34057787406798E-2</v>
      </c>
      <c r="AF125" s="35">
        <f>IFERROR(AE125/AE138-1,"-")</f>
        <v>-0.27164516644056991</v>
      </c>
      <c r="AG125" s="243">
        <f>IFERROR('Turistas lugar residencia isla '!AG125/'Turistas lugar residencia isla '!$I125,"-")</f>
        <v>3.0934531007082398E-2</v>
      </c>
      <c r="AH125" s="35">
        <f>IFERROR(AG125/AG138-1,"-")</f>
        <v>-5.9291674930530225E-2</v>
      </c>
      <c r="AI125" s="243">
        <f>IFERROR('Turistas lugar residencia isla '!AI125/'Turistas lugar residencia isla '!$K125,"-")</f>
        <v>6.7813626614338526E-2</v>
      </c>
      <c r="AJ125" s="35">
        <f>IFERROR(AI125/AI138-1,"-")</f>
        <v>-0.380200821321522</v>
      </c>
      <c r="AK125" s="243">
        <f>IFERROR('Turistas lugar residencia isla '!AK125/'Turistas lugar residencia isla '!$M125,"-")</f>
        <v>5.9804696319710998E-2</v>
      </c>
      <c r="AL125" s="35">
        <f>IFERROR(AK125/AK138-1,"-")</f>
        <v>-0.67062057569540734</v>
      </c>
      <c r="AM125" s="242">
        <f>IFERROR('Turistas lugar residencia isla '!AM125/'Turistas lugar residencia isla '!$C125,"-")</f>
        <v>0.22958806100322532</v>
      </c>
      <c r="AN125" s="35">
        <f>IFERROR(AM125/AM138-1,"-")</f>
        <v>4.536438465386583E-2</v>
      </c>
      <c r="AO125" s="243">
        <f>IFERROR('Turistas lugar residencia isla '!AO125/'Turistas lugar residencia isla '!$E125,"-")</f>
        <v>0.21555954696551166</v>
      </c>
      <c r="AP125" s="35">
        <f>IFERROR(AO125/AO138-1,"-")</f>
        <v>0.22987306403210961</v>
      </c>
      <c r="AQ125" s="243">
        <f>IFERROR('Turistas lugar residencia isla '!AQ125/'Turistas lugar residencia isla '!$G125,"-")</f>
        <v>0.26364757026986246</v>
      </c>
      <c r="AR125" s="35">
        <f>IFERROR(AQ125/AQ138-1,"-")</f>
        <v>0.2068543994396097</v>
      </c>
      <c r="AS125" s="243">
        <f>IFERROR('Turistas lugar residencia isla '!AS125/'Turistas lugar residencia isla '!$I125,"-")</f>
        <v>0.49667300051822422</v>
      </c>
      <c r="AT125" s="35">
        <f>IFERROR(AS125/AS138-1,"-")</f>
        <v>3.6959791346293791E-3</v>
      </c>
      <c r="AU125" s="243">
        <f>IFERROR('Turistas lugar residencia isla '!AU125/'Turistas lugar residencia isla '!$K125,"-")</f>
        <v>0.31566649933829233</v>
      </c>
      <c r="AV125" s="35">
        <f>IFERROR(AU125/AU138-1,"-")</f>
        <v>0.2715743003843023</v>
      </c>
      <c r="AW125" s="243">
        <f>IFERROR('Turistas lugar residencia isla '!AW125/'Turistas lugar residencia isla '!$M125,"-")</f>
        <v>0.3849627455407541</v>
      </c>
      <c r="AX125" s="35">
        <f>IFERROR(AW125/AW138-1,"-")</f>
        <v>-6.2261744906747296E-2</v>
      </c>
      <c r="AY125" s="242">
        <f>IFERROR('Turistas lugar residencia isla '!AY125/'Turistas lugar residencia isla '!$C125,"-")</f>
        <v>2.5726900899785562E-2</v>
      </c>
      <c r="AZ125" s="35">
        <f>IFERROR(AY125/AY138-1,"-")</f>
        <v>-3.3371133693310795E-2</v>
      </c>
      <c r="BA125" s="243">
        <f>IFERROR('Turistas lugar residencia isla '!BA125/'Turistas lugar residencia isla '!$E125,"-")</f>
        <v>3.558857454170905E-2</v>
      </c>
      <c r="BB125" s="35">
        <f>IFERROR(BA125/BA138-1,"-")</f>
        <v>-9.9202878978255637E-2</v>
      </c>
      <c r="BC125" s="243">
        <f>IFERROR('Turistas lugar residencia isla '!BC125/'Turistas lugar residencia isla '!$G125,"-")</f>
        <v>2.1192701556997377E-2</v>
      </c>
      <c r="BD125" s="35">
        <f>IFERROR(BC125/BC138-1,"-")</f>
        <v>2.0611252535480018E-2</v>
      </c>
      <c r="BE125" s="243">
        <f>IFERROR('Turistas lugar residencia isla '!BE125/'Turistas lugar residencia isla '!$I125,"-")</f>
        <v>5.3964415270340302E-3</v>
      </c>
      <c r="BF125" s="35">
        <f>IFERROR(BE125/BE138-1,"-")</f>
        <v>-0.10516166967572183</v>
      </c>
      <c r="BG125" s="243">
        <f>IFERROR('Turistas lugar residencia isla '!BG125/'Turistas lugar residencia isla '!$K125,"-")</f>
        <v>1.1892483913658559E-2</v>
      </c>
      <c r="BH125" s="35">
        <f>IFERROR(BG125/BG138-1,"-")</f>
        <v>-0.21076975841509971</v>
      </c>
      <c r="BI125" s="243">
        <f>IFERROR('Turistas lugar residencia isla '!BI125/'Turistas lugar residencia isla '!$M125,"-")</f>
        <v>1.769586814179273E-2</v>
      </c>
      <c r="BJ125" s="35">
        <f>IFERROR(BI125/BI138-1,"-")</f>
        <v>-0.29811346530032201</v>
      </c>
      <c r="BK125" s="242">
        <f>IFERROR('Turistas lugar residencia isla '!BK125/'Turistas lugar residencia isla '!$C125,"-")</f>
        <v>2.3484597212226146E-2</v>
      </c>
      <c r="BL125" s="35">
        <f>IFERROR(BK125/BK138-1,"-")</f>
        <v>0.10923919132699322</v>
      </c>
      <c r="BM125" s="243">
        <f>IFERROR('Turistas lugar residencia isla '!BM125/'Turistas lugar residencia isla '!$E125,"-")</f>
        <v>2.4771333353195799E-2</v>
      </c>
      <c r="BN125" s="35">
        <f>IFERROR(BM125/BM138-1,"-")</f>
        <v>-8.859373528835357E-2</v>
      </c>
      <c r="BO125" s="243">
        <f>IFERROR('Turistas lugar residencia isla '!BO125/'Turistas lugar residencia isla '!$G125,"-")</f>
        <v>1.3249708899283423E-2</v>
      </c>
      <c r="BP125" s="35">
        <f>IFERROR(BO125/BO138-1,"-")</f>
        <v>0.40740221435831159</v>
      </c>
      <c r="BQ125" s="243">
        <f>IFERROR('Turistas lugar residencia isla '!BQ125/'Turistas lugar residencia isla '!$I125,"-")</f>
        <v>3.1141820694420452E-2</v>
      </c>
      <c r="BR125" s="35">
        <f>IFERROR(BQ125/BQ138-1,"-")</f>
        <v>0.1738837391698973</v>
      </c>
      <c r="BS125" s="243">
        <f>IFERROR('Turistas lugar residencia isla '!BS125/'Turistas lugar residencia isla '!$K125,"-")</f>
        <v>1.8984164651120339E-2</v>
      </c>
      <c r="BT125" s="35">
        <f>IFERROR(BS125/BS138-1,"-")</f>
        <v>1.2513670497838802E-2</v>
      </c>
      <c r="BU125" s="243">
        <f>IFERROR('Turistas lugar residencia isla '!BU125/'Turistas lugar residencia isla '!$M125,"-")</f>
        <v>5.9268457891171827E-4</v>
      </c>
      <c r="BV125" s="35">
        <f>IFERROR(BU125/BU138-1,"-")</f>
        <v>-0.94329450245006807</v>
      </c>
      <c r="BW125" s="242">
        <f>IFERROR('Turistas lugar residencia isla '!BW125/'Turistas lugar residencia isla '!$C125,"-")</f>
        <v>0.24585608050489252</v>
      </c>
      <c r="BX125" s="35">
        <f>IFERROR(BW125/BW138-1,"-")</f>
        <v>4.1012309751911502E-2</v>
      </c>
      <c r="BY125" s="243">
        <f>IFERROR('Turistas lugar residencia isla '!BY125/'Turistas lugar residencia isla '!$E125,"-")</f>
        <v>0.29484483866711497</v>
      </c>
      <c r="BZ125" s="35">
        <f>IFERROR(BY125/BY138-1,"-")</f>
        <v>2.0420180833690571E-2</v>
      </c>
      <c r="CA125" s="243">
        <f>IFERROR('Turistas lugar residencia isla '!CA125/'Turistas lugar residencia isla '!$G125,"-")</f>
        <v>0.10652720403811498</v>
      </c>
      <c r="CB125" s="35">
        <f>IFERROR(CA125/CA138-1,"-")</f>
        <v>0.20851331138377338</v>
      </c>
      <c r="CC125" s="243">
        <f>IFERROR('Turistas lugar residencia isla '!CC125/'Turistas lugar residencia isla '!$I125,"-")</f>
        <v>0.20592848505786837</v>
      </c>
      <c r="CD125" s="35">
        <f>IFERROR(CC125/CC138-1,"-")</f>
        <v>9.5549244579411718E-2</v>
      </c>
      <c r="CE125" s="243">
        <f>IFERROR('Turistas lugar residencia isla '!CE125/'Turistas lugar residencia isla '!$K125,"-")</f>
        <v>0.35117510153789988</v>
      </c>
      <c r="CF125" s="35">
        <f>IFERROR(CE125/CE138-1,"-")</f>
        <v>-4.2723557707459281E-2</v>
      </c>
      <c r="CG125" s="243">
        <f>IFERROR('Turistas lugar residencia isla '!CG125/'Turistas lugar residencia isla '!$M125,"-")</f>
        <v>0.40528335967487017</v>
      </c>
      <c r="CH125" s="35">
        <f>IFERROR(CG125/CG138-1,"-")</f>
        <v>2.1953298290624508</v>
      </c>
      <c r="CI125" s="242">
        <f>IFERROR('Turistas lugar residencia isla '!CI125/'Turistas lugar residencia isla '!$C125,"-")</f>
        <v>3.7003092291076331E-2</v>
      </c>
      <c r="CJ125" s="35">
        <f>IFERROR(CI125/CI138-1,"-")</f>
        <v>-5.950867803629134E-2</v>
      </c>
      <c r="CK125" s="243">
        <f>IFERROR('Turistas lugar residencia isla '!CK125/'Turistas lugar residencia isla '!$E125,"-")</f>
        <v>2.7867750022345275E-2</v>
      </c>
      <c r="CL125" s="35">
        <f>IFERROR(CK125/CK138-1,"-")</f>
        <v>-0.14803289046370727</v>
      </c>
      <c r="CM125" s="243">
        <f>IFERROR('Turistas lugar residencia isla '!CM125/'Turistas lugar residencia isla '!$G125,"-")</f>
        <v>4.4395350359996928E-2</v>
      </c>
      <c r="CN125" s="35">
        <f>IFERROR(CM125/CM138-1,"-")</f>
        <v>-0.12071193386604528</v>
      </c>
      <c r="CO125" s="243">
        <f>IFERROR('Turistas lugar residencia isla '!CO125/'Turistas lugar residencia isla '!$I125,"-")</f>
        <v>3.0160649507686991E-2</v>
      </c>
      <c r="CP125" s="35">
        <f>IFERROR(CO125/CO138-1,"-")</f>
        <v>2.0737944555057508E-2</v>
      </c>
      <c r="CQ125" s="243">
        <f>IFERROR('Turistas lugar residencia isla '!CQ125/'Turistas lugar residencia isla '!$K125,"-")</f>
        <v>2.4328024460365992E-2</v>
      </c>
      <c r="CR125" s="35">
        <f>IFERROR(CQ125/CQ138-1,"-")</f>
        <v>-0.21359685095578151</v>
      </c>
      <c r="CS125" s="243">
        <f>IFERROR('Turistas lugar residencia isla '!CS125/'Turistas lugar residencia isla '!$M125,"-")</f>
        <v>3.6915782343644163E-2</v>
      </c>
      <c r="CT125" s="35">
        <f>IFERROR(CS125/CS138-1,"-")</f>
        <v>-0.54545436696869443</v>
      </c>
      <c r="CU125" s="242">
        <f>IFERROR('Turistas lugar residencia isla '!CU125/'Turistas lugar residencia isla '!$C125,"-")</f>
        <v>2.442882233323386E-2</v>
      </c>
      <c r="CV125" s="35">
        <f>IFERROR(CU125/CU138-1,"-")</f>
        <v>-0.12068690396199389</v>
      </c>
      <c r="CW125" s="243">
        <f>IFERROR('Turistas lugar residencia isla '!CW125/'Turistas lugar residencia isla '!$E125,"-")</f>
        <v>1.6263103907656555E-2</v>
      </c>
      <c r="CX125" s="35">
        <f>IFERROR(CW125/CW138-1,"-")</f>
        <v>-5.2809843285528069E-2</v>
      </c>
      <c r="CY125" s="243">
        <f>IFERROR('Turistas lugar residencia isla '!CY125/'Turistas lugar residencia isla '!$G125,"-")</f>
        <v>1.1561467090672534E-2</v>
      </c>
      <c r="CZ125" s="35">
        <f>IFERROR(CY125/CY138-1,"-")</f>
        <v>-0.22698760540874352</v>
      </c>
      <c r="DA125" s="243">
        <f>IFERROR('Turistas lugar residencia isla '!DA125/'Turistas lugar residencia isla '!$I125,"-")</f>
        <v>1.200207289687338E-2</v>
      </c>
      <c r="DB125" s="35">
        <f>IFERROR(DA125/DA138-1,"-")</f>
        <v>-0.40287152930447256</v>
      </c>
      <c r="DC125" s="243">
        <f>IFERROR('Turistas lugar residencia isla '!DC125/'Turistas lugar residencia isla '!$K125,"-")</f>
        <v>5.7833249669146172E-2</v>
      </c>
      <c r="DD125" s="35">
        <f>IFERROR(DC125/DC138-1,"-")</f>
        <v>-0.26854828857748003</v>
      </c>
      <c r="DE125" s="243">
        <f>IFERROR('Turistas lugar residencia isla '!DE125/'Turistas lugar residencia isla '!$M125,"-")</f>
        <v>1.0442537818920749E-3</v>
      </c>
      <c r="DF125" s="35" t="str">
        <f>IFERROR(DE125/DE138-1,"-")</f>
        <v>-</v>
      </c>
      <c r="DG125" s="242">
        <f>IFERROR('Turistas lugar residencia isla '!DG125/'Turistas lugar residencia isla '!$C125,"-")</f>
        <v>0.24208841901421788</v>
      </c>
      <c r="DH125" s="35">
        <f>IFERROR(DG125/DG138-1,"-")</f>
        <v>-3.409185395239156E-3</v>
      </c>
      <c r="DI125" s="243">
        <f>IFERROR('Turistas lugar residencia isla '!DI125/'Turistas lugar residencia isla '!$E125,"-")</f>
        <v>0.18935173165240116</v>
      </c>
      <c r="DJ125" s="35">
        <f>IFERROR(DI125/DI138-1,"-")</f>
        <v>-3.5034303355978902E-2</v>
      </c>
      <c r="DK125" s="243">
        <f>IFERROR('Turistas lugar residencia isla '!DK125/'Turistas lugar residencia isla '!$G125,"-")</f>
        <v>0.38851483119005387</v>
      </c>
      <c r="DL125" s="35">
        <f>IFERROR(DK125/DK138-1,"-")</f>
        <v>-7.5192249673514566E-2</v>
      </c>
      <c r="DM125" s="243">
        <f>IFERROR('Turistas lugar residencia isla '!DM125/'Turistas lugar residencia isla '!$I125,"-")</f>
        <v>9.1380203834859217E-2</v>
      </c>
      <c r="DN125" s="35">
        <f>IFERROR(DM125/DM138-1,"-")</f>
        <v>-0.18666755702466642</v>
      </c>
      <c r="DO125" s="243">
        <f>IFERROR('Turistas lugar residencia isla '!DO125/'Turistas lugar residencia isla '!$K125,"-")</f>
        <v>0.10626568703509333</v>
      </c>
      <c r="DP125" s="35">
        <f>IFERROR(DO125/DO138-1,"-")</f>
        <v>0.19899997622372245</v>
      </c>
      <c r="DQ125" s="243">
        <f>IFERROR('Turistas lugar residencia isla '!DQ125/'Turistas lugar residencia isla '!$M125,"-")</f>
        <v>4.4648904944682773E-2</v>
      </c>
      <c r="DR125" s="35">
        <f>IFERROR(DQ125/DQ138-1,"-")</f>
        <v>-0.49136887046121636</v>
      </c>
      <c r="DS125" s="242">
        <f>IFERROR('Turistas lugar residencia isla '!DS125/'Turistas lugar residencia isla '!$C125,"-")</f>
        <v>5.6782853167450284E-2</v>
      </c>
      <c r="DT125" s="35">
        <f>IFERROR(DS125/DS138-1,"-")</f>
        <v>0.17590529793231724</v>
      </c>
      <c r="DU125" s="243">
        <f>IFERROR('Turistas lugar residencia isla '!DU125/'Turistas lugar residencia isla '!$E125,"-")</f>
        <v>8.3622403159834685E-2</v>
      </c>
      <c r="DV125" s="35">
        <f>IFERROR(DU125/DU138-1,"-")</f>
        <v>1.8600855112736348E-2</v>
      </c>
      <c r="DW125" s="243">
        <f>IFERROR('Turistas lugar residencia isla '!DW125/'Turistas lugar residencia isla '!$G125,"-")</f>
        <v>5.9748955880803867E-2</v>
      </c>
      <c r="DX125" s="35">
        <f>IFERROR(DW125/DW138-1,"-")</f>
        <v>-1.3368731469012074E-2</v>
      </c>
      <c r="DY125" s="243">
        <f>IFERROR('Turistas lugar residencia isla '!DY125/'Turistas lugar residencia isla '!$I125,"-")</f>
        <v>6.9421316289514604E-2</v>
      </c>
      <c r="DZ125" s="35">
        <f>IFERROR(DY125/DY138-1,"-")</f>
        <v>0.17077714730760496</v>
      </c>
      <c r="EA125" s="243">
        <f>IFERROR('Turistas lugar residencia isla '!EA125/'Turistas lugar residencia isla '!$K125,"-")</f>
        <v>3.7452653675900151E-2</v>
      </c>
      <c r="EB125" s="35">
        <f>IFERROR(EA125/EA138-1,"-")</f>
        <v>0.10346652485192398</v>
      </c>
      <c r="EC125" s="243">
        <f>IFERROR('Turistas lugar residencia isla '!EC125/'Turistas lugar residencia isla '!$M125,"-")</f>
        <v>4.532625874915331E-2</v>
      </c>
      <c r="ED125" s="35">
        <f>IFERROR(EC125/EC138-1,"-")</f>
        <v>-0.40682086516819693</v>
      </c>
    </row>
    <row r="126" spans="1:134" s="16" customFormat="1" outlineLevel="1" x14ac:dyDescent="0.25">
      <c r="A126" s="218"/>
      <c r="B126" s="33" t="s">
        <v>35</v>
      </c>
      <c r="C126" s="242">
        <f>IFERROR('Turistas lugar residencia isla '!C126/'Turistas lugar residencia isla '!$C126,"-")</f>
        <v>1</v>
      </c>
      <c r="D126" s="35">
        <f t="shared" ref="D126:D137" si="569">IFERROR(C126/C139-1,"-")</f>
        <v>0</v>
      </c>
      <c r="E126" s="243">
        <f>IFERROR('Turistas lugar residencia isla '!E126/'Turistas lugar residencia isla '!$E126,"-")</f>
        <v>1</v>
      </c>
      <c r="F126" s="35">
        <f t="shared" ref="F126:F137" si="570">IFERROR(E126/E139-1,"-")</f>
        <v>0</v>
      </c>
      <c r="G126" s="243">
        <f>IFERROR('Turistas lugar residencia isla '!G126/'Turistas lugar residencia isla '!$G126,"-")</f>
        <v>1</v>
      </c>
      <c r="H126" s="35">
        <f t="shared" ref="H126:H137" si="571">IFERROR(G126/G139-1,"-")</f>
        <v>0</v>
      </c>
      <c r="I126" s="243">
        <f>IFERROR('Turistas lugar residencia isla '!I126/'Turistas lugar residencia isla '!$I126,"-")</f>
        <v>1</v>
      </c>
      <c r="J126" s="35">
        <f t="shared" ref="J126:J137" si="572">IFERROR(I126/I139-1,"-")</f>
        <v>0</v>
      </c>
      <c r="K126" s="243">
        <f>IFERROR('Turistas lugar residencia isla '!K126/'Turistas lugar residencia isla '!$K126,"-")</f>
        <v>1</v>
      </c>
      <c r="L126" s="35">
        <f t="shared" ref="L126:L137" si="573">IFERROR(K126/K139-1,"-")</f>
        <v>0</v>
      </c>
      <c r="M126" s="243">
        <f>IFERROR('Turistas lugar residencia isla '!M126/'Turistas lugar residencia isla '!$M126,"-")</f>
        <v>1</v>
      </c>
      <c r="N126" s="35">
        <f t="shared" ref="N126:N137" si="574">IFERROR(M126/M139-1,"-")</f>
        <v>0</v>
      </c>
      <c r="O126" s="242">
        <f>IFERROR('Turistas lugar residencia isla '!O126/'Turistas lugar residencia isla '!$C126,"-")</f>
        <v>0.92685234352212642</v>
      </c>
      <c r="P126" s="35">
        <f t="shared" ref="P126:P137" si="575">IFERROR(O126/O139-1,"-")</f>
        <v>2.4591812017129344E-2</v>
      </c>
      <c r="Q126" s="243">
        <f>IFERROR('Turistas lugar residencia isla '!Q126/'Turistas lugar residencia isla '!$E126,"-")</f>
        <v>0.91392166200502156</v>
      </c>
      <c r="R126" s="35">
        <f t="shared" ref="R126:R137" si="576">IFERROR(Q126/Q139-1,"-")</f>
        <v>2.3707274701657344E-2</v>
      </c>
      <c r="S126" s="243">
        <f>IFERROR('Turistas lugar residencia isla '!S126/'Turistas lugar residencia isla '!$G126,"-")</f>
        <v>0.92553933551602141</v>
      </c>
      <c r="T126" s="35">
        <f t="shared" ref="T126:T137" si="577">IFERROR(S126/S139-1,"-")</f>
        <v>1.5539113330966359E-2</v>
      </c>
      <c r="U126" s="243">
        <f>IFERROR('Turistas lugar residencia isla '!U126/'Turistas lugar residencia isla '!$I126,"-")</f>
        <v>0.96989430413005451</v>
      </c>
      <c r="V126" s="35">
        <f t="shared" ref="V126:V137" si="578">IFERROR(U126/U139-1,"-")</f>
        <v>1.4661330810631368E-2</v>
      </c>
      <c r="W126" s="243">
        <f>IFERROR('Turistas lugar residencia isla '!W126/'Turistas lugar residencia isla '!$K126,"-")</f>
        <v>0.93465684858985465</v>
      </c>
      <c r="X126" s="35">
        <f t="shared" ref="X126:X137" si="579">IFERROR(W126/W139-1,"-")</f>
        <v>3.7230520286344992E-2</v>
      </c>
      <c r="Y126" s="243">
        <f>IFERROR('Turistas lugar residencia isla '!Y126/'Turistas lugar residencia isla '!$M126,"-")</f>
        <v>0.9604977940988958</v>
      </c>
      <c r="Z126" s="35">
        <f t="shared" ref="Z126:Z137" si="580">IFERROR(Y126/Y139-1,"-")</f>
        <v>0.37939946936684721</v>
      </c>
      <c r="AA126" s="242">
        <f>IFERROR('Turistas lugar residencia isla '!AA126/'Turistas lugar residencia isla '!$C126,"-")</f>
        <v>7.3147656477873593E-2</v>
      </c>
      <c r="AB126" s="35">
        <f t="shared" ref="AB126:AB137" si="581">IFERROR(AA126/AA139-1,"-")</f>
        <v>-0.23320946910289087</v>
      </c>
      <c r="AC126" s="243">
        <f>IFERROR('Turistas lugar residencia isla '!AC126/'Turistas lugar residencia isla '!$E126,"-")</f>
        <v>8.6078337994978396E-2</v>
      </c>
      <c r="AD126" s="35">
        <f t="shared" ref="AD126:AD137" si="582">IFERROR(AC126/AC139-1,"-")</f>
        <v>-0.19735365467985644</v>
      </c>
      <c r="AE126" s="243">
        <f>IFERROR('Turistas lugar residencia isla '!AE126/'Turistas lugar residencia isla '!$G126,"-")</f>
        <v>7.4460664483978603E-2</v>
      </c>
      <c r="AF126" s="35">
        <f t="shared" ref="AF126:AF137" si="583">IFERROR(AE126/AE139-1,"-")</f>
        <v>-0.15980106813622053</v>
      </c>
      <c r="AG126" s="243">
        <f>IFERROR('Turistas lugar residencia isla '!AG126/'Turistas lugar residencia isla '!$I126,"-")</f>
        <v>3.0105695869945524E-2</v>
      </c>
      <c r="AH126" s="35">
        <f t="shared" ref="AH126:AH137" si="584">IFERROR(AG126/AG139-1,"-")</f>
        <v>-0.31764319184430923</v>
      </c>
      <c r="AI126" s="243">
        <f>IFERROR('Turistas lugar residencia isla '!AI126/'Turistas lugar residencia isla '!$K126,"-")</f>
        <v>6.534315141014535E-2</v>
      </c>
      <c r="AJ126" s="35">
        <f t="shared" ref="AJ126:AJ137" si="585">IFERROR(AI126/AI139-1,"-")</f>
        <v>-0.33928572991348704</v>
      </c>
      <c r="AK126" s="243">
        <f>IFERROR('Turistas lugar residencia isla '!AK126/'Turistas lugar residencia isla '!$M126,"-")</f>
        <v>3.9527707647973885E-2</v>
      </c>
      <c r="AL126" s="35">
        <f t="shared" ref="AL126:AL137" si="586">IFERROR(AK126/AK139-1,"-")</f>
        <v>-0.86983938672475747</v>
      </c>
      <c r="AM126" s="242">
        <f>IFERROR('Turistas lugar residencia isla '!AM126/'Turistas lugar residencia isla '!$C126,"-")</f>
        <v>0.21682160512755311</v>
      </c>
      <c r="AN126" s="35">
        <f t="shared" ref="AN126:AN137" si="587">IFERROR(AM126/AM139-1,"-")</f>
        <v>2.796397279862517E-2</v>
      </c>
      <c r="AO126" s="243">
        <f>IFERROR('Turistas lugar residencia isla '!AO126/'Turistas lugar residencia isla '!$E126,"-")</f>
        <v>0.19036727502811521</v>
      </c>
      <c r="AP126" s="35">
        <f t="shared" ref="AP126:AP137" si="588">IFERROR(AO126/AO139-1,"-")</f>
        <v>7.469993673170805E-2</v>
      </c>
      <c r="AQ126" s="243">
        <f>IFERROR('Turistas lugar residencia isla '!AQ126/'Turistas lugar residencia isla '!$G126,"-")</f>
        <v>0.23314124840540185</v>
      </c>
      <c r="AR126" s="35">
        <f t="shared" ref="AR126:AR137" si="589">IFERROR(AQ126/AQ139-1,"-")</f>
        <v>0.10760613559027998</v>
      </c>
      <c r="AS126" s="243">
        <f>IFERROR('Turistas lugar residencia isla '!AS126/'Turistas lugar residencia isla '!$I126,"-")</f>
        <v>0.49261991392671134</v>
      </c>
      <c r="AT126" s="35">
        <f t="shared" ref="AT126:AT137" si="590">IFERROR(AS126/AS139-1,"-")</f>
        <v>0.17991000216901587</v>
      </c>
      <c r="AU126" s="243">
        <f>IFERROR('Turistas lugar residencia isla '!AU126/'Turistas lugar residencia isla '!$K126,"-")</f>
        <v>0.257199922995476</v>
      </c>
      <c r="AV126" s="35">
        <f t="shared" ref="AV126:AV137" si="591">IFERROR(AU126/AU139-1,"-")</f>
        <v>0.17285037283203186</v>
      </c>
      <c r="AW126" s="243">
        <f>IFERROR('Turistas lugar residencia isla '!AW126/'Turistas lugar residencia isla '!$M126,"-")</f>
        <v>0.77305995460689059</v>
      </c>
      <c r="AX126" s="35">
        <f t="shared" ref="AX126:AX137" si="592">IFERROR(AW126/AW139-1,"-")</f>
        <v>1.3875017943948369</v>
      </c>
      <c r="AY126" s="242">
        <f>IFERROR('Turistas lugar residencia isla '!AY126/'Turistas lugar residencia isla '!$C126,"-")</f>
        <v>2.3897979941514783E-2</v>
      </c>
      <c r="AZ126" s="35">
        <f t="shared" ref="AZ126:AZ137" si="593">IFERROR(AY126/AY139-1,"-")</f>
        <v>-9.5782987726363289E-2</v>
      </c>
      <c r="BA126" s="243">
        <f>IFERROR('Turistas lugar residencia isla '!BA126/'Turistas lugar residencia isla '!$E126,"-")</f>
        <v>3.7201492620738845E-2</v>
      </c>
      <c r="BB126" s="35">
        <f t="shared" ref="BB126:BB137" si="594">IFERROR(BA126/BA139-1,"-")</f>
        <v>-8.3334112650847558E-2</v>
      </c>
      <c r="BC126" s="243">
        <f>IFERROR('Turistas lugar residencia isla '!BC126/'Turistas lugar residencia isla '!$G126,"-")</f>
        <v>1.9798153722404812E-2</v>
      </c>
      <c r="BD126" s="35">
        <f t="shared" ref="BD126:BD137" si="595">IFERROR(BC126/BC139-1,"-")</f>
        <v>-1.0899806144604507E-2</v>
      </c>
      <c r="BE126" s="243">
        <f>IFERROR('Turistas lugar residencia isla '!BE126/'Turistas lugar residencia isla '!$I126,"-")</f>
        <v>7.6627842779887854E-3</v>
      </c>
      <c r="BF126" s="35">
        <f t="shared" ref="BF126:BF137" si="596">IFERROR(BE126/BE139-1,"-")</f>
        <v>-0.26065358185734344</v>
      </c>
      <c r="BG126" s="243">
        <f>IFERROR('Turistas lugar residencia isla '!BG126/'Turistas lugar residencia isla '!$K126,"-")</f>
        <v>6.7908364616421218E-3</v>
      </c>
      <c r="BH126" s="35">
        <f t="shared" ref="BH126:BH137" si="597">IFERROR(BG126/BG139-1,"-")</f>
        <v>-0.40267984787730438</v>
      </c>
      <c r="BI126" s="243">
        <f>IFERROR('Turistas lugar residencia isla '!BI126/'Turistas lugar residencia isla '!$M126,"-")</f>
        <v>1.5658072577971593E-2</v>
      </c>
      <c r="BJ126" s="35">
        <f t="shared" ref="BJ126:BJ137" si="598">IFERROR(BI126/BI139-1,"-")</f>
        <v>-0.39573455564314841</v>
      </c>
      <c r="BK126" s="242">
        <f>IFERROR('Turistas lugar residencia isla '!BK126/'Turistas lugar residencia isla '!$C126,"-")</f>
        <v>3.295870135892124E-2</v>
      </c>
      <c r="BL126" s="35">
        <f t="shared" ref="BL126:BL137" si="599">IFERROR(BK126/BK139-1,"-")</f>
        <v>0.21316967497854677</v>
      </c>
      <c r="BM126" s="243">
        <f>IFERROR('Turistas lugar residencia isla '!BM126/'Turistas lugar residencia isla '!$E126,"-")</f>
        <v>3.1925002291696009E-2</v>
      </c>
      <c r="BN126" s="35">
        <f t="shared" ref="BN126:BN137" si="600">IFERROR(BM126/BM139-1,"-")</f>
        <v>3.4318811323943432E-3</v>
      </c>
      <c r="BO126" s="243">
        <f>IFERROR('Turistas lugar residencia isla '!BO126/'Turistas lugar residencia isla '!$G126,"-")</f>
        <v>1.2885609969144918E-2</v>
      </c>
      <c r="BP126" s="35">
        <f t="shared" ref="BP126:BP137" si="601">IFERROR(BO126/BO139-1,"-")</f>
        <v>0.20926890036897516</v>
      </c>
      <c r="BQ126" s="243">
        <f>IFERROR('Turistas lugar residencia isla '!BQ126/'Turistas lugar residencia isla '!$I126,"-")</f>
        <v>5.5442106733538651E-2</v>
      </c>
      <c r="BR126" s="35">
        <f t="shared" ref="BR126:BR137" si="602">IFERROR(BQ126/BQ139-1,"-")</f>
        <v>0.13828716721574752</v>
      </c>
      <c r="BS126" s="243">
        <f>IFERROR('Turistas lugar residencia isla '!BS126/'Turistas lugar residencia isla '!$K126,"-")</f>
        <v>3.9094234286264316E-2</v>
      </c>
      <c r="BT126" s="35">
        <f t="shared" ref="BT126:BT137" si="603">IFERROR(BS126/BS139-1,"-")</f>
        <v>0.48182368169636081</v>
      </c>
      <c r="BU126" s="243">
        <f>IFERROR('Turistas lugar residencia isla '!BU126/'Turistas lugar residencia isla '!$M126,"-")</f>
        <v>1.0226200494733889E-2</v>
      </c>
      <c r="BV126" s="35">
        <f t="shared" ref="BV126:BV137" si="604">IFERROR(BU126/BU139-1,"-")</f>
        <v>-0.13964212709708057</v>
      </c>
      <c r="BW126" s="242">
        <f>IFERROR('Turistas lugar residencia isla '!BW126/'Turistas lugar residencia isla '!$C126,"-")</f>
        <v>0.2648297795959883</v>
      </c>
      <c r="BX126" s="35">
        <f t="shared" ref="BX126:BX137" si="605">IFERROR(BW126/BW139-1,"-")</f>
        <v>6.3792619717973231E-2</v>
      </c>
      <c r="BY126" s="243">
        <f>IFERROR('Turistas lugar residencia isla '!BY126/'Turistas lugar residencia isla '!$E126,"-")</f>
        <v>0.30568765413053051</v>
      </c>
      <c r="BZ126" s="35">
        <f t="shared" ref="BZ126:BZ137" si="606">IFERROR(BY126/BY139-1,"-")</f>
        <v>2.7400880821820017E-2</v>
      </c>
      <c r="CA126" s="243">
        <f>IFERROR('Turistas lugar residencia isla '!CA126/'Turistas lugar residencia isla '!$G126,"-")</f>
        <v>0.11337514374948941</v>
      </c>
      <c r="CB126" s="35">
        <f t="shared" ref="CB126:CB137" si="607">IFERROR(CA126/CA139-1,"-")</f>
        <v>8.5870064962726422E-2</v>
      </c>
      <c r="CC126" s="243">
        <f>IFERROR('Turistas lugar residencia isla '!CC126/'Turistas lugar residencia isla '!$I126,"-")</f>
        <v>0.20599719297312039</v>
      </c>
      <c r="CD126" s="35">
        <f t="shared" ref="CD126:CD137" si="608">IFERROR(CC126/CC139-1,"-")</f>
        <v>2.7840994482635217E-2</v>
      </c>
      <c r="CE126" s="243">
        <f>IFERROR('Turistas lugar residencia isla '!CE126/'Turistas lugar residencia isla '!$K126,"-")</f>
        <v>0.37975262296659928</v>
      </c>
      <c r="CF126" s="35">
        <f t="shared" ref="CF126:CF137" si="609">IFERROR(CE126/CE139-1,"-")</f>
        <v>-5.6017677072069949E-2</v>
      </c>
      <c r="CG126" s="243">
        <f>IFERROR('Turistas lugar residencia isla '!CG126/'Turistas lugar residencia isla '!$M126,"-")</f>
        <v>6.7936653660775767E-2</v>
      </c>
      <c r="CH126" s="35">
        <f t="shared" ref="CH126:CH137" si="610">IFERROR(CG126/CG139-1,"-")</f>
        <v>-0.55166859636204779</v>
      </c>
      <c r="CI126" s="242">
        <f>IFERROR('Turistas lugar residencia isla '!CI126/'Turistas lugar residencia isla '!$C126,"-")</f>
        <v>3.8451039197062276E-2</v>
      </c>
      <c r="CJ126" s="35">
        <f t="shared" ref="CJ126:CJ137" si="611">IFERROR(CI126/CI139-1,"-")</f>
        <v>-0.11169111597036863</v>
      </c>
      <c r="CK126" s="243">
        <f>IFERROR('Turistas lugar residencia isla '!CK126/'Turistas lugar residencia isla '!$E126,"-")</f>
        <v>3.1075397916680639E-2</v>
      </c>
      <c r="CL126" s="35">
        <f t="shared" ref="CL126:CL137" si="612">IFERROR(CK126/CK139-1,"-")</f>
        <v>-0.10392309106185005</v>
      </c>
      <c r="CM126" s="243">
        <f>IFERROR('Turistas lugar residencia isla '!CM126/'Turistas lugar residencia isla '!$G126,"-")</f>
        <v>4.8045321150498643E-2</v>
      </c>
      <c r="CN126" s="35">
        <f t="shared" ref="CN126:CN137" si="613">IFERROR(CM126/CM139-1,"-")</f>
        <v>-0.13541382994729856</v>
      </c>
      <c r="CO126" s="243">
        <f>IFERROR('Turistas lugar residencia isla '!CO126/'Turistas lugar residencia isla '!$I126,"-")</f>
        <v>2.3380804459314741E-2</v>
      </c>
      <c r="CP126" s="35">
        <f t="shared" ref="CP126:CP137" si="614">IFERROR(CO126/CO139-1,"-")</f>
        <v>-0.29681272358919963</v>
      </c>
      <c r="CQ126" s="243">
        <f>IFERROR('Turistas lugar residencia isla '!CQ126/'Turistas lugar residencia isla '!$K126,"-")</f>
        <v>3.0132832803927232E-2</v>
      </c>
      <c r="CR126" s="35">
        <f t="shared" ref="CR126:CR137" si="615">IFERROR(CQ126/CQ139-1,"-")</f>
        <v>-0.17553046612052126</v>
      </c>
      <c r="CS126" s="243">
        <f>IFERROR('Turistas lugar residencia isla '!CS126/'Turistas lugar residencia isla '!$M126,"-")</f>
        <v>3.7564073139010022E-2</v>
      </c>
      <c r="CT126" s="35">
        <f t="shared" ref="CT126:CT137" si="616">IFERROR(CS126/CS139-1,"-")</f>
        <v>-0.56244263361961555</v>
      </c>
      <c r="CU126" s="242">
        <f>IFERROR('Turistas lugar residencia isla '!CU126/'Turistas lugar residencia isla '!$C126,"-")</f>
        <v>2.5967773298730824E-2</v>
      </c>
      <c r="CV126" s="35">
        <f t="shared" ref="CV126:CV137" si="617">IFERROR(CU126/CU139-1,"-")</f>
        <v>-1.4089148343786939E-2</v>
      </c>
      <c r="CW126" s="243">
        <f>IFERROR('Turistas lugar residencia isla '!CW126/'Turistas lugar residencia isla '!$E126,"-")</f>
        <v>1.7430304493736403E-2</v>
      </c>
      <c r="CX126" s="35">
        <f t="shared" ref="CX126:CX137" si="618">IFERROR(CW126/CW139-1,"-")</f>
        <v>5.3767875124039577E-2</v>
      </c>
      <c r="CY126" s="243">
        <f>IFERROR('Turistas lugar residencia isla '!CY126/'Turistas lugar residencia isla '!$G126,"-")</f>
        <v>1.2376595383677599E-2</v>
      </c>
      <c r="CZ126" s="35">
        <f t="shared" ref="CZ126:CZ137" si="619">IFERROR(CY126/CY139-1,"-")</f>
        <v>-0.10441898727946586</v>
      </c>
      <c r="DA126" s="243">
        <f>IFERROR('Turistas lugar residencia isla '!DA126/'Turistas lugar residencia isla '!$I126,"-")</f>
        <v>9.53857001270479E-3</v>
      </c>
      <c r="DB126" s="35">
        <f t="shared" ref="DB126:DB137" si="620">IFERROR(DA126/DA139-1,"-")</f>
        <v>-0.32988936642692857</v>
      </c>
      <c r="DC126" s="243">
        <f>IFERROR('Turistas lugar residencia isla '!DC126/'Turistas lugar residencia isla '!$K126,"-")</f>
        <v>6.873616324959092E-2</v>
      </c>
      <c r="DD126" s="35">
        <f t="shared" ref="DD126:DD137" si="621">IFERROR(DC126/DC139-1,"-")</f>
        <v>-0.1333434454126543</v>
      </c>
      <c r="DE126" s="243">
        <f>IFERROR('Turistas lugar residencia isla '!DE126/'Turistas lugar residencia isla '!$M126,"-")</f>
        <v>1.3260908372223496E-3</v>
      </c>
      <c r="DF126" s="35" t="str">
        <f t="shared" ref="DF126:DF137" si="622">IFERROR(DE126/DE139-1,"-")</f>
        <v>-</v>
      </c>
      <c r="DG126" s="242">
        <f>IFERROR('Turistas lugar residencia isla '!DG126/'Turistas lugar residencia isla '!$C126,"-")</f>
        <v>0.23463641190944515</v>
      </c>
      <c r="DH126" s="35">
        <f t="shared" ref="DH126:DH137" si="623">IFERROR(DG126/DG139-1,"-")</f>
        <v>2.8521261089735628E-3</v>
      </c>
      <c r="DI126" s="243">
        <f>IFERROR('Turistas lugar residencia isla '!DI126/'Turistas lugar residencia isla '!$E126,"-")</f>
        <v>0.19423968233739577</v>
      </c>
      <c r="DJ126" s="35">
        <f t="shared" ref="DJ126:DJ137" si="624">IFERROR(DI126/DI139-1,"-")</f>
        <v>4.3050592602575932E-3</v>
      </c>
      <c r="DK126" s="243">
        <f>IFERROR('Turistas lugar residencia isla '!DK126/'Turistas lugar residencia isla '!$G126,"-")</f>
        <v>0.40336578039476911</v>
      </c>
      <c r="DL126" s="35">
        <f t="shared" ref="DL126:DL137" si="625">IFERROR(DK126/DK139-1,"-")</f>
        <v>-1.6531704814860881E-2</v>
      </c>
      <c r="DM126" s="243">
        <f>IFERROR('Turistas lugar residencia isla '!DM126/'Turistas lugar residencia isla '!$I126,"-")</f>
        <v>8.6259536907082088E-2</v>
      </c>
      <c r="DN126" s="35">
        <f t="shared" ref="DN126:DN137" si="626">IFERROR(DM126/DM139-1,"-")</f>
        <v>-0.29812949067469452</v>
      </c>
      <c r="DO126" s="243">
        <f>IFERROR('Turistas lugar residencia isla '!DO126/'Turistas lugar residencia isla '!$K126,"-")</f>
        <v>0.10436038117239388</v>
      </c>
      <c r="DP126" s="35">
        <f t="shared" ref="DP126:DP137" si="627">IFERROR(DO126/DO139-1,"-")</f>
        <v>0.30634876374918263</v>
      </c>
      <c r="DQ126" s="243">
        <f>IFERROR('Turistas lugar residencia isla '!DQ126/'Turistas lugar residencia isla '!$M126,"-")</f>
        <v>2.9225001912631016E-2</v>
      </c>
      <c r="DR126" s="35">
        <f t="shared" ref="DR126:DR137" si="628">IFERROR(DQ126/DQ139-1,"-")</f>
        <v>-0.44690593395199807</v>
      </c>
      <c r="DS126" s="242">
        <f>IFERROR('Turistas lugar residencia isla '!DS126/'Turistas lugar residencia isla '!$C126,"-")</f>
        <v>5.3089171259975018E-2</v>
      </c>
      <c r="DT126" s="35">
        <f t="shared" ref="DT126:DT137" si="629">IFERROR(DS126/DS139-1,"-")</f>
        <v>-7.0331132982541456E-2</v>
      </c>
      <c r="DU126" s="243">
        <f>IFERROR('Turistas lugar residencia isla '!DU126/'Turistas lugar residencia isla '!$E126,"-")</f>
        <v>7.9679475570520519E-2</v>
      </c>
      <c r="DV126" s="35">
        <f t="shared" ref="DV126:DV137" si="630">IFERROR(DU126/DU139-1,"-")</f>
        <v>9.7528285048986696E-4</v>
      </c>
      <c r="DW126" s="243">
        <f>IFERROR('Turistas lugar residencia isla '!DW126/'Turistas lugar residencia isla '!$G126,"-")</f>
        <v>6.7478995293186114E-2</v>
      </c>
      <c r="DX126" s="35">
        <f t="shared" ref="DX126:DX137" si="631">IFERROR(DW126/DW139-1,"-")</f>
        <v>-6.338577212082197E-2</v>
      </c>
      <c r="DY126" s="243">
        <f>IFERROR('Turistas lugar residencia isla '!DY126/'Turistas lugar residencia isla '!$I126,"-")</f>
        <v>6.5047193970878756E-2</v>
      </c>
      <c r="DZ126" s="35">
        <f t="shared" ref="DZ126:DZ137" si="632">IFERROR(DY126/DY139-1,"-")</f>
        <v>-0.1469936950752383</v>
      </c>
      <c r="EA126" s="243">
        <f>IFERROR('Turistas lugar residencia isla '!EA126/'Turistas lugar residencia isla '!$K126,"-")</f>
        <v>4.136586774473E-2</v>
      </c>
      <c r="EB126" s="35">
        <f t="shared" ref="EB126:EB137" si="633">IFERROR(EA126/EA139-1,"-")</f>
        <v>3.4013177026350983E-2</v>
      </c>
      <c r="EC126" s="243">
        <f>IFERROR('Turistas lugar residencia isla '!EC126/'Turistas lugar residencia isla '!$M126,"-")</f>
        <v>1.9993369545813888E-2</v>
      </c>
      <c r="ED126" s="35">
        <f t="shared" ref="ED126:ED137" si="634">IFERROR(EC126/EC139-1,"-")</f>
        <v>-0.4312142689466536</v>
      </c>
    </row>
    <row r="127" spans="1:134" s="16" customFormat="1" outlineLevel="1" x14ac:dyDescent="0.25">
      <c r="A127" s="218"/>
      <c r="B127" s="33" t="s">
        <v>37</v>
      </c>
      <c r="C127" s="242">
        <f>IFERROR('Turistas lugar residencia isla '!C127/'Turistas lugar residencia isla '!$C127,"-")</f>
        <v>1</v>
      </c>
      <c r="D127" s="35">
        <f t="shared" si="569"/>
        <v>0</v>
      </c>
      <c r="E127" s="243">
        <f>IFERROR('Turistas lugar residencia isla '!E127/'Turistas lugar residencia isla '!$E127,"-")</f>
        <v>1</v>
      </c>
      <c r="F127" s="35">
        <f t="shared" si="570"/>
        <v>0</v>
      </c>
      <c r="G127" s="243">
        <f>IFERROR('Turistas lugar residencia isla '!G127/'Turistas lugar residencia isla '!$G127,"-")</f>
        <v>1</v>
      </c>
      <c r="H127" s="35">
        <f t="shared" si="571"/>
        <v>0</v>
      </c>
      <c r="I127" s="243">
        <f>IFERROR('Turistas lugar residencia isla '!I127/'Turistas lugar residencia isla '!$I127,"-")</f>
        <v>1</v>
      </c>
      <c r="J127" s="35">
        <f t="shared" si="572"/>
        <v>0</v>
      </c>
      <c r="K127" s="243">
        <f>IFERROR('Turistas lugar residencia isla '!K127/'Turistas lugar residencia isla '!$K127,"-")</f>
        <v>1</v>
      </c>
      <c r="L127" s="35">
        <f t="shared" si="573"/>
        <v>0</v>
      </c>
      <c r="M127" s="243">
        <f>IFERROR('Turistas lugar residencia isla '!M127/'Turistas lugar residencia isla '!$M127,"-")</f>
        <v>1</v>
      </c>
      <c r="N127" s="35">
        <f t="shared" si="574"/>
        <v>0</v>
      </c>
      <c r="O127" s="242">
        <f>IFERROR('Turistas lugar residencia isla '!O127/'Turistas lugar residencia isla '!$C127,"-")</f>
        <v>0.93125627875224837</v>
      </c>
      <c r="P127" s="35">
        <f t="shared" si="575"/>
        <v>2.7736545580387961E-2</v>
      </c>
      <c r="Q127" s="243">
        <f>IFERROR('Turistas lugar residencia isla '!Q127/'Turistas lugar residencia isla '!$E127,"-")</f>
        <v>0.92830288547609963</v>
      </c>
      <c r="R127" s="35">
        <f t="shared" si="576"/>
        <v>4.3061492080199049E-2</v>
      </c>
      <c r="S127" s="243">
        <f>IFERROR('Turistas lugar residencia isla '!S127/'Turistas lugar residencia isla '!$G127,"-")</f>
        <v>0.93051327273066853</v>
      </c>
      <c r="T127" s="35">
        <f t="shared" si="577"/>
        <v>2.7866989191791758E-2</v>
      </c>
      <c r="U127" s="243">
        <f>IFERROR('Turistas lugar residencia isla '!U127/'Turistas lugar residencia isla '!$I127,"-")</f>
        <v>0.96504385653523694</v>
      </c>
      <c r="V127" s="35">
        <f t="shared" si="578"/>
        <v>3.295245632066468E-2</v>
      </c>
      <c r="W127" s="243">
        <f>IFERROR('Turistas lugar residencia isla '!W127/'Turistas lugar residencia isla '!$K127,"-")</f>
        <v>0.92314317252756584</v>
      </c>
      <c r="X127" s="35">
        <f t="shared" si="579"/>
        <v>3.5822480087789765E-2</v>
      </c>
      <c r="Y127" s="243">
        <f>IFERROR('Turistas lugar residencia isla '!Y127/'Turistas lugar residencia isla '!$M127,"-")</f>
        <v>0.93847271614852201</v>
      </c>
      <c r="Z127" s="35">
        <f t="shared" si="580"/>
        <v>0.23401348650951403</v>
      </c>
      <c r="AA127" s="242">
        <f>IFERROR('Turistas lugar residencia isla '!AA127/'Turistas lugar residencia isla '!$C127,"-")</f>
        <v>6.8743721247751619E-2</v>
      </c>
      <c r="AB127" s="35">
        <f t="shared" si="581"/>
        <v>-0.26772140119227539</v>
      </c>
      <c r="AC127" s="243">
        <f>IFERROR('Turistas lugar residencia isla '!AC127/'Turistas lugar residencia isla '!$E127,"-")</f>
        <v>7.1697114523900332E-2</v>
      </c>
      <c r="AD127" s="35">
        <f t="shared" si="582"/>
        <v>-0.34833210801225523</v>
      </c>
      <c r="AE127" s="243">
        <f>IFERROR('Turistas lugar residencia isla '!AE127/'Turistas lugar residencia isla '!$G127,"-")</f>
        <v>6.9489395423049119E-2</v>
      </c>
      <c r="AF127" s="35">
        <f t="shared" si="583"/>
        <v>-0.26634970770099198</v>
      </c>
      <c r="AG127" s="243">
        <f>IFERROR('Turistas lugar residencia isla '!AG127/'Turistas lugar residencia isla '!$I127,"-")</f>
        <v>3.4956143464763098E-2</v>
      </c>
      <c r="AH127" s="35">
        <f t="shared" si="584"/>
        <v>-0.46828480679154239</v>
      </c>
      <c r="AI127" s="243">
        <f>IFERROR('Turistas lugar residencia isla '!AI127/'Turistas lugar residencia isla '!$K127,"-")</f>
        <v>7.6852784078732958E-2</v>
      </c>
      <c r="AJ127" s="35">
        <f t="shared" si="585"/>
        <v>-0.29351854275872669</v>
      </c>
      <c r="AK127" s="243">
        <f>IFERROR('Turistas lugar residencia isla '!AK127/'Turistas lugar residencia isla '!$M127,"-")</f>
        <v>6.1527283851477953E-2</v>
      </c>
      <c r="AL127" s="35">
        <f t="shared" si="586"/>
        <v>-0.74309636545819835</v>
      </c>
      <c r="AM127" s="242">
        <f>IFERROR('Turistas lugar residencia isla '!AM127/'Turistas lugar residencia isla '!$C127,"-")</f>
        <v>0.22350830879615527</v>
      </c>
      <c r="AN127" s="35">
        <f t="shared" si="587"/>
        <v>1.6805952589348472E-2</v>
      </c>
      <c r="AO127" s="243">
        <f>IFERROR('Turistas lugar residencia isla '!AO127/'Turistas lugar residencia isla '!$E127,"-")</f>
        <v>0.19115403476270909</v>
      </c>
      <c r="AP127" s="35">
        <f t="shared" si="588"/>
        <v>0.28441607176762873</v>
      </c>
      <c r="AQ127" s="243">
        <f>IFERROR('Turistas lugar residencia isla '!AQ127/'Turistas lugar residencia isla '!$G127,"-")</f>
        <v>0.26675400423169182</v>
      </c>
      <c r="AR127" s="35">
        <f t="shared" si="589"/>
        <v>0.18913593482635616</v>
      </c>
      <c r="AS127" s="243">
        <f>IFERROR('Turistas lugar residencia isla '!AS127/'Turistas lugar residencia isla '!$I127,"-")</f>
        <v>0.44834997450576686</v>
      </c>
      <c r="AT127" s="35">
        <f t="shared" si="590"/>
        <v>1.5032936157033383E-3</v>
      </c>
      <c r="AU127" s="243">
        <f>IFERROR('Turistas lugar residencia isla '!AU127/'Turistas lugar residencia isla '!$K127,"-")</f>
        <v>0.25600747219155984</v>
      </c>
      <c r="AV127" s="35">
        <f t="shared" si="591"/>
        <v>0.47306077545537883</v>
      </c>
      <c r="AW127" s="243">
        <f>IFERROR('Turistas lugar residencia isla '!AW127/'Turistas lugar residencia isla '!$M127,"-")</f>
        <v>0.67695308018813816</v>
      </c>
      <c r="AX127" s="35">
        <f t="shared" si="592"/>
        <v>1.0663327644170679</v>
      </c>
      <c r="AY127" s="242">
        <f>IFERROR('Turistas lugar residencia isla '!AY127/'Turistas lugar residencia isla '!$C127,"-")</f>
        <v>2.3812412964214932E-2</v>
      </c>
      <c r="AZ127" s="35">
        <f t="shared" si="593"/>
        <v>-6.9275362116872463E-2</v>
      </c>
      <c r="BA127" s="243">
        <f>IFERROR('Turistas lugar residencia isla '!BA127/'Turistas lugar residencia isla '!$E127,"-")</f>
        <v>3.4007674883825924E-2</v>
      </c>
      <c r="BB127" s="35">
        <f t="shared" si="594"/>
        <v>-3.8838632794408134E-2</v>
      </c>
      <c r="BC127" s="243">
        <f>IFERROR('Turistas lugar residencia isla '!BC127/'Turistas lugar residencia isla '!$G127,"-")</f>
        <v>2.0518102088897545E-2</v>
      </c>
      <c r="BD127" s="35">
        <f t="shared" si="595"/>
        <v>-8.8174443739944319E-2</v>
      </c>
      <c r="BE127" s="243">
        <f>IFERROR('Turistas lugar residencia isla '!BE127/'Turistas lugar residencia isla '!$I127,"-")</f>
        <v>7.3771920199823156E-3</v>
      </c>
      <c r="BF127" s="35">
        <f t="shared" si="596"/>
        <v>-0.55839564941433961</v>
      </c>
      <c r="BG127" s="243">
        <f>IFERROR('Turistas lugar residencia isla '!BG127/'Turistas lugar residencia isla '!$K127,"-")</f>
        <v>8.2566099378530381E-3</v>
      </c>
      <c r="BH127" s="35">
        <f t="shared" si="597"/>
        <v>-0.3404566170743194</v>
      </c>
      <c r="BI127" s="243">
        <f>IFERROR('Turistas lugar residencia isla '!BI127/'Turistas lugar residencia isla '!$M127,"-")</f>
        <v>1.3766203969255477E-2</v>
      </c>
      <c r="BJ127" s="35">
        <f t="shared" si="598"/>
        <v>-0.64360827501816376</v>
      </c>
      <c r="BK127" s="242">
        <f>IFERROR('Turistas lugar residencia isla '!BK127/'Turistas lugar residencia isla '!$C127,"-")</f>
        <v>3.8907008016166061E-2</v>
      </c>
      <c r="BL127" s="35">
        <f t="shared" si="599"/>
        <v>0.18130064239038002</v>
      </c>
      <c r="BM127" s="243">
        <f>IFERROR('Turistas lugar residencia isla '!BM127/'Turistas lugar residencia isla '!$E127,"-")</f>
        <v>3.7572681772540105E-2</v>
      </c>
      <c r="BN127" s="35">
        <f t="shared" si="600"/>
        <v>3.4168680689582898E-2</v>
      </c>
      <c r="BO127" s="243">
        <f>IFERROR('Turistas lugar residencia isla '!BO127/'Turistas lugar residencia isla '!$G127,"-")</f>
        <v>1.4005138864060237E-2</v>
      </c>
      <c r="BP127" s="35">
        <f t="shared" si="601"/>
        <v>0.33279827666599626</v>
      </c>
      <c r="BQ127" s="243">
        <f>IFERROR('Turistas lugar residencia isla '!BQ127/'Turistas lugar residencia isla '!$I127,"-")</f>
        <v>7.6863499357803497E-2</v>
      </c>
      <c r="BR127" s="35">
        <f t="shared" si="602"/>
        <v>0.11707575082975752</v>
      </c>
      <c r="BS127" s="243">
        <f>IFERROR('Turistas lugar residencia isla '!BS127/'Turistas lugar residencia isla '!$K127,"-")</f>
        <v>4.2500111193326785E-2</v>
      </c>
      <c r="BT127" s="35">
        <f t="shared" si="603"/>
        <v>0.42519994969044728</v>
      </c>
      <c r="BU127" s="243">
        <f>IFERROR('Turistas lugar residencia isla '!BU127/'Turistas lugar residencia isla '!$M127,"-")</f>
        <v>5.372643493556652E-3</v>
      </c>
      <c r="BV127" s="35">
        <f t="shared" si="604"/>
        <v>-0.69822053376817061</v>
      </c>
      <c r="BW127" s="242">
        <f>IFERROR('Turistas lugar residencia isla '!BW127/'Turistas lugar residencia isla '!$C127,"-")</f>
        <v>0.27315884489944503</v>
      </c>
      <c r="BX127" s="35">
        <f t="shared" si="605"/>
        <v>2.6329483123390673E-2</v>
      </c>
      <c r="BY127" s="243">
        <f>IFERROR('Turistas lugar residencia isla '!BY127/'Turistas lugar residencia isla '!$E127,"-")</f>
        <v>0.33238045940328947</v>
      </c>
      <c r="BZ127" s="35">
        <f t="shared" si="606"/>
        <v>-2.8119545328464612E-2</v>
      </c>
      <c r="CA127" s="243">
        <f>IFERROR('Turistas lugar residencia isla '!CA127/'Turistas lugar residencia isla '!$G127,"-")</f>
        <v>0.13517133549098032</v>
      </c>
      <c r="CB127" s="35">
        <f t="shared" si="607"/>
        <v>0.22413230761234071</v>
      </c>
      <c r="CC127" s="243">
        <f>IFERROR('Turistas lugar residencia isla '!CC127/'Turistas lugar residencia isla '!$I127,"-")</f>
        <v>0.19072913506780176</v>
      </c>
      <c r="CD127" s="35">
        <f t="shared" si="608"/>
        <v>0.11524164173734341</v>
      </c>
      <c r="CE127" s="243">
        <f>IFERROR('Turistas lugar residencia isla '!CE127/'Turistas lugar residencia isla '!$K127,"-")</f>
        <v>0.38708620919710329</v>
      </c>
      <c r="CF127" s="35">
        <f t="shared" si="609"/>
        <v>-8.9913496858693986E-2</v>
      </c>
      <c r="CG127" s="243">
        <f>IFERROR('Turistas lugar residencia isla '!CG127/'Turistas lugar residencia isla '!$M127,"-")</f>
        <v>0.14645711445069023</v>
      </c>
      <c r="CH127" s="35">
        <f t="shared" si="610"/>
        <v>-5.8233348883176661E-2</v>
      </c>
      <c r="CI127" s="242">
        <f>IFERROR('Turistas lugar residencia isla '!CI127/'Turistas lugar residencia isla '!$C127,"-")</f>
        <v>4.0964086156243834E-2</v>
      </c>
      <c r="CJ127" s="35">
        <f t="shared" si="611"/>
        <v>9.3399962693415439E-2</v>
      </c>
      <c r="CK127" s="243">
        <f>IFERROR('Turistas lugar residencia isla '!CK127/'Turistas lugar residencia isla '!$E127,"-")</f>
        <v>2.9607849242241441E-2</v>
      </c>
      <c r="CL127" s="35">
        <f t="shared" si="612"/>
        <v>-1.7584277417527439E-2</v>
      </c>
      <c r="CM127" s="243">
        <f>IFERROR('Turistas lugar residencia isla '!CM127/'Turistas lugar residencia isla '!$G127,"-")</f>
        <v>5.6567526968363702E-2</v>
      </c>
      <c r="CN127" s="35">
        <f t="shared" si="613"/>
        <v>0.12986900078992214</v>
      </c>
      <c r="CO127" s="243">
        <f>IFERROR('Turistas lugar residencia isla '!CO127/'Turistas lugar residencia isla '!$I127,"-")</f>
        <v>2.279636239245629E-2</v>
      </c>
      <c r="CP127" s="35">
        <f t="shared" si="614"/>
        <v>-2.0434115237533024E-2</v>
      </c>
      <c r="CQ127" s="243">
        <f>IFERROR('Turistas lugar residencia isla '!CQ127/'Turistas lugar residencia isla '!$K127,"-")</f>
        <v>2.9233736459685342E-2</v>
      </c>
      <c r="CR127" s="35">
        <f t="shared" si="615"/>
        <v>-0.10156082809912026</v>
      </c>
      <c r="CS127" s="243">
        <f>IFERROR('Turistas lugar residencia isla '!CS127/'Turistas lugar residencia isla '!$M127,"-")</f>
        <v>4.4893120721960916E-2</v>
      </c>
      <c r="CT127" s="35">
        <f t="shared" si="616"/>
        <v>-0.64370569075459705</v>
      </c>
      <c r="CU127" s="242">
        <f>IFERROR('Turistas lugar residencia isla '!CU127/'Turistas lugar residencia isla '!$C127,"-")</f>
        <v>2.3807460127601581E-2</v>
      </c>
      <c r="CV127" s="35">
        <f t="shared" si="617"/>
        <v>-0.14654680993349567</v>
      </c>
      <c r="CW127" s="243">
        <f>IFERROR('Turistas lugar residencia isla '!CW127/'Turistas lugar residencia isla '!$E127,"-")</f>
        <v>1.7052486553385589E-2</v>
      </c>
      <c r="CX127" s="35">
        <f t="shared" si="618"/>
        <v>-0.15180484074588874</v>
      </c>
      <c r="CY127" s="243">
        <f>IFERROR('Turistas lugar residencia isla '!CY127/'Turistas lugar residencia isla '!$G127,"-")</f>
        <v>1.1595796057002436E-2</v>
      </c>
      <c r="CZ127" s="35">
        <f t="shared" si="619"/>
        <v>-4.0447153172792905E-2</v>
      </c>
      <c r="DA127" s="243">
        <f>IFERROR('Turistas lugar residencia isla '!DA127/'Turistas lugar residencia isla '!$I127,"-")</f>
        <v>1.2334045450731588E-2</v>
      </c>
      <c r="DB127" s="35">
        <f t="shared" si="620"/>
        <v>-0.16273303614406265</v>
      </c>
      <c r="DC127" s="243">
        <f>IFERROR('Turistas lugar residencia isla '!DC127/'Turistas lugar residencia isla '!$K127,"-")</f>
        <v>5.440790564336459E-2</v>
      </c>
      <c r="DD127" s="35">
        <f t="shared" si="621"/>
        <v>-0.35063166258880785</v>
      </c>
      <c r="DE127" s="243">
        <f>IFERROR('Turistas lugar residencia isla '!DE127/'Turistas lugar residencia isla '!$M127,"-")</f>
        <v>6.1183128752246565E-4</v>
      </c>
      <c r="DF127" s="35">
        <f t="shared" si="622"/>
        <v>-0.66037965031142665</v>
      </c>
      <c r="DG127" s="242">
        <f>IFERROR('Turistas lugar residencia isla '!DG127/'Turistas lugar residencia isla '!$C127,"-")</f>
        <v>0.21811714614252448</v>
      </c>
      <c r="DH127" s="35">
        <f t="shared" si="623"/>
        <v>-1.6992733204567179E-3</v>
      </c>
      <c r="DI127" s="243">
        <f>IFERROR('Turistas lugar residencia isla '!DI127/'Turistas lugar residencia isla '!$E127,"-")</f>
        <v>0.18293038895937605</v>
      </c>
      <c r="DJ127" s="35">
        <f t="shared" si="624"/>
        <v>1.4770225700567075E-2</v>
      </c>
      <c r="DK127" s="243">
        <f>IFERROR('Turistas lugar residencia isla '!DK127/'Turistas lugar residencia isla '!$G127,"-")</f>
        <v>0.3473082331219266</v>
      </c>
      <c r="DL127" s="35">
        <f t="shared" si="625"/>
        <v>-0.13999261196633994</v>
      </c>
      <c r="DM127" s="243">
        <f>IFERROR('Turistas lugar residencia isla '!DM127/'Turistas lugar residencia isla '!$I127,"-")</f>
        <v>0.10533958963965999</v>
      </c>
      <c r="DN127" s="35">
        <f t="shared" si="626"/>
        <v>-4.5745907672927189E-2</v>
      </c>
      <c r="DO127" s="243">
        <f>IFERROR('Turistas lugar residencia isla '!DO127/'Turistas lugar residencia isla '!$K127,"-")</f>
        <v>9.2989968340227325E-2</v>
      </c>
      <c r="DP127" s="35">
        <f t="shared" si="627"/>
        <v>5.392034452389538E-2</v>
      </c>
      <c r="DQ127" s="243">
        <f>IFERROR('Turistas lugar residencia isla '!DQ127/'Turistas lugar residencia isla '!$M127,"-")</f>
        <v>1.0573209437497609E-2</v>
      </c>
      <c r="DR127" s="35">
        <f t="shared" si="628"/>
        <v>-0.67287183325591415</v>
      </c>
      <c r="DS127" s="242">
        <f>IFERROR('Turistas lugar residencia isla '!DS127/'Turistas lugar residencia isla '!$C127,"-")</f>
        <v>4.8178718156356097E-2</v>
      </c>
      <c r="DT127" s="35">
        <f t="shared" si="629"/>
        <v>8.0113682093680971E-3</v>
      </c>
      <c r="DU127" s="243">
        <f>IFERROR('Turistas lugar residencia isla '!DU127/'Turistas lugar residencia isla '!$E127,"-")</f>
        <v>7.6013263693751901E-2</v>
      </c>
      <c r="DV127" s="35">
        <f t="shared" si="630"/>
        <v>-4.5714737103470515E-2</v>
      </c>
      <c r="DW127" s="243">
        <f>IFERROR('Turistas lugar residencia isla '!DW127/'Turistas lugar residencia isla '!$G127,"-")</f>
        <v>6.5794002524073414E-2</v>
      </c>
      <c r="DX127" s="35">
        <f t="shared" si="631"/>
        <v>0.10537989300864647</v>
      </c>
      <c r="DY127" s="243">
        <f>IFERROR('Turistas lugar residencia isla '!DY127/'Turistas lugar residencia isla '!$I127,"-")</f>
        <v>5.8901359907575335E-2</v>
      </c>
      <c r="DZ127" s="35">
        <f t="shared" si="632"/>
        <v>5.6142767158930296E-2</v>
      </c>
      <c r="EA127" s="243">
        <f>IFERROR('Turistas lugar residencia isla '!EA127/'Turistas lugar residencia isla '!$K127,"-")</f>
        <v>4.4966581351059569E-2</v>
      </c>
      <c r="EB127" s="35">
        <f t="shared" si="633"/>
        <v>0.25223819497475697</v>
      </c>
      <c r="EC127" s="243">
        <f>IFERROR('Turistas lugar residencia isla '!EC127/'Turistas lugar residencia isla '!$M127,"-")</f>
        <v>3.4013995640702073E-2</v>
      </c>
      <c r="ED127" s="35">
        <f t="shared" si="634"/>
        <v>-0.33477083966117072</v>
      </c>
    </row>
    <row r="128" spans="1:134" s="16" customFormat="1" outlineLevel="1" x14ac:dyDescent="0.25">
      <c r="A128" s="218"/>
      <c r="B128" s="33" t="s">
        <v>39</v>
      </c>
      <c r="C128" s="242">
        <f>IFERROR('Turistas lugar residencia isla '!C128/'Turistas lugar residencia isla '!$C128,"-")</f>
        <v>1</v>
      </c>
      <c r="D128" s="35">
        <f t="shared" si="569"/>
        <v>0</v>
      </c>
      <c r="E128" s="243">
        <f>IFERROR('Turistas lugar residencia isla '!E128/'Turistas lugar residencia isla '!$E128,"-")</f>
        <v>1</v>
      </c>
      <c r="F128" s="35">
        <f t="shared" si="570"/>
        <v>0</v>
      </c>
      <c r="G128" s="243">
        <f>IFERROR('Turistas lugar residencia isla '!G128/'Turistas lugar residencia isla '!$G128,"-")</f>
        <v>1</v>
      </c>
      <c r="H128" s="35">
        <f t="shared" si="571"/>
        <v>0</v>
      </c>
      <c r="I128" s="243">
        <f>IFERROR('Turistas lugar residencia isla '!I128/'Turistas lugar residencia isla '!$I128,"-")</f>
        <v>1</v>
      </c>
      <c r="J128" s="35">
        <f t="shared" si="572"/>
        <v>0</v>
      </c>
      <c r="K128" s="243">
        <f>IFERROR('Turistas lugar residencia isla '!K128/'Turistas lugar residencia isla '!$K128,"-")</f>
        <v>1</v>
      </c>
      <c r="L128" s="35">
        <f t="shared" si="573"/>
        <v>0</v>
      </c>
      <c r="M128" s="243">
        <f>IFERROR('Turistas lugar residencia isla '!M128/'Turistas lugar residencia isla '!$M128,"-")</f>
        <v>1</v>
      </c>
      <c r="N128" s="35">
        <f t="shared" si="574"/>
        <v>0</v>
      </c>
      <c r="O128" s="242">
        <f>IFERROR('Turistas lugar residencia isla '!O128/'Turistas lugar residencia isla '!$C128,"-")</f>
        <v>0.888131056999652</v>
      </c>
      <c r="P128" s="35">
        <f t="shared" si="575"/>
        <v>9.5901131971183329E-3</v>
      </c>
      <c r="Q128" s="243">
        <f>IFERROR('Turistas lugar residencia isla '!Q128/'Turistas lugar residencia isla '!$E128,"-")</f>
        <v>0.88125384198985257</v>
      </c>
      <c r="R128" s="35">
        <f t="shared" si="576"/>
        <v>3.4636058506010148E-3</v>
      </c>
      <c r="S128" s="243">
        <f>IFERROR('Turistas lugar residencia isla '!S128/'Turistas lugar residencia isla '!$G128,"-")</f>
        <v>0.86882501521045741</v>
      </c>
      <c r="T128" s="35">
        <f t="shared" si="577"/>
        <v>2.4290818127842284E-2</v>
      </c>
      <c r="U128" s="243">
        <f>IFERROR('Turistas lugar residencia isla '!U128/'Turistas lugar residencia isla '!$I128,"-")</f>
        <v>0.94456413856544574</v>
      </c>
      <c r="V128" s="35">
        <f t="shared" si="578"/>
        <v>1.8615007989179366E-2</v>
      </c>
      <c r="W128" s="243">
        <f>IFERROR('Turistas lugar residencia isla '!W128/'Turistas lugar residencia isla '!$K128,"-")</f>
        <v>0.88870710810694453</v>
      </c>
      <c r="X128" s="35">
        <f t="shared" si="579"/>
        <v>1.236969569614832E-3</v>
      </c>
      <c r="Y128" s="243">
        <f>IFERROR('Turistas lugar residencia isla '!Y128/'Turistas lugar residencia isla '!$M128,"-")</f>
        <v>0.77766011326488327</v>
      </c>
      <c r="Z128" s="35">
        <f t="shared" si="580"/>
        <v>0.12640498801295053</v>
      </c>
      <c r="AA128" s="242">
        <f>IFERROR('Turistas lugar residencia isla '!AA128/'Turistas lugar residencia isla '!$C128,"-")</f>
        <v>0.11186894300034797</v>
      </c>
      <c r="AB128" s="35">
        <f t="shared" si="581"/>
        <v>-7.01246793541348E-2</v>
      </c>
      <c r="AC128" s="243">
        <f>IFERROR('Turistas lugar residencia isla '!AC128/'Turistas lugar residencia isla '!$E128,"-")</f>
        <v>0.11874845173543255</v>
      </c>
      <c r="AD128" s="35">
        <f t="shared" si="582"/>
        <v>-2.4977971810735133E-2</v>
      </c>
      <c r="AE128" s="243">
        <f>IFERROR('Turistas lugar residencia isla '!AE128/'Turistas lugar residencia isla '!$G128,"-")</f>
        <v>0.13117129740592562</v>
      </c>
      <c r="AF128" s="35">
        <f t="shared" si="583"/>
        <v>-0.13577421520664479</v>
      </c>
      <c r="AG128" s="243">
        <f>IFERROR('Turistas lugar residencia isla '!AG128/'Turistas lugar residencia isla '!$I128,"-")</f>
        <v>5.5435861434554215E-2</v>
      </c>
      <c r="AH128" s="35">
        <f t="shared" si="584"/>
        <v>-0.23752291000494807</v>
      </c>
      <c r="AI128" s="243">
        <f>IFERROR('Turistas lugar residencia isla '!AI128/'Turistas lugar residencia isla '!$K128,"-")</f>
        <v>0.1112928918930555</v>
      </c>
      <c r="AJ128" s="35">
        <f t="shared" si="585"/>
        <v>-9.8256508093651496E-3</v>
      </c>
      <c r="AK128" s="243">
        <f>IFERROR('Turistas lugar residencia isla '!AK128/'Turistas lugar residencia isla '!$M128,"-")</f>
        <v>0.22233988673511673</v>
      </c>
      <c r="AL128" s="35">
        <f t="shared" si="586"/>
        <v>-0.28186827796798208</v>
      </c>
      <c r="AM128" s="242">
        <f>IFERROR('Turistas lugar residencia isla '!AM128/'Turistas lugar residencia isla '!$C128,"-")</f>
        <v>0.2050088471988806</v>
      </c>
      <c r="AN128" s="35">
        <f t="shared" si="587"/>
        <v>-1.4392572035851869E-2</v>
      </c>
      <c r="AO128" s="243">
        <f>IFERROR('Turistas lugar residencia isla '!AO128/'Turistas lugar residencia isla '!$E128,"-")</f>
        <v>0.13245116658868</v>
      </c>
      <c r="AP128" s="35">
        <f t="shared" si="588"/>
        <v>-0.11508178845469974</v>
      </c>
      <c r="AQ128" s="243">
        <f>IFERROR('Turistas lugar residencia isla '!AQ128/'Turistas lugar residencia isla '!$G128,"-")</f>
        <v>0.23490477331809215</v>
      </c>
      <c r="AR128" s="35">
        <f t="shared" si="589"/>
        <v>0.12045291711027639</v>
      </c>
      <c r="AS128" s="243">
        <f>IFERROR('Turistas lugar residencia isla '!AS128/'Turistas lugar residencia isla '!$I128,"-")</f>
        <v>0.41546031131230482</v>
      </c>
      <c r="AT128" s="35">
        <f t="shared" si="590"/>
        <v>-4.353363119388276E-2</v>
      </c>
      <c r="AU128" s="243">
        <f>IFERROR('Turistas lugar residencia isla '!AU128/'Turistas lugar residencia isla '!$K128,"-")</f>
        <v>0.15834062848313504</v>
      </c>
      <c r="AV128" s="35">
        <f t="shared" si="591"/>
        <v>0.21196517082026323</v>
      </c>
      <c r="AW128" s="243">
        <f>IFERROR('Turistas lugar residencia isla '!AW128/'Turistas lugar residencia isla '!$M128,"-")</f>
        <v>0.41843547124637415</v>
      </c>
      <c r="AX128" s="35">
        <f t="shared" si="592"/>
        <v>0.44954168030788488</v>
      </c>
      <c r="AY128" s="242">
        <f>IFERROR('Turistas lugar residencia isla '!AY128/'Turistas lugar residencia isla '!$C128,"-")</f>
        <v>2.7902917724752167E-2</v>
      </c>
      <c r="AZ128" s="35">
        <f t="shared" si="593"/>
        <v>9.1814716775125316E-2</v>
      </c>
      <c r="BA128" s="243">
        <f>IFERROR('Turistas lugar residencia isla '!BA128/'Turistas lugar residencia isla '!$E128,"-")</f>
        <v>3.8839650252768525E-2</v>
      </c>
      <c r="BB128" s="35">
        <f t="shared" si="594"/>
        <v>0.16694201362236005</v>
      </c>
      <c r="BC128" s="243">
        <f>IFERROR('Turistas lugar residencia isla '!BC128/'Turistas lugar residencia isla '!$G128,"-")</f>
        <v>2.9012334298198713E-2</v>
      </c>
      <c r="BD128" s="35">
        <f t="shared" si="595"/>
        <v>6.8532643526709069E-2</v>
      </c>
      <c r="BE128" s="243">
        <f>IFERROR('Turistas lugar residencia isla '!BE128/'Turistas lugar residencia isla '!$I128,"-")</f>
        <v>1.0590912391972693E-2</v>
      </c>
      <c r="BF128" s="35">
        <f t="shared" si="596"/>
        <v>-8.8088927505606929E-2</v>
      </c>
      <c r="BG128" s="243">
        <f>IFERROR('Turistas lugar residencia isla '!BG128/'Turistas lugar residencia isla '!$K128,"-")</f>
        <v>1.609716661165406E-2</v>
      </c>
      <c r="BH128" s="35">
        <f t="shared" si="597"/>
        <v>-1.1006873786871041E-2</v>
      </c>
      <c r="BI128" s="243">
        <f>IFERROR('Turistas lugar residencia isla '!BI128/'Turistas lugar residencia isla '!$M128,"-")</f>
        <v>1.5516368156913301E-2</v>
      </c>
      <c r="BJ128" s="35">
        <f t="shared" si="598"/>
        <v>-0.37382178397195798</v>
      </c>
      <c r="BK128" s="242">
        <f>IFERROR('Turistas lugar residencia isla '!BK128/'Turistas lugar residencia isla '!$C128,"-")</f>
        <v>4.8331988361676452E-2</v>
      </c>
      <c r="BL128" s="35">
        <f t="shared" si="599"/>
        <v>6.8283014071126358E-2</v>
      </c>
      <c r="BM128" s="243">
        <f>IFERROR('Turistas lugar residencia isla '!BM128/'Turistas lugar residencia isla '!$E128,"-")</f>
        <v>4.9955042984411842E-2</v>
      </c>
      <c r="BN128" s="35">
        <f t="shared" si="600"/>
        <v>0.14185197825144713</v>
      </c>
      <c r="BO128" s="243">
        <f>IFERROR('Turistas lugar residencia isla '!BO128/'Turistas lugar residencia isla '!$G128,"-")</f>
        <v>2.1711314736628625E-2</v>
      </c>
      <c r="BP128" s="35">
        <f t="shared" si="601"/>
        <v>0.17086406460296089</v>
      </c>
      <c r="BQ128" s="243">
        <f>IFERROR('Turistas lugar residencia isla '!BQ128/'Turistas lugar residencia isla '!$I128,"-")</f>
        <v>7.6200101672758966E-2</v>
      </c>
      <c r="BR128" s="35">
        <f t="shared" si="602"/>
        <v>-0.11238201627989142</v>
      </c>
      <c r="BS128" s="243">
        <f>IFERROR('Turistas lugar residencia isla '!BS128/'Turistas lugar residencia isla '!$K128,"-")</f>
        <v>5.6763441014528113E-2</v>
      </c>
      <c r="BT128" s="35">
        <f t="shared" si="603"/>
        <v>-1.4752918334507092E-2</v>
      </c>
      <c r="BU128" s="243">
        <f>IFERROR('Turistas lugar residencia isla '!BU128/'Turistas lugar residencia isla '!$M128,"-")</f>
        <v>2.2975275104746996E-2</v>
      </c>
      <c r="BV128" s="35">
        <f t="shared" si="604"/>
        <v>0.16452495078702256</v>
      </c>
      <c r="BW128" s="242">
        <f>IFERROR('Turistas lugar residencia isla '!BW128/'Turistas lugar residencia isla '!$C128,"-")</f>
        <v>0.32285150032205284</v>
      </c>
      <c r="BX128" s="35">
        <f t="shared" si="605"/>
        <v>-1.4612054652536344E-3</v>
      </c>
      <c r="BY128" s="243">
        <f>IFERROR('Turistas lugar residencia isla '!BY128/'Turistas lugar residencia isla '!$E128,"-")</f>
        <v>0.39382116282697055</v>
      </c>
      <c r="BZ128" s="35">
        <f t="shared" si="606"/>
        <v>-2.8726124618437376E-2</v>
      </c>
      <c r="CA128" s="243">
        <f>IFERROR('Turistas lugar residencia isla '!CA128/'Turistas lugar residencia isla '!$G128,"-")</f>
        <v>0.17874223344825679</v>
      </c>
      <c r="CB128" s="35">
        <f t="shared" si="607"/>
        <v>1.4374283451914271E-2</v>
      </c>
      <c r="CC128" s="243">
        <f>IFERROR('Turistas lugar residencia isla '!CC128/'Turistas lugar residencia isla '!$I128,"-")</f>
        <v>0.24376649156358179</v>
      </c>
      <c r="CD128" s="35">
        <f t="shared" si="608"/>
        <v>0.17042157167305572</v>
      </c>
      <c r="CE128" s="243">
        <f>IFERROR('Turistas lugar residencia isla '!CE128/'Turistas lugar residencia isla '!$K128,"-")</f>
        <v>0.43259520768454335</v>
      </c>
      <c r="CF128" s="35">
        <f t="shared" si="609"/>
        <v>-2.3580863567772781E-2</v>
      </c>
      <c r="CG128" s="243">
        <f>IFERROR('Turistas lugar residencia isla '!CG128/'Turistas lugar residencia isla '!$M128,"-")</f>
        <v>0.17910585201896956</v>
      </c>
      <c r="CH128" s="35">
        <f t="shared" si="610"/>
        <v>-0.13188609388586259</v>
      </c>
      <c r="CI128" s="242">
        <f>IFERROR('Turistas lugar residencia isla '!CI128/'Turistas lugar residencia isla '!$C128,"-")</f>
        <v>3.5905190603460403E-2</v>
      </c>
      <c r="CJ128" s="35">
        <f t="shared" si="611"/>
        <v>-0.10007555734924767</v>
      </c>
      <c r="CK128" s="243">
        <f>IFERROR('Turistas lugar residencia isla '!CK128/'Turistas lugar residencia isla '!$E128,"-")</f>
        <v>3.0311579642729351E-2</v>
      </c>
      <c r="CL128" s="35">
        <f t="shared" si="612"/>
        <v>-6.0436074619856117E-2</v>
      </c>
      <c r="CM128" s="243">
        <f>IFERROR('Turistas lugar residencia isla '!CM128/'Turistas lugar residencia isla '!$G128,"-")</f>
        <v>5.1641807555449032E-2</v>
      </c>
      <c r="CN128" s="35">
        <f t="shared" si="613"/>
        <v>-0.18323099077471316</v>
      </c>
      <c r="CO128" s="243">
        <f>IFERROR('Turistas lugar residencia isla '!CO128/'Turistas lugar residencia isla '!$I128,"-")</f>
        <v>2.1181824783945386E-2</v>
      </c>
      <c r="CP128" s="35">
        <f t="shared" si="614"/>
        <v>-0.12091550058502687</v>
      </c>
      <c r="CQ128" s="243">
        <f>IFERROR('Turistas lugar residencia isla '!CQ128/'Turistas lugar residencia isla '!$K128,"-")</f>
        <v>3.3151074180910151E-2</v>
      </c>
      <c r="CR128" s="35">
        <f t="shared" si="615"/>
        <v>-2.6429020343741172E-2</v>
      </c>
      <c r="CS128" s="243">
        <f>IFERROR('Turistas lugar residencia isla '!CS128/'Turistas lugar residencia isla '!$M128,"-")</f>
        <v>5.3869883512132233E-2</v>
      </c>
      <c r="CT128" s="35">
        <f t="shared" si="616"/>
        <v>-0.32487625313191926</v>
      </c>
      <c r="CU128" s="242">
        <f>IFERROR('Turistas lugar residencia isla '!CU128/'Turistas lugar residencia isla '!$C128,"-")</f>
        <v>3.1471411331818078E-2</v>
      </c>
      <c r="CV128" s="35">
        <f t="shared" si="617"/>
        <v>-7.1754087063860994E-2</v>
      </c>
      <c r="CW128" s="243">
        <f>IFERROR('Turistas lugar residencia isla '!CW128/'Turistas lugar residencia isla '!$E128,"-")</f>
        <v>2.3223968511739287E-2</v>
      </c>
      <c r="CX128" s="35">
        <f t="shared" si="618"/>
        <v>0.20702960313392471</v>
      </c>
      <c r="CY128" s="243">
        <f>IFERROR('Turistas lugar residencia isla '!CY128/'Turistas lugar residencia isla '!$G128,"-")</f>
        <v>1.5247331256107229E-2</v>
      </c>
      <c r="CZ128" s="35">
        <f t="shared" si="619"/>
        <v>-0.34597771685997802</v>
      </c>
      <c r="DA128" s="243">
        <f>IFERROR('Turistas lugar residencia isla '!DA128/'Turistas lugar residencia isla '!$I128,"-")</f>
        <v>1.4990679997095064E-2</v>
      </c>
      <c r="DB128" s="35">
        <f t="shared" si="620"/>
        <v>6.0518501739367458E-2</v>
      </c>
      <c r="DC128" s="243">
        <f>IFERROR('Turistas lugar residencia isla '!DC128/'Turistas lugar residencia isla '!$K128,"-")</f>
        <v>8.1514329587692488E-2</v>
      </c>
      <c r="DD128" s="35">
        <f t="shared" si="621"/>
        <v>-0.21244850701799578</v>
      </c>
      <c r="DE128" s="243">
        <f>IFERROR('Turistas lugar residencia isla '!DE128/'Turistas lugar residencia isla '!$M128,"-")</f>
        <v>4.0057092867995768E-3</v>
      </c>
      <c r="DF128" s="35">
        <f t="shared" si="622"/>
        <v>1.2880303314715582</v>
      </c>
      <c r="DG128" s="242">
        <f>IFERROR('Turistas lugar residencia isla '!DG128/'Turistas lugar residencia isla '!$C128,"-")</f>
        <v>0.11585573513189359</v>
      </c>
      <c r="DH128" s="35">
        <f t="shared" si="623"/>
        <v>0.14138741953271516</v>
      </c>
      <c r="DI128" s="243">
        <f>IFERROR('Turistas lugar residencia isla '!DI128/'Turistas lugar residencia isla '!$E128,"-")</f>
        <v>8.9900268824603419E-2</v>
      </c>
      <c r="DJ128" s="35">
        <f t="shared" si="624"/>
        <v>0.24167298639997048</v>
      </c>
      <c r="DK128" s="243">
        <f>IFERROR('Turistas lugar residencia isla '!DK128/'Turistas lugar residencia isla '!$G128,"-")</f>
        <v>0.24649053264256346</v>
      </c>
      <c r="DL128" s="35">
        <f t="shared" si="625"/>
        <v>8.6889173340499504E-2</v>
      </c>
      <c r="DM128" s="243">
        <f>IFERROR('Turistas lugar residencia isla '!DM128/'Turistas lugar residencia isla '!$I128,"-")</f>
        <v>5.3178484107579464E-2</v>
      </c>
      <c r="DN128" s="35">
        <f t="shared" si="626"/>
        <v>-1.4633544885939487E-2</v>
      </c>
      <c r="DO128" s="243">
        <f>IFERROR('Turistas lugar residencia isla '!DO128/'Turistas lugar residencia isla '!$K128,"-")</f>
        <v>4.9664423109121093E-2</v>
      </c>
      <c r="DP128" s="35">
        <f t="shared" si="627"/>
        <v>0.13189463906119703</v>
      </c>
      <c r="DQ128" s="243">
        <f>IFERROR('Turistas lugar residencia isla '!DQ128/'Turistas lugar residencia isla '!$M128,"-")</f>
        <v>7.8732906671577889E-3</v>
      </c>
      <c r="DR128" s="35">
        <f t="shared" si="628"/>
        <v>-0.5045498317883037</v>
      </c>
      <c r="DS128" s="242">
        <f>IFERROR('Turistas lugar residencia isla '!DS128/'Turistas lugar residencia isla '!$C128,"-")</f>
        <v>5.5257975435141521E-2</v>
      </c>
      <c r="DT128" s="35">
        <f t="shared" si="629"/>
        <v>-0.1008038565220829</v>
      </c>
      <c r="DU128" s="243">
        <f>IFERROR('Turistas lugar residencia isla '!DU128/'Turistas lugar residencia isla '!$E128,"-")</f>
        <v>9.5288229519326931E-2</v>
      </c>
      <c r="DV128" s="35">
        <f t="shared" si="630"/>
        <v>-5.1523798294689671E-2</v>
      </c>
      <c r="DW128" s="243">
        <f>IFERROR('Turistas lugar residencia isla '!DW128/'Turistas lugar residencia isla '!$G128,"-")</f>
        <v>7.5794170246501591E-2</v>
      </c>
      <c r="DX128" s="35">
        <f t="shared" si="631"/>
        <v>-0.14020091319288541</v>
      </c>
      <c r="DY128" s="243">
        <f>IFERROR('Turistas lugar residencia isla '!DY128/'Turistas lugar residencia isla '!$I128,"-")</f>
        <v>7.1267762473068819E-2</v>
      </c>
      <c r="DZ128" s="35">
        <f t="shared" si="632"/>
        <v>0.13437231895679203</v>
      </c>
      <c r="EA128" s="243">
        <f>IFERROR('Turistas lugar residencia isla '!EA128/'Turistas lugar residencia isla '!$K128,"-")</f>
        <v>4.4928555368991069E-2</v>
      </c>
      <c r="EB128" s="35">
        <f t="shared" si="633"/>
        <v>8.452036898305626E-2</v>
      </c>
      <c r="EC128" s="243">
        <f>IFERROR('Turistas lugar residencia isla '!EC128/'Turistas lugar residencia isla '!$M128,"-")</f>
        <v>6.1605046272848657E-2</v>
      </c>
      <c r="ED128" s="35">
        <f t="shared" si="634"/>
        <v>0.17747302728195025</v>
      </c>
    </row>
    <row r="129" spans="1:134" s="16" customFormat="1" outlineLevel="1" x14ac:dyDescent="0.25">
      <c r="A129" s="218"/>
      <c r="B129" s="33" t="s">
        <v>41</v>
      </c>
      <c r="C129" s="242">
        <f>IFERROR('Turistas lugar residencia isla '!C129/'Turistas lugar residencia isla '!$C129,"-")</f>
        <v>1</v>
      </c>
      <c r="D129" s="35">
        <f t="shared" si="569"/>
        <v>0</v>
      </c>
      <c r="E129" s="243">
        <f>IFERROR('Turistas lugar residencia isla '!E129/'Turistas lugar residencia isla '!$E129,"-")</f>
        <v>1</v>
      </c>
      <c r="F129" s="35">
        <f t="shared" si="570"/>
        <v>0</v>
      </c>
      <c r="G129" s="243">
        <f>IFERROR('Turistas lugar residencia isla '!G129/'Turistas lugar residencia isla '!$G129,"-")</f>
        <v>1</v>
      </c>
      <c r="H129" s="35">
        <f t="shared" si="571"/>
        <v>0</v>
      </c>
      <c r="I129" s="243">
        <f>IFERROR('Turistas lugar residencia isla '!I129/'Turistas lugar residencia isla '!$I129,"-")</f>
        <v>1</v>
      </c>
      <c r="J129" s="35">
        <f t="shared" si="572"/>
        <v>0</v>
      </c>
      <c r="K129" s="243">
        <f>IFERROR('Turistas lugar residencia isla '!K129/'Turistas lugar residencia isla '!$K129,"-")</f>
        <v>1</v>
      </c>
      <c r="L129" s="35">
        <f t="shared" si="573"/>
        <v>0</v>
      </c>
      <c r="M129" s="243">
        <f>IFERROR('Turistas lugar residencia isla '!M129/'Turistas lugar residencia isla '!$M129,"-")</f>
        <v>1</v>
      </c>
      <c r="N129" s="35">
        <f t="shared" si="574"/>
        <v>0</v>
      </c>
      <c r="O129" s="242">
        <f>IFERROR('Turistas lugar residencia isla '!O129/'Turistas lugar residencia isla '!$C129,"-")</f>
        <v>0.87066102276214374</v>
      </c>
      <c r="P129" s="35">
        <f t="shared" si="575"/>
        <v>2.8991029864989803E-2</v>
      </c>
      <c r="Q129" s="243">
        <f>IFERROR('Turistas lugar residencia isla '!Q129/'Turistas lugar residencia isla '!$E129,"-")</f>
        <v>0.87097114567470302</v>
      </c>
      <c r="R129" s="35">
        <f t="shared" si="576"/>
        <v>4.5894314595690489E-2</v>
      </c>
      <c r="S129" s="243">
        <f>IFERROR('Turistas lugar residencia isla '!S129/'Turistas lugar residencia isla '!$G129,"-")</f>
        <v>0.78282158711388061</v>
      </c>
      <c r="T129" s="35">
        <f t="shared" si="577"/>
        <v>-4.0698064537003309E-2</v>
      </c>
      <c r="U129" s="243">
        <f>IFERROR('Turistas lugar residencia isla '!U129/'Turistas lugar residencia isla '!$I129,"-")</f>
        <v>0.93919803656755807</v>
      </c>
      <c r="V129" s="35">
        <f t="shared" si="578"/>
        <v>1.0370251903289551E-2</v>
      </c>
      <c r="W129" s="243">
        <f>IFERROR('Turistas lugar residencia isla '!W129/'Turistas lugar residencia isla '!$K129,"-")</f>
        <v>0.89500488103219134</v>
      </c>
      <c r="X129" s="35">
        <f t="shared" si="579"/>
        <v>4.492552930017446E-2</v>
      </c>
      <c r="Y129" s="243">
        <f>IFERROR('Turistas lugar residencia isla '!Y129/'Turistas lugar residencia isla '!$M129,"-")</f>
        <v>0.57234650166587342</v>
      </c>
      <c r="Z129" s="35">
        <f t="shared" si="580"/>
        <v>6.2258236721019822E-2</v>
      </c>
      <c r="AA129" s="242">
        <f>IFERROR('Turistas lugar residencia isla '!AA129/'Turistas lugar residencia isla '!$C129,"-")</f>
        <v>0.12933897723785628</v>
      </c>
      <c r="AB129" s="35">
        <f t="shared" si="581"/>
        <v>-0.15942246308865382</v>
      </c>
      <c r="AC129" s="243">
        <f>IFERROR('Turistas lugar residencia isla '!AC129/'Turistas lugar residencia isla '!$E129,"-")</f>
        <v>0.12902885432529701</v>
      </c>
      <c r="AD129" s="35">
        <f t="shared" si="582"/>
        <v>-0.22850121826529812</v>
      </c>
      <c r="AE129" s="243">
        <f>IFERROR('Turistas lugar residencia isla '!AE129/'Turistas lugar residencia isla '!$G129,"-")</f>
        <v>0.21717841288611933</v>
      </c>
      <c r="AF129" s="35">
        <f t="shared" si="583"/>
        <v>0.18052618193100711</v>
      </c>
      <c r="AG129" s="243">
        <f>IFERROR('Turistas lugar residencia isla '!AG129/'Turistas lugar residencia isla '!$I129,"-")</f>
        <v>6.0808818992643981E-2</v>
      </c>
      <c r="AH129" s="35">
        <f t="shared" si="584"/>
        <v>-0.13674990340375148</v>
      </c>
      <c r="AI129" s="243">
        <f>IFERROR('Turistas lugar residencia isla '!AI129/'Turistas lugar residencia isla '!$K129,"-")</f>
        <v>0.10499511896780871</v>
      </c>
      <c r="AJ129" s="35">
        <f t="shared" si="585"/>
        <v>-0.26819900041212541</v>
      </c>
      <c r="AK129" s="243">
        <f>IFERROR('Turistas lugar residencia isla '!AK129/'Turistas lugar residencia isla '!$M129,"-")</f>
        <v>0.42773282563858478</v>
      </c>
      <c r="AL129" s="35">
        <f t="shared" si="586"/>
        <v>-7.2743510616823825E-2</v>
      </c>
      <c r="AM129" s="242">
        <f>IFERROR('Turistas lugar residencia isla '!AM129/'Turistas lugar residencia isla '!$C129,"-")</f>
        <v>0.20452196790555785</v>
      </c>
      <c r="AN129" s="35">
        <f t="shared" si="587"/>
        <v>6.7058204584027781E-2</v>
      </c>
      <c r="AO129" s="243">
        <f>IFERROR('Turistas lugar residencia isla '!AO129/'Turistas lugar residencia isla '!$E129,"-")</f>
        <v>0.11675193493375312</v>
      </c>
      <c r="AP129" s="35">
        <f t="shared" si="588"/>
        <v>5.5695140561047296E-2</v>
      </c>
      <c r="AQ129" s="243">
        <f>IFERROR('Turistas lugar residencia isla '!AQ129/'Turistas lugar residencia isla '!$G129,"-")</f>
        <v>0.20822612608034885</v>
      </c>
      <c r="AR129" s="35">
        <f t="shared" si="589"/>
        <v>-0.11710777812851592</v>
      </c>
      <c r="AS129" s="243">
        <f>IFERROR('Turistas lugar residencia isla '!AS129/'Turistas lugar residencia isla '!$I129,"-")</f>
        <v>0.4890825203781527</v>
      </c>
      <c r="AT129" s="35">
        <f t="shared" si="590"/>
        <v>0.12748076038530587</v>
      </c>
      <c r="AU129" s="243">
        <f>IFERROR('Turistas lugar residencia isla '!AU129/'Turistas lugar residencia isla '!$K129,"-")</f>
        <v>0.11333403902473449</v>
      </c>
      <c r="AV129" s="35">
        <f t="shared" si="591"/>
        <v>2.4868148678301782E-2</v>
      </c>
      <c r="AW129" s="243">
        <f>IFERROR('Turistas lugar residencia isla '!AW129/'Turistas lugar residencia isla '!$M129,"-")</f>
        <v>0.2267967634459781</v>
      </c>
      <c r="AX129" s="35">
        <f t="shared" si="592"/>
        <v>-1.9749714310324018E-2</v>
      </c>
      <c r="AY129" s="242">
        <f>IFERROR('Turistas lugar residencia isla '!AY129/'Turistas lugar residencia isla '!$C129,"-")</f>
        <v>2.5391929457210419E-2</v>
      </c>
      <c r="AZ129" s="35">
        <f t="shared" si="593"/>
        <v>-1.8544295946086642E-2</v>
      </c>
      <c r="BA129" s="243">
        <f>IFERROR('Turistas lugar residencia isla '!BA129/'Turistas lugar residencia isla '!$E129,"-")</f>
        <v>3.6579801401935792E-2</v>
      </c>
      <c r="BB129" s="35">
        <f t="shared" si="594"/>
        <v>2.2265767215656096E-2</v>
      </c>
      <c r="BC129" s="243">
        <f>IFERROR('Turistas lugar residencia isla '!BC129/'Turistas lugar residencia isla '!$G129,"-")</f>
        <v>2.8362766247384298E-2</v>
      </c>
      <c r="BD129" s="35">
        <f t="shared" si="595"/>
        <v>-1.9574887831305454E-2</v>
      </c>
      <c r="BE129" s="243">
        <f>IFERROR('Turistas lugar residencia isla '!BE129/'Turistas lugar residencia isla '!$I129,"-")</f>
        <v>7.1983382122070101E-3</v>
      </c>
      <c r="BF129" s="35">
        <f t="shared" si="596"/>
        <v>-0.24687463690172706</v>
      </c>
      <c r="BG129" s="243">
        <f>IFERROR('Turistas lugar residencia isla '!BG129/'Turistas lugar residencia isla '!$K129,"-")</f>
        <v>1.289062959434506E-2</v>
      </c>
      <c r="BH129" s="35">
        <f t="shared" si="597"/>
        <v>-8.6418939619027579E-2</v>
      </c>
      <c r="BI129" s="243">
        <f>IFERROR('Turistas lugar residencia isla '!BI129/'Turistas lugar residencia isla '!$M129,"-")</f>
        <v>2.530541012216405E-2</v>
      </c>
      <c r="BJ129" s="35">
        <f t="shared" si="598"/>
        <v>9.5447480366492199E-2</v>
      </c>
      <c r="BK129" s="242">
        <f>IFERROR('Turistas lugar residencia isla '!BK129/'Turistas lugar residencia isla '!$C129,"-")</f>
        <v>4.7680237910431598E-2</v>
      </c>
      <c r="BL129" s="35">
        <f t="shared" si="599"/>
        <v>0.28219017378601219</v>
      </c>
      <c r="BM129" s="243">
        <f>IFERROR('Turistas lugar residencia isla '!BM129/'Turistas lugar residencia isla '!$E129,"-")</f>
        <v>5.1035481865521391E-2</v>
      </c>
      <c r="BN129" s="35">
        <f t="shared" si="600"/>
        <v>0.29053454947228374</v>
      </c>
      <c r="BO129" s="243">
        <f>IFERROR('Turistas lugar residencia isla '!BO129/'Turistas lugar residencia isla '!$G129,"-")</f>
        <v>3.3961410008268626E-2</v>
      </c>
      <c r="BP129" s="35">
        <f t="shared" si="601"/>
        <v>1.2772042535364303</v>
      </c>
      <c r="BQ129" s="243">
        <f>IFERROR('Turistas lugar residencia isla '!BQ129/'Turistas lugar residencia isla '!$I129,"-")</f>
        <v>5.8299683958674686E-2</v>
      </c>
      <c r="BR129" s="35">
        <f t="shared" si="602"/>
        <v>-0.16625227286695532</v>
      </c>
      <c r="BS129" s="243">
        <f>IFERROR('Turistas lugar residencia isla '!BS129/'Turistas lugar residencia isla '!$K129,"-")</f>
        <v>4.9904143584677089E-2</v>
      </c>
      <c r="BT129" s="35">
        <f t="shared" si="603"/>
        <v>0.34467572488761244</v>
      </c>
      <c r="BU129" s="243">
        <f>IFERROR('Turistas lugar residencia isla '!BU129/'Turistas lugar residencia isla '!$M129,"-")</f>
        <v>3.2206885610026971E-2</v>
      </c>
      <c r="BV129" s="35">
        <f t="shared" si="604"/>
        <v>0.65239215893666147</v>
      </c>
      <c r="BW129" s="242">
        <f>IFERROR('Turistas lugar residencia isla '!BW129/'Turistas lugar residencia isla '!$C129,"-")</f>
        <v>0.37883016841459233</v>
      </c>
      <c r="BX129" s="35">
        <f t="shared" si="605"/>
        <v>4.8534625909282259E-2</v>
      </c>
      <c r="BY129" s="243">
        <f>IFERROR('Turistas lugar residencia isla '!BY129/'Turistas lugar residencia isla '!$E129,"-")</f>
        <v>0.45151686258405627</v>
      </c>
      <c r="BZ129" s="35">
        <f t="shared" si="606"/>
        <v>5.5594790158030039E-2</v>
      </c>
      <c r="CA129" s="243">
        <f>IFERROR('Turistas lugar residencia isla '!CA129/'Turistas lugar residencia isla '!$G129,"-")</f>
        <v>0.24846984261898272</v>
      </c>
      <c r="CB129" s="35">
        <f t="shared" si="607"/>
        <v>8.5107521023496613E-2</v>
      </c>
      <c r="CC129" s="243">
        <f>IFERROR('Turistas lugar residencia isla '!CC129/'Turistas lugar residencia isla '!$I129,"-")</f>
        <v>0.23696243838565267</v>
      </c>
      <c r="CD129" s="35">
        <f t="shared" si="608"/>
        <v>-1.0792599152324334E-2</v>
      </c>
      <c r="CE129" s="243">
        <f>IFERROR('Turistas lugar residencia isla '!CE129/'Turistas lugar residencia isla '!$K129,"-")</f>
        <v>0.5091857497383061</v>
      </c>
      <c r="CF129" s="35">
        <f t="shared" si="609"/>
        <v>3.6330319914032794E-2</v>
      </c>
      <c r="CG129" s="243">
        <f>IFERROR('Turistas lugar residencia isla '!CG129/'Turistas lugar residencia isla '!$M129,"-")</f>
        <v>8.9877835951134383E-2</v>
      </c>
      <c r="CH129" s="35">
        <f t="shared" si="610"/>
        <v>5.0718244303442628E-3</v>
      </c>
      <c r="CI129" s="242">
        <f>IFERROR('Turistas lugar residencia isla '!CI129/'Turistas lugar residencia isla '!$C129,"-")</f>
        <v>3.4155625552807815E-2</v>
      </c>
      <c r="CJ129" s="35">
        <f t="shared" si="611"/>
        <v>-0.1689623673072288</v>
      </c>
      <c r="CK129" s="243">
        <f>IFERROR('Turistas lugar residencia isla '!CK129/'Turistas lugar residencia isla '!$E129,"-")</f>
        <v>2.8104306760433243E-2</v>
      </c>
      <c r="CL129" s="35">
        <f t="shared" si="612"/>
        <v>-0.15736534643986699</v>
      </c>
      <c r="CM129" s="243">
        <f>IFERROR('Turistas lugar residencia isla '!CM129/'Turistas lugar residencia isla '!$G129,"-")</f>
        <v>5.5815521916473036E-2</v>
      </c>
      <c r="CN129" s="35">
        <f t="shared" si="613"/>
        <v>-0.18622160836285861</v>
      </c>
      <c r="CO129" s="243">
        <f>IFERROR('Turistas lugar residencia isla '!CO129/'Turistas lugar residencia isla '!$I129,"-")</f>
        <v>1.6994933741010645E-2</v>
      </c>
      <c r="CP129" s="35">
        <f t="shared" si="614"/>
        <v>-0.40286005078572917</v>
      </c>
      <c r="CQ129" s="243">
        <f>IFERROR('Turistas lugar residencia isla '!CQ129/'Turistas lugar residencia isla '!$K129,"-")</f>
        <v>2.8674593933406253E-2</v>
      </c>
      <c r="CR129" s="35">
        <f t="shared" si="615"/>
        <v>5.1880965291073666E-2</v>
      </c>
      <c r="CS129" s="243">
        <f>IFERROR('Turistas lugar residencia isla '!CS129/'Turistas lugar residencia isla '!$M129,"-")</f>
        <v>7.5281611930826595E-2</v>
      </c>
      <c r="CT129" s="35">
        <f t="shared" si="616"/>
        <v>-0.17480630720334289</v>
      </c>
      <c r="CU129" s="242">
        <f>IFERROR('Turistas lugar residencia isla '!CU129/'Turistas lugar residencia isla '!$C129,"-")</f>
        <v>4.0810754706763659E-2</v>
      </c>
      <c r="CV129" s="35">
        <f t="shared" si="617"/>
        <v>5.9857740894979639E-3</v>
      </c>
      <c r="CW129" s="243">
        <f>IFERROR('Turistas lugar residencia isla '!CW129/'Turistas lugar residencia isla '!$E129,"-")</f>
        <v>2.9975075429620884E-2</v>
      </c>
      <c r="CX129" s="35">
        <f t="shared" si="618"/>
        <v>0.16198438510431523</v>
      </c>
      <c r="CY129" s="243">
        <f>IFERROR('Turistas lugar residencia isla '!CY129/'Turistas lugar residencia isla '!$G129,"-")</f>
        <v>2.4718104591165045E-2</v>
      </c>
      <c r="CZ129" s="35">
        <f t="shared" si="619"/>
        <v>-9.1113829997882867E-2</v>
      </c>
      <c r="DA129" s="243">
        <f>IFERROR('Turistas lugar residencia isla '!DA129/'Turistas lugar residencia isla '!$I129,"-")</f>
        <v>1.7899867687688101E-2</v>
      </c>
      <c r="DB129" s="35">
        <f t="shared" si="620"/>
        <v>0.15438046175498799</v>
      </c>
      <c r="DC129" s="243">
        <f>IFERROR('Turistas lugar residencia isla '!DC129/'Turistas lugar residencia isla '!$K129,"-")</f>
        <v>0.10579490255577903</v>
      </c>
      <c r="DD129" s="35">
        <f t="shared" si="621"/>
        <v>-1.4510366511786721E-2</v>
      </c>
      <c r="DE129" s="243">
        <f>IFERROR('Turistas lugar residencia isla '!DE129/'Turistas lugar residencia isla '!$M129,"-")</f>
        <v>4.4423290496588925E-3</v>
      </c>
      <c r="DF129" s="35">
        <f t="shared" si="622"/>
        <v>0.29552343495578537</v>
      </c>
      <c r="DG129" s="242">
        <f>IFERROR('Turistas lugar residencia isla '!DG129/'Turistas lugar residencia isla '!$C129,"-")</f>
        <v>2.8642213758371091E-2</v>
      </c>
      <c r="DH129" s="35">
        <f t="shared" si="623"/>
        <v>-0.21708815364176859</v>
      </c>
      <c r="DI129" s="243">
        <f>IFERROR('Turistas lugar residencia isla '!DI129/'Turistas lugar residencia isla '!$E129,"-")</f>
        <v>1.0908064267748062E-2</v>
      </c>
      <c r="DJ129" s="35">
        <f t="shared" si="624"/>
        <v>-0.28416402639467098</v>
      </c>
      <c r="DK129" s="243">
        <f>IFERROR('Turistas lugar residencia isla '!DK129/'Turistas lugar residencia isla '!$G129,"-")</f>
        <v>8.2085725768081264E-2</v>
      </c>
      <c r="DL129" s="35">
        <f t="shared" si="625"/>
        <v>-0.21197241631416375</v>
      </c>
      <c r="DM129" s="243">
        <f>IFERROR('Turistas lugar residencia isla '!DM129/'Turistas lugar residencia isla '!$I129,"-")</f>
        <v>1.3587720320565995E-2</v>
      </c>
      <c r="DN129" s="35">
        <f t="shared" si="626"/>
        <v>-0.30616671368531712</v>
      </c>
      <c r="DO129" s="243">
        <f>IFERROR('Turistas lugar residencia isla '!DO129/'Turistas lugar residencia isla '!$K129,"-")</f>
        <v>1.1308704703433189E-2</v>
      </c>
      <c r="DP129" s="35">
        <f t="shared" si="627"/>
        <v>0.24535692230750694</v>
      </c>
      <c r="DQ129" s="243">
        <f>IFERROR('Turistas lugar residencia isla '!DQ129/'Turistas lugar residencia isla '!$M129,"-")</f>
        <v>3.4904013961605585E-3</v>
      </c>
      <c r="DR129" s="35">
        <f t="shared" si="628"/>
        <v>1.7911270322402917E-2</v>
      </c>
      <c r="DS129" s="242">
        <f>IFERROR('Turistas lugar residencia isla '!DS129/'Turistas lugar residencia isla '!$C129,"-")</f>
        <v>6.8777189118937168E-2</v>
      </c>
      <c r="DT129" s="35">
        <f t="shared" si="629"/>
        <v>-8.7317917689114344E-2</v>
      </c>
      <c r="DU129" s="243">
        <f>IFERROR('Turistas lugar residencia isla '!DU129/'Turistas lugar residencia isla '!$E129,"-")</f>
        <v>0.11924724375317261</v>
      </c>
      <c r="DV129" s="35">
        <f t="shared" si="630"/>
        <v>-6.1936593398610573E-2</v>
      </c>
      <c r="DW129" s="243">
        <f>IFERROR('Turistas lugar residencia isla '!DW129/'Turistas lugar residencia isla '!$G129,"-")</f>
        <v>8.152678526060024E-2</v>
      </c>
      <c r="DX129" s="35">
        <f t="shared" si="631"/>
        <v>-0.14580144987504895</v>
      </c>
      <c r="DY129" s="243">
        <f>IFERROR('Turistas lugar residencia isla '!DY129/'Turistas lugar residencia isla '!$I129,"-")</f>
        <v>6.4668499386427367E-2</v>
      </c>
      <c r="DZ129" s="35">
        <f t="shared" si="632"/>
        <v>-0.21271333867230735</v>
      </c>
      <c r="EA129" s="243">
        <f>IFERROR('Turistas lugar residencia isla '!EA129/'Turistas lugar residencia isla '!$K129,"-")</f>
        <v>4.8957340954800463E-2</v>
      </c>
      <c r="EB129" s="35">
        <f t="shared" si="633"/>
        <v>0.15242948643030796</v>
      </c>
      <c r="EC129" s="243">
        <f>IFERROR('Turistas lugar residencia isla '!EC129/'Turistas lugar residencia isla '!$M129,"-")</f>
        <v>9.5113438045375212E-2</v>
      </c>
      <c r="ED129" s="35">
        <f t="shared" si="634"/>
        <v>0.36889236418032234</v>
      </c>
    </row>
    <row r="130" spans="1:134" s="16" customFormat="1" outlineLevel="1" x14ac:dyDescent="0.25">
      <c r="A130" s="218"/>
      <c r="B130" s="33" t="s">
        <v>43</v>
      </c>
      <c r="C130" s="242">
        <f>IFERROR('Turistas lugar residencia isla '!C130/'Turistas lugar residencia isla '!$C130,"-")</f>
        <v>1</v>
      </c>
      <c r="D130" s="35">
        <f t="shared" si="569"/>
        <v>0</v>
      </c>
      <c r="E130" s="243">
        <f>IFERROR('Turistas lugar residencia isla '!E130/'Turistas lugar residencia isla '!$E130,"-")</f>
        <v>1</v>
      </c>
      <c r="F130" s="35">
        <f t="shared" si="570"/>
        <v>0</v>
      </c>
      <c r="G130" s="243">
        <f>IFERROR('Turistas lugar residencia isla '!G130/'Turistas lugar residencia isla '!$G130,"-")</f>
        <v>1</v>
      </c>
      <c r="H130" s="35">
        <f t="shared" si="571"/>
        <v>0</v>
      </c>
      <c r="I130" s="243">
        <f>IFERROR('Turistas lugar residencia isla '!I130/'Turistas lugar residencia isla '!$I130,"-")</f>
        <v>1</v>
      </c>
      <c r="J130" s="35">
        <f t="shared" si="572"/>
        <v>0</v>
      </c>
      <c r="K130" s="243">
        <f>IFERROR('Turistas lugar residencia isla '!K130/'Turistas lugar residencia isla '!$K130,"-")</f>
        <v>1</v>
      </c>
      <c r="L130" s="35">
        <f t="shared" si="573"/>
        <v>0</v>
      </c>
      <c r="M130" s="243">
        <f>IFERROR('Turistas lugar residencia isla '!M130/'Turistas lugar residencia isla '!$M130,"-")</f>
        <v>1</v>
      </c>
      <c r="N130" s="35">
        <f t="shared" si="574"/>
        <v>0</v>
      </c>
      <c r="O130" s="242">
        <f>IFERROR('Turistas lugar residencia isla '!O130/'Turistas lugar residencia isla '!$C130,"-")</f>
        <v>0.86120526931461694</v>
      </c>
      <c r="P130" s="35">
        <f t="shared" si="575"/>
        <v>2.2893813344506464E-2</v>
      </c>
      <c r="Q130" s="243">
        <f>IFERROR('Turistas lugar residencia isla '!Q130/'Turistas lugar residencia isla '!$E130,"-")</f>
        <v>0.84702828680323694</v>
      </c>
      <c r="R130" s="35">
        <f t="shared" si="576"/>
        <v>3.1854213613408566E-2</v>
      </c>
      <c r="S130" s="243">
        <f>IFERROR('Turistas lugar residencia isla '!S130/'Turistas lugar residencia isla '!$G130,"-")</f>
        <v>0.8068864291918455</v>
      </c>
      <c r="T130" s="35">
        <f t="shared" si="577"/>
        <v>-1.0007429782370125E-2</v>
      </c>
      <c r="U130" s="243">
        <f>IFERROR('Turistas lugar residencia isla '!U130/'Turistas lugar residencia isla '!$I130,"-")</f>
        <v>0.91718579198988526</v>
      </c>
      <c r="V130" s="35">
        <f t="shared" si="578"/>
        <v>4.7719888799553356E-3</v>
      </c>
      <c r="W130" s="243">
        <f>IFERROR('Turistas lugar residencia isla '!W130/'Turistas lugar residencia isla '!$K130,"-")</f>
        <v>0.87269102210754701</v>
      </c>
      <c r="X130" s="35">
        <f t="shared" si="579"/>
        <v>4.525023077453616E-2</v>
      </c>
      <c r="Y130" s="243">
        <f>IFERROR('Turistas lugar residencia isla '!Y130/'Turistas lugar residencia isla '!$M130,"-")</f>
        <v>0.51879296491384697</v>
      </c>
      <c r="Z130" s="35">
        <f t="shared" si="580"/>
        <v>-6.1360279345298085E-2</v>
      </c>
      <c r="AA130" s="242">
        <f>IFERROR('Turistas lugar residencia isla '!AA130/'Turistas lugar residencia isla '!$C130,"-")</f>
        <v>0.13879473068538309</v>
      </c>
      <c r="AB130" s="35">
        <f t="shared" si="581"/>
        <v>-0.12193982452677365</v>
      </c>
      <c r="AC130" s="243">
        <f>IFERROR('Turistas lugar residencia isla '!AC130/'Turistas lugar residencia isla '!$E130,"-")</f>
        <v>0.15297171319676311</v>
      </c>
      <c r="AD130" s="35">
        <f t="shared" si="582"/>
        <v>-0.14598287399441179</v>
      </c>
      <c r="AE130" s="243">
        <f>IFERROR('Turistas lugar residencia isla '!AE130/'Turistas lugar residencia isla '!$G130,"-")</f>
        <v>0.19311357080815447</v>
      </c>
      <c r="AF130" s="35">
        <f t="shared" si="583"/>
        <v>4.40993362497204E-2</v>
      </c>
      <c r="AG130" s="243">
        <f>IFERROR('Turistas lugar residencia isla '!AG130/'Turistas lugar residencia isla '!$I130,"-")</f>
        <v>8.2814208010114715E-2</v>
      </c>
      <c r="AH130" s="35">
        <f t="shared" si="584"/>
        <v>-4.9971348861306497E-2</v>
      </c>
      <c r="AI130" s="243">
        <f>IFERROR('Turistas lugar residencia isla '!AI130/'Turistas lugar residencia isla '!$K130,"-")</f>
        <v>0.127314308865942</v>
      </c>
      <c r="AJ130" s="35">
        <f t="shared" si="585"/>
        <v>-0.22881362431465568</v>
      </c>
      <c r="AK130" s="243">
        <f>IFERROR('Turistas lugar residencia isla '!AK130/'Turistas lugar residencia isla '!$M130,"-")</f>
        <v>0.4812963128292117</v>
      </c>
      <c r="AL130" s="35">
        <f t="shared" si="586"/>
        <v>7.5732695983469656E-2</v>
      </c>
      <c r="AM130" s="242">
        <f>IFERROR('Turistas lugar residencia isla '!AM130/'Turistas lugar residencia isla '!$C130,"-")</f>
        <v>0.20785811134152177</v>
      </c>
      <c r="AN130" s="35">
        <f t="shared" si="587"/>
        <v>7.3077660506476239E-2</v>
      </c>
      <c r="AO130" s="243">
        <f>IFERROR('Turistas lugar residencia isla '!AO130/'Turistas lugar residencia isla '!$E130,"-")</f>
        <v>0.12238313220385857</v>
      </c>
      <c r="AP130" s="35">
        <f t="shared" si="588"/>
        <v>3.7251503694387234E-2</v>
      </c>
      <c r="AQ130" s="243">
        <f>IFERROR('Turistas lugar residencia isla '!AQ130/'Turistas lugar residencia isla '!$G130,"-")</f>
        <v>0.22544160748375469</v>
      </c>
      <c r="AR130" s="35">
        <f t="shared" si="589"/>
        <v>-2.898882631865296E-2</v>
      </c>
      <c r="AS130" s="243">
        <f>IFERROR('Turistas lugar residencia isla '!AS130/'Turistas lugar residencia isla '!$I130,"-")</f>
        <v>0.46550066509502297</v>
      </c>
      <c r="AT130" s="35">
        <f t="shared" si="590"/>
        <v>6.6060592151866437E-2</v>
      </c>
      <c r="AU130" s="243">
        <f>IFERROR('Turistas lugar residencia isla '!AU130/'Turistas lugar residencia isla '!$K130,"-")</f>
        <v>0.11553818842858894</v>
      </c>
      <c r="AV130" s="35">
        <f t="shared" si="591"/>
        <v>0.10169042524692595</v>
      </c>
      <c r="AW130" s="243">
        <f>IFERROR('Turistas lugar residencia isla '!AW130/'Turistas lugar residencia isla '!$M130,"-")</f>
        <v>0.20962414070172306</v>
      </c>
      <c r="AX130" s="35">
        <f t="shared" si="592"/>
        <v>1.0359310957265722E-2</v>
      </c>
      <c r="AY130" s="242">
        <f>IFERROR('Turistas lugar residencia isla '!AY130/'Turistas lugar residencia isla '!$C130,"-")</f>
        <v>2.1825871572641393E-2</v>
      </c>
      <c r="AZ130" s="35">
        <f t="shared" si="593"/>
        <v>-6.9337360106637491E-2</v>
      </c>
      <c r="BA130" s="243">
        <f>IFERROR('Turistas lugar residencia isla '!BA130/'Turistas lugar residencia isla '!$E130,"-")</f>
        <v>3.0012416348095632E-2</v>
      </c>
      <c r="BB130" s="35">
        <f t="shared" si="594"/>
        <v>9.8714726534983033E-3</v>
      </c>
      <c r="BC130" s="243">
        <f>IFERROR('Turistas lugar residencia isla '!BC130/'Turistas lugar residencia isla '!$G130,"-")</f>
        <v>2.5574449703427423E-2</v>
      </c>
      <c r="BD130" s="35">
        <f t="shared" si="595"/>
        <v>-8.6772084330336896E-2</v>
      </c>
      <c r="BE130" s="243">
        <f>IFERROR('Turistas lugar residencia isla '!BE130/'Turistas lugar residencia isla '!$I130,"-")</f>
        <v>8.2511293445192216E-3</v>
      </c>
      <c r="BF130" s="35">
        <f t="shared" si="596"/>
        <v>-0.22352592743342092</v>
      </c>
      <c r="BG130" s="243">
        <f>IFERROR('Turistas lugar residencia isla '!BG130/'Turistas lugar residencia isla '!$K130,"-")</f>
        <v>1.2159950528566022E-2</v>
      </c>
      <c r="BH130" s="35">
        <f t="shared" si="597"/>
        <v>-1.2279112601108588E-2</v>
      </c>
      <c r="BI130" s="243">
        <f>IFERROR('Turistas lugar residencia isla '!BI130/'Turistas lugar residencia isla '!$M130,"-")</f>
        <v>3.1247210070529417E-2</v>
      </c>
      <c r="BJ130" s="35">
        <f t="shared" si="598"/>
        <v>-0.46437020601893308</v>
      </c>
      <c r="BK130" s="242">
        <f>IFERROR('Turistas lugar residencia isla '!BK130/'Turistas lugar residencia isla '!$C130,"-")</f>
        <v>3.2276324418213077E-2</v>
      </c>
      <c r="BL130" s="35">
        <f t="shared" si="599"/>
        <v>0.25940821635240408</v>
      </c>
      <c r="BM130" s="243">
        <f>IFERROR('Turistas lugar residencia isla '!BM130/'Turistas lugar residencia isla '!$E130,"-")</f>
        <v>3.5497503766676368E-2</v>
      </c>
      <c r="BN130" s="35">
        <f t="shared" si="600"/>
        <v>0.17834244489452233</v>
      </c>
      <c r="BO130" s="243">
        <f>IFERROR('Turistas lugar residencia isla '!BO130/'Turistas lugar residencia isla '!$G130,"-")</f>
        <v>1.9494363495329622E-2</v>
      </c>
      <c r="BP130" s="35">
        <f t="shared" si="601"/>
        <v>1.2047468951145754</v>
      </c>
      <c r="BQ130" s="243">
        <f>IFERROR('Turistas lugar residencia isla '!BQ130/'Turistas lugar residencia isla '!$I130,"-")</f>
        <v>4.0755179180550251E-2</v>
      </c>
      <c r="BR130" s="35">
        <f t="shared" si="602"/>
        <v>-0.20606114926098251</v>
      </c>
      <c r="BS130" s="243">
        <f>IFERROR('Turistas lugar residencia isla '!BS130/'Turistas lugar residencia isla '!$K130,"-")</f>
        <v>3.3206633863409794E-2</v>
      </c>
      <c r="BT130" s="35">
        <f t="shared" si="603"/>
        <v>0.26170938533186083</v>
      </c>
      <c r="BU130" s="243">
        <f>IFERROR('Turistas lugar residencia isla '!BU130/'Turistas lugar residencia isla '!$M130,"-")</f>
        <v>4.1067761806981518E-2</v>
      </c>
      <c r="BV130" s="35">
        <f t="shared" si="604"/>
        <v>8.7952478732766206</v>
      </c>
      <c r="BW130" s="242">
        <f>IFERROR('Turistas lugar residencia isla '!BW130/'Turistas lugar residencia isla '!$C130,"-")</f>
        <v>0.3617347707413906</v>
      </c>
      <c r="BX130" s="35">
        <f t="shared" si="605"/>
        <v>9.5733117815108848E-3</v>
      </c>
      <c r="BY130" s="243">
        <f>IFERROR('Turistas lugar residencia isla '!BY130/'Turistas lugar residencia isla '!$E130,"-")</f>
        <v>0.41623862434929404</v>
      </c>
      <c r="BZ130" s="35">
        <f t="shared" si="606"/>
        <v>-5.7577572268707744E-4</v>
      </c>
      <c r="CA130" s="243">
        <f>IFERROR('Turistas lugar residencia isla '!CA130/'Turistas lugar residencia isla '!$G130,"-")</f>
        <v>0.24906522738779244</v>
      </c>
      <c r="CB130" s="35">
        <f t="shared" si="607"/>
        <v>1.0758258275888721E-2</v>
      </c>
      <c r="CC130" s="243">
        <f>IFERROR('Turistas lugar residencia isla '!CC130/'Turistas lugar residencia isla '!$I130,"-")</f>
        <v>0.22474285187477774</v>
      </c>
      <c r="CD130" s="35">
        <f t="shared" si="608"/>
        <v>1.5513952543664722E-2</v>
      </c>
      <c r="CE130" s="243">
        <f>IFERROR('Turistas lugar residencia isla '!CE130/'Turistas lugar residencia isla '!$K130,"-")</f>
        <v>0.49258195038996072</v>
      </c>
      <c r="CF130" s="35">
        <f t="shared" si="609"/>
        <v>6.0966046497004101E-2</v>
      </c>
      <c r="CG130" s="243">
        <f>IFERROR('Turistas lugar residencia isla '!CG130/'Turistas lugar residencia isla '!$M130,"-")</f>
        <v>7.6064637085974468E-2</v>
      </c>
      <c r="CH130" s="35">
        <f t="shared" si="610"/>
        <v>-0.21021443980881238</v>
      </c>
      <c r="CI130" s="242">
        <f>IFERROR('Turistas lugar residencia isla '!CI130/'Turistas lugar residencia isla '!$C130,"-")</f>
        <v>2.8563167969373107E-2</v>
      </c>
      <c r="CJ130" s="35">
        <f t="shared" si="611"/>
        <v>-0.13524945499016316</v>
      </c>
      <c r="CK130" s="243">
        <f>IFERROR('Turistas lugar residencia isla '!CK130/'Turistas lugar residencia isla '!$E130,"-")</f>
        <v>2.4167226026509336E-2</v>
      </c>
      <c r="CL130" s="35">
        <f t="shared" si="612"/>
        <v>-9.6892704616756364E-2</v>
      </c>
      <c r="CM130" s="243">
        <f>IFERROR('Turistas lugar residencia isla '!CM130/'Turistas lugar residencia isla '!$G130,"-")</f>
        <v>4.850134467911172E-2</v>
      </c>
      <c r="CN130" s="35">
        <f t="shared" si="613"/>
        <v>-9.1203981927390654E-2</v>
      </c>
      <c r="CO130" s="243">
        <f>IFERROR('Turistas lugar residencia isla '!CO130/'Turistas lugar residencia isla '!$I130,"-")</f>
        <v>1.2893624306918306E-2</v>
      </c>
      <c r="CP130" s="35">
        <f t="shared" si="614"/>
        <v>-0.43617696025408259</v>
      </c>
      <c r="CQ130" s="243">
        <f>IFERROR('Turistas lugar residencia isla '!CQ130/'Turistas lugar residencia isla '!$K130,"-")</f>
        <v>2.2480715203403293E-2</v>
      </c>
      <c r="CR130" s="35">
        <f t="shared" si="615"/>
        <v>-4.8741366152617593E-2</v>
      </c>
      <c r="CS130" s="243">
        <f>IFERROR('Turistas lugar residencia isla '!CS130/'Turistas lugar residencia isla '!$M130,"-")</f>
        <v>7.8742969377734132E-2</v>
      </c>
      <c r="CT130" s="35">
        <f t="shared" si="616"/>
        <v>-0.22846677421910266</v>
      </c>
      <c r="CU130" s="242">
        <f>IFERROR('Turistas lugar residencia isla '!CU130/'Turistas lugar residencia isla '!$C130,"-")</f>
        <v>5.1715008596090108E-2</v>
      </c>
      <c r="CV130" s="35">
        <f t="shared" si="617"/>
        <v>-4.1036255101821739E-3</v>
      </c>
      <c r="CW130" s="243">
        <f>IFERROR('Turistas lugar residencia isla '!CW130/'Turistas lugar residencia isla '!$E130,"-")</f>
        <v>3.582591761421744E-2</v>
      </c>
      <c r="CX130" s="35">
        <f t="shared" si="618"/>
        <v>2.7434734217807177E-2</v>
      </c>
      <c r="CY130" s="243">
        <f>IFERROR('Turistas lugar residencia isla '!CY130/'Turistas lugar residencia isla '!$G130,"-")</f>
        <v>3.4292800973556969E-2</v>
      </c>
      <c r="CZ130" s="35">
        <f t="shared" si="619"/>
        <v>0.32813040900079615</v>
      </c>
      <c r="DA130" s="243">
        <f>IFERROR('Turistas lugar residencia isla '!DA130/'Turistas lugar residencia isla '!$I130,"-")</f>
        <v>2.718328965217506E-2</v>
      </c>
      <c r="DB130" s="35">
        <f t="shared" si="620"/>
        <v>0.23586039950845872</v>
      </c>
      <c r="DC130" s="243">
        <f>IFERROR('Turistas lugar residencia isla '!DC130/'Turistas lugar residencia isla '!$K130,"-")</f>
        <v>0.12189803980104807</v>
      </c>
      <c r="DD130" s="35">
        <f t="shared" si="621"/>
        <v>-0.10971938815054794</v>
      </c>
      <c r="DE130" s="243">
        <f>IFERROR('Turistas lugar residencia isla '!DE130/'Turistas lugar residencia isla '!$M130,"-")</f>
        <v>2.8568877778769753E-3</v>
      </c>
      <c r="DF130" s="35" t="str">
        <f t="shared" si="622"/>
        <v>-</v>
      </c>
      <c r="DG130" s="242">
        <f>IFERROR('Turistas lugar residencia isla '!DG130/'Turistas lugar residencia isla '!$C130,"-")</f>
        <v>3.1053375516208504E-2</v>
      </c>
      <c r="DH130" s="35">
        <f t="shared" si="623"/>
        <v>-0.16427562655523886</v>
      </c>
      <c r="DI130" s="243">
        <f>IFERROR('Turistas lugar residencia isla '!DI130/'Turistas lugar residencia isla '!$E130,"-")</f>
        <v>1.2413467272407764E-2</v>
      </c>
      <c r="DJ130" s="35">
        <f t="shared" si="624"/>
        <v>-0.1301771934991176</v>
      </c>
      <c r="DK130" s="243">
        <f>IFERROR('Turistas lugar residencia isla '!DK130/'Turistas lugar residencia isla '!$G130,"-")</f>
        <v>9.4183275814819806E-2</v>
      </c>
      <c r="DL130" s="35">
        <f t="shared" si="625"/>
        <v>-0.13063774421345553</v>
      </c>
      <c r="DM130" s="243">
        <f>IFERROR('Turistas lugar residencia isla '!DM130/'Turistas lugar residencia isla '!$I130,"-")</f>
        <v>1.1991465711388271E-2</v>
      </c>
      <c r="DN130" s="35">
        <f t="shared" si="626"/>
        <v>-0.28184260967899444</v>
      </c>
      <c r="DO130" s="243">
        <f>IFERROR('Turistas lugar residencia isla '!DO130/'Turistas lugar residencia isla '!$K130,"-")</f>
        <v>8.113741650362773E-3</v>
      </c>
      <c r="DP130" s="35">
        <f t="shared" si="627"/>
        <v>-0.25775004474032592</v>
      </c>
      <c r="DQ130" s="243">
        <f>IFERROR('Turistas lugar residencia isla '!DQ130/'Turistas lugar residencia isla '!$M130,"-")</f>
        <v>3.3032764931702529E-3</v>
      </c>
      <c r="DR130" s="35">
        <f t="shared" si="628"/>
        <v>-0.76827099021020784</v>
      </c>
      <c r="DS130" s="242">
        <f>IFERROR('Turistas lugar residencia isla '!DS130/'Turistas lugar residencia isla '!$C130,"-")</f>
        <v>8.1636270183087861E-2</v>
      </c>
      <c r="DT130" s="35">
        <f t="shared" si="629"/>
        <v>3.0586954837678482E-2</v>
      </c>
      <c r="DU130" s="243">
        <f>IFERROR('Turistas lugar residencia isla '!DU130/'Turistas lugar residencia isla '!$E130,"-")</f>
        <v>0.14027304442517494</v>
      </c>
      <c r="DV130" s="35">
        <f t="shared" si="630"/>
        <v>7.1361610635949813E-2</v>
      </c>
      <c r="DW130" s="243">
        <f>IFERROR('Turistas lugar residencia isla '!DW130/'Turistas lugar residencia isla '!$G130,"-")</f>
        <v>9.1275610447158054E-2</v>
      </c>
      <c r="DX130" s="35">
        <f t="shared" si="631"/>
        <v>-8.7839380658459421E-2</v>
      </c>
      <c r="DY130" s="243">
        <f>IFERROR('Turistas lugar residencia isla '!DY130/'Turistas lugar residencia isla '!$I130,"-")</f>
        <v>7.8277074635514754E-2</v>
      </c>
      <c r="DZ130" s="35">
        <f t="shared" si="632"/>
        <v>-0.13257020999901026</v>
      </c>
      <c r="EA130" s="243">
        <f>IFERROR('Turistas lugar residencia isla '!EA130/'Turistas lugar residencia isla '!$K130,"-")</f>
        <v>5.0441671153569352E-2</v>
      </c>
      <c r="EB130" s="35">
        <f t="shared" si="633"/>
        <v>0.31811756959183901</v>
      </c>
      <c r="EC130" s="243">
        <f>IFERROR('Turistas lugar residencia isla '!EC130/'Turistas lugar residencia isla '!$M130,"-")</f>
        <v>6.1512364967413621E-2</v>
      </c>
      <c r="ED130" s="35">
        <f t="shared" si="634"/>
        <v>2.9398881796267595E-3</v>
      </c>
    </row>
    <row r="131" spans="1:134" s="16" customFormat="1" outlineLevel="1" x14ac:dyDescent="0.25">
      <c r="A131" s="218"/>
      <c r="B131" s="33" t="s">
        <v>45</v>
      </c>
      <c r="C131" s="242">
        <f>IFERROR('Turistas lugar residencia isla '!C131/'Turistas lugar residencia isla '!$C131,"-")</f>
        <v>1</v>
      </c>
      <c r="D131" s="35">
        <f t="shared" si="569"/>
        <v>0</v>
      </c>
      <c r="E131" s="243">
        <f>IFERROR('Turistas lugar residencia isla '!E131/'Turistas lugar residencia isla '!$E131,"-")</f>
        <v>1</v>
      </c>
      <c r="F131" s="35">
        <f t="shared" si="570"/>
        <v>0</v>
      </c>
      <c r="G131" s="243">
        <f>IFERROR('Turistas lugar residencia isla '!G131/'Turistas lugar residencia isla '!$G131,"-")</f>
        <v>1</v>
      </c>
      <c r="H131" s="35">
        <f t="shared" si="571"/>
        <v>0</v>
      </c>
      <c r="I131" s="243">
        <f>IFERROR('Turistas lugar residencia isla '!I131/'Turistas lugar residencia isla '!$I131,"-")</f>
        <v>1</v>
      </c>
      <c r="J131" s="35">
        <f t="shared" si="572"/>
        <v>0</v>
      </c>
      <c r="K131" s="243">
        <f>IFERROR('Turistas lugar residencia isla '!K131/'Turistas lugar residencia isla '!$K131,"-")</f>
        <v>1</v>
      </c>
      <c r="L131" s="35">
        <f t="shared" si="573"/>
        <v>0</v>
      </c>
      <c r="M131" s="243">
        <f>IFERROR('Turistas lugar residencia isla '!M131/'Turistas lugar residencia isla '!$M131,"-")</f>
        <v>1</v>
      </c>
      <c r="N131" s="35">
        <f t="shared" si="574"/>
        <v>0</v>
      </c>
      <c r="O131" s="242">
        <f>IFERROR('Turistas lugar residencia isla '!O131/'Turistas lugar residencia isla '!$C131,"-")</f>
        <v>0.83648030763415382</v>
      </c>
      <c r="P131" s="35">
        <f t="shared" si="575"/>
        <v>1.7610950469557407E-2</v>
      </c>
      <c r="Q131" s="243">
        <f>IFERROR('Turistas lugar residencia isla '!Q131/'Turistas lugar residencia isla '!$E131,"-")</f>
        <v>0.85496309136303428</v>
      </c>
      <c r="R131" s="35">
        <f t="shared" si="576"/>
        <v>4.466175783796178E-2</v>
      </c>
      <c r="S131" s="243">
        <f>IFERROR('Turistas lugar residencia isla '!S131/'Turistas lugar residencia isla '!$G131,"-")</f>
        <v>0.79527048334384498</v>
      </c>
      <c r="T131" s="35">
        <f t="shared" si="577"/>
        <v>-5.8502334143499812E-3</v>
      </c>
      <c r="U131" s="243">
        <f>IFERROR('Turistas lugar residencia isla '!U131/'Turistas lugar residencia isla '!$I131,"-")</f>
        <v>0.87998872977989928</v>
      </c>
      <c r="V131" s="35">
        <f t="shared" si="578"/>
        <v>1.0434700372121686E-2</v>
      </c>
      <c r="W131" s="243">
        <f>IFERROR('Turistas lugar residencia isla '!W131/'Turistas lugar residencia isla '!$K131,"-")</f>
        <v>0.82296486182318374</v>
      </c>
      <c r="X131" s="35">
        <f t="shared" si="579"/>
        <v>1.1886075024620135E-2</v>
      </c>
      <c r="Y131" s="243">
        <f>IFERROR('Turistas lugar residencia isla '!Y131/'Turistas lugar residencia isla '!$M131,"-")</f>
        <v>0.50885048625201146</v>
      </c>
      <c r="Z131" s="35">
        <f t="shared" si="580"/>
        <v>-0.12911789539306284</v>
      </c>
      <c r="AA131" s="242">
        <f>IFERROR('Turistas lugar residencia isla '!AA131/'Turistas lugar residencia isla '!$C131,"-")</f>
        <v>0.16351969236584621</v>
      </c>
      <c r="AB131" s="35">
        <f t="shared" si="581"/>
        <v>-8.1329216503094326E-2</v>
      </c>
      <c r="AC131" s="243">
        <f>IFERROR('Turistas lugar residencia isla '!AC131/'Turistas lugar residencia isla '!$E131,"-")</f>
        <v>0.14503937085424165</v>
      </c>
      <c r="AD131" s="35">
        <f t="shared" si="582"/>
        <v>-0.20127491179633461</v>
      </c>
      <c r="AE131" s="243">
        <f>IFERROR('Turistas lugar residencia isla '!AE131/'Turistas lugar residencia isla '!$G131,"-")</f>
        <v>0.20472951665615505</v>
      </c>
      <c r="AF131" s="35">
        <f t="shared" si="583"/>
        <v>2.3374152269443282E-2</v>
      </c>
      <c r="AG131" s="243">
        <f>IFERROR('Turistas lugar residencia isla '!AG131/'Turistas lugar residencia isla '!$I131,"-")</f>
        <v>0.12001679483779723</v>
      </c>
      <c r="AH131" s="35">
        <f t="shared" si="584"/>
        <v>-7.034971198426232E-2</v>
      </c>
      <c r="AI131" s="243">
        <f>IFERROR('Turistas lugar residencia isla '!AI131/'Turistas lugar residencia isla '!$K131,"-")</f>
        <v>0.17703513817681629</v>
      </c>
      <c r="AJ131" s="35">
        <f t="shared" si="585"/>
        <v>-5.180264386293465E-2</v>
      </c>
      <c r="AK131" s="243">
        <f>IFERROR('Turistas lugar residencia isla '!AK131/'Turistas lugar residencia isla '!$M131,"-")</f>
        <v>0.49114951374798854</v>
      </c>
      <c r="AL131" s="35">
        <f t="shared" si="586"/>
        <v>0.18126803360507404</v>
      </c>
      <c r="AM131" s="242">
        <f>IFERROR('Turistas lugar residencia isla '!AM131/'Turistas lugar residencia isla '!$C131,"-")</f>
        <v>0.18095495980111365</v>
      </c>
      <c r="AN131" s="35">
        <f t="shared" si="587"/>
        <v>5.2076697842782238E-3</v>
      </c>
      <c r="AO131" s="243">
        <f>IFERROR('Turistas lugar residencia isla '!AO131/'Turistas lugar residencia isla '!$E131,"-")</f>
        <v>0.11303054626752483</v>
      </c>
      <c r="AP131" s="35">
        <f t="shared" si="588"/>
        <v>2.0201341726687083E-2</v>
      </c>
      <c r="AQ131" s="243">
        <f>IFERROR('Turistas lugar residencia isla '!AQ131/'Turistas lugar residencia isla '!$G131,"-")</f>
        <v>0.17537698526460638</v>
      </c>
      <c r="AR131" s="35">
        <f t="shared" si="589"/>
        <v>-0.10048910788030108</v>
      </c>
      <c r="AS131" s="243">
        <f>IFERROR('Turistas lugar residencia isla '!AS131/'Turistas lugar residencia isla '!$I131,"-")</f>
        <v>0.41010894546097409</v>
      </c>
      <c r="AT131" s="35">
        <f t="shared" si="590"/>
        <v>6.1090752271697246E-2</v>
      </c>
      <c r="AU131" s="243">
        <f>IFERROR('Turistas lugar residencia isla '!AU131/'Turistas lugar residencia isla '!$K131,"-")</f>
        <v>0.11615516532985584</v>
      </c>
      <c r="AV131" s="35">
        <f t="shared" si="591"/>
        <v>0.16654331058669314</v>
      </c>
      <c r="AW131" s="243">
        <f>IFERROR('Turistas lugar residencia isla '!AW131/'Turistas lugar residencia isla '!$M131,"-")</f>
        <v>0.1942209473168684</v>
      </c>
      <c r="AX131" s="35">
        <f t="shared" si="592"/>
        <v>-0.22485550279805067</v>
      </c>
      <c r="AY131" s="242">
        <f>IFERROR('Turistas lugar residencia isla '!AY131/'Turistas lugar residencia isla '!$C131,"-")</f>
        <v>2.8106508875739646E-2</v>
      </c>
      <c r="AZ131" s="35">
        <f t="shared" si="593"/>
        <v>2.1542585265843517E-3</v>
      </c>
      <c r="BA131" s="243">
        <f>IFERROR('Turistas lugar residencia isla '!BA131/'Turistas lugar residencia isla '!$E131,"-")</f>
        <v>3.7056370002314487E-2</v>
      </c>
      <c r="BB131" s="35">
        <f t="shared" si="594"/>
        <v>2.3267169855734071E-3</v>
      </c>
      <c r="BC131" s="243">
        <f>IFERROR('Turistas lugar residencia isla '!BC131/'Turistas lugar residencia isla '!$G131,"-")</f>
        <v>3.5978441603119089E-2</v>
      </c>
      <c r="BD131" s="35">
        <f t="shared" si="595"/>
        <v>0.12294399756983188</v>
      </c>
      <c r="BE131" s="243">
        <f>IFERROR('Turistas lugar residencia isla '!BE131/'Turistas lugar residencia isla '!$I131,"-")</f>
        <v>8.552108194112968E-3</v>
      </c>
      <c r="BF131" s="35">
        <f t="shared" si="596"/>
        <v>-0.36110721138097235</v>
      </c>
      <c r="BG131" s="243">
        <f>IFERROR('Turistas lugar residencia isla '!BG131/'Turistas lugar residencia isla '!$K131,"-")</f>
        <v>1.737258614837707E-2</v>
      </c>
      <c r="BH131" s="35">
        <f t="shared" si="597"/>
        <v>0.13350175102356143</v>
      </c>
      <c r="BI131" s="243">
        <f>IFERROR('Turistas lugar residencia isla '!BI131/'Turistas lugar residencia isla '!$M131,"-")</f>
        <v>2.693626250612188E-2</v>
      </c>
      <c r="BJ131" s="35">
        <f t="shared" si="598"/>
        <v>-0.43991006266430865</v>
      </c>
      <c r="BK131" s="242">
        <f>IFERROR('Turistas lugar residencia isla '!BK131/'Turistas lugar residencia isla '!$C131,"-")</f>
        <v>3.9782722475030168E-2</v>
      </c>
      <c r="BL131" s="35">
        <f t="shared" si="599"/>
        <v>0.16284338046687608</v>
      </c>
      <c r="BM131" s="243">
        <f>IFERROR('Turistas lugar residencia isla '!BM131/'Turistas lugar residencia isla '!$E131,"-")</f>
        <v>4.0395136628436641E-2</v>
      </c>
      <c r="BN131" s="35">
        <f t="shared" si="600"/>
        <v>0.23023485392827459</v>
      </c>
      <c r="BO131" s="243">
        <f>IFERROR('Turistas lugar residencia isla '!BO131/'Turistas lugar residencia isla '!$G131,"-")</f>
        <v>3.0839688091279169E-2</v>
      </c>
      <c r="BP131" s="35">
        <f t="shared" si="601"/>
        <v>0.96013825401121533</v>
      </c>
      <c r="BQ131" s="243">
        <f>IFERROR('Turistas lugar residencia isla '!BQ131/'Turistas lugar residencia isla '!$I131,"-")</f>
        <v>5.172699549191196E-2</v>
      </c>
      <c r="BR131" s="35">
        <f t="shared" si="602"/>
        <v>-0.174553855445988</v>
      </c>
      <c r="BS131" s="243">
        <f>IFERROR('Turistas lugar residencia isla '!BS131/'Turistas lugar residencia isla '!$K131,"-")</f>
        <v>4.0140052519694887E-2</v>
      </c>
      <c r="BT131" s="35">
        <f t="shared" si="603"/>
        <v>0.13544357273117691</v>
      </c>
      <c r="BU131" s="243">
        <f>IFERROR('Turistas lugar residencia isla '!BU131/'Turistas lugar residencia isla '!$M131,"-")</f>
        <v>3.9389911145315891E-2</v>
      </c>
      <c r="BV131" s="35">
        <f t="shared" si="604"/>
        <v>-5.2800158250227547E-2</v>
      </c>
      <c r="BW131" s="242">
        <f>IFERROR('Turistas lugar residencia isla '!BW131/'Turistas lugar residencia isla '!$C131,"-")</f>
        <v>0.33034688803919571</v>
      </c>
      <c r="BX131" s="35">
        <f t="shared" si="605"/>
        <v>6.0216368440028978E-2</v>
      </c>
      <c r="BY131" s="243">
        <f>IFERROR('Turistas lugar residencia isla '!BY131/'Turistas lugar residencia isla '!$E131,"-")</f>
        <v>0.42247216463369591</v>
      </c>
      <c r="BZ131" s="35">
        <f t="shared" si="606"/>
        <v>9.3950372960088568E-2</v>
      </c>
      <c r="CA131" s="243">
        <f>IFERROR('Turistas lugar residencia isla '!CA131/'Turistas lugar residencia isla '!$G131,"-")</f>
        <v>0.20813743478011582</v>
      </c>
      <c r="CB131" s="35">
        <f t="shared" si="607"/>
        <v>-2.569456585830221E-2</v>
      </c>
      <c r="CC131" s="243">
        <f>IFERROR('Turistas lugar residencia isla '!CC131/'Turistas lugar residencia isla '!$I131,"-")</f>
        <v>0.21180279324670734</v>
      </c>
      <c r="CD131" s="35">
        <f t="shared" si="608"/>
        <v>0.22515482126005315</v>
      </c>
      <c r="CE131" s="243">
        <f>IFERROR('Turistas lugar residencia isla '!CE131/'Turistas lugar residencia isla '!$K131,"-")</f>
        <v>0.41464209792958073</v>
      </c>
      <c r="CF131" s="35">
        <f t="shared" si="609"/>
        <v>-2.4617618296810972E-2</v>
      </c>
      <c r="CG131" s="243">
        <f>IFERROR('Turistas lugar residencia isla '!CG131/'Turistas lugar residencia isla '!$M131,"-")</f>
        <v>6.3317707968935849E-2</v>
      </c>
      <c r="CH131" s="35">
        <f t="shared" si="610"/>
        <v>2.364903935268714E-2</v>
      </c>
      <c r="CI131" s="242">
        <f>IFERROR('Turistas lugar residencia isla '!CI131/'Turistas lugar residencia isla '!$C131,"-")</f>
        <v>4.0912180335257259E-2</v>
      </c>
      <c r="CJ131" s="35">
        <f t="shared" si="611"/>
        <v>-0.14718480637172748</v>
      </c>
      <c r="CK131" s="243">
        <f>IFERROR('Turistas lugar residencia isla '!CK131/'Turistas lugar residencia isla '!$E131,"-")</f>
        <v>3.4136180313095552E-2</v>
      </c>
      <c r="CL131" s="35">
        <f t="shared" si="612"/>
        <v>-5.9333243351205045E-2</v>
      </c>
      <c r="CM131" s="243">
        <f>IFERROR('Turistas lugar residencia isla '!CM131/'Turistas lugar residencia isla '!$G131,"-")</f>
        <v>6.7696089673757245E-2</v>
      </c>
      <c r="CN131" s="35">
        <f t="shared" si="613"/>
        <v>-0.13636060899748437</v>
      </c>
      <c r="CO131" s="243">
        <f>IFERROR('Turistas lugar residencia isla '!CO131/'Turistas lugar residencia isla '!$I131,"-")</f>
        <v>1.9789180588703263E-2</v>
      </c>
      <c r="CP131" s="35">
        <f t="shared" si="614"/>
        <v>-0.36818342422101036</v>
      </c>
      <c r="CQ131" s="243">
        <f>IFERROR('Turistas lugar residencia isla '!CQ131/'Turistas lugar residencia isla '!$K131,"-")</f>
        <v>3.2842673145286626E-2</v>
      </c>
      <c r="CR131" s="35">
        <f t="shared" si="615"/>
        <v>-0.15876499461946114</v>
      </c>
      <c r="CS131" s="243">
        <f>IFERROR('Turistas lugar residencia isla '!CS131/'Turistas lugar residencia isla '!$M131,"-")</f>
        <v>8.72455047925558E-2</v>
      </c>
      <c r="CT131" s="35">
        <f t="shared" si="616"/>
        <v>-0.18314257767754127</v>
      </c>
      <c r="CU131" s="242">
        <f>IFERROR('Turistas lugar residencia isla '!CU131/'Turistas lugar residencia isla '!$C131,"-")</f>
        <v>4.4296919296919299E-2</v>
      </c>
      <c r="CV131" s="35">
        <f t="shared" si="617"/>
        <v>3.7246515388204005E-2</v>
      </c>
      <c r="CW131" s="243">
        <f>IFERROR('Turistas lugar residencia isla '!CW131/'Turistas lugar residencia isla '!$E131,"-")</f>
        <v>2.6845554959151814E-2</v>
      </c>
      <c r="CX131" s="35">
        <f t="shared" si="618"/>
        <v>-0.16322251937165633</v>
      </c>
      <c r="CY131" s="243">
        <f>IFERROR('Turistas lugar residencia isla '!CY131/'Turistas lugar residencia isla '!$G131,"-")</f>
        <v>3.02161573304283E-2</v>
      </c>
      <c r="CZ131" s="35">
        <f t="shared" si="619"/>
        <v>0.18685623073446922</v>
      </c>
      <c r="DA131" s="243">
        <f>IFERROR('Turistas lugar residencia isla '!DA131/'Turistas lugar residencia isla '!$I131,"-")</f>
        <v>2.5137010518872092E-2</v>
      </c>
      <c r="DB131" s="35">
        <f t="shared" si="620"/>
        <v>0.89522447381733539</v>
      </c>
      <c r="DC131" s="243">
        <f>IFERROR('Turistas lugar residencia isla '!DC131/'Turistas lugar residencia isla '!$K131,"-")</f>
        <v>0.11170260276174994</v>
      </c>
      <c r="DD131" s="35">
        <f t="shared" si="621"/>
        <v>-1.3523800455720103E-2</v>
      </c>
      <c r="DE131" s="243">
        <f>IFERROR('Turistas lugar residencia isla '!DE131/'Turistas lugar residencia isla '!$M131,"-")</f>
        <v>0</v>
      </c>
      <c r="DF131" s="35" t="str">
        <f t="shared" si="622"/>
        <v>-</v>
      </c>
      <c r="DG131" s="242">
        <f>IFERROR('Turistas lugar residencia isla '!DG131/'Turistas lugar residencia isla '!$C131,"-")</f>
        <v>4.9045549045549044E-2</v>
      </c>
      <c r="DH131" s="35">
        <f t="shared" si="623"/>
        <v>2.7823897935146835E-2</v>
      </c>
      <c r="DI131" s="243">
        <f>IFERROR('Turistas lugar residencia isla '!DI131/'Turistas lugar residencia isla '!$E131,"-")</f>
        <v>2.8862110908114975E-2</v>
      </c>
      <c r="DJ131" s="35">
        <f t="shared" si="624"/>
        <v>0.16138090500951496</v>
      </c>
      <c r="DK131" s="243">
        <f>IFERROR('Turistas lugar residencia isla '!DK131/'Turistas lugar residencia isla '!$G131,"-")</f>
        <v>0.12389986239321139</v>
      </c>
      <c r="DL131" s="35">
        <f t="shared" si="625"/>
        <v>-2.5969964940363188E-2</v>
      </c>
      <c r="DM131" s="243">
        <f>IFERROR('Turistas lugar residencia isla '!DM131/'Turistas lugar residencia isla '!$I131,"-")</f>
        <v>2.2087421550428709E-2</v>
      </c>
      <c r="DN131" s="35">
        <f t="shared" si="626"/>
        <v>0.15348413792902904</v>
      </c>
      <c r="DO131" s="243">
        <f>IFERROR('Turistas lugar residencia isla '!DO131/'Turistas lugar residencia isla '!$K131,"-")</f>
        <v>1.5407563550617195E-2</v>
      </c>
      <c r="DP131" s="35">
        <f t="shared" si="627"/>
        <v>0.11472747126465377</v>
      </c>
      <c r="DQ131" s="243">
        <f>IFERROR('Turistas lugar residencia isla '!DQ131/'Turistas lugar residencia isla '!$M131,"-")</f>
        <v>1.8820401595186456E-2</v>
      </c>
      <c r="DR131" s="35">
        <f t="shared" si="628"/>
        <v>0.9062785555124464</v>
      </c>
      <c r="DS131" s="242">
        <f>IFERROR('Turistas lugar residencia isla '!DS131/'Turistas lugar residencia isla '!$C131,"-")</f>
        <v>8.0726705726705733E-2</v>
      </c>
      <c r="DT131" s="35">
        <f t="shared" si="629"/>
        <v>-5.0437379285838135E-2</v>
      </c>
      <c r="DU131" s="243">
        <f>IFERROR('Turistas lugar residencia isla '!DU131/'Turistas lugar residencia isla '!$E131,"-")</f>
        <v>0.12838493320004529</v>
      </c>
      <c r="DV131" s="35">
        <f t="shared" si="630"/>
        <v>-5.5401317652717719E-2</v>
      </c>
      <c r="DW131" s="243">
        <f>IFERROR('Turistas lugar residencia isla '!DW131/'Turistas lugar residencia isla '!$G131,"-")</f>
        <v>0.10916088527034</v>
      </c>
      <c r="DX131" s="35">
        <f t="shared" si="631"/>
        <v>8.8161491970792705E-2</v>
      </c>
      <c r="DY131" s="243">
        <f>IFERROR('Turistas lugar residencia isla '!DY131/'Turistas lugar residencia isla '!$I131,"-")</f>
        <v>8.2802970034473608E-2</v>
      </c>
      <c r="DZ131" s="35">
        <f t="shared" si="632"/>
        <v>-0.31470509691009363</v>
      </c>
      <c r="EA131" s="243">
        <f>IFERROR('Turistas lugar residencia isla '!EA131/'Turistas lugar residencia isla '!$K131,"-")</f>
        <v>5.9910859429428892E-2</v>
      </c>
      <c r="EB131" s="35">
        <f t="shared" si="633"/>
        <v>0.11570729709733141</v>
      </c>
      <c r="EC131" s="243">
        <f>IFERROR('Turistas lugar residencia isla '!EC131/'Turistas lugar residencia isla '!$M131,"-")</f>
        <v>7.8919750927027216E-2</v>
      </c>
      <c r="ED131" s="35">
        <f t="shared" si="634"/>
        <v>0.2045172030757465</v>
      </c>
    </row>
    <row r="132" spans="1:134" s="16" customFormat="1" outlineLevel="1" x14ac:dyDescent="0.25">
      <c r="A132" s="218"/>
      <c r="B132" s="33" t="s">
        <v>47</v>
      </c>
      <c r="C132" s="242">
        <f>IFERROR('Turistas lugar residencia isla '!C132/'Turistas lugar residencia isla '!$C132,"-")</f>
        <v>1</v>
      </c>
      <c r="D132" s="35">
        <f t="shared" si="569"/>
        <v>0</v>
      </c>
      <c r="E132" s="243">
        <f>IFERROR('Turistas lugar residencia isla '!E132/'Turistas lugar residencia isla '!$E132,"-")</f>
        <v>1</v>
      </c>
      <c r="F132" s="35">
        <f t="shared" si="570"/>
        <v>0</v>
      </c>
      <c r="G132" s="243">
        <f>IFERROR('Turistas lugar residencia isla '!G132/'Turistas lugar residencia isla '!$G132,"-")</f>
        <v>1</v>
      </c>
      <c r="H132" s="35">
        <f t="shared" si="571"/>
        <v>0</v>
      </c>
      <c r="I132" s="243">
        <f>IFERROR('Turistas lugar residencia isla '!I132/'Turistas lugar residencia isla '!$I132,"-")</f>
        <v>1</v>
      </c>
      <c r="J132" s="35">
        <f t="shared" si="572"/>
        <v>0</v>
      </c>
      <c r="K132" s="243">
        <f>IFERROR('Turistas lugar residencia isla '!K132/'Turistas lugar residencia isla '!$K132,"-")</f>
        <v>1</v>
      </c>
      <c r="L132" s="35">
        <f t="shared" si="573"/>
        <v>0</v>
      </c>
      <c r="M132" s="243">
        <f>IFERROR('Turistas lugar residencia isla '!M132/'Turistas lugar residencia isla '!$M132,"-")</f>
        <v>1</v>
      </c>
      <c r="N132" s="35">
        <f t="shared" si="574"/>
        <v>0</v>
      </c>
      <c r="O132" s="242">
        <f>IFERROR('Turistas lugar residencia isla '!O132/'Turistas lugar residencia isla '!$C132,"-")</f>
        <v>0.82655626138543836</v>
      </c>
      <c r="P132" s="35">
        <f t="shared" si="575"/>
        <v>2.4773333963455713E-2</v>
      </c>
      <c r="Q132" s="243">
        <f>IFERROR('Turistas lugar residencia isla '!Q132/'Turistas lugar residencia isla '!$E132,"-")</f>
        <v>0.86308888720240351</v>
      </c>
      <c r="R132" s="35">
        <f t="shared" si="576"/>
        <v>4.9384336318154531E-2</v>
      </c>
      <c r="S132" s="243">
        <f>IFERROR('Turistas lugar residencia isla '!S132/'Turistas lugar residencia isla '!$G132,"-")</f>
        <v>0.77646436914891803</v>
      </c>
      <c r="T132" s="35">
        <f t="shared" si="577"/>
        <v>1.3817726726877533E-2</v>
      </c>
      <c r="U132" s="243">
        <f>IFERROR('Turistas lugar residencia isla '!U132/'Turistas lugar residencia isla '!$I132,"-")</f>
        <v>0.86912049672839786</v>
      </c>
      <c r="V132" s="35">
        <f t="shared" si="578"/>
        <v>1.5861208373636249E-2</v>
      </c>
      <c r="W132" s="243">
        <f>IFERROR('Turistas lugar residencia isla '!W132/'Turistas lugar residencia isla '!$K132,"-")</f>
        <v>0.78759712178578478</v>
      </c>
      <c r="X132" s="35">
        <f t="shared" si="579"/>
        <v>-9.6279083695498535E-3</v>
      </c>
      <c r="Y132" s="243">
        <f>IFERROR('Turistas lugar residencia isla '!Y132/'Turistas lugar residencia isla '!$M132,"-")</f>
        <v>0.47164635754602524</v>
      </c>
      <c r="Z132" s="35">
        <f t="shared" si="580"/>
        <v>-2.6697663690232409E-2</v>
      </c>
      <c r="AA132" s="242">
        <f>IFERROR('Turistas lugar residencia isla '!AA132/'Turistas lugar residencia isla '!$C132,"-")</f>
        <v>0.17344373861456164</v>
      </c>
      <c r="AB132" s="35">
        <f t="shared" si="581"/>
        <v>-0.10329938814217721</v>
      </c>
      <c r="AC132" s="243">
        <f>IFERROR('Turistas lugar residencia isla '!AC132/'Turistas lugar residencia isla '!$E132,"-")</f>
        <v>0.13691111279759646</v>
      </c>
      <c r="AD132" s="35">
        <f t="shared" si="582"/>
        <v>-0.22879287755216293</v>
      </c>
      <c r="AE132" s="243">
        <f>IFERROR('Turistas lugar residencia isla '!AE132/'Turistas lugar residencia isla '!$G132,"-")</f>
        <v>0.22353563085108197</v>
      </c>
      <c r="AF132" s="35">
        <f t="shared" si="583"/>
        <v>-4.520253084068182E-2</v>
      </c>
      <c r="AG132" s="243">
        <f>IFERROR('Turistas lugar residencia isla '!AG132/'Turistas lugar residencia isla '!$I132,"-")</f>
        <v>0.13087950327160208</v>
      </c>
      <c r="AH132" s="35">
        <f t="shared" si="584"/>
        <v>-9.3908835964266246E-2</v>
      </c>
      <c r="AI132" s="243">
        <f>IFERROR('Turistas lugar residencia isla '!AI132/'Turistas lugar residencia isla '!$K132,"-")</f>
        <v>0.21240287821421522</v>
      </c>
      <c r="AJ132" s="35">
        <f t="shared" si="585"/>
        <v>3.7395704837158483E-2</v>
      </c>
      <c r="AK132" s="243">
        <f>IFERROR('Turistas lugar residencia isla '!AK132/'Turistas lugar residencia isla '!$M132,"-")</f>
        <v>0.52835364245397476</v>
      </c>
      <c r="AL132" s="35">
        <f t="shared" si="586"/>
        <v>2.5100579615372265E-2</v>
      </c>
      <c r="AM132" s="242">
        <f>IFERROR('Turistas lugar residencia isla '!AM132/'Turistas lugar residencia isla '!$C132,"-")</f>
        <v>0.19435086743970764</v>
      </c>
      <c r="AN132" s="35">
        <f t="shared" si="587"/>
        <v>9.2137371087464004E-2</v>
      </c>
      <c r="AO132" s="243">
        <f>IFERROR('Turistas lugar residencia isla '!AO132/'Turistas lugar residencia isla '!$E132,"-")</f>
        <v>0.12799828573724459</v>
      </c>
      <c r="AP132" s="35">
        <f t="shared" si="588"/>
        <v>0.16508657138577409</v>
      </c>
      <c r="AQ132" s="243">
        <f>IFERROR('Turistas lugar residencia isla '!AQ132/'Turistas lugar residencia isla '!$G132,"-")</f>
        <v>0.20548062002285011</v>
      </c>
      <c r="AR132" s="35">
        <f t="shared" si="589"/>
        <v>5.1927631158921628E-2</v>
      </c>
      <c r="AS132" s="243">
        <f>IFERROR('Turistas lugar residencia isla '!AS132/'Turistas lugar residencia isla '!$I132,"-")</f>
        <v>0.40675291565794408</v>
      </c>
      <c r="AT132" s="35">
        <f t="shared" si="590"/>
        <v>9.3149960745600335E-2</v>
      </c>
      <c r="AU132" s="243">
        <f>IFERROR('Turistas lugar residencia isla '!AU132/'Turistas lugar residencia isla '!$K132,"-")</f>
        <v>0.11318613289310772</v>
      </c>
      <c r="AV132" s="35">
        <f t="shared" si="591"/>
        <v>7.1718161615899279E-2</v>
      </c>
      <c r="AW132" s="243">
        <f>IFERROR('Turistas lugar residencia isla '!AW132/'Turistas lugar residencia isla '!$M132,"-")</f>
        <v>0.17086036820171968</v>
      </c>
      <c r="AX132" s="35">
        <f t="shared" si="592"/>
        <v>-0.12457646316769211</v>
      </c>
      <c r="AY132" s="242">
        <f>IFERROR('Turistas lugar residencia isla '!AY132/'Turistas lugar residencia isla '!$C132,"-")</f>
        <v>2.3911226945417051E-2</v>
      </c>
      <c r="AZ132" s="35">
        <f t="shared" si="593"/>
        <v>7.7998159179848425E-3</v>
      </c>
      <c r="BA132" s="243">
        <f>IFERROR('Turistas lugar residencia isla '!BA132/'Turistas lugar residencia isla '!$E132,"-")</f>
        <v>3.3702673624906809E-2</v>
      </c>
      <c r="BB132" s="35">
        <f t="shared" si="594"/>
        <v>6.6143119750114554E-2</v>
      </c>
      <c r="BC132" s="243">
        <f>IFERROR('Turistas lugar residencia isla '!BC132/'Turistas lugar residencia isla '!$G132,"-")</f>
        <v>2.9633545350681242E-2</v>
      </c>
      <c r="BD132" s="35">
        <f t="shared" si="595"/>
        <v>-4.8428754932473117E-2</v>
      </c>
      <c r="BE132" s="243">
        <f>IFERROR('Turistas lugar residencia isla '!BE132/'Turistas lugar residencia isla '!$I132,"-")</f>
        <v>6.4558243769050078E-3</v>
      </c>
      <c r="BF132" s="35">
        <f t="shared" si="596"/>
        <v>-0.21003081724590589</v>
      </c>
      <c r="BG132" s="243">
        <f>IFERROR('Turistas lugar residencia isla '!BG132/'Turistas lugar residencia isla '!$K132,"-")</f>
        <v>1.1955175940713094E-2</v>
      </c>
      <c r="BH132" s="35">
        <f t="shared" si="597"/>
        <v>-0.10975356240282863</v>
      </c>
      <c r="BI132" s="243">
        <f>IFERROR('Turistas lugar residencia isla '!BI132/'Turistas lugar residencia isla '!$M132,"-")</f>
        <v>2.331592551564066E-2</v>
      </c>
      <c r="BJ132" s="35">
        <f t="shared" si="598"/>
        <v>-0.11690271227268489</v>
      </c>
      <c r="BK132" s="242">
        <f>IFERROR('Turistas lugar residencia isla '!BK132/'Turistas lugar residencia isla '!$C132,"-")</f>
        <v>4.8189678109271307E-2</v>
      </c>
      <c r="BL132" s="35">
        <f t="shared" si="599"/>
        <v>9.8633800393650883E-2</v>
      </c>
      <c r="BM132" s="243">
        <f>IFERROR('Turistas lugar residencia isla '!BM132/'Turistas lugar residencia isla '!$E132,"-")</f>
        <v>4.9878796266121433E-2</v>
      </c>
      <c r="BN132" s="35">
        <f t="shared" si="600"/>
        <v>6.29255703354068E-2</v>
      </c>
      <c r="BO132" s="243">
        <f>IFERROR('Turistas lugar residencia isla '!BO132/'Turistas lugar residencia isla '!$G132,"-")</f>
        <v>3.682963013488396E-2</v>
      </c>
      <c r="BP132" s="35">
        <f t="shared" si="601"/>
        <v>0.50530268423815783</v>
      </c>
      <c r="BQ132" s="243">
        <f>IFERROR('Turistas lugar residencia isla '!BQ132/'Turistas lugar residencia isla '!$I132,"-")</f>
        <v>7.0808468643505887E-2</v>
      </c>
      <c r="BR132" s="35">
        <f t="shared" si="602"/>
        <v>5.1291118300526239E-2</v>
      </c>
      <c r="BS132" s="243">
        <f>IFERROR('Turistas lugar residencia isla '!BS132/'Turistas lugar residencia isla '!$K132,"-")</f>
        <v>4.5200882843761774E-2</v>
      </c>
      <c r="BT132" s="35">
        <f t="shared" si="603"/>
        <v>5.8720804202506915E-2</v>
      </c>
      <c r="BU132" s="243">
        <f>IFERROR('Turistas lugar residencia isla '!BU132/'Turistas lugar residencia isla '!$M132,"-")</f>
        <v>6.6413462045682339E-2</v>
      </c>
      <c r="BV132" s="35">
        <f t="shared" si="604"/>
        <v>7.1791358984572007E-2</v>
      </c>
      <c r="BW132" s="242">
        <f>IFERROR('Turistas lugar residencia isla '!BW132/'Turistas lugar residencia isla '!$C132,"-")</f>
        <v>0.33009972007653904</v>
      </c>
      <c r="BX132" s="35">
        <f t="shared" si="605"/>
        <v>4.4275270686790602E-2</v>
      </c>
      <c r="BY132" s="243">
        <f>IFERROR('Turistas lugar residencia isla '!BY132/'Turistas lugar residencia isla '!$E132,"-")</f>
        <v>0.41917295750503342</v>
      </c>
      <c r="BZ132" s="35">
        <f t="shared" si="606"/>
        <v>8.3741714671055734E-2</v>
      </c>
      <c r="CA132" s="243">
        <f>IFERROR('Turistas lugar residencia isla '!CA132/'Turistas lugar residencia isla '!$G132,"-")</f>
        <v>0.21202530566308</v>
      </c>
      <c r="CB132" s="35">
        <f t="shared" si="607"/>
        <v>-1.5926188150502285E-2</v>
      </c>
      <c r="CC132" s="243">
        <f>IFERROR('Turistas lugar residencia isla '!CC132/'Turistas lugar residencia isla '!$I132,"-")</f>
        <v>0.19796148093321614</v>
      </c>
      <c r="CD132" s="35">
        <f t="shared" si="608"/>
        <v>1.6285191992162718E-2</v>
      </c>
      <c r="CE132" s="243">
        <f>IFERROR('Turistas lugar residencia isla '!CE132/'Turistas lugar residencia isla '!$K132,"-")</f>
        <v>0.4310323171059951</v>
      </c>
      <c r="CF132" s="35">
        <f t="shared" si="609"/>
        <v>3.4652514039383187E-2</v>
      </c>
      <c r="CG132" s="243">
        <f>IFERROR('Turistas lugar residencia isla '!CG132/'Turistas lugar residencia isla '!$M132,"-")</f>
        <v>6.340665717149338E-2</v>
      </c>
      <c r="CH132" s="35">
        <f t="shared" si="610"/>
        <v>7.6859995707279083E-5</v>
      </c>
      <c r="CI132" s="242">
        <f>IFERROR('Turistas lugar residencia isla '!CI132/'Turistas lugar residencia isla '!$C132,"-")</f>
        <v>4.1033906186112974E-2</v>
      </c>
      <c r="CJ132" s="35">
        <f t="shared" si="611"/>
        <v>-4.0469913267078717E-2</v>
      </c>
      <c r="CK132" s="243">
        <f>IFERROR('Turistas lugar residencia isla '!CK132/'Turistas lugar residencia isla '!$E132,"-")</f>
        <v>3.3794190256380495E-2</v>
      </c>
      <c r="CL132" s="35">
        <f t="shared" si="612"/>
        <v>-6.6397437646929958E-2</v>
      </c>
      <c r="CM132" s="243">
        <f>IFERROR('Turistas lugar residencia isla '!CM132/'Turistas lugar residencia isla '!$G132,"-")</f>
        <v>7.6022713708370993E-2</v>
      </c>
      <c r="CN132" s="35">
        <f t="shared" si="613"/>
        <v>0.13742285249839359</v>
      </c>
      <c r="CO132" s="243">
        <f>IFERROR('Turistas lugar residencia isla '!CO132/'Turistas lugar residencia isla '!$I132,"-")</f>
        <v>2.0539390294675487E-2</v>
      </c>
      <c r="CP132" s="35">
        <f t="shared" si="614"/>
        <v>-0.12664691004189887</v>
      </c>
      <c r="CQ132" s="243">
        <f>IFERROR('Turistas lugar residencia isla '!CQ132/'Turistas lugar residencia isla '!$K132,"-")</f>
        <v>2.2923433042042744E-2</v>
      </c>
      <c r="CR132" s="35">
        <f t="shared" si="615"/>
        <v>-0.40455277255595568</v>
      </c>
      <c r="CS132" s="243">
        <f>IFERROR('Turistas lugar residencia isla '!CS132/'Turistas lugar residencia isla '!$M132,"-")</f>
        <v>7.6436144959645513E-2</v>
      </c>
      <c r="CT132" s="35">
        <f t="shared" si="616"/>
        <v>6.5703613740366595E-2</v>
      </c>
      <c r="CU132" s="242">
        <f>IFERROR('Turistas lugar residencia isla '!CU132/'Turistas lugar residencia isla '!$C132,"-")</f>
        <v>3.5446487695863539E-2</v>
      </c>
      <c r="CV132" s="35">
        <f t="shared" si="617"/>
        <v>-5.2890502321265465E-2</v>
      </c>
      <c r="CW132" s="243">
        <f>IFERROR('Turistas lugar residencia isla '!CW132/'Turistas lugar residencia isla '!$E132,"-")</f>
        <v>2.5613496247818109E-2</v>
      </c>
      <c r="CX132" s="35">
        <f t="shared" si="618"/>
        <v>-3.3028312087757916E-2</v>
      </c>
      <c r="CY132" s="243">
        <f>IFERROR('Turistas lugar residencia isla '!CY132/'Turistas lugar residencia isla '!$G132,"-")</f>
        <v>1.9466944051293421E-2</v>
      </c>
      <c r="CZ132" s="35">
        <f t="shared" si="619"/>
        <v>-0.26269470172170695</v>
      </c>
      <c r="DA132" s="243">
        <f>IFERROR('Turistas lugar residencia isla '!DA132/'Turistas lugar residencia isla '!$I132,"-")</f>
        <v>3.0660025802737557E-2</v>
      </c>
      <c r="DB132" s="35">
        <f t="shared" si="620"/>
        <v>1.3256944301875055</v>
      </c>
      <c r="DC132" s="243">
        <f>IFERROR('Turistas lugar residencia isla '!DC132/'Turistas lugar residencia isla '!$K132,"-")</f>
        <v>8.2003983563315327E-2</v>
      </c>
      <c r="DD132" s="35">
        <f t="shared" si="621"/>
        <v>-9.4468459510900771E-2</v>
      </c>
      <c r="DE132" s="243">
        <f>IFERROR('Turistas lugar residencia isla '!DE132/'Turistas lugar residencia isla '!$M132,"-")</f>
        <v>3.7980693147649943E-3</v>
      </c>
      <c r="DF132" s="35">
        <f t="shared" si="622"/>
        <v>-0.47134040196233584</v>
      </c>
      <c r="DG132" s="242">
        <f>IFERROR('Turistas lugar residencia isla '!DG132/'Turistas lugar residencia isla '!$C132,"-")</f>
        <v>2.36196577164264E-2</v>
      </c>
      <c r="DH132" s="35">
        <f t="shared" si="623"/>
        <v>-0.19456436978728409</v>
      </c>
      <c r="DI132" s="243">
        <f>IFERROR('Turistas lugar residencia isla '!DI132/'Turistas lugar residencia isla '!$E132,"-")</f>
        <v>9.2833578121721584E-3</v>
      </c>
      <c r="DJ132" s="35">
        <f t="shared" si="624"/>
        <v>-0.3416749157052722</v>
      </c>
      <c r="DK132" s="243">
        <f>IFERROR('Turistas lugar residencia isla '!DK132/'Turistas lugar residencia isla '!$G132,"-")</f>
        <v>6.4832972392271884E-2</v>
      </c>
      <c r="DL132" s="35">
        <f t="shared" si="625"/>
        <v>-0.17891225689890444</v>
      </c>
      <c r="DM132" s="243">
        <f>IFERROR('Turistas lugar residencia isla '!DM132/'Turistas lugar residencia isla '!$I132,"-")</f>
        <v>1.0871073692001664E-2</v>
      </c>
      <c r="DN132" s="35">
        <f t="shared" si="626"/>
        <v>-0.29561473370196045</v>
      </c>
      <c r="DO132" s="243">
        <f>IFERROR('Turistas lugar residencia isla '!DO132/'Turistas lugar residencia isla '!$K132,"-")</f>
        <v>1.0954799117156239E-2</v>
      </c>
      <c r="DP132" s="35">
        <f t="shared" si="627"/>
        <v>0.12128689040507834</v>
      </c>
      <c r="DQ132" s="243">
        <f>IFERROR('Turistas lugar residencia isla '!DQ132/'Turistas lugar residencia isla '!$M132,"-")</f>
        <v>2.7430500606636073E-3</v>
      </c>
      <c r="DR132" s="35">
        <f t="shared" si="628"/>
        <v>-0.63637170505345853</v>
      </c>
      <c r="DS132" s="242">
        <f>IFERROR('Turistas lugar residencia isla '!DS132/'Turistas lugar residencia isla '!$C132,"-")</f>
        <v>7.5751895837530489E-2</v>
      </c>
      <c r="DT132" s="35">
        <f t="shared" si="629"/>
        <v>-5.4378285356147082E-2</v>
      </c>
      <c r="DU132" s="243">
        <f>IFERROR('Turistas lugar residencia isla '!DU132/'Turistas lugar residencia isla '!$E132,"-")</f>
        <v>0.12440904809310589</v>
      </c>
      <c r="DV132" s="35">
        <f t="shared" si="630"/>
        <v>-6.1427610418982481E-2</v>
      </c>
      <c r="DW132" s="243">
        <f>IFERROR('Turistas lugar residencia isla '!DW132/'Turistas lugar residencia isla '!$G132,"-")</f>
        <v>0.11063213000699146</v>
      </c>
      <c r="DX132" s="35">
        <f t="shared" si="631"/>
        <v>6.865758533498223E-2</v>
      </c>
      <c r="DY132" s="243">
        <f>IFERROR('Turistas lugar residencia isla '!DY132/'Turistas lugar residencia isla '!$I132,"-")</f>
        <v>6.9518331765637126E-2</v>
      </c>
      <c r="DZ132" s="35">
        <f t="shared" si="632"/>
        <v>-0.14422139825940028</v>
      </c>
      <c r="EA132" s="243">
        <f>IFERROR('Turistas lugar residencia isla '!EA132/'Turistas lugar residencia isla '!$K132,"-")</f>
        <v>4.5640510326759857E-2</v>
      </c>
      <c r="EB132" s="35">
        <f t="shared" si="633"/>
        <v>-0.1376292890714621</v>
      </c>
      <c r="EC132" s="243">
        <f>IFERROR('Turistas lugar residencia isla '!EC132/'Turistas lugar residencia isla '!$M132,"-")</f>
        <v>4.5576831777179937E-2</v>
      </c>
      <c r="ED132" s="35">
        <f t="shared" si="634"/>
        <v>6.7699608940023248E-2</v>
      </c>
    </row>
    <row r="133" spans="1:134" s="16" customFormat="1" outlineLevel="1" x14ac:dyDescent="0.25">
      <c r="A133" s="218"/>
      <c r="B133" s="33" t="s">
        <v>49</v>
      </c>
      <c r="C133" s="242">
        <f>IFERROR('Turistas lugar residencia isla '!C133/'Turistas lugar residencia isla '!$C133,"-")</f>
        <v>1</v>
      </c>
      <c r="D133" s="35">
        <f t="shared" si="569"/>
        <v>0</v>
      </c>
      <c r="E133" s="243">
        <f>IFERROR('Turistas lugar residencia isla '!E133/'Turistas lugar residencia isla '!$E133,"-")</f>
        <v>1</v>
      </c>
      <c r="F133" s="35">
        <f t="shared" si="570"/>
        <v>0</v>
      </c>
      <c r="G133" s="243">
        <f>IFERROR('Turistas lugar residencia isla '!G133/'Turistas lugar residencia isla '!$G133,"-")</f>
        <v>1</v>
      </c>
      <c r="H133" s="35">
        <f t="shared" si="571"/>
        <v>0</v>
      </c>
      <c r="I133" s="243">
        <f>IFERROR('Turistas lugar residencia isla '!I133/'Turistas lugar residencia isla '!$I133,"-")</f>
        <v>1</v>
      </c>
      <c r="J133" s="35">
        <f t="shared" si="572"/>
        <v>0</v>
      </c>
      <c r="K133" s="243">
        <f>IFERROR('Turistas lugar residencia isla '!K133/'Turistas lugar residencia isla '!$K133,"-")</f>
        <v>1</v>
      </c>
      <c r="L133" s="35">
        <f t="shared" si="573"/>
        <v>0</v>
      </c>
      <c r="M133" s="243">
        <f>IFERROR('Turistas lugar residencia isla '!M133/'Turistas lugar residencia isla '!$M133,"-")</f>
        <v>1</v>
      </c>
      <c r="N133" s="35">
        <f t="shared" si="574"/>
        <v>0</v>
      </c>
      <c r="O133" s="242">
        <f>IFERROR('Turistas lugar residencia isla '!O133/'Turistas lugar residencia isla '!$C133,"-")</f>
        <v>0.85724300133598164</v>
      </c>
      <c r="P133" s="35">
        <f t="shared" si="575"/>
        <v>1.2768741108574178E-2</v>
      </c>
      <c r="Q133" s="243">
        <f>IFERROR('Turistas lugar residencia isla '!Q133/'Turistas lugar residencia isla '!$E133,"-")</f>
        <v>0.86624733969698886</v>
      </c>
      <c r="R133" s="35">
        <f t="shared" si="576"/>
        <v>2.1881646545750533E-2</v>
      </c>
      <c r="S133" s="243">
        <f>IFERROR('Turistas lugar residencia isla '!S133/'Turistas lugar residencia isla '!$G133,"-")</f>
        <v>0.79983119929086732</v>
      </c>
      <c r="T133" s="35">
        <f t="shared" si="577"/>
        <v>-7.9233941176973799E-3</v>
      </c>
      <c r="U133" s="243">
        <f>IFERROR('Turistas lugar residencia isla '!U133/'Turistas lugar residencia isla '!$I133,"-")</f>
        <v>0.92621142762268449</v>
      </c>
      <c r="V133" s="35">
        <f t="shared" si="578"/>
        <v>2.1529698062190183E-2</v>
      </c>
      <c r="W133" s="243">
        <f>IFERROR('Turistas lugar residencia isla '!W133/'Turistas lugar residencia isla '!$K133,"-")</f>
        <v>0.85599757254419728</v>
      </c>
      <c r="X133" s="35">
        <f t="shared" si="579"/>
        <v>2.3920020942260756E-3</v>
      </c>
      <c r="Y133" s="243">
        <f>IFERROR('Turistas lugar residencia isla '!Y133/'Turistas lugar residencia isla '!$M133,"-")</f>
        <v>0.60886884629838411</v>
      </c>
      <c r="Z133" s="35">
        <f t="shared" si="580"/>
        <v>-0.21592612501409136</v>
      </c>
      <c r="AA133" s="242">
        <f>IFERROR('Turistas lugar residencia isla '!AA133/'Turistas lugar residencia isla '!$C133,"-")</f>
        <v>0.14275801461960083</v>
      </c>
      <c r="AB133" s="35">
        <f t="shared" si="581"/>
        <v>-7.0373463833982464E-2</v>
      </c>
      <c r="AC133" s="243">
        <f>IFERROR('Turistas lugar residencia isla '!AC133/'Turistas lugar residencia isla '!$E133,"-")</f>
        <v>0.13375529426638852</v>
      </c>
      <c r="AD133" s="35">
        <f t="shared" si="582"/>
        <v>-0.12177409270071937</v>
      </c>
      <c r="AE133" s="243">
        <f>IFERROR('Turistas lugar residencia isla '!AE133/'Turistas lugar residencia isla '!$G133,"-")</f>
        <v>0.20016880070913262</v>
      </c>
      <c r="AF133" s="35">
        <f t="shared" si="583"/>
        <v>3.2965041568355113E-2</v>
      </c>
      <c r="AG133" s="243">
        <f>IFERROR('Turistas lugar residencia isla '!AG133/'Turistas lugar residencia isla '!$I133,"-")</f>
        <v>7.3788572377315523E-2</v>
      </c>
      <c r="AH133" s="35">
        <f t="shared" si="584"/>
        <v>-0.20920493297370746</v>
      </c>
      <c r="AI133" s="243">
        <f>IFERROR('Turistas lugar residencia isla '!AI133/'Turistas lugar residencia isla '!$K133,"-")</f>
        <v>0.14400242745580275</v>
      </c>
      <c r="AJ133" s="35">
        <f t="shared" si="585"/>
        <v>-1.3986515692377632E-2</v>
      </c>
      <c r="AK133" s="243">
        <f>IFERROR('Turistas lugar residencia isla '!AK133/'Turistas lugar residencia isla '!$M133,"-")</f>
        <v>0.39113115370161594</v>
      </c>
      <c r="AL133" s="35">
        <f t="shared" si="586"/>
        <v>0.75038194741251685</v>
      </c>
      <c r="AM133" s="242">
        <f>IFERROR('Turistas lugar residencia isla '!AM133/'Turistas lugar residencia isla '!$C133,"-")</f>
        <v>0.21642698581218028</v>
      </c>
      <c r="AN133" s="35">
        <f t="shared" si="587"/>
        <v>8.5697462948906011E-3</v>
      </c>
      <c r="AO133" s="243">
        <f>IFERROR('Turistas lugar residencia isla '!AO133/'Turistas lugar residencia isla '!$E133,"-")</f>
        <v>0.13389752828876667</v>
      </c>
      <c r="AP133" s="35">
        <f t="shared" si="588"/>
        <v>-5.3798517428412795E-2</v>
      </c>
      <c r="AQ133" s="243">
        <f>IFERROR('Turistas lugar residencia isla '!AQ133/'Turistas lugar residencia isla '!$G133,"-")</f>
        <v>0.23723709713674979</v>
      </c>
      <c r="AR133" s="35">
        <f t="shared" si="589"/>
        <v>-6.5255595772261366E-2</v>
      </c>
      <c r="AS133" s="243">
        <f>IFERROR('Turistas lugar residencia isla '!AS133/'Turistas lugar residencia isla '!$I133,"-")</f>
        <v>0.4670430018263324</v>
      </c>
      <c r="AT133" s="35">
        <f t="shared" si="590"/>
        <v>4.3700196735903862E-2</v>
      </c>
      <c r="AU133" s="243">
        <f>IFERROR('Turistas lugar residencia isla '!AU133/'Turistas lugar residencia isla '!$K133,"-")</f>
        <v>0.11722056310586582</v>
      </c>
      <c r="AV133" s="35">
        <f t="shared" si="591"/>
        <v>-0.17361418019376162</v>
      </c>
      <c r="AW133" s="243">
        <f>IFERROR('Turistas lugar residencia isla '!AW133/'Turistas lugar residencia isla '!$M133,"-")</f>
        <v>0.29177001127395719</v>
      </c>
      <c r="AX133" s="35">
        <f t="shared" si="592"/>
        <v>-0.47644359236639888</v>
      </c>
      <c r="AY133" s="242">
        <f>IFERROR('Turistas lugar residencia isla '!AY133/'Turistas lugar residencia isla '!$C133,"-")</f>
        <v>2.5807303704682032E-2</v>
      </c>
      <c r="AZ133" s="35">
        <f t="shared" si="593"/>
        <v>-1.560149405601885E-2</v>
      </c>
      <c r="BA133" s="243">
        <f>IFERROR('Turistas lugar residencia isla '!BA133/'Turistas lugar residencia isla '!$E133,"-")</f>
        <v>3.7510272457171756E-2</v>
      </c>
      <c r="BB133" s="35">
        <f t="shared" si="594"/>
        <v>4.3025705015997229E-2</v>
      </c>
      <c r="BC133" s="243">
        <f>IFERROR('Turistas lugar residencia isla '!BC133/'Turistas lugar residencia isla '!$G133,"-")</f>
        <v>2.8288963063181512E-2</v>
      </c>
      <c r="BD133" s="35">
        <f t="shared" si="595"/>
        <v>-7.2927343633215735E-2</v>
      </c>
      <c r="BE133" s="243">
        <f>IFERROR('Turistas lugar residencia isla '!BE133/'Turistas lugar residencia isla '!$I133,"-")</f>
        <v>6.3565854699841086E-3</v>
      </c>
      <c r="BF133" s="35">
        <f t="shared" si="596"/>
        <v>-0.24798830157274954</v>
      </c>
      <c r="BG133" s="243">
        <f>IFERROR('Turistas lugar residencia isla '!BG133/'Turistas lugar residencia isla '!$K133,"-")</f>
        <v>1.5427120430554003E-2</v>
      </c>
      <c r="BH133" s="35">
        <f t="shared" si="597"/>
        <v>4.6969392169875279E-2</v>
      </c>
      <c r="BI133" s="243">
        <f>IFERROR('Turistas lugar residencia isla '!BI133/'Turistas lugar residencia isla '!$M133,"-")</f>
        <v>2.3224351747463359E-2</v>
      </c>
      <c r="BJ133" s="35">
        <f t="shared" si="598"/>
        <v>0.48701503061496831</v>
      </c>
      <c r="BK133" s="242">
        <f>IFERROR('Turistas lugar residencia isla '!BK133/'Turistas lugar residencia isla '!$C133,"-")</f>
        <v>2.9040074367948632E-2</v>
      </c>
      <c r="BL133" s="35">
        <f t="shared" si="599"/>
        <v>0.12916930997853249</v>
      </c>
      <c r="BM133" s="243">
        <f>IFERROR('Turistas lugar residencia isla '!BM133/'Turistas lugar residencia isla '!$E133,"-")</f>
        <v>3.6454053142845104E-2</v>
      </c>
      <c r="BN133" s="35">
        <f t="shared" si="600"/>
        <v>0.16342419954902443</v>
      </c>
      <c r="BO133" s="243">
        <f>IFERROR('Turistas lugar residencia isla '!BO133/'Turistas lugar residencia isla '!$G133,"-")</f>
        <v>1.35846399837137E-2</v>
      </c>
      <c r="BP133" s="35">
        <f t="shared" si="601"/>
        <v>0.71100356723214109</v>
      </c>
      <c r="BQ133" s="243">
        <f>IFERROR('Turistas lugar residencia isla '!BQ133/'Turistas lugar residencia isla '!$I133,"-")</f>
        <v>3.6378406584284054E-2</v>
      </c>
      <c r="BR133" s="35">
        <f t="shared" si="602"/>
        <v>-2.9552506707481219E-2</v>
      </c>
      <c r="BS133" s="243">
        <f>IFERROR('Turistas lugar residencia isla '!BS133/'Turistas lugar residencia isla '!$K133,"-")</f>
        <v>2.6755247509994622E-2</v>
      </c>
      <c r="BT133" s="35">
        <f t="shared" si="603"/>
        <v>2.6653320029875527E-2</v>
      </c>
      <c r="BU133" s="243">
        <f>IFERROR('Turistas lugar residencia isla '!BU133/'Turistas lugar residencia isla '!$M133,"-")</f>
        <v>3.7504697482149567E-2</v>
      </c>
      <c r="BV133" s="35">
        <f t="shared" si="604"/>
        <v>0.73806935646176508</v>
      </c>
      <c r="BW133" s="242">
        <f>IFERROR('Turistas lugar residencia isla '!BW133/'Turistas lugar residencia isla '!$C133,"-")</f>
        <v>0.36195957512737542</v>
      </c>
      <c r="BX133" s="35">
        <f t="shared" si="605"/>
        <v>7.6961466925479671E-2</v>
      </c>
      <c r="BY133" s="243">
        <f>IFERROR('Turistas lugar residencia isla '!BY133/'Turistas lugar residencia isla '!$E133,"-")</f>
        <v>0.43055818951893293</v>
      </c>
      <c r="BZ133" s="35">
        <f t="shared" si="606"/>
        <v>7.7985560047235225E-2</v>
      </c>
      <c r="CA133" s="243">
        <f>IFERROR('Turistas lugar residencia isla '!CA133/'Turistas lugar residencia isla '!$G133,"-")</f>
        <v>0.23371688134328042</v>
      </c>
      <c r="CB133" s="35">
        <f t="shared" si="607"/>
        <v>3.2449375356855992E-2</v>
      </c>
      <c r="CC133" s="243">
        <f>IFERROR('Turistas lugar residencia isla '!CC133/'Turistas lugar residencia isla '!$I133,"-")</f>
        <v>0.261207039681222</v>
      </c>
      <c r="CD133" s="35">
        <f t="shared" si="608"/>
        <v>0.4346268718240196</v>
      </c>
      <c r="CE133" s="243">
        <f>IFERROR('Turistas lugar residencia isla '!CE133/'Turistas lugar residencia isla '!$K133,"-")</f>
        <v>0.48925478171529563</v>
      </c>
      <c r="CF133" s="35">
        <f t="shared" si="609"/>
        <v>4.9263108278038592E-2</v>
      </c>
      <c r="CG133" s="243">
        <f>IFERROR('Turistas lugar residencia isla '!CG133/'Turistas lugar residencia isla '!$M133,"-")</f>
        <v>7.3581360390830519E-2</v>
      </c>
      <c r="CH133" s="35">
        <f t="shared" si="610"/>
        <v>0.62795390754804536</v>
      </c>
      <c r="CI133" s="242">
        <f>IFERROR('Turistas lugar residencia isla '!CI133/'Turistas lugar residencia isla '!$C133,"-")</f>
        <v>3.285397162436058E-2</v>
      </c>
      <c r="CJ133" s="35">
        <f t="shared" si="611"/>
        <v>-6.6038271229200918E-2</v>
      </c>
      <c r="CK133" s="243">
        <f>IFERROR('Turistas lugar residencia isla '!CK133/'Turistas lugar residencia isla '!$E133,"-")</f>
        <v>2.6974418947678953E-2</v>
      </c>
      <c r="CL133" s="35">
        <f t="shared" si="612"/>
        <v>-0.13635753354448144</v>
      </c>
      <c r="CM133" s="243">
        <f>IFERROR('Turistas lugar residencia isla '!CM133/'Turistas lugar residencia isla '!$G133,"-")</f>
        <v>6.003876478596664E-2</v>
      </c>
      <c r="CN133" s="35">
        <f t="shared" si="613"/>
        <v>5.8052392912378403E-2</v>
      </c>
      <c r="CO133" s="243">
        <f>IFERROR('Turistas lugar residencia isla '!CO133/'Turistas lugar residencia isla '!$I133,"-")</f>
        <v>1.4907141671212732E-2</v>
      </c>
      <c r="CP133" s="35">
        <f t="shared" si="614"/>
        <v>-0.18099434935172476</v>
      </c>
      <c r="CQ133" s="243">
        <f>IFERROR('Turistas lugar residencia isla '!CQ133/'Turistas lugar residencia isla '!$K133,"-")</f>
        <v>2.2038743472220006E-2</v>
      </c>
      <c r="CR133" s="35">
        <f t="shared" si="615"/>
        <v>1.4584288625636432E-3</v>
      </c>
      <c r="CS133" s="243">
        <f>IFERROR('Turistas lugar residencia isla '!CS133/'Turistas lugar residencia isla '!$M133,"-")</f>
        <v>7.9969936114242759E-2</v>
      </c>
      <c r="CT133" s="35">
        <f t="shared" si="616"/>
        <v>0.19362046325377169</v>
      </c>
      <c r="CU133" s="242">
        <f>IFERROR('Turistas lugar residencia isla '!CU133/'Turistas lugar residencia isla '!$C133,"-")</f>
        <v>3.8175546965086689E-2</v>
      </c>
      <c r="CV133" s="35">
        <f t="shared" si="617"/>
        <v>-4.5924832564347096E-2</v>
      </c>
      <c r="CW133" s="243">
        <f>IFERROR('Turistas lugar residencia isla '!CW133/'Turistas lugar residencia isla '!$E133,"-")</f>
        <v>2.4419474471626946E-2</v>
      </c>
      <c r="CX133" s="35">
        <f t="shared" si="618"/>
        <v>-8.1433411277932355E-2</v>
      </c>
      <c r="CY133" s="243">
        <f>IFERROR('Turistas lugar residencia isla '!CY133/'Turistas lugar residencia isla '!$G133,"-")</f>
        <v>2.2966227134501933E-2</v>
      </c>
      <c r="CZ133" s="35">
        <f t="shared" si="619"/>
        <v>-0.11120399100195444</v>
      </c>
      <c r="DA133" s="243">
        <f>IFERROR('Turistas lugar residencia isla '!DA133/'Turistas lugar residencia isla '!$I133,"-")</f>
        <v>1.4243020801214392E-2</v>
      </c>
      <c r="DB133" s="35">
        <f t="shared" si="620"/>
        <v>-6.2753948691189887E-3</v>
      </c>
      <c r="DC133" s="243">
        <f>IFERROR('Turistas lugar residencia isla '!DC133/'Turistas lugar residencia isla '!$K133,"-")</f>
        <v>0.10944312247472732</v>
      </c>
      <c r="DD133" s="35">
        <f t="shared" si="621"/>
        <v>4.1849240755916339E-2</v>
      </c>
      <c r="DE133" s="243">
        <f>IFERROR('Turistas lugar residencia isla '!DE133/'Turistas lugar residencia isla '!$M133,"-")</f>
        <v>1.4280345734686208E-3</v>
      </c>
      <c r="DF133" s="35" t="str">
        <f t="shared" si="622"/>
        <v>-</v>
      </c>
      <c r="DG133" s="242">
        <f>IFERROR('Turistas lugar residencia isla '!DG133/'Turistas lugar residencia isla '!$C133,"-")</f>
        <v>3.1039474954155006E-2</v>
      </c>
      <c r="DH133" s="35">
        <f t="shared" si="623"/>
        <v>-0.15757969812358963</v>
      </c>
      <c r="DI133" s="243">
        <f>IFERROR('Turistas lugar residencia isla '!DI133/'Turistas lugar residencia isla '!$E133,"-")</f>
        <v>1.8171713340497712E-2</v>
      </c>
      <c r="DJ133" s="35">
        <f t="shared" si="624"/>
        <v>-5.8568084200040227E-2</v>
      </c>
      <c r="DK133" s="243">
        <f>IFERROR('Turistas lugar residencia isla '!DK133/'Turistas lugar residencia isla '!$G133,"-")</f>
        <v>8.3030439263553885E-2</v>
      </c>
      <c r="DL133" s="35">
        <f t="shared" si="625"/>
        <v>-0.12731151192353141</v>
      </c>
      <c r="DM133" s="243">
        <f>IFERROR('Turistas lugar residencia isla '!DM133/'Turistas lugar residencia isla '!$I133,"-")</f>
        <v>1.0809753089347975E-2</v>
      </c>
      <c r="DN133" s="35">
        <f t="shared" si="626"/>
        <v>-0.34966630143576294</v>
      </c>
      <c r="DO133" s="243">
        <f>IFERROR('Turistas lugar residencia isla '!DO133/'Turistas lugar residencia isla '!$K133,"-")</f>
        <v>1.1211012983694525E-2</v>
      </c>
      <c r="DP133" s="35">
        <f t="shared" si="627"/>
        <v>-0.1772922153060198</v>
      </c>
      <c r="DQ133" s="243">
        <f>IFERROR('Turistas lugar residencia isla '!DQ133/'Turistas lugar residencia isla '!$M133,"-")</f>
        <v>9.7707628711010894E-3</v>
      </c>
      <c r="DR133" s="35">
        <f t="shared" si="628"/>
        <v>5.5572675268278413</v>
      </c>
      <c r="DS133" s="242">
        <f>IFERROR('Turistas lugar residencia isla '!DS133/'Turistas lugar residencia isla '!$C133,"-")</f>
        <v>7.0318349681751907E-2</v>
      </c>
      <c r="DT133" s="35">
        <f t="shared" si="629"/>
        <v>-7.7980211671670241E-2</v>
      </c>
      <c r="DU133" s="243">
        <f>IFERROR('Turistas lugar residencia isla '!DU133/'Turistas lugar residencia isla '!$E133,"-")</f>
        <v>0.12349337294814253</v>
      </c>
      <c r="DV133" s="35">
        <f t="shared" si="630"/>
        <v>-6.1606917514186232E-2</v>
      </c>
      <c r="DW133" s="243">
        <f>IFERROR('Turistas lugar residencia isla '!DW133/'Turistas lugar residencia isla '!$G133,"-")</f>
        <v>0.1037657826542427</v>
      </c>
      <c r="DX133" s="35">
        <f t="shared" si="631"/>
        <v>9.4779207255470732E-2</v>
      </c>
      <c r="DY133" s="243">
        <f>IFERROR('Turistas lugar residencia isla '!DY133/'Turistas lugar residencia isla '!$I133,"-")</f>
        <v>6.453831740233866E-2</v>
      </c>
      <c r="DZ133" s="35">
        <f t="shared" si="632"/>
        <v>-0.46305657042428283</v>
      </c>
      <c r="EA133" s="243">
        <f>IFERROR('Turistas lugar residencia isla '!EA133/'Turistas lugar residencia isla '!$K133,"-")</f>
        <v>4.6659320418842597E-2</v>
      </c>
      <c r="EB133" s="35">
        <f t="shared" si="633"/>
        <v>6.3465394820720888E-2</v>
      </c>
      <c r="EC133" s="243">
        <f>IFERROR('Turistas lugar residencia isla '!EC133/'Turistas lugar residencia isla '!$M133,"-")</f>
        <v>7.1552048102217214E-2</v>
      </c>
      <c r="ED133" s="35">
        <f t="shared" si="634"/>
        <v>0.19056300423523975</v>
      </c>
    </row>
    <row r="134" spans="1:134" s="16" customFormat="1" outlineLevel="1" x14ac:dyDescent="0.25">
      <c r="A134" s="218"/>
      <c r="B134" s="33" t="s">
        <v>51</v>
      </c>
      <c r="C134" s="242">
        <f>IFERROR('Turistas lugar residencia isla '!C134/'Turistas lugar residencia isla '!$C134,"-")</f>
        <v>1</v>
      </c>
      <c r="D134" s="35">
        <f t="shared" si="569"/>
        <v>0</v>
      </c>
      <c r="E134" s="243">
        <f>IFERROR('Turistas lugar residencia isla '!E134/'Turistas lugar residencia isla '!$E134,"-")</f>
        <v>1</v>
      </c>
      <c r="F134" s="35">
        <f t="shared" si="570"/>
        <v>0</v>
      </c>
      <c r="G134" s="243">
        <f>IFERROR('Turistas lugar residencia isla '!G134/'Turistas lugar residencia isla '!$G134,"-")</f>
        <v>1</v>
      </c>
      <c r="H134" s="35">
        <f t="shared" si="571"/>
        <v>0</v>
      </c>
      <c r="I134" s="243">
        <f>IFERROR('Turistas lugar residencia isla '!I134/'Turistas lugar residencia isla '!$I134,"-")</f>
        <v>1</v>
      </c>
      <c r="J134" s="35">
        <f t="shared" si="572"/>
        <v>0</v>
      </c>
      <c r="K134" s="243">
        <f>IFERROR('Turistas lugar residencia isla '!K134/'Turistas lugar residencia isla '!$K134,"-")</f>
        <v>1</v>
      </c>
      <c r="L134" s="35">
        <f t="shared" si="573"/>
        <v>0</v>
      </c>
      <c r="M134" s="243">
        <f>IFERROR('Turistas lugar residencia isla '!M134/'Turistas lugar residencia isla '!$M134,"-")</f>
        <v>1</v>
      </c>
      <c r="N134" s="35">
        <f t="shared" si="574"/>
        <v>0</v>
      </c>
      <c r="O134" s="242">
        <f>IFERROR('Turistas lugar residencia isla '!O134/'Turistas lugar residencia isla '!$C134,"-")</f>
        <v>0.90935686231028057</v>
      </c>
      <c r="P134" s="35">
        <f t="shared" si="575"/>
        <v>8.0200759670203681E-3</v>
      </c>
      <c r="Q134" s="243">
        <f>IFERROR('Turistas lugar residencia isla '!Q134/'Turistas lugar residencia isla '!$E134,"-")</f>
        <v>0.91052614648896135</v>
      </c>
      <c r="R134" s="35">
        <f t="shared" si="576"/>
        <v>6.6688004453407945E-3</v>
      </c>
      <c r="S134" s="243">
        <f>IFERROR('Turistas lugar residencia isla '!S134/'Turistas lugar residencia isla '!$G134,"-")</f>
        <v>0.8845084288517967</v>
      </c>
      <c r="T134" s="35">
        <f t="shared" si="577"/>
        <v>-8.0187788192054299E-4</v>
      </c>
      <c r="U134" s="243">
        <f>IFERROR('Turistas lugar residencia isla '!U134/'Turistas lugar residencia isla '!$I134,"-")</f>
        <v>0.94533459538363285</v>
      </c>
      <c r="V134" s="35">
        <f t="shared" si="578"/>
        <v>9.3917353503460976E-3</v>
      </c>
      <c r="W134" s="243">
        <f>IFERROR('Turistas lugar residencia isla '!W134/'Turistas lugar residencia isla '!$K134,"-")</f>
        <v>0.90508564088563459</v>
      </c>
      <c r="X134" s="35">
        <f t="shared" si="579"/>
        <v>5.2635150253494967E-3</v>
      </c>
      <c r="Y134" s="243">
        <f>IFERROR('Turistas lugar residencia isla '!Y134/'Turistas lugar residencia isla '!$M134,"-")</f>
        <v>0.82746738862909175</v>
      </c>
      <c r="Z134" s="35">
        <f t="shared" si="580"/>
        <v>-7.4776917487519134E-2</v>
      </c>
      <c r="AA134" s="242">
        <f>IFERROR('Turistas lugar residencia isla '!AA134/'Turistas lugar residencia isla '!$C134,"-")</f>
        <v>9.0643137689719433E-2</v>
      </c>
      <c r="AB134" s="35">
        <f t="shared" si="581"/>
        <v>-7.3919253656516637E-2</v>
      </c>
      <c r="AC134" s="243">
        <f>IFERROR('Turistas lugar residencia isla '!AC134/'Turistas lugar residencia isla '!$E134,"-")</f>
        <v>8.9475997984195227E-2</v>
      </c>
      <c r="AD134" s="35">
        <f t="shared" si="582"/>
        <v>-6.3134916160458188E-2</v>
      </c>
      <c r="AE134" s="243">
        <f>IFERROR('Turistas lugar residencia isla '!AE134/'Turistas lugar residencia isla '!$G134,"-")</f>
        <v>0.11549157114820331</v>
      </c>
      <c r="AF134" s="35">
        <f t="shared" si="583"/>
        <v>6.184232647844512E-3</v>
      </c>
      <c r="AG134" s="243">
        <f>IFERROR('Turistas lugar residencia isla '!AG134/'Turistas lugar residencia isla '!$I134,"-")</f>
        <v>5.4665404616367118E-2</v>
      </c>
      <c r="AH134" s="35">
        <f t="shared" si="584"/>
        <v>-0.13860019885344776</v>
      </c>
      <c r="AI134" s="243">
        <f>IFERROR('Turistas lugar residencia isla '!AI134/'Turistas lugar residencia isla '!$K134,"-")</f>
        <v>9.4914359114365382E-2</v>
      </c>
      <c r="AJ134" s="35">
        <f t="shared" si="585"/>
        <v>-4.755473113140285E-2</v>
      </c>
      <c r="AK134" s="243">
        <f>IFERROR('Turistas lugar residencia isla '!AK134/'Turistas lugar residencia isla '!$M134,"-")</f>
        <v>0.1725326113709082</v>
      </c>
      <c r="AL134" s="35">
        <f t="shared" si="586"/>
        <v>0.63296017024788864</v>
      </c>
      <c r="AM134" s="242">
        <f>IFERROR('Turistas lugar residencia isla '!AM134/'Turistas lugar residencia isla '!$C134,"-")</f>
        <v>0.20165294190395366</v>
      </c>
      <c r="AN134" s="35">
        <f t="shared" si="587"/>
        <v>-2.0529908627664462E-2</v>
      </c>
      <c r="AO134" s="243">
        <f>IFERROR('Turistas lugar residencia isla '!AO134/'Turistas lugar residencia isla '!$E134,"-")</f>
        <v>0.11950076664915348</v>
      </c>
      <c r="AP134" s="35">
        <f t="shared" si="588"/>
        <v>-0.19930406582910121</v>
      </c>
      <c r="AQ134" s="243">
        <f>IFERROR('Turistas lugar residencia isla '!AQ134/'Turistas lugar residencia isla '!$G134,"-")</f>
        <v>0.21019708873787774</v>
      </c>
      <c r="AR134" s="35">
        <f t="shared" si="589"/>
        <v>-7.8747845518493342E-2</v>
      </c>
      <c r="AS134" s="243">
        <f>IFERROR('Turistas lugar residencia isla '!AS134/'Turistas lugar residencia isla '!$I134,"-")</f>
        <v>0.46446492108384274</v>
      </c>
      <c r="AT134" s="35">
        <f t="shared" si="590"/>
        <v>4.3302642560585358E-2</v>
      </c>
      <c r="AU134" s="243">
        <f>IFERROR('Turistas lugar residencia isla '!AU134/'Turistas lugar residencia isla '!$K134,"-")</f>
        <v>0.14397604651058707</v>
      </c>
      <c r="AV134" s="35">
        <f t="shared" si="591"/>
        <v>-0.16810566681146222</v>
      </c>
      <c r="AW134" s="243">
        <f>IFERROR('Turistas lugar residencia isla '!AW134/'Turistas lugar residencia isla '!$M134,"-")</f>
        <v>0.38424809254245629</v>
      </c>
      <c r="AX134" s="35">
        <f t="shared" si="592"/>
        <v>-0.4449749774386742</v>
      </c>
      <c r="AY134" s="242">
        <f>IFERROR('Turistas lugar residencia isla '!AY134/'Turistas lugar residencia isla '!$C134,"-")</f>
        <v>2.363758097325697E-2</v>
      </c>
      <c r="AZ134" s="35">
        <f t="shared" si="593"/>
        <v>2.5836155126771843E-2</v>
      </c>
      <c r="BA134" s="243">
        <f>IFERROR('Turistas lugar residencia isla '!BA134/'Turistas lugar residencia isla '!$E134,"-")</f>
        <v>3.5310894995871887E-2</v>
      </c>
      <c r="BB134" s="35">
        <f t="shared" si="594"/>
        <v>0.17486414087154034</v>
      </c>
      <c r="BC134" s="243">
        <f>IFERROR('Turistas lugar residencia isla '!BC134/'Turistas lugar residencia isla '!$G134,"-")</f>
        <v>2.1978302978386086E-2</v>
      </c>
      <c r="BD134" s="35">
        <f t="shared" si="595"/>
        <v>-0.10009625256467236</v>
      </c>
      <c r="BE134" s="243">
        <f>IFERROR('Turistas lugar residencia isla '!BE134/'Turistas lugar residencia isla '!$I134,"-")</f>
        <v>5.6849283824468569E-3</v>
      </c>
      <c r="BF134" s="35">
        <f t="shared" si="596"/>
        <v>-0.42482003776736232</v>
      </c>
      <c r="BG134" s="243">
        <f>IFERROR('Turistas lugar residencia isla '!BG134/'Turistas lugar residencia isla '!$K134,"-")</f>
        <v>1.2290037729431194E-2</v>
      </c>
      <c r="BH134" s="35">
        <f t="shared" si="597"/>
        <v>-0.10311558733715032</v>
      </c>
      <c r="BI134" s="243">
        <f>IFERROR('Turistas lugar residencia isla '!BI134/'Turistas lugar residencia isla '!$M134,"-")</f>
        <v>2.6187546148166381E-2</v>
      </c>
      <c r="BJ134" s="35">
        <f t="shared" si="598"/>
        <v>0.15786025274342896</v>
      </c>
      <c r="BK134" s="242">
        <f>IFERROR('Turistas lugar residencia isla '!BK134/'Turistas lugar residencia isla '!$C134,"-")</f>
        <v>3.2982928982349002E-2</v>
      </c>
      <c r="BL134" s="35">
        <f t="shared" si="599"/>
        <v>0.22990100445701378</v>
      </c>
      <c r="BM134" s="243">
        <f>IFERROR('Turistas lugar residencia isla '!BM134/'Turistas lugar residencia isla '!$E134,"-")</f>
        <v>4.0511242400523249E-2</v>
      </c>
      <c r="BN134" s="35">
        <f t="shared" si="600"/>
        <v>0.41629304779332266</v>
      </c>
      <c r="BO134" s="243">
        <f>IFERROR('Turistas lugar residencia isla '!BO134/'Turistas lugar residencia isla '!$G134,"-")</f>
        <v>1.4866359388085178E-2</v>
      </c>
      <c r="BP134" s="35">
        <f t="shared" si="601"/>
        <v>0.53892365796427555</v>
      </c>
      <c r="BQ134" s="243">
        <f>IFERROR('Turistas lugar residencia isla '!BQ134/'Turistas lugar residencia isla '!$I134,"-")</f>
        <v>4.1054648298512908E-2</v>
      </c>
      <c r="BR134" s="35">
        <f t="shared" si="602"/>
        <v>0.11112658470087955</v>
      </c>
      <c r="BS134" s="243">
        <f>IFERROR('Turistas lugar residencia isla '!BS134/'Turistas lugar residencia isla '!$K134,"-")</f>
        <v>3.3213536048837908E-2</v>
      </c>
      <c r="BT134" s="35">
        <f t="shared" si="603"/>
        <v>-0.10401936136930789</v>
      </c>
      <c r="BU134" s="243">
        <f>IFERROR('Turistas lugar residencia isla '!BU134/'Turistas lugar residencia isla '!$M134,"-")</f>
        <v>3.1503814915087372E-2</v>
      </c>
      <c r="BV134" s="35">
        <f t="shared" si="604"/>
        <v>0.63994858752427031</v>
      </c>
      <c r="BW134" s="242">
        <f>IFERROR('Turistas lugar residencia isla '!BW134/'Turistas lugar residencia isla '!$C134,"-")</f>
        <v>0.34108601182987835</v>
      </c>
      <c r="BX134" s="35">
        <f t="shared" si="605"/>
        <v>7.6936642991184634E-2</v>
      </c>
      <c r="BY134" s="243">
        <f>IFERROR('Turistas lugar residencia isla '!BY134/'Turistas lugar residencia isla '!$E134,"-")</f>
        <v>0.42831776803233867</v>
      </c>
      <c r="BZ134" s="35">
        <f t="shared" si="606"/>
        <v>8.7569029465403458E-2</v>
      </c>
      <c r="CA134" s="243">
        <f>IFERROR('Turistas lugar residencia isla '!CA134/'Turistas lugar residencia isla '!$G134,"-")</f>
        <v>0.17493143766741034</v>
      </c>
      <c r="CB134" s="35">
        <f t="shared" si="607"/>
        <v>9.7890114771303161E-2</v>
      </c>
      <c r="CC134" s="243">
        <f>IFERROR('Turistas lugar residencia isla '!CC134/'Turistas lugar residencia isla '!$I134,"-")</f>
        <v>0.23929728126995711</v>
      </c>
      <c r="CD134" s="35">
        <f t="shared" si="608"/>
        <v>0.13263941621784436</v>
      </c>
      <c r="CE134" s="243">
        <f>IFERROR('Turistas lugar residencia isla '!CE134/'Turistas lugar residencia isla '!$K134,"-")</f>
        <v>0.47852823889040563</v>
      </c>
      <c r="CF134" s="35">
        <f t="shared" si="609"/>
        <v>0.10005831862657621</v>
      </c>
      <c r="CG134" s="243">
        <f>IFERROR('Turistas lugar residencia isla '!CG134/'Turistas lugar residencia isla '!$M134,"-")</f>
        <v>0.10425793748461727</v>
      </c>
      <c r="CH134" s="35">
        <f t="shared" si="610"/>
        <v>0.87725932963802356</v>
      </c>
      <c r="CI134" s="242">
        <f>IFERROR('Turistas lugar residencia isla '!CI134/'Turistas lugar residencia isla '!$C134,"-")</f>
        <v>3.8708521862246312E-2</v>
      </c>
      <c r="CJ134" s="35">
        <f t="shared" si="611"/>
        <v>-7.4527892044452537E-3</v>
      </c>
      <c r="CK134" s="243">
        <f>IFERROR('Turistas lugar residencia isla '!CK134/'Turistas lugar residencia isla '!$E134,"-")</f>
        <v>3.2418000707676142E-2</v>
      </c>
      <c r="CL134" s="35">
        <f t="shared" si="612"/>
        <v>2.2816180372954964E-2</v>
      </c>
      <c r="CM134" s="243">
        <f>IFERROR('Turistas lugar residencia isla '!CM134/'Turistas lugar residencia isla '!$G134,"-")</f>
        <v>5.7988710388871489E-2</v>
      </c>
      <c r="CN134" s="35">
        <f t="shared" si="613"/>
        <v>-6.3093662131346817E-2</v>
      </c>
      <c r="CO134" s="243">
        <f>IFERROR('Turistas lugar residencia isla '!CO134/'Turistas lugar residencia isla '!$I134,"-")</f>
        <v>2.2021257184563454E-2</v>
      </c>
      <c r="CP134" s="35">
        <f t="shared" si="614"/>
        <v>-0.10150325064271259</v>
      </c>
      <c r="CQ134" s="243">
        <f>IFERROR('Turistas lugar residencia isla '!CQ134/'Turistas lugar residencia isla '!$K134,"-")</f>
        <v>3.2009595717731938E-2</v>
      </c>
      <c r="CR134" s="35">
        <f t="shared" si="615"/>
        <v>0.28579963902723193</v>
      </c>
      <c r="CS134" s="243">
        <f>IFERROR('Turistas lugar residencia isla '!CS134/'Turistas lugar residencia isla '!$M134,"-")</f>
        <v>6.9948314053654939E-2</v>
      </c>
      <c r="CT134" s="35">
        <f t="shared" si="616"/>
        <v>0.41534952406573211</v>
      </c>
      <c r="CU134" s="242">
        <f>IFERROR('Turistas lugar residencia isla '!CU134/'Turistas lugar residencia isla '!$C134,"-")</f>
        <v>3.1718914585207959E-2</v>
      </c>
      <c r="CV134" s="35">
        <f t="shared" si="617"/>
        <v>-6.8840747165521132E-2</v>
      </c>
      <c r="CW134" s="243">
        <f>IFERROR('Turistas lugar residencia isla '!CW134/'Turistas lugar residencia isla '!$E134,"-")</f>
        <v>2.0220237393178429E-2</v>
      </c>
      <c r="CX134" s="35">
        <f t="shared" si="618"/>
        <v>-0.13637936458999045</v>
      </c>
      <c r="CY134" s="243">
        <f>IFERROR('Turistas lugar residencia isla '!CY134/'Turistas lugar residencia isla '!$G134,"-")</f>
        <v>1.6266373452153402E-2</v>
      </c>
      <c r="CZ134" s="35">
        <f t="shared" si="619"/>
        <v>1.0309502736641329E-2</v>
      </c>
      <c r="DA134" s="243">
        <f>IFERROR('Turistas lugar residencia isla '!DA134/'Turistas lugar residencia isla '!$I134,"-")</f>
        <v>1.9894398321321047E-2</v>
      </c>
      <c r="DB134" s="35">
        <f t="shared" si="620"/>
        <v>0.25359824770328876</v>
      </c>
      <c r="DC134" s="243">
        <f>IFERROR('Turistas lugar residencia isla '!DC134/'Turistas lugar residencia isla '!$K134,"-")</f>
        <v>8.4150505968232092E-2</v>
      </c>
      <c r="DD134" s="35">
        <f t="shared" si="621"/>
        <v>-0.1145404621794458</v>
      </c>
      <c r="DE134" s="243">
        <f>IFERROR('Turistas lugar residencia isla '!DE134/'Turistas lugar residencia isla '!$M134,"-")</f>
        <v>0</v>
      </c>
      <c r="DF134" s="35" t="str">
        <f t="shared" si="622"/>
        <v>-</v>
      </c>
      <c r="DG134" s="242">
        <f>IFERROR('Turistas lugar residencia isla '!DG134/'Turistas lugar residencia isla '!$C134,"-")</f>
        <v>0.12692768592398002</v>
      </c>
      <c r="DH134" s="35">
        <f t="shared" si="623"/>
        <v>-0.10656515458618088</v>
      </c>
      <c r="DI134" s="243">
        <f>IFERROR('Turistas lugar residencia isla '!DI134/'Turistas lugar residencia isla '!$E134,"-")</f>
        <v>8.7528816358041245E-2</v>
      </c>
      <c r="DJ134" s="35">
        <f t="shared" si="624"/>
        <v>-0.22163038644537525</v>
      </c>
      <c r="DK134" s="243">
        <f>IFERROR('Turistas lugar residencia isla '!DK134/'Turistas lugar residencia isla '!$G134,"-")</f>
        <v>0.27691830694189623</v>
      </c>
      <c r="DL134" s="35">
        <f t="shared" si="625"/>
        <v>-1.6300309567059967E-2</v>
      </c>
      <c r="DM134" s="243">
        <f>IFERROR('Turistas lugar residencia isla '!DM134/'Turistas lugar residencia isla '!$I134,"-")</f>
        <v>4.6197883404798835E-2</v>
      </c>
      <c r="DN134" s="35">
        <f t="shared" si="626"/>
        <v>-2.5424645873278751E-2</v>
      </c>
      <c r="DO134" s="243">
        <f>IFERROR('Turistas lugar residencia isla '!DO134/'Turistas lugar residencia isla '!$K134,"-")</f>
        <v>5.8384392636718838E-2</v>
      </c>
      <c r="DP134" s="35">
        <f t="shared" si="627"/>
        <v>-0.12665933333822532</v>
      </c>
      <c r="DQ134" s="243">
        <f>IFERROR('Turistas lugar residencia isla '!DQ134/'Turistas lugar residencia isla '!$M134,"-")</f>
        <v>9.648043317745509E-3</v>
      </c>
      <c r="DR134" s="35">
        <f t="shared" si="628"/>
        <v>1.2600541471818851</v>
      </c>
      <c r="DS134" s="242">
        <f>IFERROR('Turistas lugar residencia isla '!DS134/'Turistas lugar residencia isla '!$C134,"-")</f>
        <v>5.9881189469958337E-2</v>
      </c>
      <c r="DT134" s="35">
        <f t="shared" si="629"/>
        <v>-4.6994281800345483E-2</v>
      </c>
      <c r="DU134" s="243">
        <f>IFERROR('Turistas lugar residencia isla '!DU134/'Turistas lugar residencia isla '!$E134,"-")</f>
        <v>0.11960155688751166</v>
      </c>
      <c r="DV134" s="35">
        <f t="shared" si="630"/>
        <v>4.599487244966971E-2</v>
      </c>
      <c r="DW134" s="243">
        <f>IFERROR('Turistas lugar residencia isla '!DW134/'Turistas lugar residencia isla '!$G134,"-")</f>
        <v>9.4632000869415131E-2</v>
      </c>
      <c r="DX134" s="35">
        <f t="shared" si="631"/>
        <v>3.3066841962356763E-2</v>
      </c>
      <c r="DY134" s="243">
        <f>IFERROR('Turistas lugar residencia isla '!DY134/'Turistas lugar residencia isla '!$I134,"-")</f>
        <v>7.1571936867074165E-2</v>
      </c>
      <c r="DZ134" s="35">
        <f t="shared" si="632"/>
        <v>-0.27192616223689969</v>
      </c>
      <c r="EA134" s="243">
        <f>IFERROR('Turistas lugar residencia isla '!EA134/'Turistas lugar residencia isla '!$K134,"-")</f>
        <v>4.9101967927745675E-2</v>
      </c>
      <c r="EB134" s="35">
        <f t="shared" si="633"/>
        <v>0.18210440432131114</v>
      </c>
      <c r="EC134" s="243">
        <f>IFERROR('Turistas lugar residencia isla '!EC134/'Turistas lugar residencia isla '!$M134,"-")</f>
        <v>0.1889244400689146</v>
      </c>
      <c r="ED134" s="35">
        <f t="shared" si="634"/>
        <v>3.5570071375830672</v>
      </c>
    </row>
    <row r="135" spans="1:134" s="16" customFormat="1" outlineLevel="1" x14ac:dyDescent="0.25">
      <c r="A135" s="218"/>
      <c r="B135" s="33" t="s">
        <v>53</v>
      </c>
      <c r="C135" s="242">
        <f>IFERROR('Turistas lugar residencia isla '!C135/'Turistas lugar residencia isla '!$C135,"-")</f>
        <v>1</v>
      </c>
      <c r="D135" s="35">
        <f t="shared" si="569"/>
        <v>0</v>
      </c>
      <c r="E135" s="243">
        <f>IFERROR('Turistas lugar residencia isla '!E135/'Turistas lugar residencia isla '!$E135,"-")</f>
        <v>1</v>
      </c>
      <c r="F135" s="35">
        <f t="shared" si="570"/>
        <v>0</v>
      </c>
      <c r="G135" s="243">
        <f>IFERROR('Turistas lugar residencia isla '!G135/'Turistas lugar residencia isla '!$G135,"-")</f>
        <v>1</v>
      </c>
      <c r="H135" s="35">
        <f t="shared" si="571"/>
        <v>0</v>
      </c>
      <c r="I135" s="243">
        <f>IFERROR('Turistas lugar residencia isla '!I135/'Turistas lugar residencia isla '!$I135,"-")</f>
        <v>1</v>
      </c>
      <c r="J135" s="35">
        <f t="shared" si="572"/>
        <v>0</v>
      </c>
      <c r="K135" s="243">
        <f>IFERROR('Turistas lugar residencia isla '!K135/'Turistas lugar residencia isla '!$K135,"-")</f>
        <v>1</v>
      </c>
      <c r="L135" s="35">
        <f t="shared" si="573"/>
        <v>0</v>
      </c>
      <c r="M135" s="243">
        <f>IFERROR('Turistas lugar residencia isla '!M135/'Turistas lugar residencia isla '!$M135,"-")</f>
        <v>1</v>
      </c>
      <c r="N135" s="35">
        <f t="shared" si="574"/>
        <v>0</v>
      </c>
      <c r="O135" s="242">
        <f>IFERROR('Turistas lugar residencia isla '!O135/'Turistas lugar residencia isla '!$C135,"-")</f>
        <v>0.91406036161875515</v>
      </c>
      <c r="P135" s="35">
        <f t="shared" si="575"/>
        <v>-1.0248937982517692E-3</v>
      </c>
      <c r="Q135" s="243">
        <f>IFERROR('Turistas lugar residencia isla '!Q135/'Turistas lugar residencia isla '!$E135,"-")</f>
        <v>0.90634559333189024</v>
      </c>
      <c r="R135" s="35">
        <f t="shared" si="576"/>
        <v>-1.8436193044357729E-3</v>
      </c>
      <c r="S135" s="243">
        <f>IFERROR('Turistas lugar residencia isla '!S135/'Turistas lugar residencia isla '!$G135,"-")</f>
        <v>0.90781052098285908</v>
      </c>
      <c r="T135" s="35">
        <f t="shared" si="577"/>
        <v>-2.0865439126431684E-2</v>
      </c>
      <c r="U135" s="243">
        <f>IFERROR('Turistas lugar residencia isla '!U135/'Turistas lugar residencia isla '!$I135,"-")</f>
        <v>0.95596509572534671</v>
      </c>
      <c r="V135" s="35">
        <f t="shared" si="578"/>
        <v>-3.1729099019162099E-4</v>
      </c>
      <c r="W135" s="243">
        <f>IFERROR('Turistas lugar residencia isla '!W135/'Turistas lugar residencia isla '!$K135,"-")</f>
        <v>0.90658931182491387</v>
      </c>
      <c r="X135" s="35">
        <f t="shared" si="579"/>
        <v>2.3212069401494562E-2</v>
      </c>
      <c r="Y135" s="243">
        <f>IFERROR('Turistas lugar residencia isla '!Y135/'Turistas lugar residencia isla '!$M135,"-")</f>
        <v>0.92467525319242627</v>
      </c>
      <c r="Z135" s="35">
        <f t="shared" si="580"/>
        <v>-1.7519453516269157E-2</v>
      </c>
      <c r="AA135" s="242">
        <f>IFERROR('Turistas lugar residencia isla '!AA135/'Turistas lugar residencia isla '!$C135,"-")</f>
        <v>8.593963838124484E-2</v>
      </c>
      <c r="AB135" s="35">
        <f t="shared" si="581"/>
        <v>1.1042577951615007E-2</v>
      </c>
      <c r="AC135" s="243">
        <f>IFERROR('Turistas lugar residencia isla '!AC135/'Turistas lugar residencia isla '!$E135,"-")</f>
        <v>9.3656593220376047E-2</v>
      </c>
      <c r="AD135" s="35">
        <f t="shared" si="582"/>
        <v>1.8223770882453527E-2</v>
      </c>
      <c r="AE135" s="243">
        <f>IFERROR('Turistas lugar residencia isla '!AE135/'Turistas lugar residencia isla '!$G135,"-")</f>
        <v>9.2189479017140932E-2</v>
      </c>
      <c r="AF135" s="35">
        <f t="shared" si="583"/>
        <v>0.26562215459040783</v>
      </c>
      <c r="AG135" s="243">
        <f>IFERROR('Turistas lugar residencia isla '!AG135/'Turistas lugar residencia isla '!$I135,"-")</f>
        <v>4.4034904274653321E-2</v>
      </c>
      <c r="AH135" s="35">
        <f t="shared" si="584"/>
        <v>6.9381443547193999E-3</v>
      </c>
      <c r="AI135" s="243">
        <f>IFERROR('Turistas lugar residencia isla '!AI135/'Turistas lugar residencia isla '!$K135,"-")</f>
        <v>9.3410688175086076E-2</v>
      </c>
      <c r="AJ135" s="35">
        <f t="shared" si="585"/>
        <v>-0.18044346113934551</v>
      </c>
      <c r="AK135" s="243">
        <f>IFERROR('Turistas lugar residencia isla '!AK135/'Turistas lugar residencia isla '!$M135,"-")</f>
        <v>7.5324746807573756E-2</v>
      </c>
      <c r="AL135" s="35">
        <f t="shared" si="586"/>
        <v>0.28024777997945116</v>
      </c>
      <c r="AM135" s="242">
        <f>IFERROR('Turistas lugar residencia isla '!AM135/'Turistas lugar residencia isla '!$C135,"-")</f>
        <v>0.24414387051088934</v>
      </c>
      <c r="AN135" s="35">
        <f t="shared" si="587"/>
        <v>-1.8827519529370229E-2</v>
      </c>
      <c r="AO135" s="243">
        <f>IFERROR('Turistas lugar residencia isla '!AO135/'Turistas lugar residencia isla '!$E135,"-")</f>
        <v>0.19837932746025394</v>
      </c>
      <c r="AP135" s="35">
        <f t="shared" si="588"/>
        <v>-6.7814548493292492E-2</v>
      </c>
      <c r="AQ135" s="243">
        <f>IFERROR('Turistas lugar residencia isla '!AQ135/'Turistas lugar residencia isla '!$G135,"-")</f>
        <v>0.27366939683075797</v>
      </c>
      <c r="AR135" s="35">
        <f t="shared" si="589"/>
        <v>-8.3490777097352531E-3</v>
      </c>
      <c r="AS135" s="243">
        <f>IFERROR('Turistas lugar residencia isla '!AS135/'Turistas lugar residencia isla '!$I135,"-")</f>
        <v>0.50124480294769336</v>
      </c>
      <c r="AT135" s="35">
        <f t="shared" si="590"/>
        <v>-0.10664070743821608</v>
      </c>
      <c r="AU135" s="243">
        <f>IFERROR('Turistas lugar residencia isla '!AU135/'Turistas lugar residencia isla '!$K135,"-")</f>
        <v>0.25917645394085187</v>
      </c>
      <c r="AV135" s="35">
        <f t="shared" si="591"/>
        <v>-8.9148086559988848E-2</v>
      </c>
      <c r="AW135" s="243">
        <f>IFERROR('Turistas lugar residencia isla '!AW135/'Turistas lugar residencia isla '!$M135,"-")</f>
        <v>0.66085975341259362</v>
      </c>
      <c r="AX135" s="35">
        <f t="shared" si="592"/>
        <v>-0.12459720352264403</v>
      </c>
      <c r="AY135" s="242">
        <f>IFERROR('Turistas lugar residencia isla '!AY135/'Turistas lugar residencia isla '!$C135,"-")</f>
        <v>2.5638059853042714E-2</v>
      </c>
      <c r="AZ135" s="35">
        <f t="shared" si="593"/>
        <v>8.5164676123080651E-2</v>
      </c>
      <c r="BA135" s="243">
        <f>IFERROR('Turistas lugar residencia isla '!BA135/'Turistas lugar residencia isla '!$E135,"-")</f>
        <v>3.6480438010149975E-2</v>
      </c>
      <c r="BB135" s="35">
        <f t="shared" si="594"/>
        <v>0.10796807251802121</v>
      </c>
      <c r="BC135" s="243">
        <f>IFERROR('Turistas lugar residencia isla '!BC135/'Turistas lugar residencia isla '!$G135,"-")</f>
        <v>2.0495932899884602E-2</v>
      </c>
      <c r="BD135" s="35">
        <f t="shared" si="595"/>
        <v>7.7963759415204503E-2</v>
      </c>
      <c r="BE135" s="243">
        <f>IFERROR('Turistas lugar residencia isla '!BE135/'Turistas lugar residencia isla '!$I135,"-")</f>
        <v>4.7115791570194439E-3</v>
      </c>
      <c r="BF135" s="35">
        <f t="shared" si="596"/>
        <v>-0.40034733704256842</v>
      </c>
      <c r="BG135" s="243">
        <f>IFERROR('Turistas lugar residencia isla '!BG135/'Turistas lugar residencia isla '!$K135,"-")</f>
        <v>1.696146408188293E-2</v>
      </c>
      <c r="BH135" s="35">
        <f t="shared" si="597"/>
        <v>0.39819630450695032</v>
      </c>
      <c r="BI135" s="243">
        <f>IFERROR('Turistas lugar residencia isla '!BI135/'Turistas lugar residencia isla '!$M135,"-")</f>
        <v>1.4063188022897402E-2</v>
      </c>
      <c r="BJ135" s="35">
        <f t="shared" si="598"/>
        <v>-0.21774211444175839</v>
      </c>
      <c r="BK135" s="242">
        <f>IFERROR('Turistas lugar residencia isla '!BK135/'Turistas lugar residencia isla '!$C135,"-")</f>
        <v>2.0437516665577703E-2</v>
      </c>
      <c r="BL135" s="35">
        <f t="shared" si="599"/>
        <v>0.17946700310252339</v>
      </c>
      <c r="BM135" s="243">
        <f>IFERROR('Turistas lugar residencia isla '!BM135/'Turistas lugar residencia isla '!$E135,"-")</f>
        <v>2.7952884171766799E-2</v>
      </c>
      <c r="BN135" s="35">
        <f t="shared" si="600"/>
        <v>0.45396911942376938</v>
      </c>
      <c r="BO135" s="243">
        <f>IFERROR('Turistas lugar residencia isla '!BO135/'Turistas lugar residencia isla '!$G135,"-")</f>
        <v>8.4663232852036363E-3</v>
      </c>
      <c r="BP135" s="35">
        <f t="shared" si="601"/>
        <v>-5.8242261825223074E-2</v>
      </c>
      <c r="BQ135" s="243">
        <f>IFERROR('Turistas lugar residencia isla '!BQ135/'Turistas lugar residencia isla '!$I135,"-")</f>
        <v>2.0601488784325443E-2</v>
      </c>
      <c r="BR135" s="35">
        <f t="shared" si="602"/>
        <v>8.3435776218007129E-2</v>
      </c>
      <c r="BS135" s="243">
        <f>IFERROR('Turistas lugar residencia isla '!BS135/'Turistas lugar residencia isla '!$K135,"-")</f>
        <v>1.8579312296589785E-2</v>
      </c>
      <c r="BT135" s="35">
        <f t="shared" si="603"/>
        <v>-5.9964510760562639E-2</v>
      </c>
      <c r="BU135" s="243">
        <f>IFERROR('Turistas lugar residencia isla '!BU135/'Turistas lugar residencia isla '!$M135,"-")</f>
        <v>8.3663584324086306E-3</v>
      </c>
      <c r="BV135" s="35">
        <f t="shared" si="604"/>
        <v>0.9732921042338547</v>
      </c>
      <c r="BW135" s="242">
        <f>IFERROR('Turistas lugar residencia isla '!BW135/'Turistas lugar residencia isla '!$C135,"-")</f>
        <v>0.25819328361767091</v>
      </c>
      <c r="BX135" s="35">
        <f t="shared" si="605"/>
        <v>4.1342359727150058E-2</v>
      </c>
      <c r="BY135" s="243">
        <f>IFERROR('Turistas lugar residencia isla '!BY135/'Turistas lugar residencia isla '!$E135,"-")</f>
        <v>0.3063862632040425</v>
      </c>
      <c r="BZ135" s="35">
        <f t="shared" si="606"/>
        <v>-1.4197919878977672E-4</v>
      </c>
      <c r="CA135" s="243">
        <f>IFERROR('Turistas lugar residencia isla '!CA135/'Turistas lugar residencia isla '!$G135,"-")</f>
        <v>0.10487770553632245</v>
      </c>
      <c r="CB135" s="35">
        <f t="shared" si="607"/>
        <v>3.1344790223386099E-2</v>
      </c>
      <c r="CC135" s="243">
        <f>IFERROR('Turistas lugar residencia isla '!CC135/'Turistas lugar residencia isla '!$I135,"-")</f>
        <v>0.22756865088256528</v>
      </c>
      <c r="CD135" s="35">
        <f t="shared" si="608"/>
        <v>0.34854533965896106</v>
      </c>
      <c r="CE135" s="243">
        <f>IFERROR('Turistas lugar residencia isla '!CE135/'Turistas lugar residencia isla '!$K135,"-")</f>
        <v>0.36249705202584781</v>
      </c>
      <c r="CF135" s="35">
        <f t="shared" si="609"/>
        <v>0.10740819378561772</v>
      </c>
      <c r="CG135" s="243">
        <f>IFERROR('Turistas lugar residencia isla '!CG135/'Turistas lugar residencia isla '!$M135,"-")</f>
        <v>0.10130449141347424</v>
      </c>
      <c r="CH135" s="35">
        <f t="shared" si="610"/>
        <v>1.5099614571510966</v>
      </c>
      <c r="CI135" s="242">
        <f>IFERROR('Turistas lugar residencia isla '!CI135/'Turistas lugar residencia isla '!$C135,"-")</f>
        <v>3.2402297774803239E-2</v>
      </c>
      <c r="CJ135" s="35">
        <f t="shared" si="611"/>
        <v>1.3631769511548431E-3</v>
      </c>
      <c r="CK135" s="243">
        <f>IFERROR('Turistas lugar residencia isla '!CK135/'Turistas lugar residencia isla '!$E135,"-")</f>
        <v>2.4237931871404488E-2</v>
      </c>
      <c r="CL135" s="35">
        <f t="shared" si="612"/>
        <v>-5.7422231484640318E-2</v>
      </c>
      <c r="CM135" s="243">
        <f>IFERROR('Turistas lugar residencia isla '!CM135/'Turistas lugar residencia isla '!$G135,"-")</f>
        <v>3.9156745194066818E-2</v>
      </c>
      <c r="CN135" s="35">
        <f t="shared" si="613"/>
        <v>-4.5658780779345931E-2</v>
      </c>
      <c r="CO135" s="243">
        <f>IFERROR('Turistas lugar residencia isla '!CO135/'Turistas lugar residencia isla '!$I135,"-")</f>
        <v>2.4709338511713596E-2</v>
      </c>
      <c r="CP135" s="35">
        <f t="shared" si="614"/>
        <v>0.18514129329606188</v>
      </c>
      <c r="CQ135" s="243">
        <f>IFERROR('Turistas lugar residencia isla '!CQ135/'Turistas lugar residencia isla '!$K135,"-")</f>
        <v>3.1654167256261495E-2</v>
      </c>
      <c r="CR135" s="35">
        <f t="shared" si="615"/>
        <v>0.22335469011866249</v>
      </c>
      <c r="CS135" s="243">
        <f>IFERROR('Turistas lugar residencia isla '!CS135/'Turistas lugar residencia isla '!$M135,"-")</f>
        <v>4.2712461470717743E-2</v>
      </c>
      <c r="CT135" s="35">
        <f t="shared" si="616"/>
        <v>0.16340478118208535</v>
      </c>
      <c r="CU135" s="242">
        <f>IFERROR('Turistas lugar residencia isla '!CU135/'Turistas lugar residencia isla '!$C135,"-")</f>
        <v>2.1558856198358782E-2</v>
      </c>
      <c r="CV135" s="35">
        <f t="shared" si="617"/>
        <v>2.4126165151354018E-2</v>
      </c>
      <c r="CW135" s="243">
        <f>IFERROR('Turistas lugar residencia isla '!CW135/'Turistas lugar residencia isla '!$E135,"-")</f>
        <v>1.389335309976582E-2</v>
      </c>
      <c r="CX135" s="35">
        <f t="shared" si="618"/>
        <v>-0.1248748394131961</v>
      </c>
      <c r="CY135" s="243">
        <f>IFERROR('Turistas lugar residencia isla '!CY135/'Turistas lugar residencia isla '!$G135,"-")</f>
        <v>7.1519040783585243E-3</v>
      </c>
      <c r="CZ135" s="35">
        <f t="shared" si="619"/>
        <v>-0.2200701820461568</v>
      </c>
      <c r="DA135" s="243">
        <f>IFERROR('Turistas lugar residencia isla '!DA135/'Turistas lugar residencia isla '!$I135,"-")</f>
        <v>1.4688674782781885E-2</v>
      </c>
      <c r="DB135" s="35">
        <f t="shared" si="620"/>
        <v>0.68753156912173541</v>
      </c>
      <c r="DC135" s="243">
        <f>IFERROR('Turistas lugar residencia isla '!DC135/'Turistas lugar residencia isla '!$K135,"-")</f>
        <v>6.16716192632423E-2</v>
      </c>
      <c r="DD135" s="35">
        <f t="shared" si="621"/>
        <v>0.14960753526290627</v>
      </c>
      <c r="DE135" s="243">
        <f>IFERROR('Turistas lugar residencia isla '!DE135/'Turistas lugar residencia isla '!$M135,"-")</f>
        <v>2.1741523557904006E-3</v>
      </c>
      <c r="DF135" s="35">
        <f t="shared" si="622"/>
        <v>0.39076573195628672</v>
      </c>
      <c r="DG135" s="242">
        <f>IFERROR('Turistas lugar residencia isla '!DG135/'Turistas lugar residencia isla '!$C135,"-")</f>
        <v>0.21231636961470068</v>
      </c>
      <c r="DH135" s="35">
        <f t="shared" si="623"/>
        <v>-8.4131110428313116E-2</v>
      </c>
      <c r="DI135" s="243">
        <f>IFERROR('Turistas lugar residencia isla '!DI135/'Turistas lugar residencia isla '!$E135,"-")</f>
        <v>0.17026682497305073</v>
      </c>
      <c r="DJ135" s="35">
        <f t="shared" si="624"/>
        <v>-5.7307527859907781E-2</v>
      </c>
      <c r="DK135" s="243">
        <f>IFERROR('Turistas lugar residencia isla '!DK135/'Turistas lugar residencia isla '!$G135,"-")</f>
        <v>0.37257733119423569</v>
      </c>
      <c r="DL135" s="35">
        <f t="shared" si="625"/>
        <v>-5.6414181038805911E-2</v>
      </c>
      <c r="DM135" s="243">
        <f>IFERROR('Turistas lugar residencia isla '!DM135/'Turistas lugar residencia isla '!$I135,"-")</f>
        <v>7.242263549680085E-2</v>
      </c>
      <c r="DN135" s="35">
        <f t="shared" si="626"/>
        <v>-4.4297011487984372E-2</v>
      </c>
      <c r="DO135" s="243">
        <f>IFERROR('Turistas lugar residencia isla '!DO135/'Turistas lugar residencia isla '!$K135,"-")</f>
        <v>8.9656148294891755E-2</v>
      </c>
      <c r="DP135" s="35">
        <f t="shared" si="627"/>
        <v>-0.19908253734126624</v>
      </c>
      <c r="DQ135" s="243">
        <f>IFERROR('Turistas lugar residencia isla '!DQ135/'Turistas lugar residencia isla '!$M135,"-")</f>
        <v>7.4031263760457947E-3</v>
      </c>
      <c r="DR135" s="35">
        <f t="shared" si="628"/>
        <v>0.42069360213762463</v>
      </c>
      <c r="DS135" s="242">
        <f>IFERROR('Turistas lugar residencia isla '!DS135/'Turistas lugar residencia isla '!$C135,"-")</f>
        <v>5.4685168474642713E-2</v>
      </c>
      <c r="DT135" s="35">
        <f t="shared" si="629"/>
        <v>-9.5848205387526475E-3</v>
      </c>
      <c r="DU135" s="243">
        <f>IFERROR('Turistas lugar residencia isla '!DU135/'Turistas lugar residencia isla '!$E135,"-")</f>
        <v>9.8683476880489618E-2</v>
      </c>
      <c r="DV135" s="35">
        <f t="shared" si="630"/>
        <v>4.6564470126195578E-2</v>
      </c>
      <c r="DW135" s="243">
        <f>IFERROR('Turistas lugar residencia isla '!DW135/'Turistas lugar residencia isla '!$G135,"-")</f>
        <v>6.6731402516254326E-2</v>
      </c>
      <c r="DX135" s="35">
        <f t="shared" si="631"/>
        <v>2.6987965358765464E-2</v>
      </c>
      <c r="DY135" s="243">
        <f>IFERROR('Turistas lugar residencia isla '!DY135/'Turistas lugar residencia isla '!$I135,"-")</f>
        <v>6.3441382229193113E-2</v>
      </c>
      <c r="DZ135" s="35">
        <f t="shared" si="632"/>
        <v>-7.7710466974479253E-2</v>
      </c>
      <c r="EA135" s="243">
        <f>IFERROR('Turistas lugar residencia isla '!EA135/'Turistas lugar residencia isla '!$K135,"-")</f>
        <v>5.5209659921701806E-2</v>
      </c>
      <c r="EB135" s="35">
        <f t="shared" si="633"/>
        <v>0.33827806778840053</v>
      </c>
      <c r="EC135" s="243">
        <f>IFERROR('Turistas lugar residencia isla '!EC135/'Turistas lugar residencia isla '!$M135,"-")</f>
        <v>8.4571774548656983E-2</v>
      </c>
      <c r="ED135" s="35">
        <f t="shared" si="634"/>
        <v>9.3579096376646076E-2</v>
      </c>
    </row>
    <row r="136" spans="1:134" s="16" customFormat="1" outlineLevel="1" x14ac:dyDescent="0.25">
      <c r="A136" s="218"/>
      <c r="B136" s="33" t="s">
        <v>55</v>
      </c>
      <c r="C136" s="242">
        <f>IFERROR('Turistas lugar residencia isla '!C136/'Turistas lugar residencia isla '!$C136,"-")</f>
        <v>1</v>
      </c>
      <c r="D136" s="35">
        <f t="shared" si="569"/>
        <v>0</v>
      </c>
      <c r="E136" s="243">
        <f>IFERROR('Turistas lugar residencia isla '!E136/'Turistas lugar residencia isla '!$E136,"-")</f>
        <v>1</v>
      </c>
      <c r="F136" s="35">
        <f t="shared" si="570"/>
        <v>0</v>
      </c>
      <c r="G136" s="243">
        <f>IFERROR('Turistas lugar residencia isla '!G136/'Turistas lugar residencia isla '!$G136,"-")</f>
        <v>1</v>
      </c>
      <c r="H136" s="35">
        <f t="shared" si="571"/>
        <v>0</v>
      </c>
      <c r="I136" s="243">
        <f>IFERROR('Turistas lugar residencia isla '!I136/'Turistas lugar residencia isla '!$I136,"-")</f>
        <v>1</v>
      </c>
      <c r="J136" s="35">
        <f t="shared" si="572"/>
        <v>0</v>
      </c>
      <c r="K136" s="243">
        <f>IFERROR('Turistas lugar residencia isla '!K136/'Turistas lugar residencia isla '!$K136,"-")</f>
        <v>1</v>
      </c>
      <c r="L136" s="35">
        <f t="shared" si="573"/>
        <v>0</v>
      </c>
      <c r="M136" s="243">
        <f>IFERROR('Turistas lugar residencia isla '!M136/'Turistas lugar residencia isla '!$M136,"-")</f>
        <v>1</v>
      </c>
      <c r="N136" s="35">
        <f t="shared" si="574"/>
        <v>0</v>
      </c>
      <c r="O136" s="242">
        <f>IFERROR('Turistas lugar residencia isla '!O136/'Turistas lugar residencia isla '!$C136,"-")</f>
        <v>0.90896444815396527</v>
      </c>
      <c r="P136" s="35">
        <f t="shared" si="575"/>
        <v>4.919819690520244E-3</v>
      </c>
      <c r="Q136" s="243">
        <f>IFERROR('Turistas lugar residencia isla '!Q136/'Turistas lugar residencia isla '!$E136,"-")</f>
        <v>0.89964889309587048</v>
      </c>
      <c r="R136" s="35">
        <f t="shared" si="576"/>
        <v>-3.7119875558764281E-3</v>
      </c>
      <c r="S136" s="243">
        <f>IFERROR('Turistas lugar residencia isla '!S136/'Turistas lugar residencia isla '!$G136,"-")</f>
        <v>0.92105463503232854</v>
      </c>
      <c r="T136" s="35">
        <f t="shared" si="577"/>
        <v>2.3891255495779973E-2</v>
      </c>
      <c r="U136" s="243">
        <f>IFERROR('Turistas lugar residencia isla '!U136/'Turistas lugar residencia isla '!$I136,"-")</f>
        <v>0.95286403360057748</v>
      </c>
      <c r="V136" s="35">
        <f t="shared" si="578"/>
        <v>7.1809620656404505E-3</v>
      </c>
      <c r="W136" s="243">
        <f>IFERROR('Turistas lugar residencia isla '!W136/'Turistas lugar residencia isla '!$K136,"-")</f>
        <v>0.91812441123045507</v>
      </c>
      <c r="X136" s="35">
        <f t="shared" si="579"/>
        <v>-3.3351781731009167E-3</v>
      </c>
      <c r="Y136" s="243">
        <f>IFERROR('Turistas lugar residencia isla '!Y136/'Turistas lugar residencia isla '!$M136,"-")</f>
        <v>0.93860047607798958</v>
      </c>
      <c r="Z136" s="35">
        <f t="shared" si="580"/>
        <v>-7.8206250763490637E-5</v>
      </c>
      <c r="AA136" s="242">
        <f>IFERROR('Turistas lugar residencia isla '!AA136/'Turistas lugar residencia isla '!$C136,"-")</f>
        <v>9.1035551846034735E-2</v>
      </c>
      <c r="AB136" s="35">
        <f t="shared" si="581"/>
        <v>-4.6604386168284773E-2</v>
      </c>
      <c r="AC136" s="243">
        <f>IFERROR('Turistas lugar residencia isla '!AC136/'Turistas lugar residencia isla '!$E136,"-")</f>
        <v>0.10035110690412946</v>
      </c>
      <c r="AD136" s="35">
        <f t="shared" si="582"/>
        <v>3.4556249253426818E-2</v>
      </c>
      <c r="AE136" s="243">
        <f>IFERROR('Turistas lugar residencia isla '!AE136/'Turistas lugar residencia isla '!$G136,"-")</f>
        <v>7.8945364967671419E-2</v>
      </c>
      <c r="AF136" s="35">
        <f t="shared" si="583"/>
        <v>-0.21398166831970589</v>
      </c>
      <c r="AG136" s="243">
        <f>IFERROR('Turistas lugar residencia isla '!AG136/'Turistas lugar residencia isla '!$I136,"-")</f>
        <v>4.7130497555426733E-2</v>
      </c>
      <c r="AH136" s="35">
        <f t="shared" si="584"/>
        <v>-0.12607466563505276</v>
      </c>
      <c r="AI136" s="243">
        <f>IFERROR('Turistas lugar residencia isla '!AI136/'Turistas lugar residencia isla '!$K136,"-")</f>
        <v>8.1875588769544899E-2</v>
      </c>
      <c r="AJ136" s="35">
        <f t="shared" si="585"/>
        <v>3.8927606833581097E-2</v>
      </c>
      <c r="AK136" s="243">
        <f>IFERROR('Turistas lugar residencia isla '!AK136/'Turistas lugar residencia isla '!$M136,"-")</f>
        <v>6.1399523922010431E-2</v>
      </c>
      <c r="AL136" s="35">
        <f t="shared" si="586"/>
        <v>1.1970457743986085E-3</v>
      </c>
      <c r="AM136" s="242">
        <f>IFERROR('Turistas lugar residencia isla '!AM136/'Turistas lugar residencia isla '!$C136,"-")</f>
        <v>0.22977637100422832</v>
      </c>
      <c r="AN136" s="35">
        <f t="shared" si="587"/>
        <v>1.7757046268873644E-3</v>
      </c>
      <c r="AO136" s="243">
        <f>IFERROR('Turistas lugar residencia isla '!AO136/'Turistas lugar residencia isla '!$E136,"-")</f>
        <v>0.22576132236367502</v>
      </c>
      <c r="AP136" s="35">
        <f t="shared" si="588"/>
        <v>2.9554547181125823E-2</v>
      </c>
      <c r="AQ136" s="243">
        <f>IFERROR('Turistas lugar residencia isla '!AQ136/'Turistas lugar residencia isla '!$G136,"-")</f>
        <v>0.2774847329697161</v>
      </c>
      <c r="AR136" s="35">
        <f t="shared" si="589"/>
        <v>-1.5055560945765545E-2</v>
      </c>
      <c r="AS136" s="243">
        <f>IFERROR('Turistas lugar residencia isla '!AS136/'Turistas lugar residencia isla '!$I136,"-")</f>
        <v>0.50679777308672491</v>
      </c>
      <c r="AT136" s="35">
        <f t="shared" si="590"/>
        <v>0.11196364348141574</v>
      </c>
      <c r="AU136" s="243">
        <f>IFERROR('Turistas lugar residencia isla '!AU136/'Turistas lugar residencia isla '!$K136,"-")</f>
        <v>0.31267775769513345</v>
      </c>
      <c r="AV136" s="35">
        <f t="shared" si="591"/>
        <v>2.0897647076673298E-2</v>
      </c>
      <c r="AW136" s="243">
        <f>IFERROR('Turistas lugar residencia isla '!AW136/'Turistas lugar residencia isla '!$M136,"-")</f>
        <v>0.71740592008431303</v>
      </c>
      <c r="AX136" s="35">
        <f t="shared" si="592"/>
        <v>-6.4187251435708248E-2</v>
      </c>
      <c r="AY136" s="242">
        <f>IFERROR('Turistas lugar residencia isla '!AY136/'Turistas lugar residencia isla '!$C136,"-")</f>
        <v>2.6837434990795824E-2</v>
      </c>
      <c r="AZ136" s="35">
        <f t="shared" si="593"/>
        <v>5.8379216377500542E-2</v>
      </c>
      <c r="BA136" s="243">
        <f>IFERROR('Turistas lugar residencia isla '!BA136/'Turistas lugar residencia isla '!$E136,"-")</f>
        <v>3.9074195310512774E-2</v>
      </c>
      <c r="BB136" s="35">
        <f t="shared" si="594"/>
        <v>6.228061923419892E-2</v>
      </c>
      <c r="BC136" s="243">
        <f>IFERROR('Turistas lugar residencia isla '!BC136/'Turistas lugar residencia isla '!$G136,"-")</f>
        <v>1.7909871501362206E-2</v>
      </c>
      <c r="BD136" s="35">
        <f t="shared" si="595"/>
        <v>-8.9115621589443861E-2</v>
      </c>
      <c r="BE136" s="243">
        <f>IFERROR('Turistas lugar residencia isla '!BE136/'Turistas lugar residencia isla '!$I136,"-")</f>
        <v>6.3657344110601899E-3</v>
      </c>
      <c r="BF136" s="35">
        <f t="shared" si="596"/>
        <v>-0.20482154707657185</v>
      </c>
      <c r="BG136" s="243">
        <f>IFERROR('Turistas lugar residencia isla '!BG136/'Turistas lugar residencia isla '!$K136,"-")</f>
        <v>1.4148498384123392E-2</v>
      </c>
      <c r="BH136" s="35">
        <f t="shared" si="597"/>
        <v>0.2205193232637388</v>
      </c>
      <c r="BI136" s="243">
        <f>IFERROR('Turistas lugar residencia isla '!BI136/'Turistas lugar residencia isla '!$M136,"-")</f>
        <v>7.8316646375810872E-3</v>
      </c>
      <c r="BJ136" s="35">
        <f t="shared" si="598"/>
        <v>-0.43946689551541174</v>
      </c>
      <c r="BK136" s="242">
        <f>IFERROR('Turistas lugar residencia isla '!BK136/'Turistas lugar residencia isla '!$C136,"-")</f>
        <v>2.9156478076643084E-2</v>
      </c>
      <c r="BL136" s="35">
        <f t="shared" si="599"/>
        <v>7.5001088678034789E-2</v>
      </c>
      <c r="BM136" s="243">
        <f>IFERROR('Turistas lugar residencia isla '!BM136/'Turistas lugar residencia isla '!$E136,"-")</f>
        <v>2.8059362920275381E-2</v>
      </c>
      <c r="BN136" s="35">
        <f t="shared" si="600"/>
        <v>0.13174347844998957</v>
      </c>
      <c r="BO136" s="243">
        <f>IFERROR('Turistas lugar residencia isla '!BO136/'Turistas lugar residencia isla '!$G136,"-")</f>
        <v>1.4867341334362917E-2</v>
      </c>
      <c r="BP136" s="35">
        <f t="shared" si="601"/>
        <v>0.275258083250566</v>
      </c>
      <c r="BQ136" s="243">
        <f>IFERROR('Turistas lugar residencia isla '!BQ136/'Turistas lugar residencia isla '!$I136,"-")</f>
        <v>4.3006989182626576E-2</v>
      </c>
      <c r="BR136" s="35">
        <f t="shared" si="602"/>
        <v>-9.6810316724150747E-2</v>
      </c>
      <c r="BS136" s="243">
        <f>IFERROR('Turistas lugar residencia isla '!BS136/'Turistas lugar residencia isla '!$K136,"-")</f>
        <v>2.7949932615466442E-2</v>
      </c>
      <c r="BT136" s="35">
        <f t="shared" si="603"/>
        <v>-0.18357030321775125</v>
      </c>
      <c r="BU136" s="243">
        <f>IFERROR('Turistas lugar residencia isla '!BU136/'Turistas lugar residencia isla '!$M136,"-")</f>
        <v>5.7783511711155125E-3</v>
      </c>
      <c r="BV136" s="35">
        <f t="shared" si="604"/>
        <v>-0.47347002291216378</v>
      </c>
      <c r="BW136" s="242">
        <f>IFERROR('Turistas lugar residencia isla '!BW136/'Turistas lugar residencia isla '!$C136,"-")</f>
        <v>0.25662980552570458</v>
      </c>
      <c r="BX136" s="35">
        <f t="shared" si="605"/>
        <v>4.9900980088348978E-2</v>
      </c>
      <c r="BY136" s="243">
        <f>IFERROR('Turistas lugar residencia isla '!BY136/'Turistas lugar residencia isla '!$E136,"-")</f>
        <v>0.29496315879456075</v>
      </c>
      <c r="BZ136" s="35">
        <f t="shared" si="606"/>
        <v>7.3522101500158143E-2</v>
      </c>
      <c r="CA136" s="243">
        <f>IFERROR('Turistas lugar residencia isla '!CA136/'Turistas lugar residencia isla '!$G136,"-")</f>
        <v>0.10634445030534061</v>
      </c>
      <c r="CB136" s="35">
        <f t="shared" si="607"/>
        <v>1.2221562433580413E-2</v>
      </c>
      <c r="CC136" s="243">
        <f>IFERROR('Turistas lugar residencia isla '!CC136/'Turistas lugar residencia isla '!$I136,"-")</f>
        <v>0.184595360232754</v>
      </c>
      <c r="CD136" s="35">
        <f t="shared" si="608"/>
        <v>2.1166080625267369E-2</v>
      </c>
      <c r="CE136" s="243">
        <f>IFERROR('Turistas lugar residencia isla '!CE136/'Turistas lugar residencia isla '!$K136,"-")</f>
        <v>0.34656834684780108</v>
      </c>
      <c r="CF136" s="35">
        <f t="shared" si="609"/>
        <v>-1.7488518911721429E-2</v>
      </c>
      <c r="CG136" s="243">
        <f>IFERROR('Turistas lugar residencia isla '!CG136/'Turistas lugar residencia isla '!$M136,"-")</f>
        <v>0.10202969127614341</v>
      </c>
      <c r="CH136" s="35">
        <f t="shared" si="610"/>
        <v>1.4023143417204191</v>
      </c>
      <c r="CI136" s="242">
        <f>IFERROR('Turistas lugar residencia isla '!CI136/'Turistas lugar residencia isla '!$C136,"-")</f>
        <v>3.6770476954898212E-2</v>
      </c>
      <c r="CJ136" s="35">
        <f t="shared" si="611"/>
        <v>4.0695516917421681E-3</v>
      </c>
      <c r="CK136" s="243">
        <f>IFERROR('Turistas lugar residencia isla '!CK136/'Turistas lugar residencia isla '!$E136,"-")</f>
        <v>2.8153186024110453E-2</v>
      </c>
      <c r="CL136" s="35">
        <f t="shared" si="612"/>
        <v>-3.0892154604206246E-3</v>
      </c>
      <c r="CM136" s="243">
        <f>IFERROR('Turistas lugar residencia isla '!CM136/'Turistas lugar residencia isla '!$G136,"-")</f>
        <v>4.5028902677100267E-2</v>
      </c>
      <c r="CN136" s="35">
        <f t="shared" si="613"/>
        <v>2.4233739661029041E-2</v>
      </c>
      <c r="CO136" s="243">
        <f>IFERROR('Turistas lugar residencia isla '!CO136/'Turistas lugar residencia isla '!$I136,"-")</f>
        <v>2.2351165410655495E-2</v>
      </c>
      <c r="CP136" s="35">
        <f t="shared" si="614"/>
        <v>-0.13993982202042132</v>
      </c>
      <c r="CQ136" s="243">
        <f>IFERROR('Turistas lugar residencia isla '!CQ136/'Turistas lugar residencia isla '!$K136,"-")</f>
        <v>2.7693014995875797E-2</v>
      </c>
      <c r="CR136" s="35">
        <f t="shared" si="615"/>
        <v>-8.6921020888685363E-2</v>
      </c>
      <c r="CS136" s="243">
        <f>IFERROR('Turistas lugar residencia isla '!CS136/'Turistas lugar residencia isla '!$M136,"-")</f>
        <v>3.981247615067323E-2</v>
      </c>
      <c r="CT136" s="35">
        <f t="shared" si="616"/>
        <v>8.5696984757548389E-2</v>
      </c>
      <c r="CU136" s="242">
        <f>IFERROR('Turistas lugar residencia isla '!CU136/'Turistas lugar residencia isla '!$C136,"-")</f>
        <v>2.1720251761503884E-2</v>
      </c>
      <c r="CV136" s="35">
        <f t="shared" si="617"/>
        <v>6.3251194187173843E-2</v>
      </c>
      <c r="CW136" s="243">
        <f>IFERROR('Turistas lugar residencia isla '!CW136/'Turistas lugar residencia isla '!$E136,"-")</f>
        <v>1.3347900238936171E-2</v>
      </c>
      <c r="CX136" s="35">
        <f t="shared" si="618"/>
        <v>-0.10707234164241364</v>
      </c>
      <c r="CY136" s="243">
        <f>IFERROR('Turistas lugar residencia isla '!CY136/'Turistas lugar residencia isla '!$G136,"-")</f>
        <v>8.8883209257557376E-3</v>
      </c>
      <c r="CZ136" s="35">
        <f t="shared" si="619"/>
        <v>-9.3560153321232686E-2</v>
      </c>
      <c r="DA136" s="243">
        <f>IFERROR('Turistas lugar residencia isla '!DA136/'Turistas lugar residencia isla '!$I136,"-")</f>
        <v>1.5476828507989981E-2</v>
      </c>
      <c r="DB136" s="35">
        <f t="shared" si="620"/>
        <v>0.42564619537549286</v>
      </c>
      <c r="DC136" s="243">
        <f>IFERROR('Turistas lugar residencia isla '!DC136/'Turistas lugar residencia isla '!$K136,"-")</f>
        <v>5.4101441893798369E-2</v>
      </c>
      <c r="DD136" s="35">
        <f t="shared" si="621"/>
        <v>9.8842594644072301E-2</v>
      </c>
      <c r="DE136" s="243">
        <f>IFERROR('Turistas lugar residencia isla '!DE136/'Turistas lugar residencia isla '!$M136,"-")</f>
        <v>1.998800719568259E-4</v>
      </c>
      <c r="DF136" s="35">
        <f t="shared" si="622"/>
        <v>-0.86874859211457256</v>
      </c>
      <c r="DG136" s="242">
        <f>IFERROR('Turistas lugar residencia isla '!DG136/'Turistas lugar residencia isla '!$C136,"-")</f>
        <v>0.20755391175192195</v>
      </c>
      <c r="DH136" s="35">
        <f t="shared" si="623"/>
        <v>-0.10035726352256125</v>
      </c>
      <c r="DI136" s="243">
        <f>IFERROR('Turistas lugar residencia isla '!DI136/'Turistas lugar residencia isla '!$E136,"-")</f>
        <v>0.1527502679170854</v>
      </c>
      <c r="DJ136" s="35">
        <f t="shared" si="624"/>
        <v>-0.21950490940803147</v>
      </c>
      <c r="DK136" s="243">
        <f>IFERROR('Turistas lugar residencia isla '!DK136/'Turistas lugar residencia isla '!$G136,"-")</f>
        <v>0.36158526969487692</v>
      </c>
      <c r="DL136" s="35">
        <f t="shared" si="625"/>
        <v>1.8441547180953588E-2</v>
      </c>
      <c r="DM136" s="243">
        <f>IFERROR('Turistas lugar residencia isla '!DM136/'Turistas lugar residencia isla '!$I136,"-")</f>
        <v>7.1554354840473816E-2</v>
      </c>
      <c r="DN136" s="35">
        <f t="shared" si="626"/>
        <v>-0.35120609583931806</v>
      </c>
      <c r="DO136" s="243">
        <f>IFERROR('Turistas lugar residencia isla '!DO136/'Turistas lugar residencia isla '!$K136,"-")</f>
        <v>6.6577722087252836E-2</v>
      </c>
      <c r="DP136" s="35">
        <f t="shared" si="627"/>
        <v>-0.26214454429732692</v>
      </c>
      <c r="DQ136" s="243">
        <f>IFERROR('Turistas lugar residencia isla '!DQ136/'Turistas lugar residencia isla '!$M136,"-")</f>
        <v>1.8588846691984809E-2</v>
      </c>
      <c r="DR136" s="35">
        <f t="shared" si="628"/>
        <v>0.85301686458004733</v>
      </c>
      <c r="DS136" s="242">
        <f>IFERROR('Turistas lugar residencia isla '!DS136/'Turistas lugar residencia isla '!$C136,"-")</f>
        <v>5.5629479313051261E-2</v>
      </c>
      <c r="DT136" s="35">
        <f t="shared" si="629"/>
        <v>2.0980590825642187E-2</v>
      </c>
      <c r="DU136" s="243">
        <f>IFERROR('Turistas lugar residencia isla '!DU136/'Turistas lugar residencia isla '!$E136,"-")</f>
        <v>8.8589859598937504E-2</v>
      </c>
      <c r="DV136" s="35">
        <f t="shared" si="630"/>
        <v>2.8158282079744801E-2</v>
      </c>
      <c r="DW136" s="243">
        <f>IFERROR('Turistas lugar residencia isla '!DW136/'Turistas lugar residencia isla '!$G136,"-")</f>
        <v>7.0736787153398983E-2</v>
      </c>
      <c r="DX136" s="35">
        <f t="shared" si="631"/>
        <v>0.20760073885389607</v>
      </c>
      <c r="DY136" s="243">
        <f>IFERROR('Turistas lugar residencia isla '!DY136/'Turistas lugar residencia isla '!$I136,"-")</f>
        <v>6.6304264604547886E-2</v>
      </c>
      <c r="DZ136" s="35">
        <f t="shared" si="632"/>
        <v>-4.6810390190267226E-2</v>
      </c>
      <c r="EA136" s="243">
        <f>IFERROR('Turistas lugar residencia isla '!EA136/'Turistas lugar residencia isla '!$K136,"-")</f>
        <v>5.5115590392182494E-2</v>
      </c>
      <c r="EB136" s="35">
        <f t="shared" si="633"/>
        <v>0.42317416593570822</v>
      </c>
      <c r="EC136" s="243">
        <f>IFERROR('Turistas lugar residencia isla '!EC136/'Turistas lugar residencia isla '!$M136,"-")</f>
        <v>4.3610197517852924E-2</v>
      </c>
      <c r="ED136" s="35">
        <f t="shared" si="634"/>
        <v>-0.18292107739308983</v>
      </c>
    </row>
    <row r="137" spans="1:134" s="16" customFormat="1" ht="15.75" x14ac:dyDescent="0.25">
      <c r="A137" s="218"/>
      <c r="B137" s="225">
        <v>2014</v>
      </c>
      <c r="C137" s="246">
        <f>IFERROR('Turistas lugar residencia isla '!C137/'Turistas lugar residencia isla '!$C137,"-")</f>
        <v>1</v>
      </c>
      <c r="D137" s="247">
        <f t="shared" si="569"/>
        <v>0</v>
      </c>
      <c r="E137" s="246">
        <f>IFERROR('Turistas lugar residencia isla '!E137/'Turistas lugar residencia isla '!$E137,"-")</f>
        <v>1</v>
      </c>
      <c r="F137" s="247">
        <f t="shared" si="570"/>
        <v>0</v>
      </c>
      <c r="G137" s="246">
        <f>IFERROR('Turistas lugar residencia isla '!G137/'Turistas lugar residencia isla '!$G137,"-")</f>
        <v>1</v>
      </c>
      <c r="H137" s="247">
        <f t="shared" si="571"/>
        <v>0</v>
      </c>
      <c r="I137" s="246">
        <f>IFERROR('Turistas lugar residencia isla '!I137/'Turistas lugar residencia isla '!$I137,"-")</f>
        <v>1</v>
      </c>
      <c r="J137" s="247">
        <f t="shared" si="572"/>
        <v>0</v>
      </c>
      <c r="K137" s="246">
        <f>IFERROR('Turistas lugar residencia isla '!K137/'Turistas lugar residencia isla '!$K137,"-")</f>
        <v>1</v>
      </c>
      <c r="L137" s="247">
        <f t="shared" si="573"/>
        <v>0</v>
      </c>
      <c r="M137" s="246">
        <f>IFERROR('Turistas lugar residencia isla '!M137/'Turistas lugar residencia isla '!$M137,"-")</f>
        <v>1</v>
      </c>
      <c r="N137" s="247">
        <f t="shared" si="574"/>
        <v>0</v>
      </c>
      <c r="O137" s="246">
        <f>IFERROR('Turistas lugar residencia isla '!O137/'Turistas lugar residencia isla '!$C137,"-")</f>
        <v>0.88874011813592768</v>
      </c>
      <c r="P137" s="247">
        <f t="shared" si="575"/>
        <v>1.5798541661683263E-2</v>
      </c>
      <c r="Q137" s="246">
        <f>IFERROR('Turistas lugar residencia isla '!Q137/'Turistas lugar residencia isla '!$E137,"-")</f>
        <v>0.89062847229965147</v>
      </c>
      <c r="R137" s="247">
        <f t="shared" si="576"/>
        <v>2.3218242828244362E-2</v>
      </c>
      <c r="S137" s="246">
        <f>IFERROR('Turistas lugar residencia isla '!S137/'Turistas lugar residencia isla '!$G137,"-")</f>
        <v>0.86982775111889787</v>
      </c>
      <c r="T137" s="247">
        <f t="shared" si="577"/>
        <v>6.0248882416116256E-3</v>
      </c>
      <c r="U137" s="246">
        <f>IFERROR('Turistas lugar residencia isla '!U137/'Turistas lugar residencia isla '!$I137,"-")</f>
        <v>0.93424551747591045</v>
      </c>
      <c r="V137" s="247">
        <f t="shared" si="578"/>
        <v>1.206383875641559E-2</v>
      </c>
      <c r="W137" s="246">
        <f>IFERROR('Turistas lugar residencia isla '!W137/'Turistas lugar residencia isla '!$K137,"-")</f>
        <v>0.88721955903266081</v>
      </c>
      <c r="X137" s="247">
        <f t="shared" si="579"/>
        <v>2.1134084016414478E-2</v>
      </c>
      <c r="Y137" s="246">
        <f>IFERROR('Turistas lugar residencia isla '!Y137/'Turistas lugar residencia isla '!$M137,"-")</f>
        <v>0.83563644500350753</v>
      </c>
      <c r="Z137" s="247">
        <f t="shared" si="580"/>
        <v>6.3814343348099101E-2</v>
      </c>
      <c r="AA137" s="246">
        <f>IFERROR('Turistas lugar residencia isla '!AA137/'Turistas lugar residencia isla '!$C137,"-")</f>
        <v>0.11125995923689966</v>
      </c>
      <c r="AB137" s="247">
        <f t="shared" si="581"/>
        <v>-0.11050542469133862</v>
      </c>
      <c r="AC137" s="246">
        <f>IFERROR('Turistas lugar residencia isla '!AC137/'Turistas lugar residencia isla '!$E137,"-")</f>
        <v>0.10937268112860649</v>
      </c>
      <c r="AD137" s="247">
        <f t="shared" si="582"/>
        <v>-0.15595206061773192</v>
      </c>
      <c r="AE137" s="246">
        <f>IFERROR('Turistas lugar residencia isla '!AE137/'Turistas lugar residencia isla '!$G137,"-")</f>
        <v>0.13017224888110207</v>
      </c>
      <c r="AF137" s="247">
        <f t="shared" si="583"/>
        <v>-3.848025612761663E-2</v>
      </c>
      <c r="AG137" s="246">
        <f>IFERROR('Turistas lugar residencia isla '!AG137/'Turistas lugar residencia isla '!$I137,"-")</f>
        <v>6.5754988580829662E-2</v>
      </c>
      <c r="AH137" s="247">
        <f t="shared" si="584"/>
        <v>-0.14481940495645895</v>
      </c>
      <c r="AI137" s="246">
        <f>IFERROR('Turistas lugar residencia isla '!AI137/'Turistas lugar residencia isla '!$K137,"-")</f>
        <v>0.11278083577389586</v>
      </c>
      <c r="AJ137" s="247">
        <f t="shared" si="585"/>
        <v>-0.14003024273127851</v>
      </c>
      <c r="AK137" s="246">
        <f>IFERROR('Turistas lugar residencia isla '!AK137/'Turistas lugar residencia isla '!$M137,"-")</f>
        <v>0.16437262633348654</v>
      </c>
      <c r="AL137" s="247">
        <f t="shared" si="586"/>
        <v>-0.23368915469425466</v>
      </c>
      <c r="AM137" s="246">
        <f>IFERROR('Turistas lugar residencia isla '!AM137/'Turistas lugar residencia isla '!$C137,"-")</f>
        <v>0.2130767196459048</v>
      </c>
      <c r="AN137" s="247">
        <f t="shared" si="587"/>
        <v>1.7512161627409872E-2</v>
      </c>
      <c r="AO137" s="246">
        <f>IFERROR('Turistas lugar residencia isla '!AO137/'Turistas lugar residencia isla '!$E137,"-")</f>
        <v>0.1604518670543211</v>
      </c>
      <c r="AP137" s="247">
        <f t="shared" si="588"/>
        <v>3.3551576997937316E-2</v>
      </c>
      <c r="AQ137" s="246">
        <f>IFERROR('Turistas lugar residencia isla '!AQ137/'Turistas lugar residencia isla '!$G137,"-")</f>
        <v>0.2378765986394179</v>
      </c>
      <c r="AR137" s="247">
        <f t="shared" si="589"/>
        <v>2.2607333972838317E-2</v>
      </c>
      <c r="AS137" s="246">
        <f>IFERROR('Turistas lugar residencia isla '!AS137/'Turistas lugar residencia isla '!$I137,"-")</f>
        <v>0.46196806478335967</v>
      </c>
      <c r="AT137" s="247">
        <f t="shared" si="590"/>
        <v>3.9974471516069476E-2</v>
      </c>
      <c r="AU137" s="246">
        <f>IFERROR('Turistas lugar residencia isla '!AU137/'Turistas lugar residencia isla '!$K137,"-")</f>
        <v>0.19334506172010898</v>
      </c>
      <c r="AV137" s="247">
        <f t="shared" si="591"/>
        <v>9.0487747396331475E-2</v>
      </c>
      <c r="AW137" s="246">
        <f>IFERROR('Turistas lugar residencia isla '!AW137/'Turistas lugar residencia isla '!$M137,"-")</f>
        <v>0.52871380536539347</v>
      </c>
      <c r="AX137" s="247">
        <f t="shared" si="592"/>
        <v>3.2744566459475211E-2</v>
      </c>
      <c r="AY137" s="246">
        <f>IFERROR('Turistas lugar residencia isla '!AY137/'Turistas lugar residencia isla '!$C137,"-")</f>
        <v>2.5225398651886805E-2</v>
      </c>
      <c r="AZ137" s="247">
        <f t="shared" si="593"/>
        <v>-1.0667220965100421E-3</v>
      </c>
      <c r="BA137" s="246">
        <f>IFERROR('Turistas lugar residencia isla '!BA137/'Turistas lugar residencia isla '!$E137,"-")</f>
        <v>3.6005608737142161E-2</v>
      </c>
      <c r="BB137" s="247">
        <f t="shared" si="594"/>
        <v>3.2170666561450068E-2</v>
      </c>
      <c r="BC137" s="246">
        <f>IFERROR('Turistas lugar residencia isla '!BC137/'Turistas lugar residencia isla '!$G137,"-")</f>
        <v>2.4251397212730806E-2</v>
      </c>
      <c r="BD137" s="247">
        <f t="shared" si="595"/>
        <v>-1.4242593327077113E-2</v>
      </c>
      <c r="BE137" s="246">
        <f>IFERROR('Turistas lugar residencia isla '!BE137/'Turistas lugar residencia isla '!$I137,"-")</f>
        <v>7.0458279923261554E-3</v>
      </c>
      <c r="BF137" s="247">
        <f t="shared" si="596"/>
        <v>-0.30176027426485486</v>
      </c>
      <c r="BG137" s="246">
        <f>IFERROR('Turistas lugar residencia isla '!BG137/'Turistas lugar residencia isla '!$K137,"-")</f>
        <v>1.2961894060767046E-2</v>
      </c>
      <c r="BH137" s="247">
        <f t="shared" si="597"/>
        <v>-3.7470909665954899E-2</v>
      </c>
      <c r="BI137" s="246">
        <f>IFERROR('Turistas lugar residencia isla '!BI137/'Turistas lugar residencia isla '!$M137,"-")</f>
        <v>1.6863615472072376E-2</v>
      </c>
      <c r="BJ137" s="247">
        <f t="shared" si="598"/>
        <v>-0.31196620020245169</v>
      </c>
      <c r="BK137" s="246">
        <f>IFERROR('Turistas lugar residencia isla '!BK137/'Turistas lugar residencia isla '!$C137,"-")</f>
        <v>3.5213070065582754E-2</v>
      </c>
      <c r="BL137" s="247">
        <f t="shared" si="599"/>
        <v>0.16928128762122996</v>
      </c>
      <c r="BM137" s="246">
        <f>IFERROR('Turistas lugar residencia isla '!BM137/'Turistas lugar residencia isla '!$E137,"-")</f>
        <v>3.7476614242070758E-2</v>
      </c>
      <c r="BN137" s="247">
        <f t="shared" si="600"/>
        <v>0.16222728749636106</v>
      </c>
      <c r="BO137" s="246">
        <f>IFERROR('Turistas lugar residencia isla '!BO137/'Turistas lugar residencia isla '!$G137,"-")</f>
        <v>1.8705428210790818E-2</v>
      </c>
      <c r="BP137" s="247">
        <f t="shared" si="601"/>
        <v>0.52016303350034998</v>
      </c>
      <c r="BQ137" s="246">
        <f>IFERROR('Turistas lugar residencia isla '!BQ137/'Turistas lugar residencia isla '!$I137,"-")</f>
        <v>5.0445254022771543E-2</v>
      </c>
      <c r="BR137" s="247">
        <f t="shared" si="602"/>
        <v>-2.1257318049135443E-2</v>
      </c>
      <c r="BS137" s="246">
        <f>IFERROR('Turistas lugar residencia isla '!BS137/'Turistas lugar residencia isla '!$K137,"-")</f>
        <v>3.5937661623934122E-2</v>
      </c>
      <c r="BT137" s="247">
        <f t="shared" si="603"/>
        <v>0.10676110725315091</v>
      </c>
      <c r="BU137" s="246">
        <f>IFERROR('Turistas lugar residencia isla '!BU137/'Turistas lugar residencia isla '!$M137,"-")</f>
        <v>1.7087375117927382E-2</v>
      </c>
      <c r="BV137" s="247">
        <f t="shared" si="604"/>
        <v>-4.6360790185065781E-2</v>
      </c>
      <c r="BW137" s="246">
        <f>IFERROR('Turistas lugar residencia isla '!BW137/'Turistas lugar residencia isla '!$C137,"-")</f>
        <v>0.30799871004022306</v>
      </c>
      <c r="BX137" s="247">
        <f t="shared" si="605"/>
        <v>4.7815250936505072E-2</v>
      </c>
      <c r="BY137" s="246">
        <f>IFERROR('Turistas lugar residencia isla '!BY137/'Turistas lugar residencia isla '!$E137,"-")</f>
        <v>0.37000998099919186</v>
      </c>
      <c r="BZ137" s="247">
        <f t="shared" si="606"/>
        <v>3.9122731665430788E-2</v>
      </c>
      <c r="CA137" s="246">
        <f>IFERROR('Turistas lugar residencia isla '!CA137/'Turistas lugar residencia isla '!$G137,"-")</f>
        <v>0.16331496186432773</v>
      </c>
      <c r="CB137" s="247">
        <f t="shared" si="607"/>
        <v>5.4703402170771964E-2</v>
      </c>
      <c r="CC137" s="246">
        <f>IFERROR('Turistas lugar residencia isla '!CC137/'Turistas lugar residencia isla '!$I137,"-")</f>
        <v>0.21886093712599244</v>
      </c>
      <c r="CD137" s="247">
        <f t="shared" si="608"/>
        <v>0.13394440088323956</v>
      </c>
      <c r="CE137" s="246">
        <f>IFERROR('Turistas lugar residencia isla '!CE137/'Turistas lugar residencia isla '!$K137,"-")</f>
        <v>0.41948394045369591</v>
      </c>
      <c r="CF137" s="247">
        <f t="shared" si="609"/>
        <v>9.9669186295121559E-3</v>
      </c>
      <c r="CG137" s="246">
        <f>IFERROR('Turistas lugar residencia isla '!CG137/'Turistas lugar residencia isla '!$M137,"-")</f>
        <v>0.136248457872711</v>
      </c>
      <c r="CH137" s="247">
        <f t="shared" si="610"/>
        <v>0.6598997057941689</v>
      </c>
      <c r="CI137" s="246">
        <f>IFERROR('Turistas lugar residencia isla '!CI137/'Turistas lugar residencia isla '!$C137,"-")</f>
        <v>3.6732672394009673E-2</v>
      </c>
      <c r="CJ137" s="247">
        <f t="shared" si="611"/>
        <v>-5.7116811836338766E-2</v>
      </c>
      <c r="CK137" s="246">
        <f>IFERROR('Turistas lugar residencia isla '!CK137/'Turistas lugar residencia isla '!$E137,"-")</f>
        <v>2.9338985644431902E-2</v>
      </c>
      <c r="CL137" s="247">
        <f t="shared" si="612"/>
        <v>-6.7230630264899172E-2</v>
      </c>
      <c r="CM137" s="246">
        <f>IFERROR('Turistas lugar residencia isla '!CM137/'Turistas lugar residencia isla '!$G137,"-")</f>
        <v>5.3621614938724797E-2</v>
      </c>
      <c r="CN137" s="247">
        <f t="shared" si="613"/>
        <v>-4.5232867338736549E-2</v>
      </c>
      <c r="CO137" s="246">
        <f>IFERROR('Turistas lugar residencia isla '!CO137/'Turistas lugar residencia isla '!$I137,"-")</f>
        <v>2.0930506770280098E-2</v>
      </c>
      <c r="CP137" s="247">
        <f t="shared" si="614"/>
        <v>-0.17253562305810666</v>
      </c>
      <c r="CQ137" s="246">
        <f>IFERROR('Turistas lugar residencia isla '!CQ137/'Turistas lugar residencia isla '!$K137,"-")</f>
        <v>2.8211297310656698E-2</v>
      </c>
      <c r="CR137" s="247">
        <f t="shared" si="615"/>
        <v>-7.4216349973889817E-2</v>
      </c>
      <c r="CS137" s="246">
        <f>IFERROR('Turistas lugar residencia isla '!CS137/'Turistas lugar residencia isla '!$M137,"-")</f>
        <v>5.1567527032584243E-2</v>
      </c>
      <c r="CT137" s="247">
        <f t="shared" si="616"/>
        <v>-0.23270917105652866</v>
      </c>
      <c r="CU137" s="246">
        <f>IFERROR('Turistas lugar residencia isla '!CU137/'Turistas lugar residencia isla '!$C137,"-")</f>
        <v>3.2031731524954983E-2</v>
      </c>
      <c r="CV137" s="247">
        <f t="shared" si="617"/>
        <v>-2.8495664505804763E-2</v>
      </c>
      <c r="CW137" s="246">
        <f>IFERROR('Turistas lugar residencia isla '!CW137/'Turistas lugar residencia isla '!$E137,"-")</f>
        <v>2.1358992242041536E-2</v>
      </c>
      <c r="CX137" s="247">
        <f t="shared" si="618"/>
        <v>-4.026379483462772E-2</v>
      </c>
      <c r="CY137" s="246">
        <f>IFERROR('Turistas lugar residencia isla '!CY137/'Turistas lugar residencia isla '!$G137,"-")</f>
        <v>1.6615073775004128E-2</v>
      </c>
      <c r="CZ137" s="247">
        <f t="shared" si="619"/>
        <v>-7.1174602979011015E-2</v>
      </c>
      <c r="DA137" s="246">
        <f>IFERROR('Turistas lugar residencia isla '!DA137/'Turistas lugar residencia isla '!$I137,"-")</f>
        <v>1.8164400628927317E-2</v>
      </c>
      <c r="DB137" s="247">
        <f t="shared" si="620"/>
        <v>0.25472969024478953</v>
      </c>
      <c r="DC137" s="246">
        <f>IFERROR('Turistas lugar residencia isla '!DC137/'Turistas lugar residencia isla '!$K137,"-")</f>
        <v>8.1345153315230137E-2</v>
      </c>
      <c r="DD137" s="247">
        <f t="shared" si="621"/>
        <v>-9.6495694287548561E-2</v>
      </c>
      <c r="DE137" s="246">
        <f>IFERROR('Turistas lugar residencia isla '!DE137/'Turistas lugar residencia isla '!$M137,"-")</f>
        <v>1.4423425820653619E-3</v>
      </c>
      <c r="DF137" s="247">
        <f t="shared" si="622"/>
        <v>2.6109852374751608E-3</v>
      </c>
      <c r="DG137" s="246">
        <f>IFERROR('Turistas lugar residencia isla '!DG137/'Turistas lugar residencia isla '!$C137,"-")</f>
        <v>0.13083412395467375</v>
      </c>
      <c r="DH137" s="247">
        <f t="shared" si="623"/>
        <v>-5.4266022300469952E-2</v>
      </c>
      <c r="DI137" s="246">
        <f>IFERROR('Turistas lugar residencia isla '!DI137/'Turistas lugar residencia isla '!$E137,"-")</f>
        <v>0.10225429863487921</v>
      </c>
      <c r="DJ137" s="247">
        <f t="shared" si="624"/>
        <v>-5.9473897384938579E-2</v>
      </c>
      <c r="DK137" s="246">
        <f>IFERROR('Turistas lugar residencia isla '!DK137/'Turistas lugar residencia isla '!$G137,"-")</f>
        <v>0.25758696746013998</v>
      </c>
      <c r="DL137" s="247">
        <f t="shared" si="625"/>
        <v>-5.4070907059325712E-2</v>
      </c>
      <c r="DM137" s="246">
        <f>IFERROR('Turistas lugar residencia isla '!DM137/'Turistas lugar residencia isla '!$I137,"-")</f>
        <v>4.8511611218873082E-2</v>
      </c>
      <c r="DN137" s="247">
        <f t="shared" si="626"/>
        <v>-0.18747051476017129</v>
      </c>
      <c r="DO137" s="246">
        <f>IFERROR('Turistas lugar residencia isla '!DO137/'Turistas lugar residencia isla '!$K137,"-")</f>
        <v>5.3937287347318431E-2</v>
      </c>
      <c r="DP137" s="247">
        <f t="shared" si="627"/>
        <v>1.2938715284198654E-2</v>
      </c>
      <c r="DQ137" s="246">
        <f>IFERROR('Turistas lugar residencia isla '!DQ137/'Turistas lugar residencia isla '!$M137,"-")</f>
        <v>1.6546118677278114E-2</v>
      </c>
      <c r="DR137" s="247">
        <f t="shared" si="628"/>
        <v>-5.1551154936412491E-2</v>
      </c>
      <c r="DS137" s="246">
        <f>IFERROR('Turistas lugar residencia isla '!DS137/'Turistas lugar residencia isla '!$C137,"-")</f>
        <v>6.2894823866174718E-2</v>
      </c>
      <c r="DT137" s="247">
        <f t="shared" si="629"/>
        <v>-2.6240865314995254E-2</v>
      </c>
      <c r="DU137" s="246">
        <f>IFERROR('Turistas lugar residencia isla '!DU137/'Turistas lugar residencia isla '!$E137,"-")</f>
        <v>0.10461613523100477</v>
      </c>
      <c r="DV137" s="247">
        <f t="shared" si="630"/>
        <v>-1.529746035913071E-2</v>
      </c>
      <c r="DW137" s="246">
        <f>IFERROR('Turistas lugar residencia isla '!DW137/'Turistas lugar residencia isla '!$G137,"-")</f>
        <v>8.1218080465976117E-2</v>
      </c>
      <c r="DX137" s="247">
        <f t="shared" si="631"/>
        <v>1.8759339745148651E-2</v>
      </c>
      <c r="DY137" s="246">
        <f>IFERROR('Turistas lugar residencia isla '!DY137/'Turistas lugar residencia isla '!$I137,"-")</f>
        <v>6.8982618469147994E-2</v>
      </c>
      <c r="DZ137" s="247">
        <f t="shared" si="632"/>
        <v>-0.16455067917401167</v>
      </c>
      <c r="EA137" s="246">
        <f>IFERROR('Turistas lugar residencia isla '!EA137/'Turistas lugar residencia isla '!$K137,"-")</f>
        <v>4.8308530269423888E-2</v>
      </c>
      <c r="EB137" s="247">
        <f t="shared" si="633"/>
        <v>0.14267014831821734</v>
      </c>
      <c r="EC137" s="246">
        <f>IFERROR('Turistas lugar residencia isla '!EC137/'Turistas lugar residencia isla '!$M137,"-")</f>
        <v>5.941725731149762E-2</v>
      </c>
      <c r="ED137" s="247">
        <f t="shared" si="634"/>
        <v>3.1745534435895895E-2</v>
      </c>
    </row>
    <row r="138" spans="1:134" s="16" customFormat="1" outlineLevel="1" x14ac:dyDescent="0.25">
      <c r="A138" s="218"/>
      <c r="B138" s="33" t="s">
        <v>33</v>
      </c>
      <c r="C138" s="242">
        <f>IFERROR('Turistas lugar residencia isla '!C138/'Turistas lugar residencia isla '!$C138,"-")</f>
        <v>1</v>
      </c>
      <c r="D138" s="35">
        <f>IFERROR(C138/C151-1,"-")</f>
        <v>0</v>
      </c>
      <c r="E138" s="243">
        <f>IFERROR('Turistas lugar residencia isla '!E138/'Turistas lugar residencia isla '!$E138,"-")</f>
        <v>1</v>
      </c>
      <c r="F138" s="35">
        <f>IFERROR(E138/E151-1,"-")</f>
        <v>0</v>
      </c>
      <c r="G138" s="243">
        <f>IFERROR('Turistas lugar residencia isla '!G138/'Turistas lugar residencia isla '!$G138,"-")</f>
        <v>1</v>
      </c>
      <c r="H138" s="35">
        <f>IFERROR(G138/G151-1,"-")</f>
        <v>0</v>
      </c>
      <c r="I138" s="243">
        <f>IFERROR('Turistas lugar residencia isla '!I138/'Turistas lugar residencia isla '!$I138,"-")</f>
        <v>1</v>
      </c>
      <c r="J138" s="35">
        <f>IFERROR(I138/I151-1,"-")</f>
        <v>0</v>
      </c>
      <c r="K138" s="243">
        <f>IFERROR('Turistas lugar residencia isla '!K138/'Turistas lugar residencia isla '!$K138,"-")</f>
        <v>1</v>
      </c>
      <c r="L138" s="35">
        <f>IFERROR(K138/K151-1,"-")</f>
        <v>0</v>
      </c>
      <c r="M138" s="243">
        <f>IFERROR('Turistas lugar residencia isla '!M138/'Turistas lugar residencia isla '!$M138,"-")</f>
        <v>1</v>
      </c>
      <c r="N138" s="35">
        <f>IFERROR(M138/M151-1,"-")</f>
        <v>0</v>
      </c>
      <c r="O138" s="242">
        <f>IFERROR('Turistas lugar residencia isla '!O138/'Turistas lugar residencia isla '!$C138,"-")</f>
        <v>0.90102688493101768</v>
      </c>
      <c r="P138" s="35">
        <f>IFERROR(O138/O151-1,"-")</f>
        <v>3.5942877697887621E-3</v>
      </c>
      <c r="Q138" s="243">
        <f>IFERROR('Turistas lugar residencia isla '!Q138/'Turistas lugar residencia isla '!$E138,"-")</f>
        <v>0.88774462713767555</v>
      </c>
      <c r="R138" s="35">
        <f>IFERROR(Q138/Q151-1,"-")</f>
        <v>6.3374182796942513E-3</v>
      </c>
      <c r="S138" s="243">
        <f>IFERROR('Turistas lugar residencia isla '!S138/'Turistas lugar residencia isla '!$G138,"-")</f>
        <v>0.89921700885549183</v>
      </c>
      <c r="T138" s="35">
        <f>IFERROR(S138/S151-1,"-")</f>
        <v>-1.2507801441008159E-2</v>
      </c>
      <c r="U138" s="243">
        <f>IFERROR('Turistas lugar residencia isla '!U138/'Turistas lugar residencia isla '!$I138,"-")</f>
        <v>0.96710832256873958</v>
      </c>
      <c r="V138" s="35">
        <f>IFERROR(U138/U151-1,"-")</f>
        <v>1.8219161935983941E-2</v>
      </c>
      <c r="W138" s="243">
        <f>IFERROR('Turistas lugar residencia isla '!W138/'Turistas lugar residencia isla '!$K138,"-")</f>
        <v>0.89059388903910919</v>
      </c>
      <c r="X138" s="35">
        <f>IFERROR(W138/W151-1,"-")</f>
        <v>3.4153414710581975E-2</v>
      </c>
      <c r="Y138" s="243">
        <f>IFERROR('Turistas lugar residencia isla '!Y138/'Turistas lugar residencia isla '!$M138,"-")</f>
        <v>0.81836158192090391</v>
      </c>
      <c r="Z138" s="35">
        <f>IFERROR(Y138/Y151-1,"-")</f>
        <v>6.7064285934805401E-2</v>
      </c>
      <c r="AA138" s="242">
        <f>IFERROR('Turistas lugar residencia isla '!AA138/'Turistas lugar residencia isla '!$C138,"-")</f>
        <v>9.8973115068982292E-2</v>
      </c>
      <c r="AB138" s="35">
        <f>IFERROR(AA138/AA151-1,"-")</f>
        <v>-3.1574845644178118E-2</v>
      </c>
      <c r="AC138" s="243">
        <f>IFERROR('Turistas lugar residencia isla '!AC138/'Turistas lugar residencia isla '!$E138,"-")</f>
        <v>0.11225537286232444</v>
      </c>
      <c r="AD138" s="35">
        <f>IFERROR(AC138/AC151-1,"-")</f>
        <v>-4.7439721871334162E-2</v>
      </c>
      <c r="AE138" s="243">
        <f>IFERROR('Turistas lugar residencia isla '!AE138/'Turistas lugar residencia isla '!$G138,"-")</f>
        <v>0.10078299114450821</v>
      </c>
      <c r="AF138" s="35">
        <f>IFERROR(AE138/AE151-1,"-")</f>
        <v>0.12741097285566982</v>
      </c>
      <c r="AG138" s="243">
        <f>IFERROR('Turistas lugar residencia isla '!AG138/'Turistas lugar residencia isla '!$I138,"-")</f>
        <v>3.288429599557114E-2</v>
      </c>
      <c r="AH138" s="35">
        <f>IFERROR(AG138/AG151-1,"-")</f>
        <v>-0.34478699506963317</v>
      </c>
      <c r="AI138" s="243">
        <f>IFERROR('Turistas lugar residencia isla '!AI138/'Turistas lugar residencia isla '!$K138,"-")</f>
        <v>0.10941225633588161</v>
      </c>
      <c r="AJ138" s="35">
        <f>IFERROR(AI138/AI151-1,"-")</f>
        <v>-0.21183176127318659</v>
      </c>
      <c r="AK138" s="243">
        <f>IFERROR('Turistas lugar residencia isla '!AK138/'Turistas lugar residencia isla '!$M138,"-")</f>
        <v>0.1815677966101695</v>
      </c>
      <c r="AL138" s="35">
        <f>IFERROR(AK138/AK151-1,"-")</f>
        <v>-0.22077931480481472</v>
      </c>
      <c r="AM138" s="242">
        <f>IFERROR('Turistas lugar residencia isla '!AM138/'Turistas lugar residencia isla '!$C138,"-")</f>
        <v>0.21962491201500517</v>
      </c>
      <c r="AN138" s="35">
        <f>IFERROR(AM138/AM151-1,"-")</f>
        <v>-7.8026145740658248E-2</v>
      </c>
      <c r="AO138" s="243">
        <f>IFERROR('Turistas lugar residencia isla '!AO138/'Turistas lugar residencia isla '!$E138,"-")</f>
        <v>0.17526975203343734</v>
      </c>
      <c r="AP138" s="35">
        <f>IFERROR(AO138/AO151-1,"-")</f>
        <v>2.2485535137392931E-2</v>
      </c>
      <c r="AQ138" s="243">
        <f>IFERROR('Turistas lugar residencia isla '!AQ138/'Turistas lugar residencia isla '!$G138,"-")</f>
        <v>0.21845847385756267</v>
      </c>
      <c r="AR138" s="35">
        <f>IFERROR(AQ138/AQ151-1,"-")</f>
        <v>-9.7597099677368071E-2</v>
      </c>
      <c r="AS138" s="243">
        <f>IFERROR('Turistas lugar residencia isla '!AS138/'Turistas lugar residencia isla '!$I138,"-")</f>
        <v>0.49484406717106477</v>
      </c>
      <c r="AT138" s="35">
        <f>IFERROR(AS138/AS151-1,"-")</f>
        <v>0.10345877935561831</v>
      </c>
      <c r="AU138" s="243">
        <f>IFERROR('Turistas lugar residencia isla '!AU138/'Turistas lugar residencia isla '!$K138,"-")</f>
        <v>0.24824856812762716</v>
      </c>
      <c r="AV138" s="35">
        <f>IFERROR(AU138/AU151-1,"-")</f>
        <v>0.30084183540385112</v>
      </c>
      <c r="AW138" s="243">
        <f>IFERROR('Turistas lugar residencia isla '!AW138/'Turistas lugar residencia isla '!$M138,"-")</f>
        <v>0.41052259887005649</v>
      </c>
      <c r="AX138" s="35">
        <f>IFERROR(AW138/AW151-1,"-")</f>
        <v>-2.8484135884591533E-2</v>
      </c>
      <c r="AY138" s="242">
        <f>IFERROR('Turistas lugar residencia isla '!AY138/'Turistas lugar residencia isla '!$C138,"-")</f>
        <v>2.6615076164736639E-2</v>
      </c>
      <c r="AZ138" s="35">
        <f>IFERROR(AY138/AY151-1,"-")</f>
        <v>3.898946711368878E-2</v>
      </c>
      <c r="BA138" s="243">
        <f>IFERROR('Turistas lugar residencia isla '!BA138/'Turistas lugar residencia isla '!$E138,"-")</f>
        <v>3.9507868876559139E-2</v>
      </c>
      <c r="BB138" s="35">
        <f>IFERROR(BA138/BA151-1,"-")</f>
        <v>0.12366110796481045</v>
      </c>
      <c r="BC138" s="243">
        <f>IFERROR('Turistas lugar residencia isla '!BC138/'Turistas lugar residencia isla '!$G138,"-")</f>
        <v>2.0764714776903406E-2</v>
      </c>
      <c r="BD138" s="35">
        <f>IFERROR(BC138/BC151-1,"-")</f>
        <v>-0.10156526247200415</v>
      </c>
      <c r="BE138" s="243">
        <f>IFERROR('Turistas lugar residencia isla '!BE138/'Turistas lugar residencia isla '!$I138,"-")</f>
        <v>6.0306329581103525E-3</v>
      </c>
      <c r="BF138" s="35">
        <f>IFERROR(BE138/BE151-1,"-")</f>
        <v>-0.49353836745991997</v>
      </c>
      <c r="BG138" s="243">
        <f>IFERROR('Turistas lugar residencia isla '!BG138/'Turistas lugar residencia isla '!$K138,"-")</f>
        <v>1.506845947739731E-2</v>
      </c>
      <c r="BH138" s="35">
        <f>IFERROR(BG138/BG151-1,"-")</f>
        <v>0.10144439627289192</v>
      </c>
      <c r="BI138" s="243">
        <f>IFERROR('Turistas lugar residencia isla '!BI138/'Turistas lugar residencia isla '!$M138,"-")</f>
        <v>2.5211864406779663E-2</v>
      </c>
      <c r="BJ138" s="35">
        <f>IFERROR(BI138/BI151-1,"-")</f>
        <v>-0.12812883812331122</v>
      </c>
      <c r="BK138" s="242">
        <f>IFERROR('Turistas lugar residencia isla '!BK138/'Turistas lugar residencia isla '!$C138,"-")</f>
        <v>2.1171806221642154E-2</v>
      </c>
      <c r="BL138" s="35">
        <f>IFERROR(BK138/BK151-1,"-")</f>
        <v>0.12678610019788583</v>
      </c>
      <c r="BM138" s="243">
        <f>IFERROR('Turistas lugar residencia isla '!BM138/'Turistas lugar residencia isla '!$E138,"-")</f>
        <v>2.7179244111332754E-2</v>
      </c>
      <c r="BN138" s="35">
        <f>IFERROR(BM138/BM151-1,"-")</f>
        <v>0.11793615827700865</v>
      </c>
      <c r="BO138" s="243">
        <f>IFERROR('Turistas lugar residencia isla '!BO138/'Turistas lugar residencia isla '!$G138,"-")</f>
        <v>9.4143015863624117E-3</v>
      </c>
      <c r="BP138" s="35">
        <f>IFERROR(BO138/BO151-1,"-")</f>
        <v>2.1189049891876532E-2</v>
      </c>
      <c r="BQ138" s="243">
        <f>IFERROR('Turistas lugar residencia isla '!BQ138/'Turistas lugar residencia isla '!$I138,"-")</f>
        <v>2.6528879867134158E-2</v>
      </c>
      <c r="BR138" s="35">
        <f>IFERROR(BQ138/BQ151-1,"-")</f>
        <v>-0.15043713824323268</v>
      </c>
      <c r="BS138" s="243">
        <f>IFERROR('Turistas lugar residencia isla '!BS138/'Turistas lugar residencia isla '!$K138,"-")</f>
        <v>1.8749539096875691E-2</v>
      </c>
      <c r="BT138" s="35">
        <f>IFERROR(BS138/BS151-1,"-")</f>
        <v>0.39668404365557053</v>
      </c>
      <c r="BU138" s="243">
        <f>IFERROR('Turistas lugar residencia isla '!BU138/'Turistas lugar residencia isla '!$M138,"-")</f>
        <v>1.0451977401129943E-2</v>
      </c>
      <c r="BV138" s="35">
        <f>IFERROR(BU138/BU151-1,"-")</f>
        <v>-0.48041851627656718</v>
      </c>
      <c r="BW138" s="242">
        <f>IFERROR('Turistas lugar residencia isla '!BW138/'Turistas lugar residencia isla '!$C138,"-")</f>
        <v>0.23617019530103694</v>
      </c>
      <c r="BX138" s="35">
        <f>IFERROR(BW138/BW151-1,"-")</f>
        <v>3.3589830589546787E-2</v>
      </c>
      <c r="BY138" s="243">
        <f>IFERROR('Turistas lugar residencia isla '!BY138/'Turistas lugar residencia isla '!$E138,"-")</f>
        <v>0.2889445389312319</v>
      </c>
      <c r="BZ138" s="35">
        <f>IFERROR(BY138/BY151-1,"-")</f>
        <v>2.255249830312267E-2</v>
      </c>
      <c r="CA138" s="243">
        <f>IFERROR('Turistas lugar residencia isla '!CA138/'Turistas lugar residencia isla '!$G138,"-")</f>
        <v>8.8147315411974306E-2</v>
      </c>
      <c r="CB138" s="35">
        <f>IFERROR(CA138/CA151-1,"-")</f>
        <v>-0.14839576636364737</v>
      </c>
      <c r="CC138" s="243">
        <f>IFERROR('Turistas lugar residencia isla '!CC138/'Turistas lugar residencia isla '!$I138,"-")</f>
        <v>0.18796825982653625</v>
      </c>
      <c r="CD138" s="35">
        <f>IFERROR(CC138/CC151-1,"-")</f>
        <v>7.8105508024642889E-2</v>
      </c>
      <c r="CE138" s="243">
        <f>IFERROR('Turistas lugar residencia isla '!CE138/'Turistas lugar residencia isla '!$K138,"-")</f>
        <v>0.36684816007472776</v>
      </c>
      <c r="CF138" s="35">
        <f>IFERROR(CE138/CE151-1,"-")</f>
        <v>-5.4822871320235556E-2</v>
      </c>
      <c r="CG138" s="243">
        <f>IFERROR('Turistas lugar residencia isla '!CG138/'Turistas lugar residencia isla '!$M138,"-")</f>
        <v>0.1268361581920904</v>
      </c>
      <c r="CH138" s="35">
        <f>IFERROR(CG138/CG151-1,"-")</f>
        <v>0.32824097196394098</v>
      </c>
      <c r="CI138" s="242">
        <f>IFERROR('Turistas lugar residencia isla '!CI138/'Turistas lugar residencia isla '!$C138,"-")</f>
        <v>3.9344427138163635E-2</v>
      </c>
      <c r="CJ138" s="35">
        <f>IFERROR(CI138/CI151-1,"-")</f>
        <v>-3.7112217041005979E-2</v>
      </c>
      <c r="CK138" s="243">
        <f>IFERROR('Turistas lugar residencia isla '!CK138/'Turistas lugar residencia isla '!$E138,"-")</f>
        <v>3.2709889513825349E-2</v>
      </c>
      <c r="CL138" s="35">
        <f>IFERROR(CK138/CK151-1,"-")</f>
        <v>4.5522858225679919E-2</v>
      </c>
      <c r="CM138" s="243">
        <f>IFERROR('Turistas lugar residencia isla '!CM138/'Turistas lugar residencia isla '!$G138,"-")</f>
        <v>5.0490109066524666E-2</v>
      </c>
      <c r="CN138" s="35">
        <f>IFERROR(CM138/CM151-1,"-")</f>
        <v>-0.10049819581663533</v>
      </c>
      <c r="CO138" s="243">
        <f>IFERROR('Turistas lugar residencia isla '!CO138/'Turistas lugar residencia isla '!$I138,"-")</f>
        <v>2.9547887064033954E-2</v>
      </c>
      <c r="CP138" s="35">
        <f>IFERROR(CO138/CO151-1,"-")</f>
        <v>-0.13457419656290415</v>
      </c>
      <c r="CQ138" s="243">
        <f>IFERROR('Turistas lugar residencia isla '!CQ138/'Turistas lugar residencia isla '!$K138,"-")</f>
        <v>3.0935817703596272E-2</v>
      </c>
      <c r="CR138" s="35">
        <f>IFERROR(CQ138/CQ151-1,"-")</f>
        <v>-0.11154882023863921</v>
      </c>
      <c r="CS138" s="243">
        <f>IFERROR('Turistas lugar residencia isla '!CS138/'Turistas lugar residencia isla '!$M138,"-")</f>
        <v>8.1214689265536724E-2</v>
      </c>
      <c r="CT138" s="35">
        <f>IFERROR(CS138/CS151-1,"-")</f>
        <v>-0.19636910260529628</v>
      </c>
      <c r="CU138" s="242">
        <f>IFERROR('Turistas lugar residencia isla '!CU138/'Turistas lugar residencia isla '!$C138,"-")</f>
        <v>2.7781711023416835E-2</v>
      </c>
      <c r="CV138" s="35">
        <f>IFERROR(CU138/CU151-1,"-")</f>
        <v>8.9719501888672948E-2</v>
      </c>
      <c r="CW138" s="243">
        <f>IFERROR('Turistas lugar residencia isla '!CW138/'Turistas lugar residencia isla '!$E138,"-")</f>
        <v>1.7169840493347764E-2</v>
      </c>
      <c r="CX138" s="35">
        <f>IFERROR(CW138/CW151-1,"-")</f>
        <v>3.5244820255761811E-2</v>
      </c>
      <c r="CY138" s="243">
        <f>IFERROR('Turistas lugar residencia isla '!CY138/'Turistas lugar residencia isla '!$G138,"-")</f>
        <v>1.4956379964367657E-2</v>
      </c>
      <c r="CZ138" s="35">
        <f>IFERROR(CY138/CY151-1,"-")</f>
        <v>0.16865206475215766</v>
      </c>
      <c r="DA138" s="243">
        <f>IFERROR('Turistas lugar residencia isla '!DA138/'Turistas lugar residencia isla '!$I138,"-")</f>
        <v>2.0099649381804762E-2</v>
      </c>
      <c r="DB138" s="35">
        <f>IFERROR(DA138/DA151-1,"-")</f>
        <v>9.190681911889298E-2</v>
      </c>
      <c r="DC138" s="243">
        <f>IFERROR('Turistas lugar residencia isla '!DC138/'Turistas lugar residencia isla '!$K138,"-")</f>
        <v>7.9066394631400402E-2</v>
      </c>
      <c r="DD138" s="35">
        <f>IFERROR(DC138/DC151-1,"-")</f>
        <v>-4.8422800479960948E-2</v>
      </c>
      <c r="DE138" s="243">
        <f>IFERROR('Turistas lugar residencia isla '!DE138/'Turistas lugar residencia isla '!$M138,"-")</f>
        <v>0</v>
      </c>
      <c r="DF138" s="35" t="str">
        <f>IFERROR(DE138/DE151-1,"-")</f>
        <v>-</v>
      </c>
      <c r="DG138" s="242">
        <f>IFERROR('Turistas lugar residencia isla '!DG138/'Turistas lugar residencia isla '!$C138,"-")</f>
        <v>0.24291656662541888</v>
      </c>
      <c r="DH138" s="35">
        <f>IFERROR(DG138/DG151-1,"-")</f>
        <v>0.1086684204005266</v>
      </c>
      <c r="DI138" s="243">
        <f>IFERROR('Turistas lugar residencia isla '!DI138/'Turistas lugar residencia isla '!$E138,"-")</f>
        <v>0.1962263863999858</v>
      </c>
      <c r="DJ138" s="35">
        <f>IFERROR(DI138/DI151-1,"-")</f>
        <v>-2.8928117019747956E-2</v>
      </c>
      <c r="DK138" s="243">
        <f>IFERROR('Turistas lugar residencia isla '!DK138/'Turistas lugar residencia isla '!$G138,"-")</f>
        <v>0.42010334694199553</v>
      </c>
      <c r="DL138" s="35">
        <f>IFERROR(DK138/DK151-1,"-")</f>
        <v>0.15191585897961524</v>
      </c>
      <c r="DM138" s="243">
        <f>IFERROR('Turistas lugar residencia isla '!DM138/'Turistas lugar residencia isla '!$I138,"-")</f>
        <v>0.11235283262594575</v>
      </c>
      <c r="DN138" s="35">
        <f>IFERROR(DM138/DM151-1,"-")</f>
        <v>-2.7543180052424399E-2</v>
      </c>
      <c r="DO138" s="243">
        <f>IFERROR('Turistas lugar residencia isla '!DO138/'Turistas lugar residencia isla '!$K138,"-")</f>
        <v>8.8628598117057103E-2</v>
      </c>
      <c r="DP138" s="35">
        <f>IFERROR(DO138/DO151-1,"-")</f>
        <v>0.19493555266936768</v>
      </c>
      <c r="DQ138" s="243">
        <f>IFERROR('Turistas lugar residencia isla '!DQ138/'Turistas lugar residencia isla '!$M138,"-")</f>
        <v>8.7782485875706209E-2</v>
      </c>
      <c r="DR138" s="35">
        <f>IFERROR(DQ138/DQ151-1,"-")</f>
        <v>5.8196784259624224</v>
      </c>
      <c r="DS138" s="242">
        <f>IFERROR('Turistas lugar residencia isla '!DS138/'Turistas lugar residencia isla '!$C138,"-")</f>
        <v>4.8288627721378458E-2</v>
      </c>
      <c r="DT138" s="35">
        <f>IFERROR(DS138/DS151-1,"-")</f>
        <v>-0.15330033476429694</v>
      </c>
      <c r="DU138" s="243">
        <f>IFERROR('Turistas lugar residencia isla '!DU138/'Turistas lugar residencia isla '!$E138,"-")</f>
        <v>8.2095359276504395E-2</v>
      </c>
      <c r="DV138" s="35">
        <f>IFERROR(DU138/DU151-1,"-")</f>
        <v>-2.8378943207011731E-2</v>
      </c>
      <c r="DW138" s="243">
        <f>IFERROR('Turistas lugar residencia isla '!DW138/'Turistas lugar residencia isla '!$G138,"-")</f>
        <v>6.0558546831548432E-2</v>
      </c>
      <c r="DX138" s="35">
        <f>IFERROR(DW138/DW151-1,"-")</f>
        <v>-0.21739971090889854</v>
      </c>
      <c r="DY138" s="243">
        <f>IFERROR('Turistas lugar residencia isla '!DY138/'Turistas lugar residencia isla '!$I138,"-")</f>
        <v>5.9295072891677431E-2</v>
      </c>
      <c r="DZ138" s="35">
        <f>IFERROR(DY138/DY151-1,"-")</f>
        <v>-0.28326114525474955</v>
      </c>
      <c r="EA138" s="243">
        <f>IFERROR('Turistas lugar residencia isla '!EA138/'Turistas lugar residencia isla '!$K138,"-")</f>
        <v>3.3940906074088638E-2</v>
      </c>
      <c r="EB138" s="35">
        <f>IFERROR(EA138/EA151-1,"-")</f>
        <v>-0.28901774470841979</v>
      </c>
      <c r="EC138" s="243">
        <f>IFERROR('Turistas lugar residencia isla '!EC138/'Turistas lugar residencia isla '!$M138,"-")</f>
        <v>7.6412429378531072E-2</v>
      </c>
      <c r="ED138" s="35">
        <f>IFERROR(EC138/EC151-1,"-")</f>
        <v>-0.11058062166578086</v>
      </c>
    </row>
    <row r="139" spans="1:134" s="16" customFormat="1" outlineLevel="1" x14ac:dyDescent="0.25">
      <c r="A139" s="218"/>
      <c r="B139" s="33" t="s">
        <v>35</v>
      </c>
      <c r="C139" s="242">
        <f>IFERROR('Turistas lugar residencia isla '!C139/'Turistas lugar residencia isla '!$C139,"-")</f>
        <v>1</v>
      </c>
      <c r="D139" s="35">
        <f t="shared" ref="D139:D150" si="635">IFERROR(C139/C152-1,"-")</f>
        <v>0</v>
      </c>
      <c r="E139" s="243">
        <f>IFERROR('Turistas lugar residencia isla '!E139/'Turistas lugar residencia isla '!$E139,"-")</f>
        <v>1</v>
      </c>
      <c r="F139" s="35">
        <f t="shared" ref="F139:F150" si="636">IFERROR(E139/E152-1,"-")</f>
        <v>0</v>
      </c>
      <c r="G139" s="243">
        <f>IFERROR('Turistas lugar residencia isla '!G139/'Turistas lugar residencia isla '!$G139,"-")</f>
        <v>1</v>
      </c>
      <c r="H139" s="35">
        <f t="shared" ref="H139:H150" si="637">IFERROR(G139/G152-1,"-")</f>
        <v>0</v>
      </c>
      <c r="I139" s="243">
        <f>IFERROR('Turistas lugar residencia isla '!I139/'Turistas lugar residencia isla '!$I139,"-")</f>
        <v>1</v>
      </c>
      <c r="J139" s="35">
        <f t="shared" ref="J139:J150" si="638">IFERROR(I139/I152-1,"-")</f>
        <v>0</v>
      </c>
      <c r="K139" s="243">
        <f>IFERROR('Turistas lugar residencia isla '!K139/'Turistas lugar residencia isla '!$K139,"-")</f>
        <v>1</v>
      </c>
      <c r="L139" s="35">
        <f t="shared" ref="L139:L150" si="639">IFERROR(K139/K152-1,"-")</f>
        <v>0</v>
      </c>
      <c r="M139" s="243">
        <f>IFERROR('Turistas lugar residencia isla '!M139/'Turistas lugar residencia isla '!$M139,"-")</f>
        <v>1</v>
      </c>
      <c r="N139" s="35">
        <f t="shared" ref="N139:N150" si="640">IFERROR(M139/M152-1,"-")</f>
        <v>0</v>
      </c>
      <c r="O139" s="242">
        <f>IFERROR('Turistas lugar residencia isla '!O139/'Turistas lugar residencia isla '!$C139,"-")</f>
        <v>0.90460643219217041</v>
      </c>
      <c r="P139" s="35">
        <f t="shared" ref="P139:P150" si="641">IFERROR(O139/O152-1,"-")</f>
        <v>-5.1419651094778418E-3</v>
      </c>
      <c r="Q139" s="243">
        <f>IFERROR('Turistas lugar residencia isla '!Q139/'Turistas lugar residencia isla '!$E139,"-")</f>
        <v>0.8927568305806648</v>
      </c>
      <c r="R139" s="35">
        <f t="shared" ref="R139:R150" si="642">IFERROR(Q139/Q152-1,"-")</f>
        <v>-7.7400134059091297E-4</v>
      </c>
      <c r="S139" s="243">
        <f>IFERROR('Turistas lugar residencia isla '!S139/'Turistas lugar residencia isla '!$G139,"-")</f>
        <v>0.9113773397464271</v>
      </c>
      <c r="T139" s="35">
        <f t="shared" ref="T139:T150" si="643">IFERROR(S139/S152-1,"-")</f>
        <v>-1.5311270649894348E-2</v>
      </c>
      <c r="U139" s="243">
        <f>IFERROR('Turistas lugar residencia isla '!U139/'Turistas lugar residencia isla '!$I139,"-")</f>
        <v>0.95587983367335816</v>
      </c>
      <c r="V139" s="35">
        <f t="shared" ref="V139:V150" si="644">IFERROR(U139/U152-1,"-")</f>
        <v>-5.4944960261412712E-3</v>
      </c>
      <c r="W139" s="243">
        <f>IFERROR('Turistas lugar residencia isla '!W139/'Turistas lugar residencia isla '!$K139,"-")</f>
        <v>0.90110812428834708</v>
      </c>
      <c r="X139" s="35">
        <f t="shared" ref="X139:X150" si="645">IFERROR(W139/W152-1,"-")</f>
        <v>3.3154764748965393E-2</v>
      </c>
      <c r="Y139" s="243">
        <f>IFERROR('Turistas lugar residencia isla '!Y139/'Turistas lugar residencia isla '!$M139,"-")</f>
        <v>0.69631590806669674</v>
      </c>
      <c r="Z139" s="35">
        <f t="shared" ref="Z139:Z150" si="646">IFERROR(Y139/Y152-1,"-")</f>
        <v>-0.19531455108644791</v>
      </c>
      <c r="AA139" s="242">
        <f>IFERROR('Turistas lugar residencia isla '!AA139/'Turistas lugar residencia isla '!$C139,"-")</f>
        <v>9.5394574568225629E-2</v>
      </c>
      <c r="AB139" s="35">
        <f t="shared" ref="AB139:AB150" si="647">IFERROR(AA139/AA152-1,"-")</f>
        <v>5.1549846836077773E-2</v>
      </c>
      <c r="AC139" s="243">
        <f>IFERROR('Turistas lugar residencia isla '!AC139/'Turistas lugar residencia isla '!$E139,"-")</f>
        <v>0.10724316941933522</v>
      </c>
      <c r="AD139" s="35">
        <f t="shared" ref="AD139:AD150" si="648">IFERROR(AC139/AC152-1,"-")</f>
        <v>6.4900947021593325E-3</v>
      </c>
      <c r="AE139" s="243">
        <f>IFERROR('Turistas lugar residencia isla '!AE139/'Turistas lugar residencia isla '!$G139,"-")</f>
        <v>8.8622660253572932E-2</v>
      </c>
      <c r="AF139" s="35">
        <f t="shared" ref="AF139:AF150" si="649">IFERROR(AE139/AE152-1,"-")</f>
        <v>0.19034348125817147</v>
      </c>
      <c r="AG139" s="243">
        <f>IFERROR('Turistas lugar residencia isla '!AG139/'Turistas lugar residencia isla '!$I139,"-")</f>
        <v>4.4120166326641855E-2</v>
      </c>
      <c r="AH139" s="35">
        <f t="shared" ref="AH139:AH150" si="650">IFERROR(AG139/AG152-1,"-")</f>
        <v>0.1359737683961646</v>
      </c>
      <c r="AI139" s="243">
        <f>IFERROR('Turistas lugar residencia isla '!AI139/'Turistas lugar residencia isla '!$K139,"-")</f>
        <v>9.8897745014027635E-2</v>
      </c>
      <c r="AJ139" s="35">
        <f t="shared" ref="AJ139:AJ150" si="651">IFERROR(AI139/AI152-1,"-")</f>
        <v>-0.22620767837979139</v>
      </c>
      <c r="AK139" s="243">
        <f>IFERROR('Turistas lugar residencia isla '!AK139/'Turistas lugar residencia isla '!$M139,"-")</f>
        <v>0.30368409193330331</v>
      </c>
      <c r="AL139" s="35">
        <f t="shared" ref="AL139:AL150" si="652">IFERROR(AK139/AK152-1,"-")</f>
        <v>1.2549709811042877</v>
      </c>
      <c r="AM139" s="242">
        <f>IFERROR('Turistas lugar residencia isla '!AM139/'Turistas lugar residencia isla '!$C139,"-")</f>
        <v>0.21092335029724602</v>
      </c>
      <c r="AN139" s="35">
        <f t="shared" ref="AN139:AN150" si="653">IFERROR(AM139/AM152-1,"-")</f>
        <v>-7.9966401783180374E-2</v>
      </c>
      <c r="AO139" s="243">
        <f>IFERROR('Turistas lugar residencia isla '!AO139/'Turistas lugar residencia isla '!$E139,"-")</f>
        <v>0.17713528076222376</v>
      </c>
      <c r="AP139" s="35">
        <f t="shared" ref="AP139:AP150" si="654">IFERROR(AO139/AO152-1,"-")</f>
        <v>-6.2390045646259051E-2</v>
      </c>
      <c r="AQ139" s="243">
        <f>IFERROR('Turistas lugar residencia isla '!AQ139/'Turistas lugar residencia isla '!$G139,"-")</f>
        <v>0.21049111314389132</v>
      </c>
      <c r="AR139" s="35">
        <f t="shared" ref="AR139:AR150" si="655">IFERROR(AQ139/AQ152-1,"-")</f>
        <v>-0.19203996835446668</v>
      </c>
      <c r="AS139" s="243">
        <f>IFERROR('Turistas lugar residencia isla '!AS139/'Turistas lugar residencia isla '!$I139,"-")</f>
        <v>0.41750634626465871</v>
      </c>
      <c r="AT139" s="35">
        <f t="shared" ref="AT139:AT150" si="656">IFERROR(AS139/AS152-1,"-")</f>
        <v>-5.184629987983802E-2</v>
      </c>
      <c r="AU139" s="243">
        <f>IFERROR('Turistas lugar residencia isla '!AU139/'Turistas lugar residencia isla '!$K139,"-")</f>
        <v>0.21929474462665369</v>
      </c>
      <c r="AV139" s="35">
        <f t="shared" ref="AV139:AV150" si="657">IFERROR(AU139/AU152-1,"-")</f>
        <v>5.7521511116693791E-3</v>
      </c>
      <c r="AW139" s="243">
        <f>IFERROR('Turistas lugar residencia isla '!AW139/'Turistas lugar residencia isla '!$M139,"-")</f>
        <v>0.32379450202794052</v>
      </c>
      <c r="AX139" s="35">
        <f t="shared" ref="AX139:AX150" si="658">IFERROR(AW139/AW152-1,"-")</f>
        <v>-0.50357579786610174</v>
      </c>
      <c r="AY139" s="242">
        <f>IFERROR('Turistas lugar residencia isla '!AY139/'Turistas lugar residencia isla '!$C139,"-")</f>
        <v>2.6429473917355038E-2</v>
      </c>
      <c r="AZ139" s="35">
        <f t="shared" ref="AZ139:AZ150" si="659">IFERROR(AY139/AY152-1,"-")</f>
        <v>-1.5115031066057827E-2</v>
      </c>
      <c r="BA139" s="243">
        <f>IFERROR('Turistas lugar residencia isla '!BA139/'Turistas lugar residencia isla '!$E139,"-")</f>
        <v>4.0583480997988773E-2</v>
      </c>
      <c r="BB139" s="35">
        <f t="shared" ref="BB139:BB150" si="660">IFERROR(BA139/BA152-1,"-")</f>
        <v>3.0392667258138495E-2</v>
      </c>
      <c r="BC139" s="243">
        <f>IFERROR('Turistas lugar residencia isla '!BC139/'Turistas lugar residencia isla '!$G139,"-")</f>
        <v>2.0016327815318639E-2</v>
      </c>
      <c r="BD139" s="35">
        <f t="shared" ref="BD139:BD150" si="661">IFERROR(BC139/BC152-1,"-")</f>
        <v>-4.2977722440738275E-2</v>
      </c>
      <c r="BE139" s="243">
        <f>IFERROR('Turistas lugar residencia isla '!BE139/'Turistas lugar residencia isla '!$I139,"-")</f>
        <v>1.0364267804581769E-2</v>
      </c>
      <c r="BF139" s="35">
        <f t="shared" ref="BF139:BF150" si="662">IFERROR(BE139/BE152-1,"-")</f>
        <v>-6.5935796799237889E-2</v>
      </c>
      <c r="BG139" s="243">
        <f>IFERROR('Turistas lugar residencia isla '!BG139/'Turistas lugar residencia isla '!$K139,"-")</f>
        <v>1.1368838699832138E-2</v>
      </c>
      <c r="BH139" s="35">
        <f t="shared" ref="BH139:BH150" si="663">IFERROR(BG139/BG152-1,"-")</f>
        <v>-0.14471314207496666</v>
      </c>
      <c r="BI139" s="243">
        <f>IFERROR('Turistas lugar residencia isla '!BI139/'Turistas lugar residencia isla '!$M139,"-")</f>
        <v>2.5912573231185218E-2</v>
      </c>
      <c r="BJ139" s="35">
        <f t="shared" ref="BJ139:BJ150" si="664">IFERROR(BI139/BI152-1,"-")</f>
        <v>0.40978702558199842</v>
      </c>
      <c r="BK139" s="242">
        <f>IFERROR('Turistas lugar residencia isla '!BK139/'Turistas lugar residencia isla '!$C139,"-")</f>
        <v>2.7167429287666682E-2</v>
      </c>
      <c r="BL139" s="35">
        <f t="shared" ref="BL139:BL150" si="665">IFERROR(BK139/BK152-1,"-")</f>
        <v>-4.8873998807831276E-2</v>
      </c>
      <c r="BM139" s="243">
        <f>IFERROR('Turistas lugar residencia isla '!BM139/'Turistas lugar residencia isla '!$E139,"-")</f>
        <v>3.1815814199233891E-2</v>
      </c>
      <c r="BN139" s="35">
        <f t="shared" ref="BN139:BN150" si="666">IFERROR(BM139/BM152-1,"-")</f>
        <v>-7.0533429690059601E-2</v>
      </c>
      <c r="BO139" s="243">
        <f>IFERROR('Turistas lugar residencia isla '!BO139/'Turistas lugar residencia isla '!$G139,"-")</f>
        <v>1.0655702768187645E-2</v>
      </c>
      <c r="BP139" s="35">
        <f t="shared" ref="BP139:BP150" si="667">IFERROR(BO139/BO152-1,"-")</f>
        <v>-0.18999851079884855</v>
      </c>
      <c r="BQ139" s="243">
        <f>IFERROR('Turistas lugar residencia isla '!BQ139/'Turistas lugar residencia isla '!$I139,"-")</f>
        <v>4.8706607902072853E-2</v>
      </c>
      <c r="BR139" s="35">
        <f t="shared" ref="BR139:BR150" si="668">IFERROR(BQ139/BQ152-1,"-")</f>
        <v>-3.0944115418786722E-2</v>
      </c>
      <c r="BS139" s="243">
        <f>IFERROR('Turistas lugar residencia isla '!BS139/'Turistas lugar residencia isla '!$K139,"-")</f>
        <v>2.6382514174365233E-2</v>
      </c>
      <c r="BT139" s="35">
        <f t="shared" ref="BT139:BT150" si="669">IFERROR(BS139/BS152-1,"-")</f>
        <v>0.22261885046417262</v>
      </c>
      <c r="BU139" s="243">
        <f>IFERROR('Turistas lugar residencia isla '!BU139/'Turistas lugar residencia isla '!$M139,"-")</f>
        <v>1.1885984677782785E-2</v>
      </c>
      <c r="BV139" s="35">
        <f t="shared" ref="BV139:BV150" si="670">IFERROR(BU139/BU152-1,"-")</f>
        <v>6.8695990765557546E-2</v>
      </c>
      <c r="BW139" s="242">
        <f>IFERROR('Turistas lugar residencia isla '!BW139/'Turistas lugar residencia isla '!$C139,"-")</f>
        <v>0.24894869045641482</v>
      </c>
      <c r="BX139" s="35">
        <f t="shared" ref="BX139:BX150" si="671">IFERROR(BW139/BW152-1,"-")</f>
        <v>-3.9942992367400398E-2</v>
      </c>
      <c r="BY139" s="243">
        <f>IFERROR('Turistas lugar residencia isla '!BY139/'Turistas lugar residencia isla '!$E139,"-")</f>
        <v>0.29753493484063431</v>
      </c>
      <c r="BZ139" s="35">
        <f t="shared" ref="BZ139:BZ150" si="672">IFERROR(BY139/BY152-1,"-")</f>
        <v>-5.2469295714831943E-2</v>
      </c>
      <c r="CA139" s="243">
        <f>IFERROR('Turistas lugar residencia isla '!CA139/'Turistas lugar residencia isla '!$G139,"-")</f>
        <v>0.10440949373936478</v>
      </c>
      <c r="CB139" s="35">
        <f t="shared" ref="CB139:CB150" si="673">IFERROR(CA139/CA152-1,"-")</f>
        <v>-0.11875009693595029</v>
      </c>
      <c r="CC139" s="243">
        <f>IFERROR('Turistas lugar residencia isla '!CC139/'Turistas lugar residencia isla '!$I139,"-")</f>
        <v>0.20041737397019202</v>
      </c>
      <c r="CD139" s="35">
        <f t="shared" ref="CD139:CD150" si="674">IFERROR(CC139/CC152-1,"-")</f>
        <v>1.7280941246228476E-2</v>
      </c>
      <c r="CE139" s="243">
        <f>IFERROR('Turistas lugar residencia isla '!CE139/'Turistas lugar residencia isla '!$K139,"-")</f>
        <v>0.40228785406566575</v>
      </c>
      <c r="CF139" s="35">
        <f t="shared" ref="CF139:CF150" si="675">IFERROR(CE139/CE152-1,"-")</f>
        <v>2.9677642060752296E-2</v>
      </c>
      <c r="CG139" s="243">
        <f>IFERROR('Turistas lugar residencia isla '!CG139/'Turistas lugar residencia isla '!$M139,"-")</f>
        <v>0.15153222172149616</v>
      </c>
      <c r="CH139" s="35">
        <f t="shared" ref="CH139:CH150" si="676">IFERROR(CG139/CG152-1,"-")</f>
        <v>1.0621418914568981</v>
      </c>
      <c r="CI139" s="242">
        <f>IFERROR('Turistas lugar residencia isla '!CI139/'Turistas lugar residencia isla '!$C139,"-")</f>
        <v>4.3285663228579914E-2</v>
      </c>
      <c r="CJ139" s="35">
        <f t="shared" ref="CJ139:CJ150" si="677">IFERROR(CI139/CI152-1,"-")</f>
        <v>8.539074558919868E-2</v>
      </c>
      <c r="CK139" s="243">
        <f>IFERROR('Turistas lugar residencia isla '!CK139/'Turistas lugar residencia isla '!$E139,"-")</f>
        <v>3.4679387010993226E-2</v>
      </c>
      <c r="CL139" s="35">
        <f t="shared" ref="CL139:CL150" si="678">IFERROR(CK139/CK152-1,"-")</f>
        <v>5.3431666388834786E-2</v>
      </c>
      <c r="CM139" s="243">
        <f>IFERROR('Turistas lugar residencia isla '!CM139/'Turistas lugar residencia isla '!$G139,"-")</f>
        <v>5.5570309605542274E-2</v>
      </c>
      <c r="CN139" s="35">
        <f t="shared" ref="CN139:CN150" si="679">IFERROR(CM139/CM152-1,"-")</f>
        <v>0.13823443583815398</v>
      </c>
      <c r="CO139" s="243">
        <f>IFERROR('Turistas lugar residencia isla '!CO139/'Turistas lugar residencia isla '!$I139,"-")</f>
        <v>3.3249754714924237E-2</v>
      </c>
      <c r="CP139" s="35">
        <f t="shared" ref="CP139:CP150" si="680">IFERROR(CO139/CO152-1,"-")</f>
        <v>0.13961671220939786</v>
      </c>
      <c r="CQ139" s="243">
        <f>IFERROR('Turistas lugar residencia isla '!CQ139/'Turistas lugar residencia isla '!$K139,"-")</f>
        <v>3.6548145887379827E-2</v>
      </c>
      <c r="CR139" s="35">
        <f t="shared" ref="CR139:CR150" si="681">IFERROR(CQ139/CQ152-1,"-")</f>
        <v>0.10784780472288036</v>
      </c>
      <c r="CS139" s="243">
        <f>IFERROR('Turistas lugar residencia isla '!CS139/'Turistas lugar residencia isla '!$M139,"-")</f>
        <v>8.5849481748535378E-2</v>
      </c>
      <c r="CT139" s="35">
        <f t="shared" ref="CT139:CT150" si="682">IFERROR(CS139/CS152-1,"-")</f>
        <v>0.33813440985779741</v>
      </c>
      <c r="CU139" s="242">
        <f>IFERROR('Turistas lugar residencia isla '!CU139/'Turistas lugar residencia isla '!$C139,"-")</f>
        <v>2.6338865481709682E-2</v>
      </c>
      <c r="CV139" s="35">
        <f t="shared" ref="CV139:CV150" si="683">IFERROR(CU139/CU152-1,"-")</f>
        <v>6.4848465058475746E-2</v>
      </c>
      <c r="CW139" s="243">
        <f>IFERROR('Turistas lugar residencia isla '!CW139/'Turistas lugar residencia isla '!$E139,"-")</f>
        <v>1.6540933639379234E-2</v>
      </c>
      <c r="CX139" s="35">
        <f t="shared" ref="CX139:CX150" si="684">IFERROR(CW139/CW152-1,"-")</f>
        <v>0.16642601339447083</v>
      </c>
      <c r="CY139" s="243">
        <f>IFERROR('Turistas lugar residencia isla '!CY139/'Turistas lugar residencia isla '!$G139,"-")</f>
        <v>1.3819626820895669E-2</v>
      </c>
      <c r="CZ139" s="35">
        <f t="shared" ref="CZ139:CZ150" si="685">IFERROR(CY139/CY152-1,"-")</f>
        <v>0.18491548605829244</v>
      </c>
      <c r="DA139" s="243">
        <f>IFERROR('Turistas lugar residencia isla '!DA139/'Turistas lugar residencia isla '!$I139,"-")</f>
        <v>1.4234321222220491E-2</v>
      </c>
      <c r="DB139" s="35">
        <f t="shared" ref="DB139:DB150" si="686">IFERROR(DA139/DA152-1,"-")</f>
        <v>-0.14243882115233486</v>
      </c>
      <c r="DC139" s="243">
        <f>IFERROR('Turistas lugar residencia isla '!DC139/'Turistas lugar residencia isla '!$K139,"-")</f>
        <v>7.9311882989587856E-2</v>
      </c>
      <c r="DD139" s="35">
        <f t="shared" ref="DD139:DD150" si="687">IFERROR(DC139/DC152-1,"-")</f>
        <v>3.5394723397160988E-2</v>
      </c>
      <c r="DE139" s="243">
        <f>IFERROR('Turistas lugar residencia isla '!DE139/'Turistas lugar residencia isla '!$M139,"-")</f>
        <v>0</v>
      </c>
      <c r="DF139" s="35" t="str">
        <f t="shared" ref="DF139:DF150" si="688">IFERROR(DE139/DE152-1,"-")</f>
        <v>-</v>
      </c>
      <c r="DG139" s="242">
        <f>IFERROR('Turistas lugar residencia isla '!DG139/'Turistas lugar residencia isla '!$C139,"-")</f>
        <v>0.23396910252344494</v>
      </c>
      <c r="DH139" s="35">
        <f t="shared" ref="DH139:DH150" si="689">IFERROR(DG139/DG152-1,"-")</f>
        <v>9.8206583995264829E-2</v>
      </c>
      <c r="DI139" s="243">
        <f>IFERROR('Turistas lugar residencia isla '!DI139/'Turistas lugar residencia isla '!$E139,"-")</f>
        <v>0.19340705351068047</v>
      </c>
      <c r="DJ139" s="35">
        <f t="shared" ref="DJ139:DJ150" si="690">IFERROR(DI139/DI152-1,"-")</f>
        <v>8.6423122772416594E-2</v>
      </c>
      <c r="DK139" s="243">
        <f>IFERROR('Turistas lugar residencia isla '!DK139/'Turistas lugar residencia isla '!$G139,"-")</f>
        <v>0.41014619624197951</v>
      </c>
      <c r="DL139" s="35">
        <f t="shared" ref="DL139:DL150" si="691">IFERROR(DK139/DK152-1,"-")</f>
        <v>0.12575841843072944</v>
      </c>
      <c r="DM139" s="243">
        <f>IFERROR('Turistas lugar residencia isla '!DM139/'Turistas lugar residencia isla '!$I139,"-")</f>
        <v>0.12289950320038623</v>
      </c>
      <c r="DN139" s="35">
        <f t="shared" ref="DN139:DN150" si="692">IFERROR(DM139/DM152-1,"-")</f>
        <v>0.19271096992613534</v>
      </c>
      <c r="DO139" s="243">
        <f>IFERROR('Turistas lugar residencia isla '!DO139/'Turistas lugar residencia isla '!$K139,"-")</f>
        <v>7.9887074622310386E-2</v>
      </c>
      <c r="DP139" s="35">
        <f t="shared" ref="DP139:DP150" si="693">IFERROR(DO139/DO152-1,"-")</f>
        <v>0.16480832006785939</v>
      </c>
      <c r="DQ139" s="243">
        <f>IFERROR('Turistas lugar residencia isla '!DQ139/'Turistas lugar residencia isla '!$M139,"-")</f>
        <v>5.28391167192429E-2</v>
      </c>
      <c r="DR139" s="35">
        <f t="shared" ref="DR139:DR150" si="694">IFERROR(DQ139/DQ152-1,"-")</f>
        <v>3.6529290925450146</v>
      </c>
      <c r="DS139" s="242">
        <f>IFERROR('Turistas lugar residencia isla '!DS139/'Turistas lugar residencia isla '!$C139,"-")</f>
        <v>5.7105463185289217E-2</v>
      </c>
      <c r="DT139" s="35">
        <f t="shared" ref="DT139:DT150" si="695">IFERROR(DS139/DS152-1,"-")</f>
        <v>0.1153201293670747</v>
      </c>
      <c r="DU139" s="243">
        <f>IFERROR('Turistas lugar residencia isla '!DU139/'Turistas lugar residencia isla '!$E139,"-")</f>
        <v>7.9601841259872352E-2</v>
      </c>
      <c r="DV139" s="35">
        <f t="shared" ref="DV139:DV150" si="696">IFERROR(DU139/DU152-1,"-")</f>
        <v>0.17768040185817702</v>
      </c>
      <c r="DW139" s="243">
        <f>IFERROR('Turistas lugar residencia isla '!DW139/'Turistas lugar residencia isla '!$G139,"-")</f>
        <v>7.2045665424047792E-2</v>
      </c>
      <c r="DX139" s="35">
        <f t="shared" ref="DX139:DX150" si="697">IFERROR(DW139/DW152-1,"-")</f>
        <v>2.7981571042023701E-2</v>
      </c>
      <c r="DY139" s="243">
        <f>IFERROR('Turistas lugar residencia isla '!DY139/'Turistas lugar residencia isla '!$I139,"-")</f>
        <v>7.6256404665867222E-2</v>
      </c>
      <c r="DZ139" s="35">
        <f t="shared" ref="DZ139:DZ150" si="698">IFERROR(DY139/DY152-1,"-")</f>
        <v>-0.10356318273598164</v>
      </c>
      <c r="EA139" s="243">
        <f>IFERROR('Turistas lugar residencia isla '!EA139/'Turistas lugar residencia isla '!$K139,"-")</f>
        <v>4.0005164986089754E-2</v>
      </c>
      <c r="EB139" s="35">
        <f t="shared" ref="EB139:EB150" si="699">IFERROR(EA139/EA152-1,"-")</f>
        <v>5.6375029694012868E-2</v>
      </c>
      <c r="EC139" s="243">
        <f>IFERROR('Turistas lugar residencia isla '!EC139/'Turistas lugar residencia isla '!$M139,"-")</f>
        <v>3.5150968904912122E-2</v>
      </c>
      <c r="ED139" s="35">
        <f t="shared" ref="ED139:ED150" si="700">IFERROR(EC139/EC152-1,"-")</f>
        <v>0.21230629635043496</v>
      </c>
    </row>
    <row r="140" spans="1:134" s="16" customFormat="1" outlineLevel="1" x14ac:dyDescent="0.25">
      <c r="A140" s="218"/>
      <c r="B140" s="33" t="s">
        <v>37</v>
      </c>
      <c r="C140" s="242">
        <f>IFERROR('Turistas lugar residencia isla '!C140/'Turistas lugar residencia isla '!$C140,"-")</f>
        <v>1</v>
      </c>
      <c r="D140" s="35">
        <f t="shared" si="635"/>
        <v>0</v>
      </c>
      <c r="E140" s="243">
        <f>IFERROR('Turistas lugar residencia isla '!E140/'Turistas lugar residencia isla '!$E140,"-")</f>
        <v>1</v>
      </c>
      <c r="F140" s="35">
        <f t="shared" si="636"/>
        <v>0</v>
      </c>
      <c r="G140" s="243">
        <f>IFERROR('Turistas lugar residencia isla '!G140/'Turistas lugar residencia isla '!$G140,"-")</f>
        <v>1</v>
      </c>
      <c r="H140" s="35">
        <f t="shared" si="637"/>
        <v>0</v>
      </c>
      <c r="I140" s="243">
        <f>IFERROR('Turistas lugar residencia isla '!I140/'Turistas lugar residencia isla '!$I140,"-")</f>
        <v>1</v>
      </c>
      <c r="J140" s="35">
        <f t="shared" si="638"/>
        <v>0</v>
      </c>
      <c r="K140" s="243">
        <f>IFERROR('Turistas lugar residencia isla '!K140/'Turistas lugar residencia isla '!$K140,"-")</f>
        <v>1</v>
      </c>
      <c r="L140" s="35">
        <f t="shared" si="639"/>
        <v>0</v>
      </c>
      <c r="M140" s="243">
        <f>IFERROR('Turistas lugar residencia isla '!M140/'Turistas lugar residencia isla '!$M140,"-")</f>
        <v>1</v>
      </c>
      <c r="N140" s="35">
        <f t="shared" si="640"/>
        <v>0</v>
      </c>
      <c r="O140" s="242">
        <f>IFERROR('Turistas lugar residencia isla '!O140/'Turistas lugar residencia isla '!$C140,"-")</f>
        <v>0.90612354183274202</v>
      </c>
      <c r="P140" s="35">
        <f t="shared" si="641"/>
        <v>-6.3976142984435436E-3</v>
      </c>
      <c r="Q140" s="243">
        <f>IFERROR('Turistas lugar residencia isla '!Q140/'Turistas lugar residencia isla '!$E140,"-")</f>
        <v>0.8899790592640574</v>
      </c>
      <c r="R140" s="35">
        <f t="shared" si="642"/>
        <v>-1.4048666360559126E-2</v>
      </c>
      <c r="S140" s="243">
        <f>IFERROR('Turistas lugar residencia isla '!S140/'Turistas lugar residencia isla '!$G140,"-")</f>
        <v>0.90528568629519657</v>
      </c>
      <c r="T140" s="35">
        <f t="shared" si="643"/>
        <v>-7.8814867756724638E-3</v>
      </c>
      <c r="U140" s="243">
        <f>IFERROR('Turistas lugar residencia isla '!U140/'Turistas lugar residencia isla '!$I140,"-")</f>
        <v>0.934257768235224</v>
      </c>
      <c r="V140" s="35">
        <f t="shared" si="644"/>
        <v>-2.7940088725199597E-2</v>
      </c>
      <c r="W140" s="243">
        <f>IFERROR('Turistas lugar residencia isla '!W140/'Turistas lugar residencia isla '!$K140,"-")</f>
        <v>0.8912175496030228</v>
      </c>
      <c r="X140" s="35">
        <f t="shared" si="645"/>
        <v>9.819299176891283E-3</v>
      </c>
      <c r="Y140" s="243">
        <f>IFERROR('Turistas lugar residencia isla '!Y140/'Turistas lugar residencia isla '!$M140,"-")</f>
        <v>0.76050442430986065</v>
      </c>
      <c r="Z140" s="35">
        <f t="shared" si="646"/>
        <v>-0.1261884244968946</v>
      </c>
      <c r="AA140" s="242">
        <f>IFERROR('Turistas lugar residencia isla '!AA140/'Turistas lugar residencia isla '!$C140,"-")</f>
        <v>9.387645816725794E-2</v>
      </c>
      <c r="AB140" s="35">
        <f t="shared" si="647"/>
        <v>6.6267781683063465E-2</v>
      </c>
      <c r="AC140" s="243">
        <f>IFERROR('Turistas lugar residencia isla '!AC140/'Turistas lugar residencia isla '!$E140,"-")</f>
        <v>0.11002094073594264</v>
      </c>
      <c r="AD140" s="35">
        <f t="shared" si="648"/>
        <v>0.13027740514495978</v>
      </c>
      <c r="AE140" s="243">
        <f>IFERROR('Turistas lugar residencia isla '!AE140/'Turistas lugar residencia isla '!$G140,"-")</f>
        <v>9.4717328068245191E-2</v>
      </c>
      <c r="AF140" s="35">
        <f t="shared" si="649"/>
        <v>8.2240865391444373E-2</v>
      </c>
      <c r="AG140" s="243">
        <f>IFERROR('Turistas lugar residencia isla '!AG140/'Turistas lugar residencia isla '!$I140,"-")</f>
        <v>6.5742231764776046E-2</v>
      </c>
      <c r="AH140" s="35">
        <f t="shared" si="650"/>
        <v>0.69052288674138973</v>
      </c>
      <c r="AI140" s="243">
        <f>IFERROR('Turistas lugar residencia isla '!AI140/'Turistas lugar residencia isla '!$K140,"-")</f>
        <v>0.10878245039697716</v>
      </c>
      <c r="AJ140" s="35">
        <f t="shared" si="651"/>
        <v>-7.3785857145366784E-2</v>
      </c>
      <c r="AK140" s="243">
        <f>IFERROR('Turistas lugar residencia isla '!AK140/'Turistas lugar residencia isla '!$M140,"-")</f>
        <v>0.23949557569013935</v>
      </c>
      <c r="AL140" s="35">
        <f t="shared" si="652"/>
        <v>0.84696203298685102</v>
      </c>
      <c r="AM140" s="242">
        <f>IFERROR('Turistas lugar residencia isla '!AM140/'Turistas lugar residencia isla '!$C140,"-")</f>
        <v>0.21981412306544812</v>
      </c>
      <c r="AN140" s="35">
        <f t="shared" si="653"/>
        <v>-5.1434467638197368E-2</v>
      </c>
      <c r="AO140" s="243">
        <f>IFERROR('Turistas lugar residencia isla '!AO140/'Turistas lugar residencia isla '!$E140,"-")</f>
        <v>0.14882563288050471</v>
      </c>
      <c r="AP140" s="35">
        <f t="shared" si="654"/>
        <v>-0.1213996435692809</v>
      </c>
      <c r="AQ140" s="243">
        <f>IFERROR('Turistas lugar residencia isla '!AQ140/'Turistas lugar residencia isla '!$G140,"-")</f>
        <v>0.22432591297532745</v>
      </c>
      <c r="AR140" s="35">
        <f t="shared" si="655"/>
        <v>-7.9549026681085988E-2</v>
      </c>
      <c r="AS140" s="243">
        <f>IFERROR('Turistas lugar residencia isla '!AS140/'Turistas lugar residencia isla '!$I140,"-")</f>
        <v>0.44767698455299099</v>
      </c>
      <c r="AT140" s="35">
        <f t="shared" si="656"/>
        <v>-8.5816006179590953E-2</v>
      </c>
      <c r="AU140" s="243">
        <f>IFERROR('Turistas lugar residencia isla '!AU140/'Turistas lugar residencia isla '!$K140,"-")</f>
        <v>0.17379287837762039</v>
      </c>
      <c r="AV140" s="35">
        <f t="shared" si="657"/>
        <v>-5.7552901437076809E-3</v>
      </c>
      <c r="AW140" s="243">
        <f>IFERROR('Turistas lugar residencia isla '!AW140/'Turistas lugar residencia isla '!$M140,"-")</f>
        <v>0.32761087267525035</v>
      </c>
      <c r="AX140" s="35">
        <f t="shared" si="658"/>
        <v>-0.33735870951005686</v>
      </c>
      <c r="AY140" s="242">
        <f>IFERROR('Turistas lugar residencia isla '!AY140/'Turistas lugar residencia isla '!$C140,"-")</f>
        <v>2.5584809937313695E-2</v>
      </c>
      <c r="AZ140" s="35">
        <f t="shared" si="659"/>
        <v>2.9973764823050031E-2</v>
      </c>
      <c r="BA140" s="243">
        <f>IFERROR('Turistas lugar residencia isla '!BA140/'Turistas lugar residencia isla '!$E140,"-")</f>
        <v>3.5381857869191388E-2</v>
      </c>
      <c r="BB140" s="35">
        <f t="shared" si="660"/>
        <v>-4.8890030968370413E-3</v>
      </c>
      <c r="BC140" s="243">
        <f>IFERROR('Turistas lugar residencia isla '!BC140/'Turistas lugar residencia isla '!$G140,"-")</f>
        <v>2.2502223093038329E-2</v>
      </c>
      <c r="BD140" s="35">
        <f t="shared" si="661"/>
        <v>7.6221896793339239E-2</v>
      </c>
      <c r="BE140" s="243">
        <f>IFERROR('Turistas lugar residencia isla '!BE140/'Turistas lugar residencia isla '!$I140,"-")</f>
        <v>1.6705433291584661E-2</v>
      </c>
      <c r="BF140" s="35">
        <f t="shared" si="662"/>
        <v>0.54590332473854253</v>
      </c>
      <c r="BG140" s="243">
        <f>IFERROR('Turistas lugar residencia isla '!BG140/'Turistas lugar residencia isla '!$K140,"-")</f>
        <v>1.2518676028902588E-2</v>
      </c>
      <c r="BH140" s="35">
        <f t="shared" si="663"/>
        <v>-8.9818893638338504E-2</v>
      </c>
      <c r="BI140" s="243">
        <f>IFERROR('Turistas lugar residencia isla '!BI140/'Turistas lugar residencia isla '!$M140,"-")</f>
        <v>3.8626609442060089E-2</v>
      </c>
      <c r="BJ140" s="35">
        <f t="shared" si="664"/>
        <v>0.66180393976405094</v>
      </c>
      <c r="BK140" s="242">
        <f>IFERROR('Turistas lugar residencia isla '!BK140/'Turistas lugar residencia isla '!$C140,"-")</f>
        <v>3.2935737626822191E-2</v>
      </c>
      <c r="BL140" s="35">
        <f t="shared" si="665"/>
        <v>0.18229644042218052</v>
      </c>
      <c r="BM140" s="243">
        <f>IFERROR('Turistas lugar residencia isla '!BM140/'Turistas lugar residencia isla '!$E140,"-")</f>
        <v>3.6331289541167183E-2</v>
      </c>
      <c r="BN140" s="35">
        <f t="shared" si="666"/>
        <v>1.9018002084757235E-2</v>
      </c>
      <c r="BO140" s="243">
        <f>IFERROR('Turistas lugar residencia isla '!BO140/'Turistas lugar residencia isla '!$G140,"-")</f>
        <v>1.050807095811542E-2</v>
      </c>
      <c r="BP140" s="35">
        <f t="shared" si="667"/>
        <v>-9.7825984057276161E-2</v>
      </c>
      <c r="BQ140" s="243">
        <f>IFERROR('Turistas lugar residencia isla '!BQ140/'Turistas lugar residencia isla '!$I140,"-")</f>
        <v>6.8807777181368157E-2</v>
      </c>
      <c r="BR140" s="35">
        <f t="shared" si="668"/>
        <v>0.44286663884383359</v>
      </c>
      <c r="BS140" s="243">
        <f>IFERROR('Turistas lugar residencia isla '!BS140/'Turistas lugar residencia isla '!$K140,"-")</f>
        <v>2.9820455159683235E-2</v>
      </c>
      <c r="BT140" s="35">
        <f t="shared" si="669"/>
        <v>0.98668904735559115</v>
      </c>
      <c r="BU140" s="243">
        <f>IFERROR('Turistas lugar residencia isla '!BU140/'Turistas lugar residencia isla '!$M140,"-")</f>
        <v>1.7803210936258147E-2</v>
      </c>
      <c r="BV140" s="35">
        <f t="shared" si="670"/>
        <v>2.9489564848039489</v>
      </c>
      <c r="BW140" s="242">
        <f>IFERROR('Turistas lugar residencia isla '!BW140/'Turistas lugar residencia isla '!$C140,"-")</f>
        <v>0.26615122082252846</v>
      </c>
      <c r="BX140" s="35">
        <f t="shared" si="671"/>
        <v>-4.4994145395231278E-2</v>
      </c>
      <c r="BY140" s="243">
        <f>IFERROR('Turistas lugar residencia isla '!BY140/'Turistas lugar residencia isla '!$E140,"-")</f>
        <v>0.34199726705649564</v>
      </c>
      <c r="BZ140" s="35">
        <f t="shared" si="672"/>
        <v>-4.8982721764234571E-2</v>
      </c>
      <c r="CA140" s="243">
        <f>IFERROR('Turistas lugar residencia isla '!CA140/'Turistas lugar residencia isla '!$G140,"-")</f>
        <v>0.11042216160002412</v>
      </c>
      <c r="CB140" s="35">
        <f t="shared" si="673"/>
        <v>-6.1938946148668017E-2</v>
      </c>
      <c r="CC140" s="243">
        <f>IFERROR('Turistas lugar residencia isla '!CC140/'Turistas lugar residencia isla '!$I140,"-")</f>
        <v>0.17102045684976441</v>
      </c>
      <c r="CD140" s="35">
        <f t="shared" si="674"/>
        <v>-5.7547885666133447E-2</v>
      </c>
      <c r="CE140" s="243">
        <f>IFERROR('Turistas lugar residencia isla '!CE140/'Turistas lugar residencia isla '!$K140,"-")</f>
        <v>0.42532902956039303</v>
      </c>
      <c r="CF140" s="35">
        <f t="shared" si="675"/>
        <v>-5.7390240707828499E-2</v>
      </c>
      <c r="CG140" s="243">
        <f>IFERROR('Turistas lugar residencia isla '!CG140/'Turistas lugar residencia isla '!$M140,"-")</f>
        <v>0.15551316695808828</v>
      </c>
      <c r="CH140" s="35">
        <f t="shared" si="676"/>
        <v>-0.23135309387162972</v>
      </c>
      <c r="CI140" s="242">
        <f>IFERROR('Turistas lugar residencia isla '!CI140/'Turistas lugar residencia isla '!$C140,"-")</f>
        <v>3.7464868807325892E-2</v>
      </c>
      <c r="CJ140" s="35">
        <f t="shared" si="677"/>
        <v>4.5290965820991014E-2</v>
      </c>
      <c r="CK140" s="243">
        <f>IFERROR('Turistas lugar residencia isla '!CK140/'Turistas lugar residencia isla '!$E140,"-")</f>
        <v>3.0137800690334431E-2</v>
      </c>
      <c r="CL140" s="35">
        <f t="shared" si="678"/>
        <v>5.3352708534228022E-2</v>
      </c>
      <c r="CM140" s="243">
        <f>IFERROR('Turistas lugar residencia isla '!CM140/'Turistas lugar residencia isla '!$G140,"-")</f>
        <v>5.0065562404859154E-2</v>
      </c>
      <c r="CN140" s="35">
        <f t="shared" si="679"/>
        <v>4.1101509290272009E-2</v>
      </c>
      <c r="CO140" s="243">
        <f>IFERROR('Turistas lugar residencia isla '!CO140/'Turistas lugar residencia isla '!$I140,"-")</f>
        <v>2.3271903143078667E-2</v>
      </c>
      <c r="CP140" s="35">
        <f t="shared" si="680"/>
        <v>1.9390477207985812E-2</v>
      </c>
      <c r="CQ140" s="243">
        <f>IFERROR('Turistas lugar residencia isla '!CQ140/'Turistas lugar residencia isla '!$K140,"-")</f>
        <v>3.2538359161070229E-2</v>
      </c>
      <c r="CR140" s="35">
        <f t="shared" si="681"/>
        <v>0.24892262419944755</v>
      </c>
      <c r="CS140" s="243">
        <f>IFERROR('Turistas lugar residencia isla '!CS140/'Turistas lugar residencia isla '!$M140,"-")</f>
        <v>0.12600010597149366</v>
      </c>
      <c r="CT140" s="35">
        <f t="shared" si="682"/>
        <v>0.64480890868045826</v>
      </c>
      <c r="CU140" s="242">
        <f>IFERROR('Turistas lugar residencia isla '!CU140/'Turistas lugar residencia isla '!$C140,"-")</f>
        <v>2.7895449222875849E-2</v>
      </c>
      <c r="CV140" s="35">
        <f t="shared" si="683"/>
        <v>9.5808466491678068E-2</v>
      </c>
      <c r="CW140" s="243">
        <f>IFERROR('Turistas lugar residencia isla '!CW140/'Turistas lugar residencia isla '!$E140,"-")</f>
        <v>2.0104437483917336E-2</v>
      </c>
      <c r="CX140" s="35">
        <f t="shared" si="684"/>
        <v>0.4239590427414679</v>
      </c>
      <c r="CY140" s="243">
        <f>IFERROR('Turistas lugar residencia isla '!CY140/'Turistas lugar residencia isla '!$G140,"-")</f>
        <v>1.2084583038176912E-2</v>
      </c>
      <c r="CZ140" s="35">
        <f t="shared" si="685"/>
        <v>-8.8881441406457373E-2</v>
      </c>
      <c r="DA140" s="243">
        <f>IFERROR('Turistas lugar residencia isla '!DA140/'Turistas lugar residencia isla '!$I140,"-")</f>
        <v>1.4731317468837598E-2</v>
      </c>
      <c r="DB140" s="35">
        <f t="shared" si="686"/>
        <v>3.0111134197934986E-2</v>
      </c>
      <c r="DC140" s="243">
        <f>IFERROR('Turistas lugar residencia isla '!DC140/'Turistas lugar residencia isla '!$K140,"-")</f>
        <v>8.3785892395477984E-2</v>
      </c>
      <c r="DD140" s="35">
        <f t="shared" si="687"/>
        <v>4.7575856949114925E-2</v>
      </c>
      <c r="DE140" s="243">
        <f>IFERROR('Turistas lugar residencia isla '!DE140/'Turistas lugar residencia isla '!$M140,"-")</f>
        <v>1.8015153923594553E-3</v>
      </c>
      <c r="DF140" s="35" t="str">
        <f t="shared" si="688"/>
        <v>-</v>
      </c>
      <c r="DG140" s="242">
        <f>IFERROR('Turistas lugar residencia isla '!DG140/'Turistas lugar residencia isla '!$C140,"-")</f>
        <v>0.2184884176815195</v>
      </c>
      <c r="DH140" s="35">
        <f t="shared" si="689"/>
        <v>5.7323023318722521E-2</v>
      </c>
      <c r="DI140" s="243">
        <f>IFERROR('Turistas lugar residencia isla '!DI140/'Turistas lugar residencia isla '!$E140,"-")</f>
        <v>0.18026779297065634</v>
      </c>
      <c r="DJ140" s="35">
        <f t="shared" si="690"/>
        <v>7.4177200999455684E-2</v>
      </c>
      <c r="DK140" s="243">
        <f>IFERROR('Turistas lugar residencia isla '!DK140/'Turistas lugar residencia isla '!$G140,"-")</f>
        <v>0.40384331338829521</v>
      </c>
      <c r="DL140" s="35">
        <f t="shared" si="691"/>
        <v>6.7666921578573014E-2</v>
      </c>
      <c r="DM140" s="243">
        <f>IFERROR('Turistas lugar residencia isla '!DM140/'Turistas lugar residencia isla '!$I140,"-")</f>
        <v>0.1103894554780223</v>
      </c>
      <c r="DN140" s="35">
        <f t="shared" si="692"/>
        <v>0.19066541796788594</v>
      </c>
      <c r="DO140" s="243">
        <f>IFERROR('Turistas lugar residencia isla '!DO140/'Turistas lugar residencia isla '!$K140,"-")</f>
        <v>8.8232444532831564E-2</v>
      </c>
      <c r="DP140" s="35">
        <f t="shared" si="693"/>
        <v>0.19446375296391261</v>
      </c>
      <c r="DQ140" s="243">
        <f>IFERROR('Turistas lugar residencia isla '!DQ140/'Turistas lugar residencia isla '!$M140,"-")</f>
        <v>3.2321305568801993E-2</v>
      </c>
      <c r="DR140" s="35">
        <f t="shared" si="694"/>
        <v>0.88501476292532488</v>
      </c>
      <c r="DS140" s="242">
        <f>IFERROR('Turistas lugar residencia isla '!DS140/'Turistas lugar residencia isla '!$C140,"-")</f>
        <v>4.779580833690477E-2</v>
      </c>
      <c r="DT140" s="35">
        <f t="shared" si="695"/>
        <v>-3.2877900325428699E-2</v>
      </c>
      <c r="DU140" s="243">
        <f>IFERROR('Turistas lugar residencia isla '!DU140/'Turistas lugar residencia isla '!$E140,"-")</f>
        <v>7.96546553208103E-2</v>
      </c>
      <c r="DV140" s="35">
        <f t="shared" si="696"/>
        <v>0.10937819872389998</v>
      </c>
      <c r="DW140" s="243">
        <f>IFERROR('Turistas lugar residencia isla '!DW140/'Turistas lugar residencia isla '!$G140,"-")</f>
        <v>5.9521620521786313E-2</v>
      </c>
      <c r="DX140" s="35">
        <f t="shared" si="697"/>
        <v>-7.6761649841853519E-2</v>
      </c>
      <c r="DY140" s="243">
        <f>IFERROR('Turistas lugar residencia isla '!DY140/'Turistas lugar residencia isla '!$I140,"-")</f>
        <v>5.5770263016639829E-2</v>
      </c>
      <c r="DZ140" s="35">
        <f t="shared" si="698"/>
        <v>-0.26686116799426574</v>
      </c>
      <c r="EA140" s="243">
        <f>IFERROR('Turistas lugar residencia isla '!EA140/'Turistas lugar residencia isla '!$K140,"-")</f>
        <v>3.5908968063353169E-2</v>
      </c>
      <c r="EB140" s="35">
        <f t="shared" si="699"/>
        <v>-2.0673360429210308E-2</v>
      </c>
      <c r="EC140" s="243">
        <f>IFERROR('Turistas lugar residencia isla '!EC140/'Turistas lugar residencia isla '!$M140,"-")</f>
        <v>5.1131245694908067E-2</v>
      </c>
      <c r="ED140" s="35">
        <f t="shared" si="700"/>
        <v>5.0617038534477743E-2</v>
      </c>
    </row>
    <row r="141" spans="1:134" s="16" customFormat="1" outlineLevel="1" x14ac:dyDescent="0.25">
      <c r="A141" s="218"/>
      <c r="B141" s="33" t="s">
        <v>39</v>
      </c>
      <c r="C141" s="242">
        <f>IFERROR('Turistas lugar residencia isla '!C141/'Turistas lugar residencia isla '!$C141,"-")</f>
        <v>1</v>
      </c>
      <c r="D141" s="35">
        <f t="shared" si="635"/>
        <v>0</v>
      </c>
      <c r="E141" s="243">
        <f>IFERROR('Turistas lugar residencia isla '!E141/'Turistas lugar residencia isla '!$E141,"-")</f>
        <v>1</v>
      </c>
      <c r="F141" s="35">
        <f t="shared" si="636"/>
        <v>0</v>
      </c>
      <c r="G141" s="243">
        <f>IFERROR('Turistas lugar residencia isla '!G141/'Turistas lugar residencia isla '!$G141,"-")</f>
        <v>1</v>
      </c>
      <c r="H141" s="35">
        <f t="shared" si="637"/>
        <v>0</v>
      </c>
      <c r="I141" s="243">
        <f>IFERROR('Turistas lugar residencia isla '!I141/'Turistas lugar residencia isla '!$I141,"-")</f>
        <v>1</v>
      </c>
      <c r="J141" s="35">
        <f t="shared" si="638"/>
        <v>0</v>
      </c>
      <c r="K141" s="243">
        <f>IFERROR('Turistas lugar residencia isla '!K141/'Turistas lugar residencia isla '!$K141,"-")</f>
        <v>1</v>
      </c>
      <c r="L141" s="35">
        <f t="shared" si="639"/>
        <v>0</v>
      </c>
      <c r="M141" s="243">
        <f>IFERROR('Turistas lugar residencia isla '!M141/'Turistas lugar residencia isla '!$M141,"-")</f>
        <v>1</v>
      </c>
      <c r="N141" s="35">
        <f t="shared" si="640"/>
        <v>0</v>
      </c>
      <c r="O141" s="242">
        <f>IFERROR('Turistas lugar residencia isla '!O141/'Turistas lugar residencia isla '!$C141,"-")</f>
        <v>0.87969468538787876</v>
      </c>
      <c r="P141" s="35">
        <f t="shared" si="641"/>
        <v>3.2117125163945603E-2</v>
      </c>
      <c r="Q141" s="243">
        <f>IFERROR('Turistas lugar residencia isla '!Q141/'Turistas lugar residencia isla '!$E141,"-")</f>
        <v>0.8782120615553809</v>
      </c>
      <c r="R141" s="35">
        <f t="shared" si="642"/>
        <v>3.5569038724288404E-2</v>
      </c>
      <c r="S141" s="243">
        <f>IFERROR('Turistas lugar residencia isla '!S141/'Turistas lugar residencia isla '!$G141,"-")</f>
        <v>0.84822103238068747</v>
      </c>
      <c r="T141" s="35">
        <f t="shared" si="643"/>
        <v>2.767114615008337E-2</v>
      </c>
      <c r="U141" s="243">
        <f>IFERROR('Turistas lugar residencia isla '!U141/'Turistas lugar residencia isla '!$I141,"-")</f>
        <v>0.92730239703623119</v>
      </c>
      <c r="V141" s="35">
        <f t="shared" si="644"/>
        <v>-3.0542259539013683E-3</v>
      </c>
      <c r="W141" s="243">
        <f>IFERROR('Turistas lugar residencia isla '!W141/'Turistas lugar residencia isla '!$K141,"-")</f>
        <v>0.88760916258311795</v>
      </c>
      <c r="X141" s="35">
        <f t="shared" si="645"/>
        <v>5.5018692718365791E-2</v>
      </c>
      <c r="Y141" s="243">
        <f>IFERROR('Turistas lugar residencia isla '!Y141/'Turistas lugar residencia isla '!$M141,"-")</f>
        <v>0.69039121944650195</v>
      </c>
      <c r="Z141" s="35">
        <f t="shared" si="646"/>
        <v>-2.2481059030808881E-2</v>
      </c>
      <c r="AA141" s="242">
        <f>IFERROR('Turistas lugar residencia isla '!AA141/'Turistas lugar residencia isla '!$C141,"-")</f>
        <v>0.12030531461212128</v>
      </c>
      <c r="AB141" s="35">
        <f t="shared" si="647"/>
        <v>-0.18536158034321493</v>
      </c>
      <c r="AC141" s="243">
        <f>IFERROR('Turistas lugar residencia isla '!AC141/'Turistas lugar residencia isla '!$E141,"-")</f>
        <v>0.12179053221593665</v>
      </c>
      <c r="AD141" s="35">
        <f t="shared" si="648"/>
        <v>-0.19849436204410076</v>
      </c>
      <c r="AE141" s="243">
        <f>IFERROR('Turistas lugar residencia isla '!AE141/'Turistas lugar residencia isla '!$G141,"-")</f>
        <v>0.15177896761931253</v>
      </c>
      <c r="AF141" s="35">
        <f t="shared" si="649"/>
        <v>-0.13079539300121279</v>
      </c>
      <c r="AG141" s="243">
        <f>IFERROR('Turistas lugar residencia isla '!AG141/'Turistas lugar residencia isla '!$I141,"-")</f>
        <v>7.2704953580853118E-2</v>
      </c>
      <c r="AH141" s="35">
        <f t="shared" si="650"/>
        <v>4.0772279241706233E-2</v>
      </c>
      <c r="AI141" s="243">
        <f>IFERROR('Turistas lugar residencia isla '!AI141/'Turistas lugar residencia isla '!$K141,"-")</f>
        <v>0.11239726820233824</v>
      </c>
      <c r="AJ141" s="35">
        <f t="shared" si="651"/>
        <v>-0.29164280527147324</v>
      </c>
      <c r="AK141" s="243">
        <f>IFERROR('Turistas lugar residencia isla '!AK141/'Turistas lugar residencia isla '!$M141,"-")</f>
        <v>0.30960878055349811</v>
      </c>
      <c r="AL141" s="35">
        <f t="shared" si="652"/>
        <v>5.4055128067815428E-2</v>
      </c>
      <c r="AM141" s="242">
        <f>IFERROR('Turistas lugar residencia isla '!AM141/'Turistas lugar residencia isla '!$C141,"-")</f>
        <v>0.20800253872106358</v>
      </c>
      <c r="AN141" s="35">
        <f t="shared" si="653"/>
        <v>-4.8825629689147387E-2</v>
      </c>
      <c r="AO141" s="243">
        <f>IFERROR('Turistas lugar residencia isla '!AO141/'Turistas lugar residencia isla '!$E141,"-")</f>
        <v>0.14967616765100289</v>
      </c>
      <c r="AP141" s="35">
        <f t="shared" si="654"/>
        <v>2.8577099802360451E-3</v>
      </c>
      <c r="AQ141" s="243">
        <f>IFERROR('Turistas lugar residencia isla '!AQ141/'Turistas lugar residencia isla '!$G141,"-")</f>
        <v>0.2096516236701203</v>
      </c>
      <c r="AR141" s="35">
        <f t="shared" si="655"/>
        <v>-0.13465898580180091</v>
      </c>
      <c r="AS141" s="243">
        <f>IFERROR('Turistas lugar residencia isla '!AS141/'Turistas lugar residencia isla '!$I141,"-")</f>
        <v>0.43437001536278969</v>
      </c>
      <c r="AT141" s="35">
        <f t="shared" si="656"/>
        <v>-2.440531564431403E-2</v>
      </c>
      <c r="AU141" s="243">
        <f>IFERROR('Turistas lugar residencia isla '!AU141/'Turistas lugar residencia isla '!$K141,"-")</f>
        <v>0.13064783732685109</v>
      </c>
      <c r="AV141" s="35">
        <f t="shared" si="657"/>
        <v>-4.0193265203632422E-2</v>
      </c>
      <c r="AW141" s="243">
        <f>IFERROR('Turistas lugar residencia isla '!AW141/'Turistas lugar residencia isla '!$M141,"-")</f>
        <v>0.28866742980270688</v>
      </c>
      <c r="AX141" s="35">
        <f t="shared" si="658"/>
        <v>-0.10256569014553762</v>
      </c>
      <c r="AY141" s="242">
        <f>IFERROR('Turistas lugar residencia isla '!AY141/'Turistas lugar residencia isla '!$C141,"-")</f>
        <v>2.5556458706811121E-2</v>
      </c>
      <c r="AZ141" s="35">
        <f t="shared" si="659"/>
        <v>-7.5197503862398096E-2</v>
      </c>
      <c r="BA141" s="243">
        <f>IFERROR('Turistas lugar residencia isla '!BA141/'Turistas lugar residencia isla '!$E141,"-")</f>
        <v>3.3283273546904461E-2</v>
      </c>
      <c r="BB141" s="35">
        <f t="shared" si="660"/>
        <v>-7.9182534312280728E-2</v>
      </c>
      <c r="BC141" s="243">
        <f>IFERROR('Turistas lugar residencia isla '!BC141/'Turistas lugar residencia isla '!$G141,"-")</f>
        <v>2.7151565723292307E-2</v>
      </c>
      <c r="BD141" s="35">
        <f t="shared" si="661"/>
        <v>-0.13497193679320485</v>
      </c>
      <c r="BE141" s="243">
        <f>IFERROR('Turistas lugar residencia isla '!BE141/'Turistas lugar residencia isla '!$I141,"-")</f>
        <v>1.1613974993200679E-2</v>
      </c>
      <c r="BF141" s="35">
        <f t="shared" si="662"/>
        <v>-7.0712762292678644E-2</v>
      </c>
      <c r="BG141" s="243">
        <f>IFERROR('Turistas lugar residencia isla '!BG141/'Turistas lugar residencia isla '!$K141,"-")</f>
        <v>1.6276317989479237E-2</v>
      </c>
      <c r="BH141" s="35">
        <f t="shared" si="663"/>
        <v>0.18860313675227114</v>
      </c>
      <c r="BI141" s="243">
        <f>IFERROR('Turistas lugar residencia isla '!BI141/'Turistas lugar residencia isla '!$M141,"-")</f>
        <v>2.4779476129553564E-2</v>
      </c>
      <c r="BJ141" s="35">
        <f t="shared" si="664"/>
        <v>-0.2397297021380117</v>
      </c>
      <c r="BK141" s="242">
        <f>IFERROR('Turistas lugar residencia isla '!BK141/'Turistas lugar residencia isla '!$C141,"-")</f>
        <v>4.5242681691144537E-2</v>
      </c>
      <c r="BL141" s="35">
        <f t="shared" si="665"/>
        <v>9.2813124773569733E-2</v>
      </c>
      <c r="BM141" s="243">
        <f>IFERROR('Turistas lugar residencia isla '!BM141/'Turistas lugar residencia isla '!$E141,"-")</f>
        <v>4.3749140813251056E-2</v>
      </c>
      <c r="BN141" s="35">
        <f t="shared" si="666"/>
        <v>-0.10060654878621555</v>
      </c>
      <c r="BO141" s="243">
        <f>IFERROR('Turistas lugar residencia isla '!BO141/'Turistas lugar residencia isla '!$G141,"-")</f>
        <v>1.8542984957003454E-2</v>
      </c>
      <c r="BP141" s="35">
        <f t="shared" si="667"/>
        <v>7.2942554526139958E-2</v>
      </c>
      <c r="BQ141" s="243">
        <f>IFERROR('Turistas lugar residencia isla '!BQ141/'Turistas lugar residencia isla '!$I141,"-")</f>
        <v>8.5847856927589075E-2</v>
      </c>
      <c r="BR141" s="35">
        <f t="shared" si="668"/>
        <v>0.10893687290192089</v>
      </c>
      <c r="BS141" s="243">
        <f>IFERROR('Turistas lugar residencia isla '!BS141/'Turistas lugar residencia isla '!$K141,"-")</f>
        <v>5.7613406901518949E-2</v>
      </c>
      <c r="BT141" s="35">
        <f t="shared" si="669"/>
        <v>0.65065459894681554</v>
      </c>
      <c r="BU141" s="243">
        <f>IFERROR('Turistas lugar residencia isla '!BU141/'Turistas lugar residencia isla '!$M141,"-")</f>
        <v>1.9729311157497813E-2</v>
      </c>
      <c r="BV141" s="35">
        <f t="shared" si="670"/>
        <v>-9.1067419313475284E-3</v>
      </c>
      <c r="BW141" s="242">
        <f>IFERROR('Turistas lugar residencia isla '!BW141/'Turistas lugar residencia isla '!$C141,"-")</f>
        <v>0.32332394303466244</v>
      </c>
      <c r="BX141" s="35">
        <f t="shared" si="671"/>
        <v>3.8794876748595719E-2</v>
      </c>
      <c r="BY141" s="243">
        <f>IFERROR('Turistas lugar residencia isla '!BY141/'Turistas lugar residencia isla '!$E141,"-")</f>
        <v>0.40546870744593932</v>
      </c>
      <c r="BZ141" s="35">
        <f t="shared" si="672"/>
        <v>6.3690473426636585E-2</v>
      </c>
      <c r="CA141" s="243">
        <f>IFERROR('Turistas lugar residencia isla '!CA141/'Turistas lugar residencia isla '!$G141,"-")</f>
        <v>0.17620935030016457</v>
      </c>
      <c r="CB141" s="35">
        <f t="shared" si="673"/>
        <v>-4.0518747947608014E-2</v>
      </c>
      <c r="CC141" s="243">
        <f>IFERROR('Turistas lugar residencia isla '!CC141/'Turistas lugar residencia isla '!$I141,"-")</f>
        <v>0.20827238446667598</v>
      </c>
      <c r="CD141" s="35">
        <f t="shared" si="674"/>
        <v>9.6957272473379597E-2</v>
      </c>
      <c r="CE141" s="243">
        <f>IFERROR('Turistas lugar residencia isla '!CE141/'Turistas lugar residencia isla '!$K141,"-")</f>
        <v>0.44304253321500686</v>
      </c>
      <c r="CF141" s="35">
        <f t="shared" si="675"/>
        <v>-4.4491380295127447E-3</v>
      </c>
      <c r="CG141" s="243">
        <f>IFERROR('Turistas lugar residencia isla '!CG141/'Turistas lugar residencia isla '!$M141,"-")</f>
        <v>0.20631607299171772</v>
      </c>
      <c r="CH141" s="35">
        <f t="shared" si="676"/>
        <v>0.15388386578021329</v>
      </c>
      <c r="CI141" s="242">
        <f>IFERROR('Turistas lugar residencia isla '!CI141/'Turistas lugar residencia isla '!$C141,"-")</f>
        <v>3.9898005767796098E-2</v>
      </c>
      <c r="CJ141" s="35">
        <f t="shared" si="677"/>
        <v>0.12708809508983965</v>
      </c>
      <c r="CK141" s="243">
        <f>IFERROR('Turistas lugar residencia isla '!CK141/'Turistas lugar residencia isla '!$E141,"-")</f>
        <v>3.2261327647786608E-2</v>
      </c>
      <c r="CL141" s="35">
        <f t="shared" si="678"/>
        <v>0.108961710337107</v>
      </c>
      <c r="CM141" s="243">
        <f>IFERROR('Turistas lugar residencia isla '!CM141/'Turistas lugar residencia isla '!$G141,"-")</f>
        <v>6.3226942957142526E-2</v>
      </c>
      <c r="CN141" s="35">
        <f t="shared" si="679"/>
        <v>8.5176652594769475E-2</v>
      </c>
      <c r="CO141" s="243">
        <f>IFERROR('Turistas lugar residencia isla '!CO141/'Turistas lugar residencia isla '!$I141,"-")</f>
        <v>2.4095322802349259E-2</v>
      </c>
      <c r="CP141" s="35">
        <f t="shared" si="680"/>
        <v>0.10294477950149172</v>
      </c>
      <c r="CQ141" s="243">
        <f>IFERROR('Turistas lugar residencia isla '!CQ141/'Turistas lugar residencia isla '!$K141,"-")</f>
        <v>3.4051008990238066E-2</v>
      </c>
      <c r="CR141" s="35">
        <f t="shared" si="681"/>
        <v>0.40591754123660362</v>
      </c>
      <c r="CS141" s="243">
        <f>IFERROR('Turistas lugar residencia isla '!CS141/'Turistas lugar residencia isla '!$M141,"-")</f>
        <v>7.9792606558480916E-2</v>
      </c>
      <c r="CT141" s="35">
        <f t="shared" si="682"/>
        <v>4.230376532786484E-2</v>
      </c>
      <c r="CU141" s="242">
        <f>IFERROR('Turistas lugar residencia isla '!CU141/'Turistas lugar residencia isla '!$C141,"-")</f>
        <v>3.3904174414590968E-2</v>
      </c>
      <c r="CV141" s="35">
        <f t="shared" si="683"/>
        <v>0.12107989138117414</v>
      </c>
      <c r="CW141" s="243">
        <f>IFERROR('Turistas lugar residencia isla '!CW141/'Turistas lugar residencia isla '!$E141,"-")</f>
        <v>1.9240595633645365E-2</v>
      </c>
      <c r="CX141" s="35">
        <f t="shared" si="684"/>
        <v>3.4825190269865081E-2</v>
      </c>
      <c r="CY141" s="243">
        <f>IFERROR('Turistas lugar residencia isla '!CY141/'Turistas lugar residencia isla '!$G141,"-")</f>
        <v>2.3313167837192592E-2</v>
      </c>
      <c r="CZ141" s="35">
        <f t="shared" si="685"/>
        <v>0.5219770561963768</v>
      </c>
      <c r="DA141" s="243">
        <f>IFERROR('Turistas lugar residencia isla '!DA141/'Turistas lugar residencia isla '!$I141,"-")</f>
        <v>1.413523665311703E-2</v>
      </c>
      <c r="DB141" s="35">
        <f t="shared" si="686"/>
        <v>0.11879761387049514</v>
      </c>
      <c r="DC141" s="243">
        <f>IFERROR('Turistas lugar residencia isla '!DC141/'Turistas lugar residencia isla '!$K141,"-")</f>
        <v>0.10350349191650268</v>
      </c>
      <c r="DD141" s="35">
        <f t="shared" si="687"/>
        <v>8.9769931182853258E-2</v>
      </c>
      <c r="DE141" s="243">
        <f>IFERROR('Turistas lugar residencia isla '!DE141/'Turistas lugar residencia isla '!$M141,"-")</f>
        <v>1.750723856979328E-3</v>
      </c>
      <c r="DF141" s="35" t="str">
        <f t="shared" si="688"/>
        <v>-</v>
      </c>
      <c r="DG141" s="242">
        <f>IFERROR('Turistas lugar residencia isla '!DG141/'Turistas lugar residencia isla '!$C141,"-")</f>
        <v>0.10150430357759245</v>
      </c>
      <c r="DH141" s="35">
        <f t="shared" si="689"/>
        <v>0.13036041378627972</v>
      </c>
      <c r="DI141" s="243">
        <f>IFERROR('Turistas lugar residencia isla '!DI141/'Turistas lugar residencia isla '!$E141,"-")</f>
        <v>7.240253255831447E-2</v>
      </c>
      <c r="DJ141" s="35">
        <f t="shared" si="690"/>
        <v>-0.10828134835726133</v>
      </c>
      <c r="DK141" s="243">
        <f>IFERROR('Turistas lugar residencia isla '!DK141/'Turistas lugar residencia isla '!$G141,"-")</f>
        <v>0.2267853417703915</v>
      </c>
      <c r="DL141" s="35">
        <f t="shared" si="691"/>
        <v>0.30648113558227474</v>
      </c>
      <c r="DM141" s="243">
        <f>IFERROR('Turistas lugar residencia isla '!DM141/'Turistas lugar residencia isla '!$I141,"-")</f>
        <v>5.396823063296164E-2</v>
      </c>
      <c r="DN141" s="35">
        <f t="shared" si="692"/>
        <v>0.26258642033272084</v>
      </c>
      <c r="DO141" s="243">
        <f>IFERROR('Turistas lugar residencia isla '!DO141/'Turistas lugar residencia isla '!$K141,"-")</f>
        <v>4.3877249167213285E-2</v>
      </c>
      <c r="DP141" s="35">
        <f t="shared" si="693"/>
        <v>0.34260641989364116</v>
      </c>
      <c r="DQ141" s="243">
        <f>IFERROR('Turistas lugar residencia isla '!DQ141/'Turistas lugar residencia isla '!$M141,"-")</f>
        <v>1.5891185778735439E-2</v>
      </c>
      <c r="DR141" s="35">
        <f t="shared" si="694"/>
        <v>-0.25129391584892902</v>
      </c>
      <c r="DS141" s="242">
        <f>IFERROR('Turistas lugar residencia isla '!DS141/'Turistas lugar residencia isla '!$C141,"-")</f>
        <v>6.1452638377000081E-2</v>
      </c>
      <c r="DT141" s="35">
        <f t="shared" si="695"/>
        <v>2.5359705641256669E-2</v>
      </c>
      <c r="DU141" s="243">
        <f>IFERROR('Turistas lugar residencia isla '!DU141/'Turistas lugar residencia isla '!$E141,"-")</f>
        <v>0.10046454444297465</v>
      </c>
      <c r="DV141" s="35">
        <f t="shared" si="696"/>
        <v>0.19176722130322488</v>
      </c>
      <c r="DW141" s="243">
        <f>IFERROR('Turistas lugar residencia isla '!DW141/'Turistas lugar residencia isla '!$G141,"-")</f>
        <v>8.8153350485594417E-2</v>
      </c>
      <c r="DX141" s="35">
        <f t="shared" si="697"/>
        <v>-9.9567854265457667E-3</v>
      </c>
      <c r="DY141" s="243">
        <f>IFERROR('Turistas lugar residencia isla '!DY141/'Turistas lugar residencia isla '!$I141,"-")</f>
        <v>6.2825724219548226E-2</v>
      </c>
      <c r="DZ141" s="35">
        <f t="shared" si="698"/>
        <v>-0.3252302167441774</v>
      </c>
      <c r="EA141" s="243">
        <f>IFERROR('Turistas lugar residencia isla '!EA141/'Turistas lugar residencia isla '!$K141,"-")</f>
        <v>4.1427119908425618E-2</v>
      </c>
      <c r="EB141" s="35">
        <f t="shared" si="699"/>
        <v>-8.2418371118051503E-3</v>
      </c>
      <c r="EC141" s="243">
        <f>IFERROR('Turistas lugar residencia isla '!EC141/'Turistas lugar residencia isla '!$M141,"-")</f>
        <v>5.231970911049761E-2</v>
      </c>
      <c r="ED141" s="35">
        <f t="shared" si="700"/>
        <v>0.10430143307011464</v>
      </c>
    </row>
    <row r="142" spans="1:134" s="16" customFormat="1" outlineLevel="1" x14ac:dyDescent="0.25">
      <c r="A142" s="218"/>
      <c r="B142" s="33" t="s">
        <v>41</v>
      </c>
      <c r="C142" s="242">
        <f>IFERROR('Turistas lugar residencia isla '!C142/'Turistas lugar residencia isla '!$C142,"-")</f>
        <v>1</v>
      </c>
      <c r="D142" s="35">
        <f t="shared" si="635"/>
        <v>0</v>
      </c>
      <c r="E142" s="243">
        <f>IFERROR('Turistas lugar residencia isla '!E142/'Turistas lugar residencia isla '!$E142,"-")</f>
        <v>1</v>
      </c>
      <c r="F142" s="35">
        <f t="shared" si="636"/>
        <v>0</v>
      </c>
      <c r="G142" s="243">
        <f>IFERROR('Turistas lugar residencia isla '!G142/'Turistas lugar residencia isla '!$G142,"-")</f>
        <v>1</v>
      </c>
      <c r="H142" s="35">
        <f t="shared" si="637"/>
        <v>0</v>
      </c>
      <c r="I142" s="243">
        <f>IFERROR('Turistas lugar residencia isla '!I142/'Turistas lugar residencia isla '!$I142,"-")</f>
        <v>1</v>
      </c>
      <c r="J142" s="35">
        <f t="shared" si="638"/>
        <v>0</v>
      </c>
      <c r="K142" s="243">
        <f>IFERROR('Turistas lugar residencia isla '!K142/'Turistas lugar residencia isla '!$K142,"-")</f>
        <v>1</v>
      </c>
      <c r="L142" s="35">
        <f t="shared" si="639"/>
        <v>0</v>
      </c>
      <c r="M142" s="243">
        <f>IFERROR('Turistas lugar residencia isla '!M142/'Turistas lugar residencia isla '!$M142,"-")</f>
        <v>1</v>
      </c>
      <c r="N142" s="35">
        <f t="shared" si="640"/>
        <v>0</v>
      </c>
      <c r="O142" s="242">
        <f>IFERROR('Turistas lugar residencia isla '!O142/'Turistas lugar residencia isla '!$C142,"-")</f>
        <v>0.84613081892111353</v>
      </c>
      <c r="P142" s="35">
        <f t="shared" si="641"/>
        <v>1.0343199162440531E-2</v>
      </c>
      <c r="Q142" s="243">
        <f>IFERROR('Turistas lugar residencia isla '!Q142/'Turistas lugar residencia isla '!$E142,"-")</f>
        <v>0.83275253868398047</v>
      </c>
      <c r="R142" s="35">
        <f t="shared" si="642"/>
        <v>1.5914797217636778E-2</v>
      </c>
      <c r="S142" s="243">
        <f>IFERROR('Turistas lugar residencia isla '!S142/'Turistas lugar residencia isla '!$G142,"-")</f>
        <v>0.81603253175556267</v>
      </c>
      <c r="T142" s="35">
        <f t="shared" si="643"/>
        <v>9.2162349414415257E-3</v>
      </c>
      <c r="U142" s="243">
        <f>IFERROR('Turistas lugar residencia isla '!U142/'Turistas lugar residencia isla '!$I142,"-")</f>
        <v>0.92955828301391441</v>
      </c>
      <c r="V142" s="35">
        <f t="shared" si="644"/>
        <v>2.9095178108933251E-3</v>
      </c>
      <c r="W142" s="243">
        <f>IFERROR('Turistas lugar residencia isla '!W142/'Turistas lugar residencia isla '!$K142,"-")</f>
        <v>0.85652504024053211</v>
      </c>
      <c r="X142" s="35">
        <f t="shared" si="645"/>
        <v>2.9891375356046135E-2</v>
      </c>
      <c r="Y142" s="243">
        <f>IFERROR('Turistas lugar residencia isla '!Y142/'Turistas lugar residencia isla '!$M142,"-")</f>
        <v>0.53880166035011734</v>
      </c>
      <c r="Z142" s="35">
        <f t="shared" si="646"/>
        <v>-0.14427883817179055</v>
      </c>
      <c r="AA142" s="242">
        <f>IFERROR('Turistas lugar residencia isla '!AA142/'Turistas lugar residencia isla '!$C142,"-")</f>
        <v>0.15386918107888645</v>
      </c>
      <c r="AB142" s="35">
        <f t="shared" si="647"/>
        <v>-5.3295004704995375E-2</v>
      </c>
      <c r="AC142" s="243">
        <f>IFERROR('Turistas lugar residencia isla '!AC142/'Turistas lugar residencia isla '!$E142,"-")</f>
        <v>0.16724440450207559</v>
      </c>
      <c r="AD142" s="35">
        <f t="shared" si="648"/>
        <v>-7.2374043398847232E-2</v>
      </c>
      <c r="AE142" s="243">
        <f>IFERROR('Turistas lugar residencia isla '!AE142/'Turistas lugar residencia isla '!$G142,"-")</f>
        <v>0.18396746824443727</v>
      </c>
      <c r="AF142" s="35">
        <f t="shared" si="649"/>
        <v>-3.8930548532255638E-2</v>
      </c>
      <c r="AG142" s="243">
        <f>IFERROR('Turistas lugar residencia isla '!AG142/'Turistas lugar residencia isla '!$I142,"-")</f>
        <v>7.044171698608559E-2</v>
      </c>
      <c r="AH142" s="35">
        <f t="shared" si="650"/>
        <v>-3.6745993554477052E-2</v>
      </c>
      <c r="AI142" s="243">
        <f>IFERROR('Turistas lugar residencia isla '!AI142/'Turistas lugar residencia isla '!$K142,"-")</f>
        <v>0.14347495975946792</v>
      </c>
      <c r="AJ142" s="35">
        <f t="shared" si="651"/>
        <v>-0.14767983335763035</v>
      </c>
      <c r="AK142" s="243">
        <f>IFERROR('Turistas lugar residencia isla '!AK142/'Turistas lugar residencia isla '!$M142,"-")</f>
        <v>0.46128857606930157</v>
      </c>
      <c r="AL142" s="35">
        <f t="shared" si="652"/>
        <v>0.24553520503183712</v>
      </c>
      <c r="AM142" s="242">
        <f>IFERROR('Turistas lugar residencia isla '!AM142/'Turistas lugar residencia isla '!$C142,"-")</f>
        <v>0.1916689895892669</v>
      </c>
      <c r="AN142" s="35">
        <f t="shared" si="653"/>
        <v>-0.10059450302834527</v>
      </c>
      <c r="AO142" s="243">
        <f>IFERROR('Turistas lugar residencia isla '!AO142/'Turistas lugar residencia isla '!$E142,"-")</f>
        <v>0.11059247167861881</v>
      </c>
      <c r="AP142" s="35">
        <f t="shared" si="654"/>
        <v>-0.10163318243469222</v>
      </c>
      <c r="AQ142" s="243">
        <f>IFERROR('Turistas lugar residencia isla '!AQ142/'Turistas lugar residencia isla '!$G142,"-")</f>
        <v>0.23584546439764506</v>
      </c>
      <c r="AR142" s="35">
        <f t="shared" si="655"/>
        <v>-4.5147068747979802E-2</v>
      </c>
      <c r="AS142" s="243">
        <f>IFERROR('Turistas lugar residencia isla '!AS142/'Turistas lugar residencia isla '!$I142,"-")</f>
        <v>0.43378347335258599</v>
      </c>
      <c r="AT142" s="35">
        <f t="shared" si="656"/>
        <v>-0.12848971811450038</v>
      </c>
      <c r="AU142" s="243">
        <f>IFERROR('Turistas lugar residencia isla '!AU142/'Turistas lugar residencia isla '!$K142,"-")</f>
        <v>0.11058401919397455</v>
      </c>
      <c r="AV142" s="35">
        <f t="shared" si="657"/>
        <v>-0.12014058594938348</v>
      </c>
      <c r="AW142" s="243">
        <f>IFERROR('Turistas lugar residencia isla '!AW142/'Turistas lugar residencia isla '!$M142,"-")</f>
        <v>0.23136617939000181</v>
      </c>
      <c r="AX142" s="35">
        <f t="shared" si="658"/>
        <v>-0.24745034566677104</v>
      </c>
      <c r="AY142" s="242">
        <f>IFERROR('Turistas lugar residencia isla '!AY142/'Turistas lugar residencia isla '!$C142,"-")</f>
        <v>2.5871701954890865E-2</v>
      </c>
      <c r="AZ142" s="35">
        <f t="shared" si="659"/>
        <v>9.7329044451837099E-3</v>
      </c>
      <c r="BA142" s="243">
        <f>IFERROR('Turistas lugar residencia isla '!BA142/'Turistas lugar residencia isla '!$E142,"-")</f>
        <v>3.578306402802487E-2</v>
      </c>
      <c r="BB142" s="35">
        <f t="shared" si="660"/>
        <v>6.9227910742826637E-2</v>
      </c>
      <c r="BC142" s="243">
        <f>IFERROR('Turistas lugar residencia isla '!BC142/'Turistas lugar residencia isla '!$G142,"-")</f>
        <v>2.8929049139353465E-2</v>
      </c>
      <c r="BD142" s="35">
        <f t="shared" si="661"/>
        <v>-3.3898503102441579E-2</v>
      </c>
      <c r="BE142" s="243">
        <f>IFERROR('Turistas lugar residencia isla '!BE142/'Turistas lugar residencia isla '!$I142,"-")</f>
        <v>9.5579548437910219E-3</v>
      </c>
      <c r="BF142" s="35">
        <f t="shared" si="662"/>
        <v>4.5192230777435061E-2</v>
      </c>
      <c r="BG142" s="243">
        <f>IFERROR('Turistas lugar residencia isla '!BG142/'Turistas lugar residencia isla '!$K142,"-")</f>
        <v>1.4110000911106388E-2</v>
      </c>
      <c r="BH142" s="35">
        <f t="shared" si="663"/>
        <v>-0.10233824564493865</v>
      </c>
      <c r="BI142" s="243">
        <f>IFERROR('Turistas lugar residencia isla '!BI142/'Turistas lugar residencia isla '!$M142,"-")</f>
        <v>2.3100523371232629E-2</v>
      </c>
      <c r="BJ142" s="35">
        <f t="shared" si="664"/>
        <v>1.8531409435578183E-2</v>
      </c>
      <c r="BK142" s="242">
        <f>IFERROR('Turistas lugar residencia isla '!BK142/'Turistas lugar residencia isla '!$C142,"-")</f>
        <v>3.718655694392263E-2</v>
      </c>
      <c r="BL142" s="35">
        <f t="shared" si="665"/>
        <v>0.25609359272634613</v>
      </c>
      <c r="BM142" s="243">
        <f>IFERROR('Turistas lugar residencia isla '!BM142/'Turistas lugar residencia isla '!$E142,"-")</f>
        <v>3.9546001993042694E-2</v>
      </c>
      <c r="BN142" s="35">
        <f t="shared" si="666"/>
        <v>2.9421485855773977E-3</v>
      </c>
      <c r="BO142" s="243">
        <f>IFERROR('Turistas lugar residencia isla '!BO142/'Turistas lugar residencia isla '!$G142,"-")</f>
        <v>1.4913642443591772E-2</v>
      </c>
      <c r="BP142" s="35">
        <f t="shared" si="667"/>
        <v>0.16430621294481917</v>
      </c>
      <c r="BQ142" s="243">
        <f>IFERROR('Turistas lugar residencia isla '!BQ142/'Turistas lugar residencia isla '!$I142,"-")</f>
        <v>6.9924849041743245E-2</v>
      </c>
      <c r="BR142" s="35">
        <f t="shared" si="668"/>
        <v>0.57931168837202329</v>
      </c>
      <c r="BS142" s="243">
        <f>IFERROR('Turistas lugar residencia isla '!BS142/'Turistas lugar residencia isla '!$K142,"-")</f>
        <v>3.7112400157925107E-2</v>
      </c>
      <c r="BT142" s="35">
        <f t="shared" si="669"/>
        <v>0.68816295914096748</v>
      </c>
      <c r="BU142" s="243">
        <f>IFERROR('Turistas lugar residencia isla '!BU142/'Turistas lugar residencia isla '!$M142,"-")</f>
        <v>1.9491066594477531E-2</v>
      </c>
      <c r="BV142" s="35">
        <f t="shared" si="670"/>
        <v>-0.19192074279388116</v>
      </c>
      <c r="BW142" s="242">
        <f>IFERROR('Turistas lugar residencia isla '!BW142/'Turistas lugar residencia isla '!$C142,"-")</f>
        <v>0.36129485765534292</v>
      </c>
      <c r="BX142" s="35">
        <f t="shared" si="671"/>
        <v>3.7358905666090347E-2</v>
      </c>
      <c r="BY142" s="243">
        <f>IFERROR('Turistas lugar residencia isla '!BY142/'Turistas lugar residencia isla '!$E142,"-")</f>
        <v>0.42773691836472683</v>
      </c>
      <c r="BZ142" s="35">
        <f t="shared" si="672"/>
        <v>2.9913595250782077E-2</v>
      </c>
      <c r="CA142" s="243">
        <f>IFERROR('Turistas lugar residencia isla '!CA142/'Turistas lugar residencia isla '!$G142,"-")</f>
        <v>0.22898177167237826</v>
      </c>
      <c r="CB142" s="35">
        <f t="shared" si="673"/>
        <v>-3.6105366038960862E-2</v>
      </c>
      <c r="CC142" s="243">
        <f>IFERROR('Turistas lugar residencia isla '!CC142/'Turistas lugar residencia isla '!$I142,"-")</f>
        <v>0.23954778156996587</v>
      </c>
      <c r="CD142" s="35">
        <f t="shared" si="674"/>
        <v>0.12305674175747794</v>
      </c>
      <c r="CE142" s="243">
        <f>IFERROR('Turistas lugar residencia isla '!CE142/'Turistas lugar residencia isla '!$K142,"-")</f>
        <v>0.4913353782610016</v>
      </c>
      <c r="CF142" s="35">
        <f t="shared" si="675"/>
        <v>7.1478005495958286E-2</v>
      </c>
      <c r="CG142" s="243">
        <f>IFERROR('Turistas lugar residencia isla '!CG142/'Turistas lugar residencia isla '!$M142,"-")</f>
        <v>8.9424291644107562E-2</v>
      </c>
      <c r="CH142" s="35">
        <f t="shared" si="676"/>
        <v>-0.26941668789876538</v>
      </c>
      <c r="CI142" s="242">
        <f>IFERROR('Turistas lugar residencia isla '!CI142/'Turistas lugar residencia isla '!$C142,"-")</f>
        <v>4.1099974548848034E-2</v>
      </c>
      <c r="CJ142" s="35">
        <f t="shared" si="677"/>
        <v>3.4757919524887937E-2</v>
      </c>
      <c r="CK142" s="243">
        <f>IFERROR('Turistas lugar residencia isla '!CK142/'Turistas lugar residencia isla '!$E142,"-")</f>
        <v>3.3352896942574692E-2</v>
      </c>
      <c r="CL142" s="35">
        <f t="shared" si="678"/>
        <v>3.1543822535303967E-2</v>
      </c>
      <c r="CM142" s="243">
        <f>IFERROR('Turistas lugar residencia isla '!CM142/'Turistas lugar residencia isla '!$G142,"-")</f>
        <v>6.85881100924597E-2</v>
      </c>
      <c r="CN142" s="35">
        <f t="shared" si="679"/>
        <v>2.0237991455205995E-2</v>
      </c>
      <c r="CO142" s="243">
        <f>IFERROR('Turistas lugar residencia isla '!CO142/'Turistas lugar residencia isla '!$I142,"-")</f>
        <v>2.8460553951168286E-2</v>
      </c>
      <c r="CP142" s="35">
        <f t="shared" si="680"/>
        <v>0.32143321240145761</v>
      </c>
      <c r="CQ142" s="243">
        <f>IFERROR('Turistas lugar residencia isla '!CQ142/'Turistas lugar residencia isla '!$K142,"-")</f>
        <v>2.7260303094724693E-2</v>
      </c>
      <c r="CR142" s="35">
        <f t="shared" si="681"/>
        <v>4.350426508219285E-2</v>
      </c>
      <c r="CS142" s="243">
        <f>IFERROR('Turistas lugar residencia isla '!CS142/'Turistas lugar residencia isla '!$M142,"-")</f>
        <v>9.1229020032485106E-2</v>
      </c>
      <c r="CT142" s="35">
        <f t="shared" si="682"/>
        <v>0.1338318138489285</v>
      </c>
      <c r="CU142" s="242">
        <f>IFERROR('Turistas lugar residencia isla '!CU142/'Turistas lugar residencia isla '!$C142,"-")</f>
        <v>4.0567924276763097E-2</v>
      </c>
      <c r="CV142" s="35">
        <f t="shared" si="683"/>
        <v>7.2664342202259258E-2</v>
      </c>
      <c r="CW142" s="243">
        <f>IFERROR('Turistas lugar residencia isla '!CW142/'Turistas lugar residencia isla '!$E142,"-")</f>
        <v>2.5796452873099427E-2</v>
      </c>
      <c r="CX142" s="35">
        <f t="shared" si="684"/>
        <v>4.7723002674569637E-2</v>
      </c>
      <c r="CY142" s="243">
        <f>IFERROR('Turistas lugar residencia isla '!CY142/'Turistas lugar residencia isla '!$G142,"-")</f>
        <v>2.7196039951963916E-2</v>
      </c>
      <c r="CZ142" s="35">
        <f t="shared" si="685"/>
        <v>0.20258161887853099</v>
      </c>
      <c r="DA142" s="243">
        <f>IFERROR('Turistas lugar residencia isla '!DA142/'Turistas lugar residencia isla '!$I142,"-")</f>
        <v>1.5506038330270411E-2</v>
      </c>
      <c r="DB142" s="35">
        <f t="shared" si="686"/>
        <v>0.14877092298761996</v>
      </c>
      <c r="DC142" s="243">
        <f>IFERROR('Turistas lugar residencia isla '!DC142/'Turistas lugar residencia isla '!$K142,"-")</f>
        <v>0.10735262854192608</v>
      </c>
      <c r="DD142" s="35">
        <f t="shared" si="687"/>
        <v>4.8273677674008919E-2</v>
      </c>
      <c r="DE142" s="243">
        <f>IFERROR('Turistas lugar residencia isla '!DE142/'Turistas lugar residencia isla '!$M142,"-")</f>
        <v>3.4289839379173436E-3</v>
      </c>
      <c r="DF142" s="35">
        <f t="shared" si="688"/>
        <v>0.22901421078063233</v>
      </c>
      <c r="DG142" s="242">
        <f>IFERROR('Turistas lugar residencia isla '!DG142/'Turistas lugar residencia isla '!$C142,"-")</f>
        <v>3.6584213014022371E-2</v>
      </c>
      <c r="DH142" s="35">
        <f t="shared" si="689"/>
        <v>0.17983626752849458</v>
      </c>
      <c r="DI142" s="243">
        <f>IFERROR('Turistas lugar residencia isla '!DI142/'Turistas lugar residencia isla '!$E142,"-")</f>
        <v>1.5238217510652997E-2</v>
      </c>
      <c r="DJ142" s="35">
        <f t="shared" si="690"/>
        <v>-0.13470082055782961</v>
      </c>
      <c r="DK142" s="243">
        <f>IFERROR('Turistas lugar residencia isla '!DK142/'Turistas lugar residencia isla '!$G142,"-")</f>
        <v>0.10416605645216406</v>
      </c>
      <c r="DL142" s="35">
        <f t="shared" si="691"/>
        <v>0.36704693820032697</v>
      </c>
      <c r="DM142" s="243">
        <f>IFERROR('Turistas lugar residencia isla '!DM142/'Turistas lugar residencia isla '!$I142,"-")</f>
        <v>1.9583552113415593E-2</v>
      </c>
      <c r="DN142" s="35">
        <f t="shared" si="692"/>
        <v>0.19249519565792084</v>
      </c>
      <c r="DO142" s="243">
        <f>IFERROR('Turistas lugar residencia isla '!DO142/'Turistas lugar residencia isla '!$K142,"-")</f>
        <v>9.0806936556625268E-3</v>
      </c>
      <c r="DP142" s="35">
        <f t="shared" si="693"/>
        <v>-9.5557015341690477E-2</v>
      </c>
      <c r="DQ142" s="243">
        <f>IFERROR('Turistas lugar residencia isla '!DQ142/'Turistas lugar residencia isla '!$M142,"-")</f>
        <v>3.4289839379173436E-3</v>
      </c>
      <c r="DR142" s="35" t="str">
        <f t="shared" si="694"/>
        <v>-</v>
      </c>
      <c r="DS142" s="242">
        <f>IFERROR('Turistas lugar residencia isla '!DS142/'Turistas lugar residencia isla '!$C142,"-")</f>
        <v>7.5357225097259756E-2</v>
      </c>
      <c r="DT142" s="35">
        <f t="shared" si="695"/>
        <v>0.12173853787092326</v>
      </c>
      <c r="DU142" s="243">
        <f>IFERROR('Turistas lugar residencia isla '!DU142/'Turistas lugar residencia isla '!$E142,"-")</f>
        <v>0.12712066467362398</v>
      </c>
      <c r="DV142" s="35">
        <f t="shared" si="696"/>
        <v>0.14039722959609513</v>
      </c>
      <c r="DW142" s="243">
        <f>IFERROR('Turistas lugar residencia isla '!DW142/'Turistas lugar residencia isla '!$G142,"-")</f>
        <v>9.5442429922966518E-2</v>
      </c>
      <c r="DX142" s="35">
        <f t="shared" si="697"/>
        <v>-3.9663971734229753E-2</v>
      </c>
      <c r="DY142" s="243">
        <f>IFERROR('Turistas lugar residencia isla '!DY142/'Turistas lugar residencia isla '!$I142,"-")</f>
        <v>8.2140981885009193E-2</v>
      </c>
      <c r="DZ142" s="35">
        <f t="shared" si="698"/>
        <v>1.9396871652249681E-2</v>
      </c>
      <c r="EA142" s="243">
        <f>IFERROR('Turistas lugar residencia isla '!EA142/'Turistas lugar residencia isla '!$K142,"-")</f>
        <v>4.2481853797795122E-2</v>
      </c>
      <c r="EB142" s="35">
        <f t="shared" si="699"/>
        <v>-0.10172606220363867</v>
      </c>
      <c r="EC142" s="243">
        <f>IFERROR('Turistas lugar residencia isla '!EC142/'Turistas lugar residencia isla '!$M142,"-")</f>
        <v>6.9482042952535641E-2</v>
      </c>
      <c r="ED142" s="35">
        <f t="shared" si="700"/>
        <v>0.54094806236651394</v>
      </c>
    </row>
    <row r="143" spans="1:134" s="16" customFormat="1" outlineLevel="1" x14ac:dyDescent="0.25">
      <c r="A143" s="218"/>
      <c r="B143" s="33" t="s">
        <v>43</v>
      </c>
      <c r="C143" s="242">
        <f>IFERROR('Turistas lugar residencia isla '!C143/'Turistas lugar residencia isla '!$C143,"-")</f>
        <v>1</v>
      </c>
      <c r="D143" s="35">
        <f t="shared" si="635"/>
        <v>0</v>
      </c>
      <c r="E143" s="243">
        <f>IFERROR('Turistas lugar residencia isla '!E143/'Turistas lugar residencia isla '!$E143,"-")</f>
        <v>1</v>
      </c>
      <c r="F143" s="35">
        <f t="shared" si="636"/>
        <v>0</v>
      </c>
      <c r="G143" s="243">
        <f>IFERROR('Turistas lugar residencia isla '!G143/'Turistas lugar residencia isla '!$G143,"-")</f>
        <v>1</v>
      </c>
      <c r="H143" s="35">
        <f t="shared" si="637"/>
        <v>0</v>
      </c>
      <c r="I143" s="243">
        <f>IFERROR('Turistas lugar residencia isla '!I143/'Turistas lugar residencia isla '!$I143,"-")</f>
        <v>1</v>
      </c>
      <c r="J143" s="35">
        <f t="shared" si="638"/>
        <v>0</v>
      </c>
      <c r="K143" s="243">
        <f>IFERROR('Turistas lugar residencia isla '!K143/'Turistas lugar residencia isla '!$K143,"-")</f>
        <v>1</v>
      </c>
      <c r="L143" s="35">
        <f t="shared" si="639"/>
        <v>0</v>
      </c>
      <c r="M143" s="243">
        <f>IFERROR('Turistas lugar residencia isla '!M143/'Turistas lugar residencia isla '!$M143,"-")</f>
        <v>1</v>
      </c>
      <c r="N143" s="35">
        <f t="shared" si="640"/>
        <v>0</v>
      </c>
      <c r="O143" s="242">
        <f>IFERROR('Turistas lugar residencia isla '!O143/'Turistas lugar residencia isla '!$C143,"-")</f>
        <v>0.84193027475528048</v>
      </c>
      <c r="P143" s="35">
        <f t="shared" si="641"/>
        <v>1.1433837945191261E-2</v>
      </c>
      <c r="Q143" s="243">
        <f>IFERROR('Turistas lugar residencia isla '!Q143/'Turistas lugar residencia isla '!$E143,"-")</f>
        <v>0.82087980610852274</v>
      </c>
      <c r="R143" s="35">
        <f t="shared" si="642"/>
        <v>1.2135269295130424E-2</v>
      </c>
      <c r="S143" s="243">
        <f>IFERROR('Turistas lugar residencia isla '!S143/'Turistas lugar residencia isla '!$G143,"-")</f>
        <v>0.81504291392254369</v>
      </c>
      <c r="T143" s="35">
        <f t="shared" si="643"/>
        <v>1.851519566916271E-2</v>
      </c>
      <c r="U143" s="243">
        <f>IFERROR('Turistas lugar residencia isla '!U143/'Turistas lugar residencia isla '!$I143,"-")</f>
        <v>0.9128297784378876</v>
      </c>
      <c r="V143" s="35">
        <f t="shared" si="644"/>
        <v>1.8709204981064209E-2</v>
      </c>
      <c r="W143" s="243">
        <f>IFERROR('Turistas lugar residencia isla '!W143/'Turistas lugar residencia isla '!$K143,"-")</f>
        <v>0.83491110206297503</v>
      </c>
      <c r="X143" s="35">
        <f t="shared" si="645"/>
        <v>2.7492539744767397E-2</v>
      </c>
      <c r="Y143" s="243">
        <f>IFERROR('Turistas lugar residencia isla '!Y143/'Turistas lugar residencia isla '!$M143,"-")</f>
        <v>0.55270723526593191</v>
      </c>
      <c r="Z143" s="35">
        <f t="shared" si="646"/>
        <v>-0.11812177488739417</v>
      </c>
      <c r="AA143" s="242">
        <f>IFERROR('Turistas lugar residencia isla '!AA143/'Turistas lugar residencia isla '!$C143,"-")</f>
        <v>0.15806972524471952</v>
      </c>
      <c r="AB143" s="35">
        <f t="shared" si="647"/>
        <v>-5.6792282955826612E-2</v>
      </c>
      <c r="AC143" s="243">
        <f>IFERROR('Turistas lugar residencia isla '!AC143/'Turistas lugar residencia isla '!$E143,"-")</f>
        <v>0.17912019389147724</v>
      </c>
      <c r="AD143" s="35">
        <f t="shared" si="648"/>
        <v>-5.208529649342275E-2</v>
      </c>
      <c r="AE143" s="243">
        <f>IFERROR('Turistas lugar residencia isla '!AE143/'Turistas lugar residencia isla '!$G143,"-")</f>
        <v>0.18495708607745626</v>
      </c>
      <c r="AF143" s="35">
        <f t="shared" si="649"/>
        <v>-7.4165772853683753E-2</v>
      </c>
      <c r="AG143" s="243">
        <f>IFERROR('Turistas lugar residencia isla '!AG143/'Turistas lugar residencia isla '!$I143,"-")</f>
        <v>8.7170221562112418E-2</v>
      </c>
      <c r="AH143" s="35">
        <f t="shared" si="650"/>
        <v>-0.16129969716684789</v>
      </c>
      <c r="AI143" s="243">
        <f>IFERROR('Turistas lugar residencia isla '!AI143/'Turistas lugar residencia isla '!$K143,"-")</f>
        <v>0.16508889793702497</v>
      </c>
      <c r="AJ143" s="35">
        <f t="shared" si="651"/>
        <v>-0.11919023418415375</v>
      </c>
      <c r="AK143" s="243">
        <f>IFERROR('Turistas lugar residencia isla '!AK143/'Turistas lugar residencia isla '!$M143,"-")</f>
        <v>0.44741255390512696</v>
      </c>
      <c r="AL143" s="35">
        <f t="shared" si="652"/>
        <v>0.19865784379947016</v>
      </c>
      <c r="AM143" s="242">
        <f>IFERROR('Turistas lugar residencia isla '!AM143/'Turistas lugar residencia isla '!$C143,"-")</f>
        <v>0.19370276634350575</v>
      </c>
      <c r="AN143" s="35">
        <f t="shared" si="653"/>
        <v>-7.7104549574309456E-2</v>
      </c>
      <c r="AO143" s="243">
        <f>IFERROR('Turistas lugar residencia isla '!AO143/'Turistas lugar residencia isla '!$E143,"-")</f>
        <v>0.11798790531319121</v>
      </c>
      <c r="AP143" s="35">
        <f t="shared" si="654"/>
        <v>-0.12079262204079</v>
      </c>
      <c r="AQ143" s="243">
        <f>IFERROR('Turistas lugar residencia isla '!AQ143/'Turistas lugar residencia isla '!$G143,"-")</f>
        <v>0.23217200130565849</v>
      </c>
      <c r="AR143" s="35">
        <f t="shared" si="655"/>
        <v>-9.4283068666338732E-3</v>
      </c>
      <c r="AS143" s="243">
        <f>IFERROR('Turistas lugar residencia isla '!AS143/'Turistas lugar residencia isla '!$I143,"-")</f>
        <v>0.43665497864000369</v>
      </c>
      <c r="AT143" s="35">
        <f t="shared" si="656"/>
        <v>-2.4510121407171459E-2</v>
      </c>
      <c r="AU143" s="243">
        <f>IFERROR('Turistas lugar residencia isla '!AU143/'Turistas lugar residencia isla '!$K143,"-")</f>
        <v>0.10487355229822656</v>
      </c>
      <c r="AV143" s="35">
        <f t="shared" si="657"/>
        <v>-0.10618972672838056</v>
      </c>
      <c r="AW143" s="243">
        <f>IFERROR('Turistas lugar residencia isla '!AW143/'Turistas lugar residencia isla '!$M143,"-")</f>
        <v>0.20747484427407761</v>
      </c>
      <c r="AX143" s="35">
        <f t="shared" si="658"/>
        <v>-0.26405764697626843</v>
      </c>
      <c r="AY143" s="242">
        <f>IFERROR('Turistas lugar residencia isla '!AY143/'Turistas lugar residencia isla '!$C143,"-")</f>
        <v>2.3451969206738817E-2</v>
      </c>
      <c r="AZ143" s="35">
        <f t="shared" si="659"/>
        <v>-1.8021235074045849E-2</v>
      </c>
      <c r="BA143" s="243">
        <f>IFERROR('Turistas lugar residencia isla '!BA143/'Turistas lugar residencia isla '!$E143,"-")</f>
        <v>2.9719045602145982E-2</v>
      </c>
      <c r="BB143" s="35">
        <f t="shared" si="660"/>
        <v>-1.2392678665214985E-2</v>
      </c>
      <c r="BC143" s="243">
        <f>IFERROR('Turistas lugar residencia isla '!BC143/'Turistas lugar residencia isla '!$G143,"-")</f>
        <v>2.8004454599566062E-2</v>
      </c>
      <c r="BD143" s="35">
        <f t="shared" si="661"/>
        <v>-1.5823881379521398E-2</v>
      </c>
      <c r="BE143" s="243">
        <f>IFERROR('Turistas lugar residencia isla '!BE143/'Turistas lugar residencia isla '!$I143,"-")</f>
        <v>1.0626406773951522E-2</v>
      </c>
      <c r="BF143" s="35">
        <f t="shared" si="662"/>
        <v>0.27611914193526776</v>
      </c>
      <c r="BG143" s="243">
        <f>IFERROR('Turistas lugar residencia isla '!BG143/'Turistas lugar residencia isla '!$K143,"-")</f>
        <v>1.2311120159247195E-2</v>
      </c>
      <c r="BH143" s="35">
        <f t="shared" si="663"/>
        <v>-0.15866250299868323</v>
      </c>
      <c r="BI143" s="243">
        <f>IFERROR('Turistas lugar residencia isla '!BI143/'Turistas lugar residencia isla '!$M143,"-")</f>
        <v>5.8337326305701966E-2</v>
      </c>
      <c r="BJ143" s="35">
        <f t="shared" si="664"/>
        <v>1.0969853567275738</v>
      </c>
      <c r="BK143" s="242">
        <f>IFERROR('Turistas lugar residencia isla '!BK143/'Turistas lugar residencia isla '!$C143,"-")</f>
        <v>2.5628167260726847E-2</v>
      </c>
      <c r="BL143" s="35">
        <f t="shared" si="665"/>
        <v>0.22543415228643626</v>
      </c>
      <c r="BM143" s="243">
        <f>IFERROR('Turistas lugar residencia isla '!BM143/'Turistas lugar residencia isla '!$E143,"-")</f>
        <v>3.0124947056332063E-2</v>
      </c>
      <c r="BN143" s="35">
        <f t="shared" si="666"/>
        <v>0.20023498891151204</v>
      </c>
      <c r="BO143" s="243">
        <f>IFERROR('Turistas lugar residencia isla '!BO143/'Turistas lugar residencia isla '!$G143,"-")</f>
        <v>8.8419961214262401E-3</v>
      </c>
      <c r="BP143" s="35">
        <f t="shared" si="667"/>
        <v>0.10501613315707847</v>
      </c>
      <c r="BQ143" s="243">
        <f>IFERROR('Turistas lugar residencia isla '!BQ143/'Turistas lugar residencia isla '!$I143,"-")</f>
        <v>5.1332894394340751E-2</v>
      </c>
      <c r="BR143" s="35">
        <f t="shared" si="668"/>
        <v>8.5955386360481389E-2</v>
      </c>
      <c r="BS143" s="243">
        <f>IFERROR('Turistas lugar residencia isla '!BS143/'Turistas lugar residencia isla '!$K143,"-")</f>
        <v>2.6318765834238148E-2</v>
      </c>
      <c r="BT143" s="35">
        <f t="shared" si="669"/>
        <v>1.0028532596987403</v>
      </c>
      <c r="BU143" s="243">
        <f>IFERROR('Turistas lugar residencia isla '!BU143/'Turistas lugar residencia isla '!$M143,"-")</f>
        <v>4.1926209870627694E-3</v>
      </c>
      <c r="BV143" s="35">
        <f t="shared" si="670"/>
        <v>-0.69070514326158516</v>
      </c>
      <c r="BW143" s="242">
        <f>IFERROR('Turistas lugar residencia isla '!BW143/'Turistas lugar residencia isla '!$C143,"-")</f>
        <v>0.35830460900661787</v>
      </c>
      <c r="BX143" s="35">
        <f t="shared" si="671"/>
        <v>1.184913974293833E-2</v>
      </c>
      <c r="BY143" s="243">
        <f>IFERROR('Turistas lugar residencia isla '!BY143/'Turistas lugar residencia isla '!$E143,"-")</f>
        <v>0.41647842251400063</v>
      </c>
      <c r="BZ143" s="35">
        <f t="shared" si="672"/>
        <v>-1.1311606433397126E-2</v>
      </c>
      <c r="CA143" s="243">
        <f>IFERROR('Turistas lugar residencia isla '!CA143/'Turistas lugar residencia isla '!$G143,"-")</f>
        <v>0.24641423935792323</v>
      </c>
      <c r="CB143" s="35">
        <f t="shared" si="673"/>
        <v>2.2237099497710133E-2</v>
      </c>
      <c r="CC143" s="243">
        <f>IFERROR('Turistas lugar residencia isla '!CC143/'Turistas lugar residencia isla '!$I143,"-")</f>
        <v>0.22130946730159703</v>
      </c>
      <c r="CD143" s="35">
        <f t="shared" si="674"/>
        <v>1.1297238883782867E-2</v>
      </c>
      <c r="CE143" s="243">
        <f>IFERROR('Turistas lugar residencia isla '!CE143/'Turistas lugar residencia isla '!$K143,"-")</f>
        <v>0.46427682772348894</v>
      </c>
      <c r="CF143" s="35">
        <f t="shared" si="675"/>
        <v>5.5216165540290962E-2</v>
      </c>
      <c r="CG143" s="243">
        <f>IFERROR('Turistas lugar residencia isla '!CG143/'Turistas lugar residencia isla '!$M143,"-")</f>
        <v>9.6310493531384767E-2</v>
      </c>
      <c r="CH143" s="35">
        <f t="shared" si="676"/>
        <v>-0.47204636207443429</v>
      </c>
      <c r="CI143" s="242">
        <f>IFERROR('Turistas lugar residencia isla '!CI143/'Turistas lugar residencia isla '!$C143,"-")</f>
        <v>3.3030529016952734E-2</v>
      </c>
      <c r="CJ143" s="35">
        <f t="shared" si="677"/>
        <v>6.8885791167844879E-2</v>
      </c>
      <c r="CK143" s="243">
        <f>IFERROR('Turistas lugar residencia isla '!CK143/'Turistas lugar residencia isla '!$E143,"-")</f>
        <v>2.6760082827427173E-2</v>
      </c>
      <c r="CL143" s="35">
        <f t="shared" si="678"/>
        <v>0.12544088842570167</v>
      </c>
      <c r="CM143" s="243">
        <f>IFERROR('Turistas lugar residencia isla '!CM143/'Turistas lugar residencia isla '!$G143,"-")</f>
        <v>5.3368790921833296E-2</v>
      </c>
      <c r="CN143" s="35">
        <f t="shared" si="679"/>
        <v>-1.7724747633496518E-2</v>
      </c>
      <c r="CO143" s="243">
        <f>IFERROR('Turistas lugar residencia isla '!CO143/'Turistas lugar residencia isla '!$I143,"-")</f>
        <v>2.2868211119447548E-2</v>
      </c>
      <c r="CP143" s="35">
        <f t="shared" si="680"/>
        <v>0.28219195192249602</v>
      </c>
      <c r="CQ143" s="243">
        <f>IFERROR('Turistas lugar residencia isla '!CQ143/'Turistas lugar residencia isla '!$K143,"-")</f>
        <v>2.3632600434310532E-2</v>
      </c>
      <c r="CR143" s="35">
        <f t="shared" si="681"/>
        <v>0.12382988766331304</v>
      </c>
      <c r="CS143" s="243">
        <f>IFERROR('Turistas lugar residencia isla '!CS143/'Turistas lugar residencia isla '!$M143,"-")</f>
        <v>0.1020603737422137</v>
      </c>
      <c r="CT143" s="35">
        <f t="shared" si="682"/>
        <v>0.40998217677890603</v>
      </c>
      <c r="CU143" s="242">
        <f>IFERROR('Turistas lugar residencia isla '!CU143/'Turistas lugar residencia isla '!$C143,"-")</f>
        <v>5.1928102080482923E-2</v>
      </c>
      <c r="CV143" s="35">
        <f t="shared" si="683"/>
        <v>0.21490089096617515</v>
      </c>
      <c r="CW143" s="243">
        <f>IFERROR('Turistas lugar residencia isla '!CW143/'Turistas lugar residencia isla '!$E143,"-")</f>
        <v>3.4869287966492538E-2</v>
      </c>
      <c r="CX143" s="35">
        <f t="shared" si="684"/>
        <v>0.39236136921520881</v>
      </c>
      <c r="CY143" s="243">
        <f>IFERROR('Turistas lugar residencia isla '!CY143/'Turistas lugar residencia isla '!$G143,"-")</f>
        <v>2.5820356751982489E-2</v>
      </c>
      <c r="CZ143" s="35">
        <f t="shared" si="685"/>
        <v>-6.2206983525581516E-2</v>
      </c>
      <c r="DA143" s="243">
        <f>IFERROR('Turistas lugar residencia isla '!DA143/'Turistas lugar residencia isla '!$I143,"-")</f>
        <v>2.1995437076053836E-2</v>
      </c>
      <c r="DB143" s="35">
        <f t="shared" si="686"/>
        <v>0.50105308493507228</v>
      </c>
      <c r="DC143" s="243">
        <f>IFERROR('Turistas lugar residencia isla '!DC143/'Turistas lugar residencia isla '!$K143,"-")</f>
        <v>0.13692091929062614</v>
      </c>
      <c r="DD143" s="35">
        <f t="shared" si="687"/>
        <v>0.14521315625487619</v>
      </c>
      <c r="DE143" s="243">
        <f>IFERROR('Turistas lugar residencia isla '!DE143/'Turistas lugar residencia isla '!$M143,"-")</f>
        <v>0</v>
      </c>
      <c r="DF143" s="35">
        <f t="shared" si="688"/>
        <v>-1</v>
      </c>
      <c r="DG143" s="242">
        <f>IFERROR('Turistas lugar residencia isla '!DG143/'Turistas lugar residencia isla '!$C143,"-")</f>
        <v>3.7157436713506402E-2</v>
      </c>
      <c r="DH143" s="35">
        <f t="shared" si="689"/>
        <v>0.2973074029739935</v>
      </c>
      <c r="DI143" s="243">
        <f>IFERROR('Turistas lugar residencia isla '!DI143/'Turistas lugar residencia isla '!$E143,"-")</f>
        <v>1.4271259823991717E-2</v>
      </c>
      <c r="DJ143" s="35">
        <f t="shared" si="690"/>
        <v>0.16478442867164667</v>
      </c>
      <c r="DK143" s="243">
        <f>IFERROR('Turistas lugar residencia isla '!DK143/'Turistas lugar residencia isla '!$G143,"-")</f>
        <v>0.10833605345519479</v>
      </c>
      <c r="DL143" s="35">
        <f t="shared" si="691"/>
        <v>0.3643086714848689</v>
      </c>
      <c r="DM143" s="243">
        <f>IFERROR('Turistas lugar residencia isla '!DM143/'Turistas lugar residencia isla '!$I143,"-")</f>
        <v>1.6697545514400773E-2</v>
      </c>
      <c r="DN143" s="35">
        <f t="shared" si="692"/>
        <v>0.46615257803099364</v>
      </c>
      <c r="DO143" s="243">
        <f>IFERROR('Turistas lugar residencia isla '!DO143/'Turistas lugar residencia isla '!$K143,"-")</f>
        <v>1.0931279406442273E-2</v>
      </c>
      <c r="DP143" s="35">
        <f t="shared" si="693"/>
        <v>-0.14463253299928502</v>
      </c>
      <c r="DQ143" s="243">
        <f>IFERROR('Turistas lugar residencia isla '!DQ143/'Turistas lugar residencia isla '!$M143,"-")</f>
        <v>1.4254911356013417E-2</v>
      </c>
      <c r="DR143" s="35" t="str">
        <f t="shared" si="694"/>
        <v>-</v>
      </c>
      <c r="DS143" s="242">
        <f>IFERROR('Turistas lugar residencia isla '!DS143/'Turistas lugar residencia isla '!$C143,"-")</f>
        <v>7.9213374281402488E-2</v>
      </c>
      <c r="DT143" s="35">
        <f t="shared" si="695"/>
        <v>-5.7019467984990024E-3</v>
      </c>
      <c r="DU143" s="243">
        <f>IFERROR('Turistas lugar residencia isla '!DU143/'Turistas lugar residencia isla '!$E143,"-")</f>
        <v>0.13092969080897926</v>
      </c>
      <c r="DV143" s="35">
        <f t="shared" si="696"/>
        <v>9.9171305397122822E-2</v>
      </c>
      <c r="DW143" s="243">
        <f>IFERROR('Turistas lugar residencia isla '!DW143/'Turistas lugar residencia isla '!$G143,"-")</f>
        <v>0.10006528292467502</v>
      </c>
      <c r="DX143" s="35">
        <f t="shared" si="697"/>
        <v>-0.12467666875291938</v>
      </c>
      <c r="DY143" s="243">
        <f>IFERROR('Turistas lugar residencia isla '!DY143/'Turistas lugar residencia isla '!$I143,"-")</f>
        <v>9.0240242539313106E-2</v>
      </c>
      <c r="DZ143" s="35">
        <f t="shared" si="698"/>
        <v>-6.4969009903839026E-2</v>
      </c>
      <c r="EA143" s="243">
        <f>IFERROR('Turistas lugar residencia isla '!EA143/'Turistas lugar residencia isla '!$K143,"-")</f>
        <v>3.8267960550126677E-2</v>
      </c>
      <c r="EB143" s="35">
        <f t="shared" si="699"/>
        <v>-0.22426984030343289</v>
      </c>
      <c r="EC143" s="243">
        <f>IFERROR('Turistas lugar residencia isla '!EC143/'Turistas lugar residencia isla '!$M143,"-")</f>
        <v>6.1332055582175374E-2</v>
      </c>
      <c r="ED143" s="35">
        <f t="shared" si="700"/>
        <v>1.0480914537160162</v>
      </c>
    </row>
    <row r="144" spans="1:134" s="16" customFormat="1" outlineLevel="1" x14ac:dyDescent="0.25">
      <c r="A144" s="218"/>
      <c r="B144" s="33" t="s">
        <v>45</v>
      </c>
      <c r="C144" s="242">
        <f>IFERROR('Turistas lugar residencia isla '!C144/'Turistas lugar residencia isla '!$C144,"-")</f>
        <v>1</v>
      </c>
      <c r="D144" s="35">
        <f t="shared" si="635"/>
        <v>0</v>
      </c>
      <c r="E144" s="243">
        <f>IFERROR('Turistas lugar residencia isla '!E144/'Turistas lugar residencia isla '!$E144,"-")</f>
        <v>1</v>
      </c>
      <c r="F144" s="35">
        <f t="shared" si="636"/>
        <v>0</v>
      </c>
      <c r="G144" s="243">
        <f>IFERROR('Turistas lugar residencia isla '!G144/'Turistas lugar residencia isla '!$G144,"-")</f>
        <v>1</v>
      </c>
      <c r="H144" s="35">
        <f t="shared" si="637"/>
        <v>0</v>
      </c>
      <c r="I144" s="243">
        <f>IFERROR('Turistas lugar residencia isla '!I144/'Turistas lugar residencia isla '!$I144,"-")</f>
        <v>1</v>
      </c>
      <c r="J144" s="35">
        <f t="shared" si="638"/>
        <v>0</v>
      </c>
      <c r="K144" s="243">
        <f>IFERROR('Turistas lugar residencia isla '!K144/'Turistas lugar residencia isla '!$K144,"-")</f>
        <v>1</v>
      </c>
      <c r="L144" s="35">
        <f t="shared" si="639"/>
        <v>0</v>
      </c>
      <c r="M144" s="243">
        <f>IFERROR('Turistas lugar residencia isla '!M144/'Turistas lugar residencia isla '!$M144,"-")</f>
        <v>1</v>
      </c>
      <c r="N144" s="35">
        <f t="shared" si="640"/>
        <v>0</v>
      </c>
      <c r="O144" s="242">
        <f>IFERROR('Turistas lugar residencia isla '!O144/'Turistas lugar residencia isla '!$C144,"-")</f>
        <v>0.82200403528300847</v>
      </c>
      <c r="P144" s="35">
        <f t="shared" si="641"/>
        <v>5.5120405165964836E-3</v>
      </c>
      <c r="Q144" s="243">
        <f>IFERROR('Turistas lugar residencia isla '!Q144/'Turistas lugar residencia isla '!$E144,"-")</f>
        <v>0.81841139962131959</v>
      </c>
      <c r="R144" s="35">
        <f t="shared" si="642"/>
        <v>2.2047034844065339E-2</v>
      </c>
      <c r="S144" s="243">
        <f>IFERROR('Turistas lugar residencia isla '!S144/'Turistas lugar residencia isla '!$G144,"-")</f>
        <v>0.799950379785488</v>
      </c>
      <c r="T144" s="35">
        <f t="shared" si="643"/>
        <v>-1.4121841864778939E-2</v>
      </c>
      <c r="U144" s="243">
        <f>IFERROR('Turistas lugar residencia isla '!U144/'Turistas lugar residencia isla '!$I144,"-")</f>
        <v>0.87090113735783026</v>
      </c>
      <c r="V144" s="35">
        <f t="shared" si="644"/>
        <v>-3.6323795507194889E-3</v>
      </c>
      <c r="W144" s="243">
        <f>IFERROR('Turistas lugar residencia isla '!W144/'Turistas lugar residencia isla '!$K144,"-")</f>
        <v>0.81329794147346113</v>
      </c>
      <c r="X144" s="35">
        <f t="shared" si="645"/>
        <v>5.6317132765395517E-3</v>
      </c>
      <c r="Y144" s="243">
        <f>IFERROR('Turistas lugar residencia isla '!Y144/'Turistas lugar residencia isla '!$M144,"-")</f>
        <v>0.5842931937172775</v>
      </c>
      <c r="Z144" s="35">
        <f t="shared" si="646"/>
        <v>-4.7569184741959702E-2</v>
      </c>
      <c r="AA144" s="242">
        <f>IFERROR('Turistas lugar residencia isla '!AA144/'Turistas lugar residencia isla '!$C144,"-")</f>
        <v>0.17799596471699156</v>
      </c>
      <c r="AB144" s="35">
        <f t="shared" si="647"/>
        <v>-2.4685343207943133E-2</v>
      </c>
      <c r="AC144" s="243">
        <f>IFERROR('Turistas lugar residencia isla '!AC144/'Turistas lugar residencia isla '!$E144,"-")</f>
        <v>0.18158860037868041</v>
      </c>
      <c r="AD144" s="35">
        <f t="shared" si="648"/>
        <v>-8.860700939938515E-2</v>
      </c>
      <c r="AE144" s="243">
        <f>IFERROR('Turistas lugar residencia isla '!AE144/'Turistas lugar residencia isla '!$G144,"-")</f>
        <v>0.20005343715408985</v>
      </c>
      <c r="AF144" s="35">
        <f t="shared" si="649"/>
        <v>6.0779168667872252E-2</v>
      </c>
      <c r="AG144" s="243">
        <f>IFERROR('Turistas lugar residencia isla '!AG144/'Turistas lugar residencia isla '!$I144,"-")</f>
        <v>0.12909886264216971</v>
      </c>
      <c r="AH144" s="35">
        <f t="shared" si="650"/>
        <v>2.5263270662595483E-2</v>
      </c>
      <c r="AI144" s="243">
        <f>IFERROR('Turistas lugar residencia isla '!AI144/'Turistas lugar residencia isla '!$K144,"-")</f>
        <v>0.18670705737680335</v>
      </c>
      <c r="AJ144" s="35">
        <f t="shared" si="651"/>
        <v>-2.3787989854984537E-2</v>
      </c>
      <c r="AK144" s="243">
        <f>IFERROR('Turistas lugar residencia isla '!AK144/'Turistas lugar residencia isla '!$M144,"-")</f>
        <v>0.41578160059835451</v>
      </c>
      <c r="AL144" s="35">
        <f t="shared" si="652"/>
        <v>7.569339740338199E-2</v>
      </c>
      <c r="AM144" s="242">
        <f>IFERROR('Turistas lugar residencia isla '!AM144/'Turistas lugar residencia isla '!$C144,"-")</f>
        <v>0.18001748816734292</v>
      </c>
      <c r="AN144" s="35">
        <f t="shared" si="653"/>
        <v>-0.12997105876772408</v>
      </c>
      <c r="AO144" s="243">
        <f>IFERROR('Turistas lugar residencia isla '!AO144/'Turistas lugar residencia isla '!$E144,"-")</f>
        <v>0.11079239130995558</v>
      </c>
      <c r="AP144" s="35">
        <f t="shared" si="654"/>
        <v>-7.9365188284214461E-2</v>
      </c>
      <c r="AQ144" s="243">
        <f>IFERROR('Turistas lugar residencia isla '!AQ144/'Turistas lugar residencia isla '!$G144,"-")</f>
        <v>0.19496927363639835</v>
      </c>
      <c r="AR144" s="35">
        <f t="shared" si="655"/>
        <v>-0.12265907275574894</v>
      </c>
      <c r="AS144" s="243">
        <f>IFERROR('Turistas lugar residencia isla '!AS144/'Turistas lugar residencia isla '!$I144,"-")</f>
        <v>0.38649752114319041</v>
      </c>
      <c r="AT144" s="35">
        <f t="shared" si="656"/>
        <v>-0.11251854708416864</v>
      </c>
      <c r="AU144" s="243">
        <f>IFERROR('Turistas lugar residencia isla '!AU144/'Turistas lugar residencia isla '!$K144,"-")</f>
        <v>9.9572098417364002E-2</v>
      </c>
      <c r="AV144" s="35">
        <f t="shared" si="657"/>
        <v>-0.2584642225614594</v>
      </c>
      <c r="AW144" s="243">
        <f>IFERROR('Turistas lugar residencia isla '!AW144/'Turistas lugar residencia isla '!$M144,"-")</f>
        <v>0.2505609573672401</v>
      </c>
      <c r="AX144" s="35">
        <f t="shared" si="658"/>
        <v>-0.28343092578654694</v>
      </c>
      <c r="AY144" s="242">
        <f>IFERROR('Turistas lugar residencia isla '!AY144/'Turistas lugar residencia isla '!$C144,"-")</f>
        <v>2.8046090346473398E-2</v>
      </c>
      <c r="AZ144" s="35">
        <f t="shared" si="659"/>
        <v>4.9534152102381102E-2</v>
      </c>
      <c r="BA144" s="243">
        <f>IFERROR('Turistas lugar residencia isla '!BA144/'Turistas lugar residencia isla '!$E144,"-")</f>
        <v>3.6970350459936747E-2</v>
      </c>
      <c r="BB144" s="35">
        <f t="shared" si="660"/>
        <v>2.601476622033827E-2</v>
      </c>
      <c r="BC144" s="243">
        <f>IFERROR('Turistas lugar residencia isla '!BC144/'Turistas lugar residencia isla '!$G144,"-")</f>
        <v>3.2039390816443379E-2</v>
      </c>
      <c r="BD144" s="35">
        <f t="shared" si="661"/>
        <v>-7.4449706713797137E-2</v>
      </c>
      <c r="BE144" s="243">
        <f>IFERROR('Turistas lugar residencia isla '!BE144/'Turistas lugar residencia isla '!$I144,"-")</f>
        <v>1.3385826771653543E-2</v>
      </c>
      <c r="BF144" s="35">
        <f t="shared" si="662"/>
        <v>0.38467058706269319</v>
      </c>
      <c r="BG144" s="243">
        <f>IFERROR('Turistas lugar residencia isla '!BG144/'Turistas lugar residencia isla '!$K144,"-")</f>
        <v>1.5326474910770523E-2</v>
      </c>
      <c r="BH144" s="35">
        <f t="shared" si="663"/>
        <v>0.22726067678990058</v>
      </c>
      <c r="BI144" s="243">
        <f>IFERROR('Turistas lugar residencia isla '!BI144/'Turistas lugar residencia isla '!$M144,"-")</f>
        <v>4.8092744951383694E-2</v>
      </c>
      <c r="BJ144" s="35">
        <f t="shared" si="664"/>
        <v>0.88628238463322373</v>
      </c>
      <c r="BK144" s="242">
        <f>IFERROR('Turistas lugar residencia isla '!BK144/'Turistas lugar residencia isla '!$C144,"-")</f>
        <v>3.4211591297064955E-2</v>
      </c>
      <c r="BL144" s="35">
        <f t="shared" si="665"/>
        <v>8.547947558052571E-2</v>
      </c>
      <c r="BM144" s="243">
        <f>IFERROR('Turistas lugar residencia isla '!BM144/'Turistas lugar residencia isla '!$E144,"-")</f>
        <v>3.2835304982175191E-2</v>
      </c>
      <c r="BN144" s="35">
        <f t="shared" si="666"/>
        <v>-9.8272271139254741E-4</v>
      </c>
      <c r="BO144" s="243">
        <f>IFERROR('Turistas lugar residencia isla '!BO144/'Turistas lugar residencia isla '!$G144,"-")</f>
        <v>1.5733424939883202E-2</v>
      </c>
      <c r="BP144" s="35">
        <f t="shared" si="667"/>
        <v>9.6999939133013635E-2</v>
      </c>
      <c r="BQ144" s="243">
        <f>IFERROR('Turistas lugar residencia isla '!BQ144/'Turistas lugar residencia isla '!$I144,"-")</f>
        <v>6.2665500145815109E-2</v>
      </c>
      <c r="BR144" s="35">
        <f t="shared" si="668"/>
        <v>6.7547357080677717E-2</v>
      </c>
      <c r="BS144" s="243">
        <f>IFERROR('Turistas lugar residencia isla '!BS144/'Turistas lugar residencia isla '!$K144,"-")</f>
        <v>3.5351869070113874E-2</v>
      </c>
      <c r="BT144" s="35">
        <f t="shared" si="669"/>
        <v>0.18592638418002716</v>
      </c>
      <c r="BU144" s="243">
        <f>IFERROR('Turistas lugar residencia isla '!BU144/'Turistas lugar residencia isla '!$M144,"-")</f>
        <v>4.1585639491398652E-2</v>
      </c>
      <c r="BV144" s="35">
        <f t="shared" si="670"/>
        <v>0.34403942457733616</v>
      </c>
      <c r="BW144" s="242">
        <f>IFERROR('Turistas lugar residencia isla '!BW144/'Turistas lugar residencia isla '!$C144,"-")</f>
        <v>0.31158440661056608</v>
      </c>
      <c r="BX144" s="35">
        <f t="shared" si="671"/>
        <v>2.8722527917067309E-2</v>
      </c>
      <c r="BY144" s="243">
        <f>IFERROR('Turistas lugar residencia isla '!BY144/'Turistas lugar residencia isla '!$E144,"-")</f>
        <v>0.38618951560895831</v>
      </c>
      <c r="BZ144" s="35">
        <f t="shared" si="672"/>
        <v>-1.4271513264619839E-3</v>
      </c>
      <c r="CA144" s="243">
        <f>IFERROR('Turistas lugar residencia isla '!CA144/'Turistas lugar residencia isla '!$G144,"-")</f>
        <v>0.21362647429291196</v>
      </c>
      <c r="CB144" s="35">
        <f t="shared" si="673"/>
        <v>6.8001524615925568E-2</v>
      </c>
      <c r="CC144" s="243">
        <f>IFERROR('Turistas lugar residencia isla '!CC144/'Turistas lugar residencia isla '!$I144,"-")</f>
        <v>0.17287839020122484</v>
      </c>
      <c r="CD144" s="35">
        <f t="shared" si="674"/>
        <v>5.6982047526866308E-2</v>
      </c>
      <c r="CE144" s="243">
        <f>IFERROR('Turistas lugar residencia isla '!CE144/'Turistas lugar residencia isla '!$K144,"-")</f>
        <v>0.42510722533817225</v>
      </c>
      <c r="CF144" s="35">
        <f t="shared" si="675"/>
        <v>7.7398656114395115E-2</v>
      </c>
      <c r="CG144" s="243">
        <f>IFERROR('Turistas lugar residencia isla '!CG144/'Turistas lugar residencia isla '!$M144,"-")</f>
        <v>6.1854899027673896E-2</v>
      </c>
      <c r="CH144" s="35">
        <f t="shared" si="676"/>
        <v>-0.27649085956668762</v>
      </c>
      <c r="CI144" s="242">
        <f>IFERROR('Turistas lugar residencia isla '!CI144/'Turistas lugar residencia isla '!$C144,"-")</f>
        <v>4.7973090349384857E-2</v>
      </c>
      <c r="CJ144" s="35">
        <f t="shared" si="677"/>
        <v>-9.3249476108138607E-2</v>
      </c>
      <c r="CK144" s="243">
        <f>IFERROR('Turistas lugar residencia isla '!CK144/'Turistas lugar residencia isla '!$E144,"-")</f>
        <v>3.6289344841640397E-2</v>
      </c>
      <c r="CL144" s="35">
        <f t="shared" si="678"/>
        <v>-0.10358382186435577</v>
      </c>
      <c r="CM144" s="243">
        <f>IFERROR('Turistas lugar residencia isla '!CM144/'Turistas lugar residencia isla '!$G144,"-")</f>
        <v>7.8384671170655368E-2</v>
      </c>
      <c r="CN144" s="35">
        <f t="shared" si="679"/>
        <v>-0.11195509261038072</v>
      </c>
      <c r="CO144" s="243">
        <f>IFERROR('Turistas lugar residencia isla '!CO144/'Turistas lugar residencia isla '!$I144,"-")</f>
        <v>3.1321084864391953E-2</v>
      </c>
      <c r="CP144" s="35">
        <f t="shared" si="680"/>
        <v>-0.20163473015654698</v>
      </c>
      <c r="CQ144" s="243">
        <f>IFERROR('Turistas lugar residencia isla '!CQ144/'Turistas lugar residencia isla '!$K144,"-")</f>
        <v>3.9041020565269986E-2</v>
      </c>
      <c r="CR144" s="35">
        <f t="shared" si="681"/>
        <v>-8.4461908095703642E-2</v>
      </c>
      <c r="CS144" s="243">
        <f>IFERROR('Turistas lugar residencia isla '!CS144/'Turistas lugar residencia isla '!$M144,"-")</f>
        <v>0.10680628272251309</v>
      </c>
      <c r="CT144" s="35">
        <f t="shared" si="682"/>
        <v>0.57658949480890453</v>
      </c>
      <c r="CU144" s="242">
        <f>IFERROR('Turistas lugar residencia isla '!CU144/'Turistas lugar residencia isla '!$C144,"-")</f>
        <v>4.2706259929290349E-2</v>
      </c>
      <c r="CV144" s="35">
        <f t="shared" si="683"/>
        <v>0.16056371980539774</v>
      </c>
      <c r="CW144" s="243">
        <f>IFERROR('Turistas lugar residencia isla '!CW144/'Turistas lugar residencia isla '!$E144,"-")</f>
        <v>3.2082071495271654E-2</v>
      </c>
      <c r="CX144" s="35">
        <f t="shared" si="684"/>
        <v>0.42101068185547641</v>
      </c>
      <c r="CY144" s="243">
        <f>IFERROR('Turistas lugar residencia isla '!CY144/'Turistas lugar residencia isla '!$G144,"-")</f>
        <v>2.5458986984236039E-2</v>
      </c>
      <c r="CZ144" s="35">
        <f t="shared" si="685"/>
        <v>7.3464758812574749E-2</v>
      </c>
      <c r="DA144" s="243">
        <f>IFERROR('Turistas lugar residencia isla '!DA144/'Turistas lugar residencia isla '!$I144,"-")</f>
        <v>1.3263342082239719E-2</v>
      </c>
      <c r="DB144" s="35">
        <f t="shared" si="686"/>
        <v>0.25015030560626283</v>
      </c>
      <c r="DC144" s="243">
        <f>IFERROR('Turistas lugar residencia isla '!DC144/'Turistas lugar residencia isla '!$K144,"-")</f>
        <v>0.11323395619007628</v>
      </c>
      <c r="DD144" s="35">
        <f t="shared" si="687"/>
        <v>8.4619079514316464E-2</v>
      </c>
      <c r="DE144" s="243">
        <f>IFERROR('Turistas lugar residencia isla '!DE144/'Turistas lugar residencia isla '!$M144,"-")</f>
        <v>0</v>
      </c>
      <c r="DF144" s="35" t="str">
        <f t="shared" si="688"/>
        <v>-</v>
      </c>
      <c r="DG144" s="242">
        <f>IFERROR('Turistas lugar residencia isla '!DG144/'Turistas lugar residencia isla '!$C144,"-")</f>
        <v>4.7717852390939147E-2</v>
      </c>
      <c r="DH144" s="35">
        <f t="shared" si="689"/>
        <v>0.39056191154847952</v>
      </c>
      <c r="DI144" s="243">
        <f>IFERROR('Turistas lugar residencia isla '!DI144/'Turistas lugar residencia isla '!$E144,"-")</f>
        <v>2.4851545934344868E-2</v>
      </c>
      <c r="DJ144" s="35">
        <f t="shared" si="690"/>
        <v>0.30333268835588711</v>
      </c>
      <c r="DK144" s="243">
        <f>IFERROR('Turistas lugar residencia isla '!DK144/'Turistas lugar residencia isla '!$G144,"-")</f>
        <v>0.12720332837131187</v>
      </c>
      <c r="DL144" s="35">
        <f t="shared" si="691"/>
        <v>0.48851366482285874</v>
      </c>
      <c r="DM144" s="243">
        <f>IFERROR('Turistas lugar residencia isla '!DM144/'Turistas lugar residencia isla '!$I144,"-")</f>
        <v>1.9148439778361039E-2</v>
      </c>
      <c r="DN144" s="35">
        <f t="shared" si="692"/>
        <v>-1.7387441954371141E-2</v>
      </c>
      <c r="DO144" s="243">
        <f>IFERROR('Turistas lugar residencia isla '!DO144/'Turistas lugar residencia isla '!$K144,"-")</f>
        <v>1.382182098117433E-2</v>
      </c>
      <c r="DP144" s="35">
        <f t="shared" si="693"/>
        <v>-2.8168472758020147E-2</v>
      </c>
      <c r="DQ144" s="243">
        <f>IFERROR('Turistas lugar residencia isla '!DQ144/'Turistas lugar residencia isla '!$M144,"-")</f>
        <v>9.8728496634255796E-3</v>
      </c>
      <c r="DR144" s="35">
        <f t="shared" si="694"/>
        <v>1.0061840576711916</v>
      </c>
      <c r="DS144" s="242">
        <f>IFERROR('Turistas lugar residencia isla '!DS144/'Turistas lugar residencia isla '!$C144,"-")</f>
        <v>8.501462037963492E-2</v>
      </c>
      <c r="DT144" s="35">
        <f t="shared" si="695"/>
        <v>3.8905183547341515E-2</v>
      </c>
      <c r="DU144" s="243">
        <f>IFERROR('Turistas lugar residencia isla '!DU144/'Turistas lugar residencia isla '!$E144,"-")</f>
        <v>0.13591479175157742</v>
      </c>
      <c r="DV144" s="35">
        <f t="shared" si="696"/>
        <v>0.1339812504956035</v>
      </c>
      <c r="DW144" s="243">
        <f>IFERROR('Turistas lugar residencia isla '!DW144/'Turistas lugar residencia isla '!$G144,"-")</f>
        <v>0.10031680598496126</v>
      </c>
      <c r="DX144" s="35">
        <f t="shared" si="697"/>
        <v>-0.19853932299047194</v>
      </c>
      <c r="DY144" s="243">
        <f>IFERROR('Turistas lugar residencia isla '!DY144/'Turistas lugar residencia isla '!$I144,"-")</f>
        <v>0.12082822980460775</v>
      </c>
      <c r="DZ144" s="35">
        <f t="shared" si="698"/>
        <v>0.31008132408551758</v>
      </c>
      <c r="EA144" s="243">
        <f>IFERROR('Turistas lugar residencia isla '!EA144/'Turistas lugar residencia isla '!$K144,"-")</f>
        <v>5.3697649540605658E-2</v>
      </c>
      <c r="EB144" s="35">
        <f t="shared" si="699"/>
        <v>-2.5564796835508496E-2</v>
      </c>
      <c r="EC144" s="243">
        <f>IFERROR('Turistas lugar residencia isla '!EC144/'Turistas lugar residencia isla '!$M144,"-")</f>
        <v>6.5519820493642481E-2</v>
      </c>
      <c r="ED144" s="35">
        <f t="shared" si="700"/>
        <v>0.50964305337643556</v>
      </c>
    </row>
    <row r="145" spans="1:134" s="16" customFormat="1" outlineLevel="1" x14ac:dyDescent="0.25">
      <c r="A145" s="218"/>
      <c r="B145" s="33" t="s">
        <v>47</v>
      </c>
      <c r="C145" s="242">
        <f>IFERROR('Turistas lugar residencia isla '!C145/'Turistas lugar residencia isla '!$C145,"-")</f>
        <v>1</v>
      </c>
      <c r="D145" s="35">
        <f t="shared" si="635"/>
        <v>0</v>
      </c>
      <c r="E145" s="243">
        <f>IFERROR('Turistas lugar residencia isla '!E145/'Turistas lugar residencia isla '!$E145,"-")</f>
        <v>1</v>
      </c>
      <c r="F145" s="35">
        <f t="shared" si="636"/>
        <v>0</v>
      </c>
      <c r="G145" s="243">
        <f>IFERROR('Turistas lugar residencia isla '!G145/'Turistas lugar residencia isla '!$G145,"-")</f>
        <v>1</v>
      </c>
      <c r="H145" s="35">
        <f t="shared" si="637"/>
        <v>0</v>
      </c>
      <c r="I145" s="243">
        <f>IFERROR('Turistas lugar residencia isla '!I145/'Turistas lugar residencia isla '!$I145,"-")</f>
        <v>1</v>
      </c>
      <c r="J145" s="35">
        <f t="shared" si="638"/>
        <v>0</v>
      </c>
      <c r="K145" s="243">
        <f>IFERROR('Turistas lugar residencia isla '!K145/'Turistas lugar residencia isla '!$K145,"-")</f>
        <v>1</v>
      </c>
      <c r="L145" s="35">
        <f t="shared" si="639"/>
        <v>0</v>
      </c>
      <c r="M145" s="243">
        <f>IFERROR('Turistas lugar residencia isla '!M145/'Turistas lugar residencia isla '!$M145,"-")</f>
        <v>1</v>
      </c>
      <c r="N145" s="35">
        <f t="shared" si="640"/>
        <v>0</v>
      </c>
      <c r="O145" s="242">
        <f>IFERROR('Turistas lugar residencia isla '!O145/'Turistas lugar residencia isla '!$C145,"-")</f>
        <v>0.80657471656548196</v>
      </c>
      <c r="P145" s="35">
        <f t="shared" si="641"/>
        <v>3.2871910325329212E-2</v>
      </c>
      <c r="Q145" s="243">
        <f>IFERROR('Turistas lugar residencia isla '!Q145/'Turistas lugar residencia isla '!$E145,"-")</f>
        <v>0.82247166965595953</v>
      </c>
      <c r="R145" s="35">
        <f t="shared" si="642"/>
        <v>6.1010037654985139E-2</v>
      </c>
      <c r="S145" s="243">
        <f>IFERROR('Turistas lugar residencia isla '!S145/'Turistas lugar residencia isla '!$G145,"-")</f>
        <v>0.76588162613386368</v>
      </c>
      <c r="T145" s="35">
        <f t="shared" si="643"/>
        <v>1.3913812499201539E-2</v>
      </c>
      <c r="U145" s="243">
        <f>IFERROR('Turistas lugar residencia isla '!U145/'Turistas lugar residencia isla '!$I145,"-")</f>
        <v>0.85555043303586131</v>
      </c>
      <c r="V145" s="35">
        <f t="shared" si="644"/>
        <v>-4.7609315289568466E-3</v>
      </c>
      <c r="W145" s="243">
        <f>IFERROR('Turistas lugar residencia isla '!W145/'Turistas lugar residencia isla '!$K145,"-")</f>
        <v>0.79525375204097604</v>
      </c>
      <c r="X145" s="35">
        <f t="shared" si="645"/>
        <v>3.1583105013730295E-2</v>
      </c>
      <c r="Y145" s="243">
        <f>IFERROR('Turistas lugar residencia isla '!Y145/'Turistas lugar residencia isla '!$M145,"-")</f>
        <v>0.48458360773513742</v>
      </c>
      <c r="Z145" s="35">
        <f t="shared" si="646"/>
        <v>-2.1211440977636609E-2</v>
      </c>
      <c r="AA145" s="242">
        <f>IFERROR('Turistas lugar residencia isla '!AA145/'Turistas lugar residencia isla '!$C145,"-")</f>
        <v>0.19342435626893736</v>
      </c>
      <c r="AB145" s="35">
        <f t="shared" si="647"/>
        <v>-0.11716720369515909</v>
      </c>
      <c r="AC145" s="243">
        <f>IFERROR('Turistas lugar residencia isla '!AC145/'Turistas lugar residencia isla '!$E145,"-")</f>
        <v>0.17752833034404045</v>
      </c>
      <c r="AD145" s="35">
        <f t="shared" si="648"/>
        <v>-0.21035186785090654</v>
      </c>
      <c r="AE145" s="243">
        <f>IFERROR('Turistas lugar residencia isla '!AE145/'Turistas lugar residencia isla '!$G145,"-")</f>
        <v>0.23411837386613626</v>
      </c>
      <c r="AF145" s="35">
        <f t="shared" si="649"/>
        <v>-4.2963510094266688E-2</v>
      </c>
      <c r="AG145" s="243">
        <f>IFERROR('Turistas lugar residencia isla '!AG145/'Turistas lugar residencia isla '!$I145,"-")</f>
        <v>0.14444407855018057</v>
      </c>
      <c r="AH145" s="35">
        <f t="shared" si="650"/>
        <v>2.912015522655409E-2</v>
      </c>
      <c r="AI145" s="243">
        <f>IFERROR('Turistas lugar residencia isla '!AI145/'Turistas lugar residencia isla '!$K145,"-")</f>
        <v>0.20474624795902391</v>
      </c>
      <c r="AJ145" s="35">
        <f t="shared" si="651"/>
        <v>-0.10629790038422471</v>
      </c>
      <c r="AK145" s="243">
        <f>IFERROR('Turistas lugar residencia isla '!AK145/'Turistas lugar residencia isla '!$M145,"-")</f>
        <v>0.51541639226486258</v>
      </c>
      <c r="AL145" s="35">
        <f t="shared" si="652"/>
        <v>2.0697620294477304E-2</v>
      </c>
      <c r="AM145" s="242">
        <f>IFERROR('Turistas lugar residencia isla '!AM145/'Turistas lugar residencia isla '!$C145,"-")</f>
        <v>0.17795459855584689</v>
      </c>
      <c r="AN145" s="35">
        <f t="shared" si="653"/>
        <v>-2.8807031007463513E-2</v>
      </c>
      <c r="AO145" s="243">
        <f>IFERROR('Turistas lugar residencia isla '!AO145/'Turistas lugar residencia isla '!$E145,"-")</f>
        <v>0.10986160932659383</v>
      </c>
      <c r="AP145" s="35">
        <f t="shared" si="654"/>
        <v>5.0196532629223301E-2</v>
      </c>
      <c r="AQ145" s="243">
        <f>IFERROR('Turistas lugar residencia isla '!AQ145/'Turistas lugar residencia isla '!$G145,"-")</f>
        <v>0.19533722086610614</v>
      </c>
      <c r="AR145" s="35">
        <f t="shared" si="655"/>
        <v>-8.180809029385061E-2</v>
      </c>
      <c r="AS145" s="243">
        <f>IFERROR('Turistas lugar residencia isla '!AS145/'Turistas lugar residencia isla '!$I145,"-")</f>
        <v>0.37209251270567834</v>
      </c>
      <c r="AT145" s="35">
        <f t="shared" si="656"/>
        <v>-8.591476601883774E-2</v>
      </c>
      <c r="AU145" s="243">
        <f>IFERROR('Turistas lugar residencia isla '!AU145/'Turistas lugar residencia isla '!$K145,"-")</f>
        <v>0.10561184548972243</v>
      </c>
      <c r="AV145" s="35">
        <f t="shared" si="657"/>
        <v>4.1784884088378105E-2</v>
      </c>
      <c r="AW145" s="243">
        <f>IFERROR('Turistas lugar residencia isla '!AW145/'Turistas lugar residencia isla '!$M145,"-")</f>
        <v>0.19517451954738671</v>
      </c>
      <c r="AX145" s="35">
        <f t="shared" si="658"/>
        <v>-0.11843756000694672</v>
      </c>
      <c r="AY145" s="242">
        <f>IFERROR('Turistas lugar residencia isla '!AY145/'Turistas lugar residencia isla '!$C145,"-")</f>
        <v>2.3726167208749475E-2</v>
      </c>
      <c r="AZ145" s="35">
        <f t="shared" si="659"/>
        <v>-3.9252999099494867E-2</v>
      </c>
      <c r="BA145" s="243">
        <f>IFERROR('Turistas lugar residencia isla '!BA145/'Turistas lugar residencia isla '!$E145,"-")</f>
        <v>3.1611772378933638E-2</v>
      </c>
      <c r="BB145" s="35">
        <f t="shared" si="660"/>
        <v>-7.4279803638397368E-3</v>
      </c>
      <c r="BC145" s="243">
        <f>IFERROR('Turistas lugar residencia isla '!BC145/'Turistas lugar residencia isla '!$G145,"-")</f>
        <v>3.1141699062773108E-2</v>
      </c>
      <c r="BD145" s="35">
        <f t="shared" si="661"/>
        <v>-3.7790229017253485E-2</v>
      </c>
      <c r="BE145" s="243">
        <f>IFERROR('Turistas lugar residencia isla '!BE145/'Turistas lugar residencia isla '!$I145,"-")</f>
        <v>8.17224838366209E-3</v>
      </c>
      <c r="BF145" s="35">
        <f t="shared" si="662"/>
        <v>0.17154266313768729</v>
      </c>
      <c r="BG145" s="243">
        <f>IFERROR('Turistas lugar residencia isla '!BG145/'Turistas lugar residencia isla '!$K145,"-")</f>
        <v>1.3429063499519113E-2</v>
      </c>
      <c r="BH145" s="35">
        <f t="shared" si="663"/>
        <v>-2.1034835595662216E-2</v>
      </c>
      <c r="BI145" s="243">
        <f>IFERROR('Turistas lugar residencia isla '!BI145/'Turistas lugar residencia isla '!$M145,"-")</f>
        <v>2.6402442674968569E-2</v>
      </c>
      <c r="BJ145" s="35">
        <f t="shared" si="664"/>
        <v>0.25386576694086505</v>
      </c>
      <c r="BK145" s="242">
        <f>IFERROR('Turistas lugar residencia isla '!BK145/'Turistas lugar residencia isla '!$C145,"-")</f>
        <v>4.3863276454815511E-2</v>
      </c>
      <c r="BL145" s="35">
        <f t="shared" si="665"/>
        <v>0.2007371927593824</v>
      </c>
      <c r="BM145" s="243">
        <f>IFERROR('Turistas lugar residencia isla '!BM145/'Turistas lugar residencia isla '!$E145,"-")</f>
        <v>4.6925953856187835E-2</v>
      </c>
      <c r="BN145" s="35">
        <f t="shared" si="666"/>
        <v>0.1790951886490677</v>
      </c>
      <c r="BO145" s="243">
        <f>IFERROR('Turistas lugar residencia isla '!BO145/'Turistas lugar residencia isla '!$G145,"-")</f>
        <v>2.4466594340475545E-2</v>
      </c>
      <c r="BP145" s="35">
        <f t="shared" si="667"/>
        <v>0.37836905499321616</v>
      </c>
      <c r="BQ145" s="243">
        <f>IFERROR('Turistas lugar residencia isla '!BQ145/'Turistas lugar residencia isla '!$I145,"-")</f>
        <v>6.7353816094225097E-2</v>
      </c>
      <c r="BR145" s="35">
        <f t="shared" si="668"/>
        <v>0.16882385971493497</v>
      </c>
      <c r="BS145" s="243">
        <f>IFERROR('Turistas lugar residencia isla '!BS145/'Turistas lugar residencia isla '!$K145,"-")</f>
        <v>4.2693864769956832E-2</v>
      </c>
      <c r="BT145" s="35">
        <f t="shared" si="669"/>
        <v>1.2694314693733277E-2</v>
      </c>
      <c r="BU145" s="243">
        <f>IFERROR('Turistas lugar residencia isla '!BU145/'Turistas lugar residencia isla '!$M145,"-")</f>
        <v>6.1964916482069088E-2</v>
      </c>
      <c r="BV145" s="35">
        <f t="shared" si="670"/>
        <v>1.8548020487750496</v>
      </c>
      <c r="BW145" s="242">
        <f>IFERROR('Turistas lugar residencia isla '!BW145/'Turistas lugar residencia isla '!$C145,"-")</f>
        <v>0.31610412440336894</v>
      </c>
      <c r="BX145" s="35">
        <f t="shared" si="671"/>
        <v>4.4505916619858255E-2</v>
      </c>
      <c r="BY145" s="243">
        <f>IFERROR('Turistas lugar residencia isla '!BY145/'Turistas lugar residencia isla '!$E145,"-")</f>
        <v>0.38678307924343713</v>
      </c>
      <c r="BZ145" s="35">
        <f t="shared" si="672"/>
        <v>7.820412994434589E-3</v>
      </c>
      <c r="CA145" s="243">
        <f>IFERROR('Turistas lugar residencia isla '!CA145/'Turistas lugar residencia isla '!$G145,"-")</f>
        <v>0.21545670976102221</v>
      </c>
      <c r="CB145" s="35">
        <f t="shared" si="673"/>
        <v>0.11987611668730791</v>
      </c>
      <c r="CC145" s="243">
        <f>IFERROR('Turistas lugar residencia isla '!CC145/'Turistas lugar residencia isla '!$I145,"-")</f>
        <v>0.19478929978814721</v>
      </c>
      <c r="CD145" s="35">
        <f t="shared" si="674"/>
        <v>0.13663956387332599</v>
      </c>
      <c r="CE145" s="243">
        <f>IFERROR('Turistas lugar residencia isla '!CE145/'Turistas lugar residencia isla '!$K145,"-")</f>
        <v>0.41659621105370281</v>
      </c>
      <c r="CF145" s="35">
        <f t="shared" si="675"/>
        <v>4.7208662371494015E-2</v>
      </c>
      <c r="CG145" s="243">
        <f>IFERROR('Turistas lugar residencia isla '!CG145/'Turistas lugar residencia isla '!$M145,"-")</f>
        <v>6.3401784110638806E-2</v>
      </c>
      <c r="CH145" s="35">
        <f t="shared" si="676"/>
        <v>-0.3946473771503991</v>
      </c>
      <c r="CI145" s="242">
        <f>IFERROR('Turistas lugar residencia isla '!CI145/'Turistas lugar residencia isla '!$C145,"-")</f>
        <v>4.2764585241749156E-2</v>
      </c>
      <c r="CJ145" s="35">
        <f t="shared" si="677"/>
        <v>-4.9000528829185597E-2</v>
      </c>
      <c r="CK145" s="243">
        <f>IFERROR('Turistas lugar residencia isla '!CK145/'Turistas lugar residencia isla '!$E145,"-")</f>
        <v>3.6197619435838907E-2</v>
      </c>
      <c r="CL145" s="35">
        <f t="shared" si="678"/>
        <v>1.5305100339213284E-2</v>
      </c>
      <c r="CM145" s="243">
        <f>IFERROR('Turistas lugar residencia isla '!CM145/'Turistas lugar residencia isla '!$G145,"-")</f>
        <v>6.6837687972757132E-2</v>
      </c>
      <c r="CN145" s="35">
        <f t="shared" si="679"/>
        <v>-8.0364419077947113E-2</v>
      </c>
      <c r="CO145" s="243">
        <f>IFERROR('Turistas lugar residencia isla '!CO145/'Turistas lugar residencia isla '!$I145,"-")</f>
        <v>2.351785381060581E-2</v>
      </c>
      <c r="CP145" s="35">
        <f t="shared" si="680"/>
        <v>-0.2745259023071156</v>
      </c>
      <c r="CQ145" s="243">
        <f>IFERROR('Turistas lugar residencia isla '!CQ145/'Turistas lugar residencia isla '!$K145,"-")</f>
        <v>3.849784159788857E-2</v>
      </c>
      <c r="CR145" s="35">
        <f t="shared" si="681"/>
        <v>7.6431470214230135E-2</v>
      </c>
      <c r="CS145" s="243">
        <f>IFERROR('Turistas lugar residencia isla '!CS145/'Turistas lugar residencia isla '!$M145,"-")</f>
        <v>7.1723642459438422E-2</v>
      </c>
      <c r="CT145" s="35">
        <f t="shared" si="682"/>
        <v>-1.4795395113361587E-2</v>
      </c>
      <c r="CU145" s="242">
        <f>IFERROR('Turistas lugar residencia isla '!CU145/'Turistas lugar residencia isla '!$C145,"-")</f>
        <v>3.7425965828385359E-2</v>
      </c>
      <c r="CV145" s="35">
        <f t="shared" si="683"/>
        <v>0.18063442750655012</v>
      </c>
      <c r="CW145" s="243">
        <f>IFERROR('Turistas lugar residencia isla '!CW145/'Turistas lugar residencia isla '!$E145,"-")</f>
        <v>2.6488362139246699E-2</v>
      </c>
      <c r="CX145" s="35">
        <f t="shared" si="684"/>
        <v>0.40882065695360081</v>
      </c>
      <c r="CY145" s="243">
        <f>IFERROR('Turistas lugar residencia isla '!CY145/'Turistas lugar residencia isla '!$G145,"-")</f>
        <v>2.6402826748636352E-2</v>
      </c>
      <c r="CZ145" s="35">
        <f t="shared" si="685"/>
        <v>0.4003607849093902</v>
      </c>
      <c r="DA145" s="243">
        <f>IFERROR('Turistas lugar residencia isla '!DA145/'Turistas lugar residencia isla '!$I145,"-")</f>
        <v>1.3183170327438777E-2</v>
      </c>
      <c r="DB145" s="35">
        <f t="shared" si="686"/>
        <v>0.31681894520666853</v>
      </c>
      <c r="DC145" s="243">
        <f>IFERROR('Turistas lugar residencia isla '!DC145/'Turistas lugar residencia isla '!$K145,"-")</f>
        <v>9.0558947862846406E-2</v>
      </c>
      <c r="DD145" s="35">
        <f t="shared" si="687"/>
        <v>-6.9782497543153021E-2</v>
      </c>
      <c r="DE145" s="243">
        <f>IFERROR('Turistas lugar residencia isla '!DE145/'Turistas lugar residencia isla '!$M145,"-")</f>
        <v>7.1843381428485899E-3</v>
      </c>
      <c r="DF145" s="35" t="str">
        <f t="shared" si="688"/>
        <v>-</v>
      </c>
      <c r="DG145" s="242">
        <f>IFERROR('Turistas lugar residencia isla '!DG145/'Turistas lugar residencia isla '!$C145,"-")</f>
        <v>2.9325320150274996E-2</v>
      </c>
      <c r="DH145" s="35">
        <f t="shared" si="689"/>
        <v>0.12183978066138113</v>
      </c>
      <c r="DI145" s="243">
        <f>IFERROR('Turistas lugar residencia isla '!DI145/'Turistas lugar residencia isla '!$E145,"-")</f>
        <v>1.4101479699983694E-2</v>
      </c>
      <c r="DJ145" s="35">
        <f t="shared" si="690"/>
        <v>-1.3759336638060393E-2</v>
      </c>
      <c r="DK145" s="243">
        <f>IFERROR('Turistas lugar residencia isla '!DK145/'Turistas lugar residencia isla '!$G145,"-")</f>
        <v>7.8959858963927307E-2</v>
      </c>
      <c r="DL145" s="35">
        <f t="shared" si="691"/>
        <v>0.1829158338872261</v>
      </c>
      <c r="DM145" s="243">
        <f>IFERROR('Turistas lugar residencia isla '!DM145/'Turistas lugar residencia isla '!$I145,"-")</f>
        <v>1.5433420050273872E-2</v>
      </c>
      <c r="DN145" s="35">
        <f t="shared" si="692"/>
        <v>8.5278097935258756E-2</v>
      </c>
      <c r="DO145" s="243">
        <f>IFERROR('Turistas lugar residencia isla '!DO145/'Turistas lugar residencia isla '!$K145,"-")</f>
        <v>9.7698449976514803E-3</v>
      </c>
      <c r="DP145" s="35">
        <f t="shared" si="693"/>
        <v>7.5560579885519674E-2</v>
      </c>
      <c r="DQ145" s="243">
        <f>IFERROR('Turistas lugar residencia isla '!DQ145/'Turistas lugar residencia isla '!$M145,"-")</f>
        <v>7.5435550499910195E-3</v>
      </c>
      <c r="DR145" s="35">
        <f t="shared" si="694"/>
        <v>2.978431230443948</v>
      </c>
      <c r="DS145" s="242">
        <f>IFERROR('Turistas lugar residencia isla '!DS145/'Turistas lugar residencia isla '!$C145,"-")</f>
        <v>8.0108033333456952E-2</v>
      </c>
      <c r="DT145" s="35">
        <f t="shared" si="695"/>
        <v>4.1946909989310388E-2</v>
      </c>
      <c r="DU145" s="243">
        <f>IFERROR('Turistas lugar residencia isla '!DU145/'Turistas lugar residencia isla '!$E145,"-")</f>
        <v>0.13255136148703733</v>
      </c>
      <c r="DV145" s="35">
        <f t="shared" si="696"/>
        <v>0.22211844404252012</v>
      </c>
      <c r="DW145" s="243">
        <f>IFERROR('Turistas lugar residencia isla '!DW145/'Turistas lugar residencia isla '!$G145,"-")</f>
        <v>0.10352439502154717</v>
      </c>
      <c r="DX145" s="35">
        <f t="shared" si="697"/>
        <v>-0.10126090849396518</v>
      </c>
      <c r="DY145" s="243">
        <f>IFERROR('Turistas lugar residencia isla '!DY145/'Turistas lugar residencia isla '!$I145,"-")</f>
        <v>8.1234014994346931E-2</v>
      </c>
      <c r="DZ145" s="35">
        <f t="shared" si="698"/>
        <v>-5.3186346276370977E-2</v>
      </c>
      <c r="EA145" s="243">
        <f>IFERROR('Turistas lugar residencia isla '!EA145/'Turistas lugar residencia isla '!$K145,"-")</f>
        <v>5.2924467109530519E-2</v>
      </c>
      <c r="EB145" s="35">
        <f t="shared" si="699"/>
        <v>0.15848222157897185</v>
      </c>
      <c r="EC145" s="243">
        <f>IFERROR('Turistas lugar residencia isla '!EC145/'Turistas lugar residencia isla '!$M145,"-")</f>
        <v>4.268694246542537E-2</v>
      </c>
      <c r="ED145" s="35">
        <f t="shared" si="700"/>
        <v>1.1216328545614385E-2</v>
      </c>
    </row>
    <row r="146" spans="1:134" s="16" customFormat="1" outlineLevel="1" x14ac:dyDescent="0.25">
      <c r="A146" s="218"/>
      <c r="B146" s="33" t="s">
        <v>49</v>
      </c>
      <c r="C146" s="242">
        <f>IFERROR('Turistas lugar residencia isla '!C146/'Turistas lugar residencia isla '!$C146,"-")</f>
        <v>1</v>
      </c>
      <c r="D146" s="35">
        <f t="shared" si="635"/>
        <v>0</v>
      </c>
      <c r="E146" s="243">
        <f>IFERROR('Turistas lugar residencia isla '!E146/'Turistas lugar residencia isla '!$E146,"-")</f>
        <v>1</v>
      </c>
      <c r="F146" s="35">
        <f t="shared" si="636"/>
        <v>0</v>
      </c>
      <c r="G146" s="243">
        <f>IFERROR('Turistas lugar residencia isla '!G146/'Turistas lugar residencia isla '!$G146,"-")</f>
        <v>1</v>
      </c>
      <c r="H146" s="35">
        <f t="shared" si="637"/>
        <v>0</v>
      </c>
      <c r="I146" s="243">
        <f>IFERROR('Turistas lugar residencia isla '!I146/'Turistas lugar residencia isla '!$I146,"-")</f>
        <v>1</v>
      </c>
      <c r="J146" s="35">
        <f t="shared" si="638"/>
        <v>0</v>
      </c>
      <c r="K146" s="243">
        <f>IFERROR('Turistas lugar residencia isla '!K146/'Turistas lugar residencia isla '!$K146,"-")</f>
        <v>1</v>
      </c>
      <c r="L146" s="35">
        <f t="shared" si="639"/>
        <v>0</v>
      </c>
      <c r="M146" s="243">
        <f>IFERROR('Turistas lugar residencia isla '!M146/'Turistas lugar residencia isla '!$M146,"-")</f>
        <v>1</v>
      </c>
      <c r="N146" s="35">
        <f t="shared" si="640"/>
        <v>0</v>
      </c>
      <c r="O146" s="242">
        <f>IFERROR('Turistas lugar residencia isla '!O146/'Turistas lugar residencia isla '!$C146,"-")</f>
        <v>0.84643509079639012</v>
      </c>
      <c r="P146" s="35">
        <f t="shared" si="641"/>
        <v>7.5521486200884613E-3</v>
      </c>
      <c r="Q146" s="243">
        <f>IFERROR('Turistas lugar residencia isla '!Q146/'Turistas lugar residencia isla '!$E146,"-")</f>
        <v>0.84769830500934251</v>
      </c>
      <c r="R146" s="35">
        <f t="shared" si="642"/>
        <v>2.4028321703991828E-2</v>
      </c>
      <c r="S146" s="243">
        <f>IFERROR('Turistas lugar residencia isla '!S146/'Turistas lugar residencia isla '!$G146,"-")</f>
        <v>0.8062191916918936</v>
      </c>
      <c r="T146" s="35">
        <f t="shared" si="643"/>
        <v>-1.2645750863177985E-2</v>
      </c>
      <c r="U146" s="243">
        <f>IFERROR('Turistas lugar residencia isla '!U146/'Turistas lugar residencia isla '!$I146,"-")</f>
        <v>0.90669065165670515</v>
      </c>
      <c r="V146" s="35">
        <f t="shared" si="644"/>
        <v>-9.4111338850052517E-3</v>
      </c>
      <c r="W146" s="243">
        <f>IFERROR('Turistas lugar residencia isla '!W146/'Turistas lugar residencia isla '!$K146,"-")</f>
        <v>0.85395491060964435</v>
      </c>
      <c r="X146" s="35">
        <f t="shared" si="645"/>
        <v>2.1633310069194556E-2</v>
      </c>
      <c r="Y146" s="243">
        <f>IFERROR('Turistas lugar residencia isla '!Y146/'Turistas lugar residencia isla '!$M146,"-")</f>
        <v>0.77654525386313467</v>
      </c>
      <c r="Z146" s="35">
        <f t="shared" si="646"/>
        <v>9.1399932118863214E-2</v>
      </c>
      <c r="AA146" s="242">
        <f>IFERROR('Turistas lugar residencia isla '!AA146/'Turistas lugar residencia isla '!$C146,"-")</f>
        <v>0.15356490920360988</v>
      </c>
      <c r="AB146" s="35">
        <f t="shared" si="647"/>
        <v>-3.9675523431835336E-2</v>
      </c>
      <c r="AC146" s="243">
        <f>IFERROR('Turistas lugar residencia isla '!AC146/'Turistas lugar residencia isla '!$E146,"-")</f>
        <v>0.15230169499065754</v>
      </c>
      <c r="AD146" s="35">
        <f t="shared" si="648"/>
        <v>-0.11551503233828586</v>
      </c>
      <c r="AE146" s="243">
        <f>IFERROR('Turistas lugar residencia isla '!AE146/'Turistas lugar residencia isla '!$G146,"-")</f>
        <v>0.19378080830810643</v>
      </c>
      <c r="AF146" s="35">
        <f t="shared" si="649"/>
        <v>5.6285333071695032E-2</v>
      </c>
      <c r="AG146" s="243">
        <f>IFERROR('Turistas lugar residencia isla '!AG146/'Turistas lugar residencia isla '!$I146,"-")</f>
        <v>9.3309348343294837E-2</v>
      </c>
      <c r="AH146" s="35">
        <f t="shared" si="650"/>
        <v>0.1017064209306402</v>
      </c>
      <c r="AI146" s="243">
        <f>IFERROR('Turistas lugar residencia isla '!AI146/'Turistas lugar residencia isla '!$K146,"-")</f>
        <v>0.14604508939035565</v>
      </c>
      <c r="AJ146" s="35">
        <f t="shared" si="651"/>
        <v>-0.11017442572134262</v>
      </c>
      <c r="AK146" s="243">
        <f>IFERROR('Turistas lugar residencia isla '!AK146/'Turistas lugar residencia isla '!$M146,"-")</f>
        <v>0.22345474613686533</v>
      </c>
      <c r="AL146" s="35">
        <f t="shared" si="652"/>
        <v>-0.2254252148436181</v>
      </c>
      <c r="AM146" s="242">
        <f>IFERROR('Turistas lugar residencia isla '!AM146/'Turistas lugar residencia isla '!$C146,"-")</f>
        <v>0.21458802091501594</v>
      </c>
      <c r="AN146" s="35">
        <f t="shared" si="653"/>
        <v>-6.0014600258525119E-2</v>
      </c>
      <c r="AO146" s="243">
        <f>IFERROR('Turistas lugar residencia isla '!AO146/'Turistas lugar residencia isla '!$E146,"-")</f>
        <v>0.14151058813061659</v>
      </c>
      <c r="AP146" s="35">
        <f t="shared" si="654"/>
        <v>-7.3916447117337358E-2</v>
      </c>
      <c r="AQ146" s="243">
        <f>IFERROR('Turistas lugar residencia isla '!AQ146/'Turistas lugar residencia isla '!$G146,"-")</f>
        <v>0.25379889525281391</v>
      </c>
      <c r="AR146" s="35">
        <f t="shared" si="655"/>
        <v>-2.9268297312601277E-3</v>
      </c>
      <c r="AS146" s="243">
        <f>IFERROR('Turistas lugar residencia isla '!AS146/'Turistas lugar residencia isla '!$I146,"-")</f>
        <v>0.44748770124502729</v>
      </c>
      <c r="AT146" s="35">
        <f t="shared" si="656"/>
        <v>-3.7090138714555798E-2</v>
      </c>
      <c r="AU146" s="243">
        <f>IFERROR('Turistas lugar residencia isla '!AU146/'Turistas lugar residencia isla '!$K146,"-")</f>
        <v>0.14184725862473097</v>
      </c>
      <c r="AV146" s="35">
        <f t="shared" si="657"/>
        <v>7.673940149666425E-2</v>
      </c>
      <c r="AW146" s="243">
        <f>IFERROR('Turistas lugar residencia isla '!AW146/'Turistas lugar residencia isla '!$M146,"-")</f>
        <v>0.55728476821192052</v>
      </c>
      <c r="AX146" s="35">
        <f t="shared" si="658"/>
        <v>0.47045342720049321</v>
      </c>
      <c r="AY146" s="242">
        <f>IFERROR('Turistas lugar residencia isla '!AY146/'Turistas lugar residencia isla '!$C146,"-")</f>
        <v>2.6216317425161392E-2</v>
      </c>
      <c r="AZ146" s="35">
        <f t="shared" si="659"/>
        <v>-7.1680138850489961E-2</v>
      </c>
      <c r="BA146" s="243">
        <f>IFERROR('Turistas lugar residencia isla '!BA146/'Turistas lugar residencia isla '!$E146,"-")</f>
        <v>3.5962941542841888E-2</v>
      </c>
      <c r="BB146" s="35">
        <f t="shared" si="660"/>
        <v>-0.11185076286388673</v>
      </c>
      <c r="BC146" s="243">
        <f>IFERROR('Turistas lugar residencia isla '!BC146/'Turistas lugar residencia isla '!$G146,"-")</f>
        <v>3.051428911089505E-2</v>
      </c>
      <c r="BD146" s="35">
        <f t="shared" si="661"/>
        <v>-7.9291121505600137E-2</v>
      </c>
      <c r="BE146" s="243">
        <f>IFERROR('Turistas lugar residencia isla '!BE146/'Turistas lugar residencia isla '!$I146,"-")</f>
        <v>8.4527747151782427E-3</v>
      </c>
      <c r="BF146" s="35">
        <f t="shared" si="662"/>
        <v>-6.8587430433771024E-2</v>
      </c>
      <c r="BG146" s="243">
        <f>IFERROR('Turistas lugar residencia isla '!BG146/'Turistas lugar residencia isla '!$K146,"-")</f>
        <v>1.4735025250910951E-2</v>
      </c>
      <c r="BH146" s="35">
        <f t="shared" si="663"/>
        <v>7.4186378940944708E-2</v>
      </c>
      <c r="BI146" s="243">
        <f>IFERROR('Turistas lugar residencia isla '!BI146/'Turistas lugar residencia isla '!$M146,"-")</f>
        <v>1.5618101545253863E-2</v>
      </c>
      <c r="BJ146" s="35">
        <f t="shared" si="664"/>
        <v>-0.42739240641902143</v>
      </c>
      <c r="BK146" s="242">
        <f>IFERROR('Turistas lugar residencia isla '!BK146/'Turistas lugar residencia isla '!$C146,"-")</f>
        <v>2.5718086837217293E-2</v>
      </c>
      <c r="BL146" s="35">
        <f t="shared" si="665"/>
        <v>6.6893160686184228E-2</v>
      </c>
      <c r="BM146" s="243">
        <f>IFERROR('Turistas lugar residencia isla '!BM146/'Turistas lugar residencia isla '!$E146,"-")</f>
        <v>3.1333414894563573E-2</v>
      </c>
      <c r="BN146" s="35">
        <f t="shared" si="666"/>
        <v>1.0938932938899582E-2</v>
      </c>
      <c r="BO146" s="243">
        <f>IFERROR('Turistas lugar residencia isla '!BO146/'Turistas lugar residencia isla '!$G146,"-")</f>
        <v>7.9395743199351249E-3</v>
      </c>
      <c r="BP146" s="35">
        <f t="shared" si="667"/>
        <v>-5.8858003256107794E-2</v>
      </c>
      <c r="BQ146" s="243">
        <f>IFERROR('Turistas lugar residencia isla '!BQ146/'Turistas lugar residencia isla '!$I146,"-")</f>
        <v>3.7486218302094816E-2</v>
      </c>
      <c r="BR146" s="35">
        <f t="shared" si="668"/>
        <v>-0.11656283135421996</v>
      </c>
      <c r="BS146" s="243">
        <f>IFERROR('Turistas lugar residencia isla '!BS146/'Turistas lugar residencia isla '!$K146,"-")</f>
        <v>2.6060644803852628E-2</v>
      </c>
      <c r="BT146" s="35">
        <f t="shared" si="669"/>
        <v>0.62049911022141369</v>
      </c>
      <c r="BU146" s="243">
        <f>IFERROR('Turistas lugar residencia isla '!BU146/'Turistas lugar residencia isla '!$M146,"-")</f>
        <v>2.1578366445916115E-2</v>
      </c>
      <c r="BV146" s="35">
        <f t="shared" si="670"/>
        <v>0.67719394512772002</v>
      </c>
      <c r="BW146" s="242">
        <f>IFERROR('Turistas lugar residencia isla '!BW146/'Turistas lugar residencia isla '!$C146,"-")</f>
        <v>0.33609333875305791</v>
      </c>
      <c r="BX146" s="35">
        <f t="shared" si="671"/>
        <v>2.1433740021505887E-3</v>
      </c>
      <c r="BY146" s="243">
        <f>IFERROR('Turistas lugar residencia isla '!BY146/'Turistas lugar residencia isla '!$E146,"-")</f>
        <v>0.39940997864578698</v>
      </c>
      <c r="BZ146" s="35">
        <f t="shared" si="672"/>
        <v>1.2877201411248818E-2</v>
      </c>
      <c r="CA146" s="243">
        <f>IFERROR('Turistas lugar residencia isla '!CA146/'Turistas lugar residencia isla '!$G146,"-")</f>
        <v>0.22637127487485617</v>
      </c>
      <c r="CB146" s="35">
        <f t="shared" si="673"/>
        <v>-2.2119691403797659E-2</v>
      </c>
      <c r="CC146" s="243">
        <f>IFERROR('Turistas lugar residencia isla '!CC146/'Turistas lugar residencia isla '!$I146,"-")</f>
        <v>0.18207315421961739</v>
      </c>
      <c r="CD146" s="35">
        <f t="shared" si="674"/>
        <v>-0.13293887546289718</v>
      </c>
      <c r="CE146" s="243">
        <f>IFERROR('Turistas lugar residencia isla '!CE146/'Turistas lugar residencia isla '!$K146,"-")</f>
        <v>0.46628417396492572</v>
      </c>
      <c r="CF146" s="35">
        <f t="shared" si="675"/>
        <v>1.2667261990681355E-2</v>
      </c>
      <c r="CG146" s="243">
        <f>IFERROR('Turistas lugar residencia isla '!CG146/'Turistas lugar residencia isla '!$M146,"-")</f>
        <v>4.5198675496688739E-2</v>
      </c>
      <c r="CH146" s="35">
        <f t="shared" si="676"/>
        <v>-0.67574241344622354</v>
      </c>
      <c r="CI146" s="242">
        <f>IFERROR('Turistas lugar residencia isla '!CI146/'Turistas lugar residencia isla '!$C146,"-")</f>
        <v>3.5176999883710633E-2</v>
      </c>
      <c r="CJ146" s="35">
        <f t="shared" si="677"/>
        <v>-1.832221997879635E-2</v>
      </c>
      <c r="CK146" s="243">
        <f>IFERROR('Turistas lugar residencia isla '!CK146/'Turistas lugar residencia isla '!$E146,"-")</f>
        <v>3.1233317021087285E-2</v>
      </c>
      <c r="CL146" s="35">
        <f t="shared" si="678"/>
        <v>0.10354691228007562</v>
      </c>
      <c r="CM146" s="243">
        <f>IFERROR('Turistas lugar residencia isla '!CM146/'Turistas lugar residencia isla '!$G146,"-")</f>
        <v>5.674460469835986E-2</v>
      </c>
      <c r="CN146" s="35">
        <f t="shared" si="679"/>
        <v>-0.14583265225855646</v>
      </c>
      <c r="CO146" s="243">
        <f>IFERROR('Turistas lugar residencia isla '!CO146/'Turistas lugar residencia isla '!$I146,"-")</f>
        <v>1.8201512601791137E-2</v>
      </c>
      <c r="CP146" s="35">
        <f t="shared" si="680"/>
        <v>-0.10078685737089021</v>
      </c>
      <c r="CQ146" s="243">
        <f>IFERROR('Turistas lugar residencia isla '!CQ146/'Turistas lugar residencia isla '!$K146,"-")</f>
        <v>2.2006648341111039E-2</v>
      </c>
      <c r="CR146" s="35">
        <f t="shared" si="681"/>
        <v>-2.2757770990546988E-2</v>
      </c>
      <c r="CS146" s="243">
        <f>IFERROR('Turistas lugar residencia isla '!CS146/'Turistas lugar residencia isla '!$M146,"-")</f>
        <v>6.6997792494481234E-2</v>
      </c>
      <c r="CT146" s="35">
        <f t="shared" si="682"/>
        <v>-0.12121121165869453</v>
      </c>
      <c r="CU146" s="242">
        <f>IFERROR('Turistas lugar residencia isla '!CU146/'Turistas lugar residencia isla '!$C146,"-")</f>
        <v>4.001314389902242E-2</v>
      </c>
      <c r="CV146" s="35">
        <f t="shared" si="683"/>
        <v>4.0452495710794567E-2</v>
      </c>
      <c r="CW146" s="243">
        <f>IFERROR('Turistas lugar residencia isla '!CW146/'Turistas lugar residencia isla '!$E146,"-")</f>
        <v>2.65843268974108E-2</v>
      </c>
      <c r="CX146" s="35">
        <f t="shared" si="684"/>
        <v>0.20298263432863961</v>
      </c>
      <c r="CY146" s="243">
        <f>IFERROR('Turistas lugar residencia isla '!CY146/'Turistas lugar residencia isla '!$G146,"-")</f>
        <v>2.583970551397068E-2</v>
      </c>
      <c r="CZ146" s="35">
        <f t="shared" si="685"/>
        <v>3.8517181726231975E-2</v>
      </c>
      <c r="DA146" s="243">
        <f>IFERROR('Turistas lugar residencia isla '!DA146/'Turistas lugar residencia isla '!$I146,"-")</f>
        <v>1.4332965821389196E-2</v>
      </c>
      <c r="DB146" s="35">
        <f t="shared" si="686"/>
        <v>-0.24116420831330188</v>
      </c>
      <c r="DC146" s="243">
        <f>IFERROR('Turistas lugar residencia isla '!DC146/'Turistas lugar residencia isla '!$K146,"-")</f>
        <v>0.10504698587227514</v>
      </c>
      <c r="DD146" s="35">
        <f t="shared" si="687"/>
        <v>-1.9248940931691827E-2</v>
      </c>
      <c r="DE146" s="243">
        <f>IFERROR('Turistas lugar residencia isla '!DE146/'Turistas lugar residencia isla '!$M146,"-")</f>
        <v>0</v>
      </c>
      <c r="DF146" s="35" t="str">
        <f t="shared" si="688"/>
        <v>-</v>
      </c>
      <c r="DG146" s="242">
        <f>IFERROR('Turistas lugar residencia isla '!DG146/'Turistas lugar residencia isla '!$C146,"-")</f>
        <v>3.6845592259609074E-2</v>
      </c>
      <c r="DH146" s="35">
        <f t="shared" si="689"/>
        <v>0.17745798128137569</v>
      </c>
      <c r="DI146" s="243">
        <f>IFERROR('Turistas lugar residencia isla '!DI146/'Turistas lugar residencia isla '!$E146,"-")</f>
        <v>1.9302206602010857E-2</v>
      </c>
      <c r="DJ146" s="35">
        <f t="shared" si="690"/>
        <v>6.5199318361330194E-2</v>
      </c>
      <c r="DK146" s="243">
        <f>IFERROR('Turistas lugar residencia isla '!DK146/'Turistas lugar residencia isla '!$G146,"-")</f>
        <v>9.5143273227500644E-2</v>
      </c>
      <c r="DL146" s="35">
        <f t="shared" si="691"/>
        <v>0.17736361067997697</v>
      </c>
      <c r="DM146" s="243">
        <f>IFERROR('Turistas lugar residencia isla '!DM146/'Turistas lugar residencia isla '!$I146,"-")</f>
        <v>1.6621855999793676E-2</v>
      </c>
      <c r="DN146" s="35">
        <f t="shared" si="692"/>
        <v>-6.0394586147852869E-2</v>
      </c>
      <c r="DO146" s="243">
        <f>IFERROR('Turistas lugar residencia isla '!DO146/'Turistas lugar residencia isla '!$K146,"-")</f>
        <v>1.3626968399070937E-2</v>
      </c>
      <c r="DP146" s="35">
        <f t="shared" si="693"/>
        <v>0.51701281769077934</v>
      </c>
      <c r="DQ146" s="243">
        <f>IFERROR('Turistas lugar residencia isla '!DQ146/'Turistas lugar residencia isla '!$M146,"-")</f>
        <v>1.490066225165563E-3</v>
      </c>
      <c r="DR146" s="35" t="str">
        <f t="shared" si="694"/>
        <v>-</v>
      </c>
      <c r="DS146" s="242">
        <f>IFERROR('Turistas lugar residencia isla '!DS146/'Turistas lugar residencia isla '!$C146,"-")</f>
        <v>7.6265553702749442E-2</v>
      </c>
      <c r="DT146" s="35">
        <f t="shared" si="695"/>
        <v>8.9608181459166492E-2</v>
      </c>
      <c r="DU146" s="243">
        <f>IFERROR('Turistas lugar residencia isla '!DU146/'Turistas lugar residencia isla '!$E146,"-")</f>
        <v>0.1316008986564641</v>
      </c>
      <c r="DV146" s="35">
        <f t="shared" si="696"/>
        <v>0.15402024999417518</v>
      </c>
      <c r="DW146" s="243">
        <f>IFERROR('Turistas lugar residencia isla '!DW146/'Turistas lugar residencia isla '!$G146,"-")</f>
        <v>9.478238348568542E-2</v>
      </c>
      <c r="DX146" s="35">
        <f t="shared" si="697"/>
        <v>-8.3856761977885053E-2</v>
      </c>
      <c r="DY146" s="243">
        <f>IFERROR('Turistas lugar residencia isla '!DY146/'Turistas lugar residencia isla '!$I146,"-")</f>
        <v>0.12019574846708833</v>
      </c>
      <c r="DZ146" s="35">
        <f t="shared" si="698"/>
        <v>0.35083090753265189</v>
      </c>
      <c r="EA146" s="243">
        <f>IFERROR('Turistas lugar residencia isla '!EA146/'Turistas lugar residencia isla '!$K146,"-")</f>
        <v>4.3874789575742076E-2</v>
      </c>
      <c r="EB146" s="35">
        <f t="shared" si="699"/>
        <v>-0.13713239230521623</v>
      </c>
      <c r="EC146" s="243">
        <f>IFERROR('Turistas lugar residencia isla '!EC146/'Turistas lugar residencia isla '!$M146,"-")</f>
        <v>6.0099337748344368E-2</v>
      </c>
      <c r="ED146" s="35">
        <f t="shared" si="700"/>
        <v>-0.1624270573227663</v>
      </c>
    </row>
    <row r="147" spans="1:134" s="16" customFormat="1" outlineLevel="1" x14ac:dyDescent="0.25">
      <c r="A147" s="218"/>
      <c r="B147" s="33" t="s">
        <v>51</v>
      </c>
      <c r="C147" s="242">
        <f>IFERROR('Turistas lugar residencia isla '!C147/'Turistas lugar residencia isla '!$C147,"-")</f>
        <v>1</v>
      </c>
      <c r="D147" s="35">
        <f t="shared" si="635"/>
        <v>0</v>
      </c>
      <c r="E147" s="243">
        <f>IFERROR('Turistas lugar residencia isla '!E147/'Turistas lugar residencia isla '!$E147,"-")</f>
        <v>1</v>
      </c>
      <c r="F147" s="35">
        <f t="shared" si="636"/>
        <v>0</v>
      </c>
      <c r="G147" s="243">
        <f>IFERROR('Turistas lugar residencia isla '!G147/'Turistas lugar residencia isla '!$G147,"-")</f>
        <v>1</v>
      </c>
      <c r="H147" s="35">
        <f t="shared" si="637"/>
        <v>0</v>
      </c>
      <c r="I147" s="243">
        <f>IFERROR('Turistas lugar residencia isla '!I147/'Turistas lugar residencia isla '!$I147,"-")</f>
        <v>1</v>
      </c>
      <c r="J147" s="35">
        <f t="shared" si="638"/>
        <v>0</v>
      </c>
      <c r="K147" s="243">
        <f>IFERROR('Turistas lugar residencia isla '!K147/'Turistas lugar residencia isla '!$K147,"-")</f>
        <v>1</v>
      </c>
      <c r="L147" s="35">
        <f t="shared" si="639"/>
        <v>0</v>
      </c>
      <c r="M147" s="243">
        <f>IFERROR('Turistas lugar residencia isla '!M147/'Turistas lugar residencia isla '!$M147,"-")</f>
        <v>1</v>
      </c>
      <c r="N147" s="35">
        <f t="shared" si="640"/>
        <v>0</v>
      </c>
      <c r="O147" s="242">
        <f>IFERROR('Turistas lugar residencia isla '!O147/'Turistas lugar residencia isla '!$C147,"-")</f>
        <v>0.90212177712622488</v>
      </c>
      <c r="P147" s="35">
        <f t="shared" si="641"/>
        <v>1.3732847411671134E-2</v>
      </c>
      <c r="Q147" s="243">
        <f>IFERROR('Turistas lugar residencia isla '!Q147/'Turistas lugar residencia isla '!$E147,"-")</f>
        <v>0.90449425479974455</v>
      </c>
      <c r="R147" s="35">
        <f t="shared" si="642"/>
        <v>3.6737503203368327E-2</v>
      </c>
      <c r="S147" s="243">
        <f>IFERROR('Turistas lugar residencia isla '!S147/'Turistas lugar residencia isla '!$G147,"-")</f>
        <v>0.88521826579981366</v>
      </c>
      <c r="T147" s="35">
        <f t="shared" si="643"/>
        <v>3.7057138219231955E-3</v>
      </c>
      <c r="U147" s="243">
        <f>IFERROR('Turistas lugar residencia isla '!U147/'Turistas lugar residencia isla '!$I147,"-")</f>
        <v>0.93653887016968707</v>
      </c>
      <c r="V147" s="35">
        <f t="shared" si="644"/>
        <v>-6.8761747780792248E-3</v>
      </c>
      <c r="W147" s="243">
        <f>IFERROR('Turistas lugar residencia isla '!W147/'Turistas lugar residencia isla '!$K147,"-")</f>
        <v>0.90034665275085735</v>
      </c>
      <c r="X147" s="35">
        <f t="shared" si="645"/>
        <v>1.2631516118491559E-2</v>
      </c>
      <c r="Y147" s="243">
        <f>IFERROR('Turistas lugar residencia isla '!Y147/'Turistas lugar residencia isla '!$M147,"-")</f>
        <v>0.89434364994663818</v>
      </c>
      <c r="Z147" s="35">
        <f t="shared" si="646"/>
        <v>0.29746571305691383</v>
      </c>
      <c r="AA147" s="242">
        <f>IFERROR('Turistas lugar residencia isla '!AA147/'Turistas lugar residencia isla '!$C147,"-")</f>
        <v>9.7878222873775081E-2</v>
      </c>
      <c r="AB147" s="35">
        <f t="shared" si="647"/>
        <v>-0.11099885235699192</v>
      </c>
      <c r="AC147" s="243">
        <f>IFERROR('Turistas lugar residencia isla '!AC147/'Turistas lugar residencia isla '!$E147,"-")</f>
        <v>9.550574520025544E-2</v>
      </c>
      <c r="AD147" s="35">
        <f t="shared" si="648"/>
        <v>-0.25127075283053413</v>
      </c>
      <c r="AE147" s="243">
        <f>IFERROR('Turistas lugar residencia isla '!AE147/'Turistas lugar residencia isla '!$G147,"-")</f>
        <v>0.11478173420018631</v>
      </c>
      <c r="AF147" s="35">
        <f t="shared" si="649"/>
        <v>-2.768534235272968E-2</v>
      </c>
      <c r="AG147" s="243">
        <f>IFERROR('Turistas lugar residencia isla '!AG147/'Turistas lugar residencia isla '!$I147,"-")</f>
        <v>6.3461129830312962E-2</v>
      </c>
      <c r="AH147" s="35">
        <f t="shared" si="650"/>
        <v>0.1136878439029918</v>
      </c>
      <c r="AI147" s="243">
        <f>IFERROR('Turistas lugar residencia isla '!AI147/'Turistas lugar residencia isla '!$K147,"-")</f>
        <v>9.9653347249142682E-2</v>
      </c>
      <c r="AJ147" s="35">
        <f t="shared" si="651"/>
        <v>-0.10128474057288239</v>
      </c>
      <c r="AK147" s="243">
        <f>IFERROR('Turistas lugar residencia isla '!AK147/'Turistas lugar residencia isla '!$M147,"-")</f>
        <v>0.1056563500533618</v>
      </c>
      <c r="AL147" s="35">
        <f t="shared" si="652"/>
        <v>-0.65994048923222626</v>
      </c>
      <c r="AM147" s="242">
        <f>IFERROR('Turistas lugar residencia isla '!AM147/'Turistas lugar residencia isla '!$C147,"-")</f>
        <v>0.20587963193589479</v>
      </c>
      <c r="AN147" s="35">
        <f t="shared" si="653"/>
        <v>-5.420168738199227E-2</v>
      </c>
      <c r="AO147" s="243">
        <f>IFERROR('Turistas lugar residencia isla '!AO147/'Turistas lugar residencia isla '!$E147,"-")</f>
        <v>0.14924612646234256</v>
      </c>
      <c r="AP147" s="35">
        <f t="shared" si="654"/>
        <v>8.2389305616856756E-2</v>
      </c>
      <c r="AQ147" s="243">
        <f>IFERROR('Turistas lugar residencia isla '!AQ147/'Turistas lugar residencia isla '!$G147,"-")</f>
        <v>0.22816455594199347</v>
      </c>
      <c r="AR147" s="35">
        <f t="shared" si="655"/>
        <v>4.9683930380749697E-2</v>
      </c>
      <c r="AS147" s="243">
        <f>IFERROR('Turistas lugar residencia isla '!AS147/'Turistas lugar residencia isla '!$I147,"-")</f>
        <v>0.44518714142609961</v>
      </c>
      <c r="AT147" s="35">
        <f t="shared" si="656"/>
        <v>-7.9541995658329756E-2</v>
      </c>
      <c r="AU147" s="243">
        <f>IFERROR('Turistas lugar residencia isla '!AU147/'Turistas lugar residencia isla '!$K147,"-")</f>
        <v>0.1730701133144476</v>
      </c>
      <c r="AV147" s="35">
        <f t="shared" si="657"/>
        <v>0.27135731876126723</v>
      </c>
      <c r="AW147" s="243">
        <f>IFERROR('Turistas lugar residencia isla '!AW147/'Turistas lugar residencia isla '!$M147,"-")</f>
        <v>0.69230769230769229</v>
      </c>
      <c r="AX147" s="35">
        <f t="shared" si="658"/>
        <v>0.81409646490521825</v>
      </c>
      <c r="AY147" s="242">
        <f>IFERROR('Turistas lugar residencia isla '!AY147/'Turistas lugar residencia isla '!$C147,"-")</f>
        <v>2.3042257630640696E-2</v>
      </c>
      <c r="AZ147" s="35">
        <f t="shared" si="659"/>
        <v>-9.9717255079382339E-3</v>
      </c>
      <c r="BA147" s="243">
        <f>IFERROR('Turistas lugar residencia isla '!BA147/'Turistas lugar residencia isla '!$E147,"-")</f>
        <v>3.005530066623489E-2</v>
      </c>
      <c r="BB147" s="35">
        <f t="shared" si="660"/>
        <v>-6.7281681820239192E-2</v>
      </c>
      <c r="BC147" s="243">
        <f>IFERROR('Turistas lugar residencia isla '!BC147/'Turistas lugar residencia isla '!$G147,"-")</f>
        <v>2.4422948610918607E-2</v>
      </c>
      <c r="BD147" s="35">
        <f t="shared" si="661"/>
        <v>-3.5699026048138904E-2</v>
      </c>
      <c r="BE147" s="243">
        <f>IFERROR('Turistas lugar residencia isla '!BE147/'Turistas lugar residencia isla '!$I147,"-")</f>
        <v>9.8837385787572465E-3</v>
      </c>
      <c r="BF147" s="35">
        <f t="shared" si="662"/>
        <v>0.5391916824525218</v>
      </c>
      <c r="BG147" s="243">
        <f>IFERROR('Turistas lugar residencia isla '!BG147/'Turistas lugar residencia isla '!$K147,"-")</f>
        <v>1.3703034143432234E-2</v>
      </c>
      <c r="BH147" s="35">
        <f t="shared" si="663"/>
        <v>-2.0111792955715413E-2</v>
      </c>
      <c r="BI147" s="243">
        <f>IFERROR('Turistas lugar residencia isla '!BI147/'Turistas lugar residencia isla '!$M147,"-")</f>
        <v>2.2617190706838521E-2</v>
      </c>
      <c r="BJ147" s="35">
        <f t="shared" si="664"/>
        <v>-0.22302191426237061</v>
      </c>
      <c r="BK147" s="242">
        <f>IFERROR('Turistas lugar residencia isla '!BK147/'Turistas lugar residencia isla '!$C147,"-")</f>
        <v>2.6817547804923177E-2</v>
      </c>
      <c r="BL147" s="35">
        <f t="shared" si="665"/>
        <v>0.35556912221092851</v>
      </c>
      <c r="BM147" s="243">
        <f>IFERROR('Turistas lugar residencia isla '!BM147/'Turistas lugar residencia isla '!$E147,"-")</f>
        <v>2.8603714791682708E-2</v>
      </c>
      <c r="BN147" s="35">
        <f t="shared" si="666"/>
        <v>0.21843021086438719</v>
      </c>
      <c r="BO147" s="243">
        <f>IFERROR('Turistas lugar residencia isla '!BO147/'Turistas lugar residencia isla '!$G147,"-")</f>
        <v>9.6602318842448284E-3</v>
      </c>
      <c r="BP147" s="35">
        <f t="shared" si="667"/>
        <v>-1.87929356513169E-2</v>
      </c>
      <c r="BQ147" s="243">
        <f>IFERROR('Turistas lugar residencia isla '!BQ147/'Turistas lugar residencia isla '!$I147,"-")</f>
        <v>3.694866891297089E-2</v>
      </c>
      <c r="BR147" s="35">
        <f t="shared" si="668"/>
        <v>0.20924197462685479</v>
      </c>
      <c r="BS147" s="243">
        <f>IFERROR('Turistas lugar residencia isla '!BS147/'Turistas lugar residencia isla '!$K147,"-")</f>
        <v>3.7069479648128824E-2</v>
      </c>
      <c r="BT147" s="35">
        <f t="shared" si="669"/>
        <v>1.0244884052720136</v>
      </c>
      <c r="BU147" s="243">
        <f>IFERROR('Turistas lugar residencia isla '!BU147/'Turistas lugar residencia isla '!$M147,"-")</f>
        <v>1.9210245464247599E-2</v>
      </c>
      <c r="BV147" s="35">
        <f t="shared" si="670"/>
        <v>1.0612343899430345</v>
      </c>
      <c r="BW147" s="242">
        <f>IFERROR('Turistas lugar residencia isla '!BW147/'Turistas lugar residencia isla '!$C147,"-")</f>
        <v>0.31671873554465946</v>
      </c>
      <c r="BX147" s="35">
        <f t="shared" si="671"/>
        <v>-7.8635854308393149E-3</v>
      </c>
      <c r="BY147" s="243">
        <f>IFERROR('Turistas lugar residencia isla '!BY147/'Turistas lugar residencia isla '!$E147,"-")</f>
        <v>0.39383042034847121</v>
      </c>
      <c r="BZ147" s="35">
        <f t="shared" si="672"/>
        <v>-6.0977457068435159E-3</v>
      </c>
      <c r="CA147" s="243">
        <f>IFERROR('Turistas lugar residencia isla '!CA147/'Turistas lugar residencia isla '!$G147,"-")</f>
        <v>0.15933419502902582</v>
      </c>
      <c r="CB147" s="35">
        <f t="shared" si="673"/>
        <v>-0.1059341303333432</v>
      </c>
      <c r="CC147" s="243">
        <f>IFERROR('Turistas lugar residencia isla '!CC147/'Turistas lugar residencia isla '!$I147,"-")</f>
        <v>0.2112740187596758</v>
      </c>
      <c r="CD147" s="35">
        <f t="shared" si="674"/>
        <v>9.6058337355511725E-2</v>
      </c>
      <c r="CE147" s="243">
        <f>IFERROR('Turistas lugar residencia isla '!CE147/'Turistas lugar residencia isla '!$K147,"-")</f>
        <v>0.43500260921425377</v>
      </c>
      <c r="CF147" s="35">
        <f t="shared" si="675"/>
        <v>-9.1506105988297559E-2</v>
      </c>
      <c r="CG147" s="243">
        <f>IFERROR('Turistas lugar residencia isla '!CG147/'Turistas lugar residencia isla '!$M147,"-")</f>
        <v>5.5537312207536327E-2</v>
      </c>
      <c r="CH147" s="35">
        <f t="shared" si="676"/>
        <v>-0.38901561456902112</v>
      </c>
      <c r="CI147" s="242">
        <f>IFERROR('Turistas lugar residencia isla '!CI147/'Turistas lugar residencia isla '!$C147,"-")</f>
        <v>3.8999174488859159E-2</v>
      </c>
      <c r="CJ147" s="35">
        <f t="shared" si="677"/>
        <v>-6.4852597910713405E-2</v>
      </c>
      <c r="CK147" s="243">
        <f>IFERROR('Turistas lugar residencia isla '!CK147/'Turistas lugar residencia isla '!$E147,"-")</f>
        <v>3.1694845398178385E-2</v>
      </c>
      <c r="CL147" s="35">
        <f t="shared" si="678"/>
        <v>-0.10367908762941525</v>
      </c>
      <c r="CM147" s="243">
        <f>IFERROR('Turistas lugar residencia isla '!CM147/'Turistas lugar residencia isla '!$G147,"-")</f>
        <v>6.1893818031788193E-2</v>
      </c>
      <c r="CN147" s="35">
        <f t="shared" si="679"/>
        <v>-9.83463735094946E-2</v>
      </c>
      <c r="CO147" s="243">
        <f>IFERROR('Turistas lugar residencia isla '!CO147/'Turistas lugar residencia isla '!$I147,"-")</f>
        <v>2.4509000394621012E-2</v>
      </c>
      <c r="CP147" s="35">
        <f t="shared" si="680"/>
        <v>3.4740550321740393E-2</v>
      </c>
      <c r="CQ147" s="243">
        <f>IFERROR('Turistas lugar residencia isla '!CQ147/'Turistas lugar residencia isla '!$K147,"-")</f>
        <v>2.4894699567615922E-2</v>
      </c>
      <c r="CR147" s="35">
        <f t="shared" si="681"/>
        <v>-6.3820268267036906E-2</v>
      </c>
      <c r="CS147" s="243">
        <f>IFERROR('Turistas lugar residencia isla '!CS147/'Turistas lugar residencia isla '!$M147,"-")</f>
        <v>4.9421229784089978E-2</v>
      </c>
      <c r="CT147" s="35">
        <f t="shared" si="682"/>
        <v>-0.43170744540549566</v>
      </c>
      <c r="CU147" s="242">
        <f>IFERROR('Turistas lugar residencia isla '!CU147/'Turistas lugar residencia isla '!$C147,"-")</f>
        <v>3.4063898832186391E-2</v>
      </c>
      <c r="CV147" s="35">
        <f t="shared" si="683"/>
        <v>-1.0708274224074166E-2</v>
      </c>
      <c r="CW147" s="243">
        <f>IFERROR('Turistas lugar residencia isla '!CW147/'Turistas lugar residencia isla '!$E147,"-")</f>
        <v>2.3413332850226232E-2</v>
      </c>
      <c r="CX147" s="35">
        <f t="shared" si="684"/>
        <v>0.12746971299271603</v>
      </c>
      <c r="CY147" s="243">
        <f>IFERROR('Turistas lugar residencia isla '!CY147/'Turistas lugar residencia isla '!$G147,"-")</f>
        <v>1.6100386473741381E-2</v>
      </c>
      <c r="CZ147" s="35">
        <f t="shared" si="685"/>
        <v>-0.25342940756078469</v>
      </c>
      <c r="DA147" s="243">
        <f>IFERROR('Turistas lugar residencia isla '!DA147/'Turistas lugar residencia isla '!$I147,"-")</f>
        <v>1.586983577694806E-2</v>
      </c>
      <c r="DB147" s="35">
        <f t="shared" si="686"/>
        <v>-0.14233978999151342</v>
      </c>
      <c r="DC147" s="243">
        <f>IFERROR('Turistas lugar residencia isla '!DC147/'Turistas lugar residencia isla '!$K147,"-")</f>
        <v>9.503596988221262E-2</v>
      </c>
      <c r="DD147" s="35">
        <f t="shared" si="687"/>
        <v>-2.6282982290931067E-2</v>
      </c>
      <c r="DE147" s="243">
        <f>IFERROR('Turistas lugar residencia isla '!DE147/'Turistas lugar residencia isla '!$M147,"-")</f>
        <v>0</v>
      </c>
      <c r="DF147" s="35" t="str">
        <f t="shared" si="688"/>
        <v>-</v>
      </c>
      <c r="DG147" s="242">
        <f>IFERROR('Turistas lugar residencia isla '!DG147/'Turistas lugar residencia isla '!$C147,"-")</f>
        <v>0.14206708701314413</v>
      </c>
      <c r="DH147" s="35">
        <f t="shared" si="689"/>
        <v>6.7168802979342024E-2</v>
      </c>
      <c r="DI147" s="243">
        <f>IFERROR('Turistas lugar residencia isla '!DI147/'Turistas lugar residencia isla '!$E147,"-")</f>
        <v>0.11245148170458302</v>
      </c>
      <c r="DJ147" s="35">
        <f t="shared" si="690"/>
        <v>2.6787370238396946E-2</v>
      </c>
      <c r="DK147" s="243">
        <f>IFERROR('Turistas lugar residencia isla '!DK147/'Turistas lugar residencia isla '!$G147,"-")</f>
        <v>0.28150695749433507</v>
      </c>
      <c r="DL147" s="35">
        <f t="shared" si="691"/>
        <v>6.1077538591931546E-2</v>
      </c>
      <c r="DM147" s="243">
        <f>IFERROR('Turistas lugar residencia isla '!DM147/'Turistas lugar residencia isla '!$I147,"-")</f>
        <v>4.7403090186078987E-2</v>
      </c>
      <c r="DN147" s="35">
        <f t="shared" si="692"/>
        <v>-0.20865911213781174</v>
      </c>
      <c r="DO147" s="243">
        <f>IFERROR('Turistas lugar residencia isla '!DO147/'Turistas lugar residencia isla '!$K147,"-")</f>
        <v>6.6851796630386165E-2</v>
      </c>
      <c r="DP147" s="35">
        <f t="shared" si="693"/>
        <v>9.1856377305377324E-2</v>
      </c>
      <c r="DQ147" s="243">
        <f>IFERROR('Turistas lugar residencia isla '!DQ147/'Turistas lugar residencia isla '!$M147,"-")</f>
        <v>4.2689434364994666E-3</v>
      </c>
      <c r="DR147" s="35">
        <f t="shared" si="694"/>
        <v>-0.88378909168909858</v>
      </c>
      <c r="DS147" s="242">
        <f>IFERROR('Turistas lugar residencia isla '!DS147/'Turistas lugar residencia isla '!$C147,"-")</f>
        <v>6.2834029561838617E-2</v>
      </c>
      <c r="DT147" s="35">
        <f t="shared" si="695"/>
        <v>0.12916613997485626</v>
      </c>
      <c r="DU147" s="243">
        <f>IFERROR('Turistas lugar residencia isla '!DU147/'Turistas lugar residencia isla '!$E147,"-")</f>
        <v>0.11434239310123057</v>
      </c>
      <c r="DV147" s="35">
        <f t="shared" si="696"/>
        <v>0.14758983913796087</v>
      </c>
      <c r="DW147" s="243">
        <f>IFERROR('Turistas lugar residencia isla '!DW147/'Turistas lugar residencia isla '!$G147,"-")</f>
        <v>9.1602979619070338E-2</v>
      </c>
      <c r="DX147" s="35">
        <f t="shared" si="697"/>
        <v>8.0823873704885862E-2</v>
      </c>
      <c r="DY147" s="243">
        <f>IFERROR('Turistas lugar residencia isla '!DY147/'Turistas lugar residencia isla '!$I147,"-")</f>
        <v>9.8303129648180193E-2</v>
      </c>
      <c r="DZ147" s="35">
        <f t="shared" si="698"/>
        <v>6.3726240111901422E-2</v>
      </c>
      <c r="EA147" s="243">
        <f>IFERROR('Turistas lugar residencia isla '!EA147/'Turistas lugar residencia isla '!$K147,"-")</f>
        <v>4.1537759057700907E-2</v>
      </c>
      <c r="EB147" s="35">
        <f t="shared" si="699"/>
        <v>-2.1676341412049105E-3</v>
      </c>
      <c r="EC147" s="243">
        <f>IFERROR('Turistas lugar residencia isla '!EC147/'Turistas lugar residencia isla '!$M147,"-")</f>
        <v>4.1458008373696738E-2</v>
      </c>
      <c r="ED147" s="35">
        <f t="shared" si="700"/>
        <v>2.5527141267911668E-2</v>
      </c>
    </row>
    <row r="148" spans="1:134" s="16" customFormat="1" outlineLevel="1" x14ac:dyDescent="0.25">
      <c r="A148" s="218"/>
      <c r="B148" s="33" t="s">
        <v>53</v>
      </c>
      <c r="C148" s="242">
        <f>IFERROR('Turistas lugar residencia isla '!C148/'Turistas lugar residencia isla '!$C148,"-")</f>
        <v>1</v>
      </c>
      <c r="D148" s="35">
        <f t="shared" si="635"/>
        <v>0</v>
      </c>
      <c r="E148" s="243">
        <f>IFERROR('Turistas lugar residencia isla '!E148/'Turistas lugar residencia isla '!$E148,"-")</f>
        <v>1</v>
      </c>
      <c r="F148" s="35">
        <f t="shared" si="636"/>
        <v>0</v>
      </c>
      <c r="G148" s="243">
        <f>IFERROR('Turistas lugar residencia isla '!G148/'Turistas lugar residencia isla '!$G148,"-")</f>
        <v>1</v>
      </c>
      <c r="H148" s="35">
        <f t="shared" si="637"/>
        <v>0</v>
      </c>
      <c r="I148" s="243">
        <f>IFERROR('Turistas lugar residencia isla '!I148/'Turistas lugar residencia isla '!$I148,"-")</f>
        <v>1</v>
      </c>
      <c r="J148" s="35">
        <f t="shared" si="638"/>
        <v>0</v>
      </c>
      <c r="K148" s="243">
        <f>IFERROR('Turistas lugar residencia isla '!K148/'Turistas lugar residencia isla '!$K148,"-")</f>
        <v>1</v>
      </c>
      <c r="L148" s="35">
        <f t="shared" si="639"/>
        <v>0</v>
      </c>
      <c r="M148" s="243">
        <f>IFERROR('Turistas lugar residencia isla '!M148/'Turistas lugar residencia isla '!$M148,"-")</f>
        <v>1</v>
      </c>
      <c r="N148" s="35">
        <f t="shared" si="640"/>
        <v>0</v>
      </c>
      <c r="O148" s="242">
        <f>IFERROR('Turistas lugar residencia isla '!O148/'Turistas lugar residencia isla '!$C148,"-")</f>
        <v>0.91499813753532699</v>
      </c>
      <c r="P148" s="35">
        <f t="shared" si="641"/>
        <v>-2.153434055715775E-3</v>
      </c>
      <c r="Q148" s="243">
        <f>IFERROR('Turistas lugar residencia isla '!Q148/'Turistas lugar residencia isla '!$E148,"-")</f>
        <v>0.90801963586137102</v>
      </c>
      <c r="R148" s="35">
        <f t="shared" si="642"/>
        <v>-4.6051336185717329E-3</v>
      </c>
      <c r="S148" s="243">
        <f>IFERROR('Turistas lugar residencia isla '!S148/'Turistas lugar residencia isla '!$G148,"-")</f>
        <v>0.92715603887266007</v>
      </c>
      <c r="T148" s="35">
        <f t="shared" si="643"/>
        <v>1.6849000682188864E-2</v>
      </c>
      <c r="U148" s="243">
        <f>IFERROR('Turistas lugar residencia isla '!U148/'Turistas lugar residencia isla '!$I148,"-")</f>
        <v>0.95626851110812527</v>
      </c>
      <c r="V148" s="35">
        <f t="shared" si="644"/>
        <v>-5.7169492132496114E-3</v>
      </c>
      <c r="W148" s="243">
        <f>IFERROR('Turistas lugar residencia isla '!W148/'Turistas lugar residencia isla '!$K148,"-")</f>
        <v>0.88602288707872989</v>
      </c>
      <c r="X148" s="35">
        <f t="shared" si="645"/>
        <v>-3.3509264648785564E-2</v>
      </c>
      <c r="Y148" s="243">
        <f>IFERROR('Turistas lugar residencia isla '!Y148/'Turistas lugar residencia isla '!$M148,"-")</f>
        <v>0.94116393093157114</v>
      </c>
      <c r="Z148" s="35">
        <f t="shared" si="646"/>
        <v>0.16534306869850868</v>
      </c>
      <c r="AA148" s="242">
        <f>IFERROR('Turistas lugar residencia isla '!AA148/'Turistas lugar residencia isla '!$C148,"-")</f>
        <v>8.5001008123079869E-2</v>
      </c>
      <c r="AB148" s="35">
        <f t="shared" si="647"/>
        <v>2.3772758111211711E-2</v>
      </c>
      <c r="AC148" s="243">
        <f>IFERROR('Turistas lugar residencia isla '!AC148/'Turistas lugar residencia isla '!$E148,"-")</f>
        <v>9.198036413862902E-2</v>
      </c>
      <c r="AD148" s="35">
        <f t="shared" si="648"/>
        <v>4.7857404513154567E-2</v>
      </c>
      <c r="AE148" s="243">
        <f>IFERROR('Turistas lugar residencia isla '!AE148/'Turistas lugar residencia isla '!$G148,"-")</f>
        <v>7.2841233604176381E-2</v>
      </c>
      <c r="AF148" s="35">
        <f t="shared" si="649"/>
        <v>-0.17419902181225733</v>
      </c>
      <c r="AG148" s="243">
        <f>IFERROR('Turistas lugar residencia isla '!AG148/'Turistas lugar residencia isla '!$I148,"-")</f>
        <v>4.3731488891874684E-2</v>
      </c>
      <c r="AH148" s="35">
        <f t="shared" si="650"/>
        <v>0.14381177724240346</v>
      </c>
      <c r="AI148" s="243">
        <f>IFERROR('Turistas lugar residencia isla '!AI148/'Turistas lugar residencia isla '!$K148,"-")</f>
        <v>0.11397711292127007</v>
      </c>
      <c r="AJ148" s="35">
        <f t="shared" si="651"/>
        <v>0.36896693580601703</v>
      </c>
      <c r="AK148" s="243">
        <f>IFERROR('Turistas lugar residencia isla '!AK148/'Turistas lugar residencia isla '!$M148,"-")</f>
        <v>5.8836069068428906E-2</v>
      </c>
      <c r="AL148" s="35">
        <f t="shared" si="652"/>
        <v>-0.69415438938104268</v>
      </c>
      <c r="AM148" s="242">
        <f>IFERROR('Turistas lugar residencia isla '!AM148/'Turistas lugar residencia isla '!$C148,"-")</f>
        <v>0.24882869767584914</v>
      </c>
      <c r="AN148" s="35">
        <f t="shared" si="653"/>
        <v>8.0887655583656182E-2</v>
      </c>
      <c r="AO148" s="243">
        <f>IFERROR('Turistas lugar residencia isla '!AO148/'Turistas lugar residencia isla '!$E148,"-")</f>
        <v>0.2128110100191008</v>
      </c>
      <c r="AP148" s="35">
        <f t="shared" si="654"/>
        <v>0.19962990300645811</v>
      </c>
      <c r="AQ148" s="243">
        <f>IFERROR('Turistas lugar residencia isla '!AQ148/'Turistas lugar residencia isla '!$G148,"-")</f>
        <v>0.27597352120512886</v>
      </c>
      <c r="AR148" s="35">
        <f t="shared" si="655"/>
        <v>0.18131944807798028</v>
      </c>
      <c r="AS148" s="243">
        <f>IFERROR('Turistas lugar residencia isla '!AS148/'Turistas lugar residencia isla '!$I148,"-")</f>
        <v>0.56107862438004219</v>
      </c>
      <c r="AT148" s="35">
        <f t="shared" si="656"/>
        <v>0.15552379706779673</v>
      </c>
      <c r="AU148" s="243">
        <f>IFERROR('Turistas lugar residencia isla '!AU148/'Turistas lugar residencia isla '!$K148,"-")</f>
        <v>0.28454290990290737</v>
      </c>
      <c r="AV148" s="35">
        <f t="shared" si="657"/>
        <v>0.52201008631441947</v>
      </c>
      <c r="AW148" s="243">
        <f>IFERROR('Turistas lugar residencia isla '!AW148/'Turistas lugar residencia isla '!$M148,"-")</f>
        <v>0.75492077026931004</v>
      </c>
      <c r="AX148" s="35">
        <f t="shared" si="658"/>
        <v>0.96018042879514587</v>
      </c>
      <c r="AY148" s="242">
        <f>IFERROR('Turistas lugar residencia isla '!AY148/'Turistas lugar residencia isla '!$C148,"-")</f>
        <v>2.3625962415804638E-2</v>
      </c>
      <c r="AZ148" s="35">
        <f t="shared" si="659"/>
        <v>-6.1678790404054995E-2</v>
      </c>
      <c r="BA148" s="243">
        <f>IFERROR('Turistas lugar residencia isla '!BA148/'Turistas lugar residencia isla '!$E148,"-")</f>
        <v>3.29255318045788E-2</v>
      </c>
      <c r="BB148" s="35">
        <f t="shared" si="660"/>
        <v>-0.1348275175639958</v>
      </c>
      <c r="BC148" s="243">
        <f>IFERROR('Turistas lugar residencia isla '!BC148/'Turistas lugar residencia isla '!$G148,"-")</f>
        <v>1.9013563972692039E-2</v>
      </c>
      <c r="BD148" s="35">
        <f t="shared" si="661"/>
        <v>-0.10454858273666989</v>
      </c>
      <c r="BE148" s="243">
        <f>IFERROR('Turistas lugar residencia isla '!BE148/'Turistas lugar residencia isla '!$I148,"-")</f>
        <v>7.8571804113774305E-3</v>
      </c>
      <c r="BF148" s="35">
        <f t="shared" si="662"/>
        <v>0.26751195764632252</v>
      </c>
      <c r="BG148" s="243">
        <f>IFERROR('Turistas lugar residencia isla '!BG148/'Turistas lugar residencia isla '!$K148,"-")</f>
        <v>1.2130960457561856E-2</v>
      </c>
      <c r="BH148" s="35">
        <f t="shared" si="663"/>
        <v>-3.7726834495848793E-2</v>
      </c>
      <c r="BI148" s="243">
        <f>IFERROR('Turistas lugar residencia isla '!BI148/'Turistas lugar residencia isla '!$M148,"-")</f>
        <v>1.7977687770908832E-2</v>
      </c>
      <c r="BJ148" s="35">
        <f t="shared" si="664"/>
        <v>-0.37815536756945056</v>
      </c>
      <c r="BK148" s="242">
        <f>IFERROR('Turistas lugar residencia isla '!BK148/'Turistas lugar residencia isla '!$C148,"-")</f>
        <v>1.7327756191413524E-2</v>
      </c>
      <c r="BL148" s="35">
        <f t="shared" si="665"/>
        <v>-4.0241478823283217E-2</v>
      </c>
      <c r="BM148" s="243">
        <f>IFERROR('Turistas lugar residencia isla '!BM148/'Turistas lugar residencia isla '!$E148,"-")</f>
        <v>1.9225225486800546E-2</v>
      </c>
      <c r="BN148" s="35">
        <f t="shared" si="666"/>
        <v>-0.15187668353146999</v>
      </c>
      <c r="BO148" s="243">
        <f>IFERROR('Turistas lugar residencia isla '!BO148/'Turistas lugar residencia isla '!$G148,"-")</f>
        <v>8.9899163468645758E-3</v>
      </c>
      <c r="BP148" s="35">
        <f t="shared" si="667"/>
        <v>-0.14041085670891673</v>
      </c>
      <c r="BQ148" s="243">
        <f>IFERROR('Turistas lugar residencia isla '!BQ148/'Turistas lugar residencia isla '!$I148,"-")</f>
        <v>1.9014960772515643E-2</v>
      </c>
      <c r="BR148" s="35">
        <f t="shared" si="668"/>
        <v>-0.25925087764435695</v>
      </c>
      <c r="BS148" s="243">
        <f>IFERROR('Turistas lugar residencia isla '!BS148/'Turistas lugar residencia isla '!$K148,"-")</f>
        <v>1.9764479649190595E-2</v>
      </c>
      <c r="BT148" s="35">
        <f t="shared" si="669"/>
        <v>0.29613294574925941</v>
      </c>
      <c r="BU148" s="243">
        <f>IFERROR('Turistas lugar residencia isla '!BU148/'Turistas lugar residencia isla '!$M148,"-")</f>
        <v>4.2397972476846913E-3</v>
      </c>
      <c r="BV148" s="35">
        <f t="shared" si="670"/>
        <v>-0.65189033124273066</v>
      </c>
      <c r="BW148" s="242">
        <f>IFERROR('Turistas lugar residencia isla '!BW148/'Turistas lugar residencia isla '!$C148,"-")</f>
        <v>0.2479427454437963</v>
      </c>
      <c r="BX148" s="35">
        <f t="shared" si="671"/>
        <v>-7.6231637832387511E-2</v>
      </c>
      <c r="BY148" s="243">
        <f>IFERROR('Turistas lugar residencia isla '!BY148/'Turistas lugar residencia isla '!$E148,"-")</f>
        <v>0.30642976985725218</v>
      </c>
      <c r="BZ148" s="35">
        <f t="shared" si="672"/>
        <v>-0.1086325202205245</v>
      </c>
      <c r="CA148" s="243">
        <f>IFERROR('Turistas lugar residencia isla '!CA148/'Turistas lugar residencia isla '!$G148,"-")</f>
        <v>0.10169024610441504</v>
      </c>
      <c r="CB148" s="35">
        <f t="shared" si="673"/>
        <v>-2.2518512804844848E-2</v>
      </c>
      <c r="CC148" s="243">
        <f>IFERROR('Turistas lugar residencia isla '!CC148/'Turistas lugar residencia isla '!$I148,"-")</f>
        <v>0.1687512048650259</v>
      </c>
      <c r="CD148" s="35">
        <f t="shared" si="674"/>
        <v>-0.16035760043682568</v>
      </c>
      <c r="CE148" s="243">
        <f>IFERROR('Turistas lugar residencia isla '!CE148/'Turistas lugar residencia isla '!$K148,"-")</f>
        <v>0.32733824262819505</v>
      </c>
      <c r="CF148" s="35">
        <f t="shared" si="675"/>
        <v>-0.24307264766683656</v>
      </c>
      <c r="CG148" s="243">
        <f>IFERROR('Turistas lugar residencia isla '!CG148/'Turistas lugar residencia isla '!$M148,"-")</f>
        <v>4.0360974916506788E-2</v>
      </c>
      <c r="CH148" s="35">
        <f t="shared" si="676"/>
        <v>-0.66257705857582749</v>
      </c>
      <c r="CI148" s="242">
        <f>IFERROR('Turistas lugar residencia isla '!CI148/'Turistas lugar residencia isla '!$C148,"-")</f>
        <v>3.235818783896003E-2</v>
      </c>
      <c r="CJ148" s="35">
        <f t="shared" si="677"/>
        <v>-4.36890406210243E-2</v>
      </c>
      <c r="CK148" s="243">
        <f>IFERROR('Turistas lugar residencia isla '!CK148/'Turistas lugar residencia isla '!$E148,"-")</f>
        <v>2.5714516808073351E-2</v>
      </c>
      <c r="CL148" s="35">
        <f t="shared" si="678"/>
        <v>-3.2609532759725557E-2</v>
      </c>
      <c r="CM148" s="243">
        <f>IFERROR('Turistas lugar residencia isla '!CM148/'Turistas lugar residencia isla '!$G148,"-")</f>
        <v>4.1030130948387082E-2</v>
      </c>
      <c r="CN148" s="35">
        <f t="shared" si="679"/>
        <v>-0.13098463620698664</v>
      </c>
      <c r="CO148" s="243">
        <f>IFERROR('Turistas lugar residencia isla '!CO148/'Turistas lugar residencia isla '!$I148,"-")</f>
        <v>2.0849276496807474E-2</v>
      </c>
      <c r="CP148" s="35">
        <f t="shared" si="680"/>
        <v>-0.27120527382112247</v>
      </c>
      <c r="CQ148" s="243">
        <f>IFERROR('Turistas lugar residencia isla '!CQ148/'Turistas lugar residencia isla '!$K148,"-")</f>
        <v>2.5874889361147679E-2</v>
      </c>
      <c r="CR148" s="35">
        <f t="shared" si="681"/>
        <v>6.3481101252538474E-2</v>
      </c>
      <c r="CS148" s="243">
        <f>IFERROR('Turistas lugar residencia isla '!CS148/'Turistas lugar residencia isla '!$M148,"-")</f>
        <v>3.6713328122409343E-2</v>
      </c>
      <c r="CT148" s="35">
        <f t="shared" si="682"/>
        <v>-0.59752078797639796</v>
      </c>
      <c r="CU148" s="242">
        <f>IFERROR('Turistas lugar residencia isla '!CU148/'Turistas lugar residencia isla '!$C148,"-")</f>
        <v>2.1050976854177561E-2</v>
      </c>
      <c r="CV148" s="35">
        <f t="shared" si="683"/>
        <v>-0.25253715813870337</v>
      </c>
      <c r="CW148" s="243">
        <f>IFERROR('Turistas lugar residencia isla '!CW148/'Turistas lugar residencia isla '!$E148,"-")</f>
        <v>1.5875846936511128E-2</v>
      </c>
      <c r="CX148" s="35">
        <f t="shared" si="684"/>
        <v>-0.18160519553178878</v>
      </c>
      <c r="CY148" s="243">
        <f>IFERROR('Turistas lugar residencia isla '!CY148/'Turistas lugar residencia isla '!$G148,"-")</f>
        <v>9.1699328756549466E-3</v>
      </c>
      <c r="CZ148" s="35">
        <f t="shared" si="685"/>
        <v>-0.40887671752269916</v>
      </c>
      <c r="DA148" s="243">
        <f>IFERROR('Turistas lugar residencia isla '!DA148/'Turistas lugar residencia isla '!$I148,"-")</f>
        <v>8.7042370356523215E-3</v>
      </c>
      <c r="DB148" s="35">
        <f t="shared" si="686"/>
        <v>-0.4010447015868035</v>
      </c>
      <c r="DC148" s="243">
        <f>IFERROR('Turistas lugar residencia isla '!DC148/'Turistas lugar residencia isla '!$K148,"-")</f>
        <v>5.3645802912329101E-2</v>
      </c>
      <c r="DD148" s="35">
        <f t="shared" si="687"/>
        <v>-0.35378883148797446</v>
      </c>
      <c r="DE148" s="243">
        <f>IFERROR('Turistas lugar residencia isla '!DE148/'Turistas lugar residencia isla '!$M148,"-")</f>
        <v>1.5632771974703333E-3</v>
      </c>
      <c r="DF148" s="35" t="str">
        <f t="shared" si="688"/>
        <v>-</v>
      </c>
      <c r="DG148" s="242">
        <f>IFERROR('Turistas lugar residencia isla '!DG148/'Turistas lugar residencia isla '!$C148,"-")</f>
        <v>0.23181961089866485</v>
      </c>
      <c r="DH148" s="35">
        <f t="shared" si="689"/>
        <v>1.2049188913390463E-2</v>
      </c>
      <c r="DI148" s="243">
        <f>IFERROR('Turistas lugar residencia isla '!DI148/'Turistas lugar residencia isla '!$E148,"-")</f>
        <v>0.18061757148278959</v>
      </c>
      <c r="DJ148" s="35">
        <f t="shared" si="690"/>
        <v>-5.1773219994111219E-3</v>
      </c>
      <c r="DK148" s="243">
        <f>IFERROR('Turistas lugar residencia isla '!DK148/'Turistas lugar residencia isla '!$G148,"-")</f>
        <v>0.39485261828586077</v>
      </c>
      <c r="DL148" s="35">
        <f t="shared" si="691"/>
        <v>-1.2588296827320655E-2</v>
      </c>
      <c r="DM148" s="243">
        <f>IFERROR('Turistas lugar residencia isla '!DM148/'Turistas lugar residencia isla '!$I148,"-")</f>
        <v>7.5779438138578459E-2</v>
      </c>
      <c r="DN148" s="35">
        <f t="shared" si="692"/>
        <v>-0.26804580742562056</v>
      </c>
      <c r="DO148" s="243">
        <f>IFERROR('Turistas lugar residencia isla '!DO148/'Turistas lugar residencia isla '!$K148,"-")</f>
        <v>0.11194180733339025</v>
      </c>
      <c r="DP148" s="35">
        <f t="shared" si="693"/>
        <v>-5.4295575682207997E-2</v>
      </c>
      <c r="DQ148" s="243">
        <f>IFERROR('Turistas lugar residencia isla '!DQ148/'Turistas lugar residencia isla '!$M148,"-")</f>
        <v>5.2109239915677777E-3</v>
      </c>
      <c r="DR148" s="35">
        <f t="shared" si="694"/>
        <v>-0.95064334288496821</v>
      </c>
      <c r="DS148" s="242">
        <f>IFERROR('Turistas lugar residencia isla '!DS148/'Turistas lugar residencia isla '!$C148,"-")</f>
        <v>5.5214388479374488E-2</v>
      </c>
      <c r="DT148" s="35">
        <f t="shared" si="695"/>
        <v>4.5194137773933329E-2</v>
      </c>
      <c r="DU148" s="243">
        <f>IFERROR('Turistas lugar residencia isla '!DU148/'Turistas lugar residencia isla '!$E148,"-")</f>
        <v>9.4292783385423254E-2</v>
      </c>
      <c r="DV148" s="35">
        <f t="shared" si="696"/>
        <v>9.64959503807159E-2</v>
      </c>
      <c r="DW148" s="243">
        <f>IFERROR('Turistas lugar residencia isla '!DW148/'Turistas lugar residencia isla '!$G148,"-")</f>
        <v>6.4977784323833374E-2</v>
      </c>
      <c r="DX148" s="35">
        <f t="shared" si="697"/>
        <v>-6.8830963299142511E-2</v>
      </c>
      <c r="DY148" s="243">
        <f>IFERROR('Turistas lugar residencia isla '!DY148/'Turistas lugar residencia isla '!$I148,"-")</f>
        <v>6.8786839660943677E-2</v>
      </c>
      <c r="DZ148" s="35">
        <f t="shared" si="698"/>
        <v>-7.5477494211932394E-2</v>
      </c>
      <c r="EA148" s="243">
        <f>IFERROR('Turistas lugar residencia isla '!EA148/'Turistas lugar residencia isla '!$K148,"-")</f>
        <v>4.1254251452345542E-2</v>
      </c>
      <c r="EB148" s="35">
        <f t="shared" si="699"/>
        <v>0.13170354083652813</v>
      </c>
      <c r="EC148" s="243">
        <f>IFERROR('Turistas lugar residencia isla '!EC148/'Turistas lugar residencia isla '!$M148,"-")</f>
        <v>7.7334849238494513E-2</v>
      </c>
      <c r="ED148" s="35">
        <f t="shared" si="700"/>
        <v>0.3979416548325776</v>
      </c>
    </row>
    <row r="149" spans="1:134" s="16" customFormat="1" outlineLevel="1" x14ac:dyDescent="0.25">
      <c r="A149" s="218"/>
      <c r="B149" s="33" t="s">
        <v>55</v>
      </c>
      <c r="C149" s="242">
        <f>IFERROR('Turistas lugar residencia isla '!C149/'Turistas lugar residencia isla '!$C149,"-")</f>
        <v>1</v>
      </c>
      <c r="D149" s="35">
        <f t="shared" si="635"/>
        <v>0</v>
      </c>
      <c r="E149" s="243">
        <f>IFERROR('Turistas lugar residencia isla '!E149/'Turistas lugar residencia isla '!$E149,"-")</f>
        <v>1</v>
      </c>
      <c r="F149" s="35">
        <f t="shared" si="636"/>
        <v>0</v>
      </c>
      <c r="G149" s="243">
        <f>IFERROR('Turistas lugar residencia isla '!G149/'Turistas lugar residencia isla '!$G149,"-")</f>
        <v>1</v>
      </c>
      <c r="H149" s="35">
        <f t="shared" si="637"/>
        <v>0</v>
      </c>
      <c r="I149" s="243">
        <f>IFERROR('Turistas lugar residencia isla '!I149/'Turistas lugar residencia isla '!$I149,"-")</f>
        <v>1</v>
      </c>
      <c r="J149" s="35">
        <f t="shared" si="638"/>
        <v>0</v>
      </c>
      <c r="K149" s="243">
        <f>IFERROR('Turistas lugar residencia isla '!K149/'Turistas lugar residencia isla '!$K149,"-")</f>
        <v>1</v>
      </c>
      <c r="L149" s="35">
        <f t="shared" si="639"/>
        <v>0</v>
      </c>
      <c r="M149" s="243">
        <f>IFERROR('Turistas lugar residencia isla '!M149/'Turistas lugar residencia isla '!$M149,"-")</f>
        <v>1</v>
      </c>
      <c r="N149" s="35">
        <f t="shared" si="640"/>
        <v>0</v>
      </c>
      <c r="O149" s="242">
        <f>IFERROR('Turistas lugar residencia isla '!O149/'Turistas lugar residencia isla '!$C149,"-")</f>
        <v>0.90451440039653519</v>
      </c>
      <c r="P149" s="35">
        <f t="shared" si="641"/>
        <v>4.9211824917216873E-4</v>
      </c>
      <c r="Q149" s="243">
        <f>IFERROR('Turistas lugar residencia isla '!Q149/'Turistas lugar residencia isla '!$E149,"-")</f>
        <v>0.90300082090601985</v>
      </c>
      <c r="R149" s="35">
        <f t="shared" si="642"/>
        <v>1.642871408941815E-2</v>
      </c>
      <c r="S149" s="243">
        <f>IFERROR('Turistas lugar residencia isla '!S149/'Turistas lugar residencia isla '!$G149,"-")</f>
        <v>0.89956294683495786</v>
      </c>
      <c r="T149" s="35">
        <f t="shared" si="643"/>
        <v>-1.0586686424737146E-2</v>
      </c>
      <c r="U149" s="243">
        <f>IFERROR('Turistas lugar residencia isla '!U149/'Turistas lugar residencia isla '!$I149,"-")</f>
        <v>0.9460703383891772</v>
      </c>
      <c r="V149" s="35">
        <f t="shared" si="644"/>
        <v>-1.2956641460474816E-2</v>
      </c>
      <c r="W149" s="243">
        <f>IFERROR('Turistas lugar residencia isla '!W149/'Turistas lugar residencia isla '!$K149,"-")</f>
        <v>0.92119676657948213</v>
      </c>
      <c r="X149" s="35">
        <f t="shared" si="645"/>
        <v>3.0676005285244612E-2</v>
      </c>
      <c r="Y149" s="243">
        <f>IFERROR('Turistas lugar residencia isla '!Y149/'Turistas lugar residencia isla '!$M149,"-")</f>
        <v>0.93867388624332226</v>
      </c>
      <c r="Z149" s="35">
        <f t="shared" si="646"/>
        <v>7.9297982331197447E-2</v>
      </c>
      <c r="AA149" s="242">
        <f>IFERROR('Turistas lugar residencia isla '!AA149/'Turistas lugar residencia isla '!$C149,"-")</f>
        <v>9.5485599603464824E-2</v>
      </c>
      <c r="AB149" s="35">
        <f t="shared" si="647"/>
        <v>-4.6479879226609677E-3</v>
      </c>
      <c r="AC149" s="243">
        <f>IFERROR('Turistas lugar residencia isla '!AC149/'Turistas lugar residencia isla '!$E149,"-")</f>
        <v>9.6999179093980092E-2</v>
      </c>
      <c r="AD149" s="35">
        <f t="shared" si="648"/>
        <v>-0.1307695896614548</v>
      </c>
      <c r="AE149" s="243">
        <f>IFERROR('Turistas lugar residencia isla '!AE149/'Turistas lugar residencia isla '!$G149,"-")</f>
        <v>0.10043705316504213</v>
      </c>
      <c r="AF149" s="35">
        <f t="shared" si="649"/>
        <v>0.10599167463589421</v>
      </c>
      <c r="AG149" s="243">
        <f>IFERROR('Turistas lugar residencia isla '!AG149/'Turistas lugar residencia isla '!$I149,"-")</f>
        <v>5.392966161082275E-2</v>
      </c>
      <c r="AH149" s="35">
        <f t="shared" si="650"/>
        <v>0.29916989584656029</v>
      </c>
      <c r="AI149" s="243">
        <f>IFERROR('Turistas lugar residencia isla '!AI149/'Turistas lugar residencia isla '!$K149,"-")</f>
        <v>7.8807790101067171E-2</v>
      </c>
      <c r="AJ149" s="35">
        <f t="shared" si="651"/>
        <v>-0.25807578453273716</v>
      </c>
      <c r="AK149" s="243">
        <f>IFERROR('Turistas lugar residencia isla '!AK149/'Turistas lugar residencia isla '!$M149,"-")</f>
        <v>6.1326113756677708E-2</v>
      </c>
      <c r="AL149" s="35">
        <f t="shared" si="652"/>
        <v>-0.52931856855858805</v>
      </c>
      <c r="AM149" s="242">
        <f>IFERROR('Turistas lugar residencia isla '!AM149/'Turistas lugar residencia isla '!$C149,"-")</f>
        <v>0.22936907926890562</v>
      </c>
      <c r="AN149" s="35">
        <f t="shared" si="653"/>
        <v>5.2626635383398845E-2</v>
      </c>
      <c r="AO149" s="243">
        <f>IFERROR('Turistas lugar residencia isla '!AO149/'Turistas lugar residencia isla '!$E149,"-")</f>
        <v>0.21928058399800127</v>
      </c>
      <c r="AP149" s="35">
        <f t="shared" si="654"/>
        <v>0.19246795661094906</v>
      </c>
      <c r="AQ149" s="243">
        <f>IFERROR('Turistas lugar residencia isla '!AQ149/'Turistas lugar residencia isla '!$G149,"-")</f>
        <v>0.28172628015054646</v>
      </c>
      <c r="AR149" s="35">
        <f t="shared" si="655"/>
        <v>0.32698139398088188</v>
      </c>
      <c r="AS149" s="243">
        <f>IFERROR('Turistas lugar residencia isla '!AS149/'Turistas lugar residencia isla '!$I149,"-")</f>
        <v>0.45576829427624627</v>
      </c>
      <c r="AT149" s="35">
        <f t="shared" si="656"/>
        <v>6.8876649741081319E-2</v>
      </c>
      <c r="AU149" s="243">
        <f>IFERROR('Turistas lugar residencia isla '!AU149/'Turistas lugar residencia isla '!$K149,"-")</f>
        <v>0.30627728312478925</v>
      </c>
      <c r="AV149" s="35">
        <f t="shared" si="657"/>
        <v>0.41640661822485159</v>
      </c>
      <c r="AW149" s="243">
        <f>IFERROR('Turistas lugar residencia isla '!AW149/'Turistas lugar residencia isla '!$M149,"-")</f>
        <v>0.76661268099301405</v>
      </c>
      <c r="AX149" s="35">
        <f t="shared" si="658"/>
        <v>0.70930292973280329</v>
      </c>
      <c r="AY149" s="242">
        <f>IFERROR('Turistas lugar residencia isla '!AY149/'Turistas lugar residencia isla '!$C149,"-")</f>
        <v>2.5357106957043178E-2</v>
      </c>
      <c r="AZ149" s="35">
        <f t="shared" si="659"/>
        <v>-7.2964469135359034E-2</v>
      </c>
      <c r="BA149" s="243">
        <f>IFERROR('Turistas lugar residencia isla '!BA149/'Turistas lugar residencia isla '!$E149,"-")</f>
        <v>3.6783308104294955E-2</v>
      </c>
      <c r="BB149" s="35">
        <f t="shared" si="660"/>
        <v>-0.13521469911860684</v>
      </c>
      <c r="BC149" s="243">
        <f>IFERROR('Turistas lugar residencia isla '!BC149/'Turistas lugar residencia isla '!$G149,"-")</f>
        <v>1.9662069002230515E-2</v>
      </c>
      <c r="BD149" s="35">
        <f t="shared" si="661"/>
        <v>9.9708894447902985E-4</v>
      </c>
      <c r="BE149" s="243">
        <f>IFERROR('Turistas lugar residencia isla '!BE149/'Turistas lugar residencia isla '!$I149,"-")</f>
        <v>8.0054161272314801E-3</v>
      </c>
      <c r="BF149" s="35">
        <f t="shared" si="662"/>
        <v>-0.12178093374542309</v>
      </c>
      <c r="BG149" s="243">
        <f>IFERROR('Turistas lugar residencia isla '!BG149/'Turistas lugar residencia isla '!$K149,"-")</f>
        <v>1.1592195317555067E-2</v>
      </c>
      <c r="BH149" s="35">
        <f t="shared" si="663"/>
        <v>-0.24943223675815529</v>
      </c>
      <c r="BI149" s="243">
        <f>IFERROR('Turistas lugar residencia isla '!BI149/'Turistas lugar residencia isla '!$M149,"-")</f>
        <v>1.3971814643815417E-2</v>
      </c>
      <c r="BJ149" s="35">
        <f t="shared" si="664"/>
        <v>-0.55476041505599138</v>
      </c>
      <c r="BK149" s="242">
        <f>IFERROR('Turistas lugar residencia isla '!BK149/'Turistas lugar residencia isla '!$C149,"-")</f>
        <v>2.712227772020007E-2</v>
      </c>
      <c r="BL149" s="35">
        <f t="shared" si="665"/>
        <v>0.1367389205309677</v>
      </c>
      <c r="BM149" s="243">
        <f>IFERROR('Turistas lugar residencia isla '!BM149/'Turistas lugar residencia isla '!$E149,"-")</f>
        <v>2.4793041404316159E-2</v>
      </c>
      <c r="BN149" s="35">
        <f t="shared" si="666"/>
        <v>-7.6173849430209439E-2</v>
      </c>
      <c r="BO149" s="243">
        <f>IFERROR('Turistas lugar residencia isla '!BO149/'Turistas lugar residencia isla '!$G149,"-")</f>
        <v>1.1658300017567302E-2</v>
      </c>
      <c r="BP149" s="35">
        <f t="shared" si="667"/>
        <v>0.35820043081023978</v>
      </c>
      <c r="BQ149" s="243">
        <f>IFERROR('Turistas lugar residencia isla '!BQ149/'Turistas lugar residencia isla '!$I149,"-")</f>
        <v>4.7616785243428786E-2</v>
      </c>
      <c r="BR149" s="35">
        <f t="shared" si="668"/>
        <v>1.9836096290313909E-2</v>
      </c>
      <c r="BS149" s="243">
        <f>IFERROR('Turistas lugar residencia isla '!BS149/'Turistas lugar residencia isla '!$K149,"-")</f>
        <v>3.4234340967292144E-2</v>
      </c>
      <c r="BT149" s="35">
        <f t="shared" si="669"/>
        <v>0.33074656428773497</v>
      </c>
      <c r="BU149" s="243">
        <f>IFERROR('Turistas lugar residencia isla '!BU149/'Turistas lugar residencia isla '!$M149,"-")</f>
        <v>1.0974401121612801E-2</v>
      </c>
      <c r="BV149" s="35">
        <f t="shared" si="670"/>
        <v>-5.1853685975855601E-3</v>
      </c>
      <c r="BW149" s="242">
        <f>IFERROR('Turistas lugar residencia isla '!BW149/'Turistas lugar residencia isla '!$C149,"-")</f>
        <v>0.24443238971365586</v>
      </c>
      <c r="BX149" s="35">
        <f t="shared" si="671"/>
        <v>-4.8945800741285739E-2</v>
      </c>
      <c r="BY149" s="243">
        <f>IFERROR('Turistas lugar residencia isla '!BY149/'Turistas lugar residencia isla '!$E149,"-")</f>
        <v>0.27476207372197947</v>
      </c>
      <c r="BZ149" s="35">
        <f t="shared" si="672"/>
        <v>-0.11593027500730879</v>
      </c>
      <c r="CA149" s="243">
        <f>IFERROR('Turistas lugar residencia isla '!CA149/'Turistas lugar residencia isla '!$G149,"-")</f>
        <v>0.10506044748707739</v>
      </c>
      <c r="CB149" s="35">
        <f t="shared" si="673"/>
        <v>-9.0396957502772879E-2</v>
      </c>
      <c r="CC149" s="243">
        <f>IFERROR('Turistas lugar residencia isla '!CC149/'Turistas lugar residencia isla '!$I149,"-")</f>
        <v>0.18076918508664616</v>
      </c>
      <c r="CD149" s="35">
        <f t="shared" si="674"/>
        <v>-0.14987954963768146</v>
      </c>
      <c r="CE149" s="243">
        <f>IFERROR('Turistas lugar residencia isla '!CE149/'Turistas lugar residencia isla '!$K149,"-")</f>
        <v>0.35273719800599657</v>
      </c>
      <c r="CF149" s="35">
        <f t="shared" si="675"/>
        <v>-0.13822049807406056</v>
      </c>
      <c r="CG149" s="243">
        <f>IFERROR('Turistas lugar residencia isla '!CG149/'Turistas lugar residencia isla '!$M149,"-")</f>
        <v>4.2471415794435446E-2</v>
      </c>
      <c r="CH149" s="35">
        <f t="shared" si="676"/>
        <v>-0.64409961630346912</v>
      </c>
      <c r="CI149" s="242">
        <f>IFERROR('Turistas lugar residencia isla '!CI149/'Turistas lugar residencia isla '!$C149,"-")</f>
        <v>3.6621444095126847E-2</v>
      </c>
      <c r="CJ149" s="35">
        <f t="shared" si="677"/>
        <v>7.9904664836614181E-3</v>
      </c>
      <c r="CK149" s="243">
        <f>IFERROR('Turistas lugar residencia isla '!CK149/'Turistas lugar residencia isla '!$E149,"-")</f>
        <v>2.8240426787150195E-2</v>
      </c>
      <c r="CL149" s="35">
        <f t="shared" si="678"/>
        <v>-8.6555741278466214E-2</v>
      </c>
      <c r="CM149" s="243">
        <f>IFERROR('Turistas lugar residencia isla '!CM149/'Turistas lugar residencia isla '!$G149,"-")</f>
        <v>4.3963502600492949E-2</v>
      </c>
      <c r="CN149" s="35">
        <f t="shared" si="679"/>
        <v>-7.3370165171520174E-3</v>
      </c>
      <c r="CO149" s="243">
        <f>IFERROR('Turistas lugar residencia isla '!CO149/'Turistas lugar residencia isla '!$I149,"-")</f>
        <v>2.598790873350516E-2</v>
      </c>
      <c r="CP149" s="35">
        <f t="shared" si="680"/>
        <v>-0.21385432247135727</v>
      </c>
      <c r="CQ149" s="243">
        <f>IFERROR('Turistas lugar residencia isla '!CQ149/'Turistas lugar residencia isla '!$K149,"-")</f>
        <v>3.0329265736496278E-2</v>
      </c>
      <c r="CR149" s="35">
        <f t="shared" si="681"/>
        <v>3.0433260258940553E-2</v>
      </c>
      <c r="CS149" s="243">
        <f>IFERROR('Turistas lugar residencia isla '!CS149/'Turistas lugar residencia isla '!$M149,"-")</f>
        <v>3.6669970267591674E-2</v>
      </c>
      <c r="CT149" s="35">
        <f t="shared" si="682"/>
        <v>-0.64784228982819625</v>
      </c>
      <c r="CU149" s="242">
        <f>IFERROR('Turistas lugar residencia isla '!CU149/'Turistas lugar residencia isla '!$C149,"-")</f>
        <v>2.0428147064634538E-2</v>
      </c>
      <c r="CV149" s="35">
        <f t="shared" si="683"/>
        <v>-0.15289762628038217</v>
      </c>
      <c r="CW149" s="243">
        <f>IFERROR('Turistas lugar residencia isla '!CW149/'Turistas lugar residencia isla '!$E149,"-")</f>
        <v>1.4948467677087905E-2</v>
      </c>
      <c r="CX149" s="35">
        <f t="shared" si="684"/>
        <v>1.3033997965325783E-2</v>
      </c>
      <c r="CY149" s="243">
        <f>IFERROR('Turistas lugar residencia isla '!CY149/'Turistas lugar residencia isla '!$G149,"-")</f>
        <v>9.805748233953868E-3</v>
      </c>
      <c r="CZ149" s="35">
        <f t="shared" si="685"/>
        <v>-0.12662324104825173</v>
      </c>
      <c r="DA149" s="243">
        <f>IFERROR('Turistas lugar residencia isla '!DA149/'Turistas lugar residencia isla '!$I149,"-")</f>
        <v>1.0856009406957823E-2</v>
      </c>
      <c r="DB149" s="35">
        <f t="shared" si="686"/>
        <v>-0.3848947481196997</v>
      </c>
      <c r="DC149" s="243">
        <f>IFERROR('Turistas lugar residencia isla '!DC149/'Turistas lugar residencia isla '!$K149,"-")</f>
        <v>4.9234933335763564E-2</v>
      </c>
      <c r="DD149" s="35">
        <f t="shared" si="687"/>
        <v>-0.32025874733570203</v>
      </c>
      <c r="DE149" s="243">
        <f>IFERROR('Turistas lugar residencia isla '!DE149/'Turistas lugar residencia isla '!$M149,"-")</f>
        <v>1.5228794507964902E-3</v>
      </c>
      <c r="DF149" s="35" t="str">
        <f t="shared" si="688"/>
        <v>-</v>
      </c>
      <c r="DG149" s="242">
        <f>IFERROR('Turistas lugar residencia isla '!DG149/'Turistas lugar residencia isla '!$C149,"-")</f>
        <v>0.23070703884588856</v>
      </c>
      <c r="DH149" s="35">
        <f t="shared" si="689"/>
        <v>-2.7215836085226264E-2</v>
      </c>
      <c r="DI149" s="243">
        <f>IFERROR('Turistas lugar residencia isla '!DI149/'Turistas lugar residencia isla '!$E149,"-")</f>
        <v>0.19570945385605382</v>
      </c>
      <c r="DJ149" s="35">
        <f t="shared" si="690"/>
        <v>8.9405705280394709E-2</v>
      </c>
      <c r="DK149" s="243">
        <f>IFERROR('Turistas lugar residencia isla '!DK149/'Turistas lugar residencia isla '!$G149,"-")</f>
        <v>0.35503782293224878</v>
      </c>
      <c r="DL149" s="35">
        <f t="shared" si="691"/>
        <v>-0.16134489970754728</v>
      </c>
      <c r="DM149" s="243">
        <f>IFERROR('Turistas lugar residencia isla '!DM149/'Turistas lugar residencia isla '!$I149,"-")</f>
        <v>0.11028826624541233</v>
      </c>
      <c r="DN149" s="35">
        <f t="shared" si="692"/>
        <v>-5.6274620171695267E-2</v>
      </c>
      <c r="DO149" s="243">
        <f>IFERROR('Turistas lugar residencia isla '!DO149/'Turistas lugar residencia isla '!$K149,"-")</f>
        <v>9.023138823829617E-2</v>
      </c>
      <c r="DP149" s="35">
        <f t="shared" si="693"/>
        <v>3.8789080335257076E-2</v>
      </c>
      <c r="DQ149" s="243">
        <f>IFERROR('Turistas lugar residencia isla '!DQ149/'Turistas lugar residencia isla '!$M149,"-")</f>
        <v>1.0031666223500688E-2</v>
      </c>
      <c r="DR149" s="35">
        <f t="shared" si="694"/>
        <v>-0.91260725061397063</v>
      </c>
      <c r="DS149" s="242">
        <f>IFERROR('Turistas lugar residencia isla '!DS149/'Turistas lugar residencia isla '!$C149,"-")</f>
        <v>5.4486324042717652E-2</v>
      </c>
      <c r="DT149" s="35">
        <f t="shared" si="695"/>
        <v>0.11846200625913128</v>
      </c>
      <c r="DU149" s="243">
        <f>IFERROR('Turistas lugar residencia isla '!DU149/'Turistas lugar residencia isla '!$E149,"-")</f>
        <v>8.61636395319786E-2</v>
      </c>
      <c r="DV149" s="35">
        <f t="shared" si="696"/>
        <v>0.10618703134235008</v>
      </c>
      <c r="DW149" s="243">
        <f>IFERROR('Turistas lugar residencia isla '!DW149/'Turistas lugar residencia isla '!$G149,"-")</f>
        <v>5.8576303307443747E-2</v>
      </c>
      <c r="DX149" s="35">
        <f t="shared" si="697"/>
        <v>-5.9228979109238744E-2</v>
      </c>
      <c r="DY149" s="243">
        <f>IFERROR('Turistas lugar residencia isla '!DY149/'Turistas lugar residencia isla '!$I149,"-")</f>
        <v>6.9560414761322201E-2</v>
      </c>
      <c r="DZ149" s="35">
        <f t="shared" si="698"/>
        <v>6.1931973818505792E-2</v>
      </c>
      <c r="EA149" s="243">
        <f>IFERROR('Turistas lugar residencia isla '!EA149/'Turistas lugar residencia isla '!$K149,"-")</f>
        <v>3.8727227988954609E-2</v>
      </c>
      <c r="EB149" s="35">
        <f t="shared" si="699"/>
        <v>0.33657192403730907</v>
      </c>
      <c r="EC149" s="243">
        <f>IFERROR('Turistas lugar residencia isla '!EC149/'Turistas lugar residencia isla '!$M149,"-")</f>
        <v>5.3373298846962701E-2</v>
      </c>
      <c r="ED149" s="35">
        <f t="shared" si="700"/>
        <v>0.31870382565534361</v>
      </c>
    </row>
    <row r="150" spans="1:134" s="16" customFormat="1" ht="15.75" x14ac:dyDescent="0.25">
      <c r="A150" s="218"/>
      <c r="B150" s="225">
        <v>2013</v>
      </c>
      <c r="C150" s="246">
        <f>IFERROR('Turistas lugar residencia isla '!C150/'Turistas lugar residencia isla '!$C150,"-")</f>
        <v>1</v>
      </c>
      <c r="D150" s="247">
        <f t="shared" si="635"/>
        <v>0</v>
      </c>
      <c r="E150" s="246">
        <f>IFERROR('Turistas lugar residencia isla '!E150/'Turistas lugar residencia isla '!$E150,"-")</f>
        <v>1</v>
      </c>
      <c r="F150" s="247">
        <f t="shared" si="636"/>
        <v>0</v>
      </c>
      <c r="G150" s="246">
        <f>IFERROR('Turistas lugar residencia isla '!G150/'Turistas lugar residencia isla '!$G150,"-")</f>
        <v>1</v>
      </c>
      <c r="H150" s="247">
        <f t="shared" si="637"/>
        <v>0</v>
      </c>
      <c r="I150" s="246">
        <f>IFERROR('Turistas lugar residencia isla '!I150/'Turistas lugar residencia isla '!$I150,"-")</f>
        <v>1</v>
      </c>
      <c r="J150" s="247">
        <f t="shared" si="638"/>
        <v>0</v>
      </c>
      <c r="K150" s="246">
        <f>IFERROR('Turistas lugar residencia isla '!K150/'Turistas lugar residencia isla '!$K150,"-")</f>
        <v>1</v>
      </c>
      <c r="L150" s="247">
        <f t="shared" si="639"/>
        <v>0</v>
      </c>
      <c r="M150" s="246">
        <f>IFERROR('Turistas lugar residencia isla '!M150/'Turistas lugar residencia isla '!$M150,"-")</f>
        <v>1</v>
      </c>
      <c r="N150" s="247">
        <f t="shared" si="640"/>
        <v>0</v>
      </c>
      <c r="O150" s="246">
        <f>IFERROR('Turistas lugar residencia isla '!O150/'Turistas lugar residencia isla '!$C150,"-")</f>
        <v>0.87491769448899936</v>
      </c>
      <c r="P150" s="247">
        <f t="shared" si="641"/>
        <v>8.5389553736625601E-3</v>
      </c>
      <c r="Q150" s="246">
        <f>IFERROR('Turistas lugar residencia isla '!Q150/'Turistas lugar residencia isla '!$E150,"-")</f>
        <v>0.87041887548632257</v>
      </c>
      <c r="R150" s="247">
        <f t="shared" si="642"/>
        <v>1.8366918130733989E-2</v>
      </c>
      <c r="S150" s="246">
        <f>IFERROR('Turistas lugar residencia isla '!S150/'Turistas lugar residencia isla '!$G150,"-")</f>
        <v>0.86461852115729765</v>
      </c>
      <c r="T150" s="247">
        <f t="shared" si="643"/>
        <v>9.7538810749009386E-4</v>
      </c>
      <c r="U150" s="246">
        <f>IFERROR('Turistas lugar residencia isla '!U150/'Turistas lugar residencia isla '!$I150,"-")</f>
        <v>0.92310927601550774</v>
      </c>
      <c r="V150" s="247">
        <f t="shared" si="644"/>
        <v>-4.0997825784434561E-3</v>
      </c>
      <c r="W150" s="246">
        <f>IFERROR('Turistas lugar residencia isla '!W150/'Turistas lugar residencia isla '!$K150,"-")</f>
        <v>0.86885706090915193</v>
      </c>
      <c r="X150" s="247">
        <f t="shared" si="645"/>
        <v>2.1418996454543704E-2</v>
      </c>
      <c r="Y150" s="246">
        <f>IFERROR('Turistas lugar residencia isla '!Y150/'Turistas lugar residencia isla '!$M150,"-")</f>
        <v>0.78550966174562309</v>
      </c>
      <c r="Z150" s="247">
        <f t="shared" si="646"/>
        <v>7.2690518463484954E-2</v>
      </c>
      <c r="AA150" s="246">
        <f>IFERROR('Turistas lugar residencia isla '!AA150/'Turistas lugar residencia isla '!$C150,"-")</f>
        <v>0.12508222346189307</v>
      </c>
      <c r="AB150" s="247">
        <f t="shared" si="647"/>
        <v>-5.5911505767328284E-2</v>
      </c>
      <c r="AC150" s="246">
        <f>IFERROR('Turistas lugar residencia isla '!AC150/'Turistas lugar residencia isla '!$E150,"-")</f>
        <v>0.12958112451367737</v>
      </c>
      <c r="AD150" s="247">
        <f t="shared" si="648"/>
        <v>-0.10805495704906254</v>
      </c>
      <c r="AE150" s="246">
        <f>IFERROR('Turistas lugar residencia isla '!AE150/'Turistas lugar residencia isla '!$G150,"-")</f>
        <v>0.13538177422842296</v>
      </c>
      <c r="AF150" s="247">
        <f t="shared" si="649"/>
        <v>-6.1803860058768922E-3</v>
      </c>
      <c r="AG150" s="246">
        <f>IFERROR('Turistas lugar residencia isla '!AG150/'Turistas lugar residencia isla '!$I150,"-")</f>
        <v>7.6890178474503135E-2</v>
      </c>
      <c r="AH150" s="247">
        <f t="shared" si="650"/>
        <v>5.2001241290022815E-2</v>
      </c>
      <c r="AI150" s="246">
        <f>IFERROR('Turistas lugar residencia isla '!AI150/'Turistas lugar residencia isla '!$K150,"-")</f>
        <v>0.13114511855869176</v>
      </c>
      <c r="AJ150" s="247">
        <f t="shared" si="651"/>
        <v>-0.12196895700582133</v>
      </c>
      <c r="AK150" s="246">
        <f>IFERROR('Turistas lugar residencia isla '!AK150/'Turistas lugar residencia isla '!$M150,"-")</f>
        <v>0.21449862981895368</v>
      </c>
      <c r="AL150" s="247">
        <f t="shared" si="652"/>
        <v>-0.1987953199253425</v>
      </c>
      <c r="AM150" s="246">
        <f>IFERROR('Turistas lugar residencia isla '!AM150/'Turistas lugar residencia isla '!$C150,"-")</f>
        <v>0.20940950652138615</v>
      </c>
      <c r="AN150" s="247">
        <f t="shared" si="653"/>
        <v>-4.3501062519042066E-2</v>
      </c>
      <c r="AO150" s="246">
        <f>IFERROR('Turistas lugar residencia isla '!AO150/'Turistas lugar residencia isla '!$E150,"-")</f>
        <v>0.15524321245812517</v>
      </c>
      <c r="AP150" s="247">
        <f t="shared" si="654"/>
        <v>2.0850500120989324E-2</v>
      </c>
      <c r="AQ150" s="246">
        <f>IFERROR('Turistas lugar residencia isla '!AQ150/'Turistas lugar residencia isla '!$G150,"-")</f>
        <v>0.23261773188665222</v>
      </c>
      <c r="AR150" s="247">
        <f t="shared" si="655"/>
        <v>-1.0370655155182318E-2</v>
      </c>
      <c r="AS150" s="246">
        <f>IFERROR('Turistas lugar residencia isla '!AS150/'Turistas lugar residencia isla '!$I150,"-")</f>
        <v>0.44421096616910699</v>
      </c>
      <c r="AT150" s="247">
        <f t="shared" si="656"/>
        <v>-2.3876835104052696E-2</v>
      </c>
      <c r="AU150" s="246">
        <f>IFERROR('Turistas lugar residencia isla '!AU150/'Turistas lugar residencia isla '!$K150,"-")</f>
        <v>0.17730145265890718</v>
      </c>
      <c r="AV150" s="247">
        <f t="shared" si="657"/>
        <v>0.14375095050637654</v>
      </c>
      <c r="AW150" s="246">
        <f>IFERROR('Turistas lugar residencia isla '!AW150/'Turistas lugar residencia isla '!$M150,"-")</f>
        <v>0.511950217446281</v>
      </c>
      <c r="AX150" s="247">
        <f t="shared" si="658"/>
        <v>0.26249607415767207</v>
      </c>
      <c r="AY150" s="246">
        <f>IFERROR('Turistas lugar residencia isla '!AY150/'Turistas lugar residencia isla '!$C150,"-")</f>
        <v>2.5252335876554819E-2</v>
      </c>
      <c r="AZ150" s="247">
        <f t="shared" si="659"/>
        <v>-2.1468908110289675E-2</v>
      </c>
      <c r="BA150" s="246">
        <f>IFERROR('Turistas lugar residencia isla '!BA150/'Turistas lugar residencia isla '!$E150,"-")</f>
        <v>3.4883386927755299E-2</v>
      </c>
      <c r="BB150" s="247">
        <f t="shared" si="660"/>
        <v>-3.0427350291722721E-2</v>
      </c>
      <c r="BC150" s="246">
        <f>IFERROR('Turistas lugar residencia isla '!BC150/'Turistas lugar residencia isla '!$G150,"-")</f>
        <v>2.4601790510083876E-2</v>
      </c>
      <c r="BD150" s="247">
        <f t="shared" si="661"/>
        <v>-5.4424643777382542E-2</v>
      </c>
      <c r="BE150" s="246">
        <f>IFERROR('Turistas lugar residencia isla '!BE150/'Turistas lugar residencia isla '!$I150,"-")</f>
        <v>1.0090843778485849E-2</v>
      </c>
      <c r="BF150" s="247">
        <f t="shared" si="662"/>
        <v>9.2623434324205833E-2</v>
      </c>
      <c r="BG150" s="246">
        <f>IFERROR('Turistas lugar residencia isla '!BG150/'Turistas lugar residencia isla '!$K150,"-")</f>
        <v>1.3466495912626006E-2</v>
      </c>
      <c r="BH150" s="247">
        <f t="shared" si="663"/>
        <v>-2.8416441058431885E-2</v>
      </c>
      <c r="BI150" s="246">
        <f>IFERROR('Turistas lugar residencia isla '!BI150/'Turistas lugar residencia isla '!$M150,"-")</f>
        <v>2.4509864888955221E-2</v>
      </c>
      <c r="BJ150" s="247">
        <f t="shared" si="664"/>
        <v>-4.6683279047228465E-2</v>
      </c>
      <c r="BK150" s="246">
        <f>IFERROR('Turistas lugar residencia isla '!BK150/'Turistas lugar residencia isla '!$C150,"-")</f>
        <v>3.0115140333101326E-2</v>
      </c>
      <c r="BL150" s="247">
        <f t="shared" si="665"/>
        <v>0.1273877665964056</v>
      </c>
      <c r="BM150" s="246">
        <f>IFERROR('Turistas lugar residencia isla '!BM150/'Turistas lugar residencia isla '!$E150,"-")</f>
        <v>3.2245512255009844E-2</v>
      </c>
      <c r="BN150" s="247">
        <f t="shared" si="666"/>
        <v>9.6318621358510992E-3</v>
      </c>
      <c r="BO150" s="246">
        <f>IFERROR('Turistas lugar residencia isla '!BO150/'Turistas lugar residencia isla '!$G150,"-")</f>
        <v>1.2304882962269791E-2</v>
      </c>
      <c r="BP150" s="247">
        <f t="shared" si="667"/>
        <v>4.972413499396966E-2</v>
      </c>
      <c r="BQ150" s="246">
        <f>IFERROR('Turistas lugar residencia isla '!BQ150/'Turistas lugar residencia isla '!$I150,"-")</f>
        <v>5.1540874790728733E-2</v>
      </c>
      <c r="BR150" s="247">
        <f t="shared" si="668"/>
        <v>9.8658917768002619E-2</v>
      </c>
      <c r="BS150" s="246">
        <f>IFERROR('Turistas lugar residencia isla '!BS150/'Turistas lugar residencia isla '!$K150,"-")</f>
        <v>3.2471019616082383E-2</v>
      </c>
      <c r="BT150" s="247">
        <f t="shared" si="669"/>
        <v>0.4390413325807534</v>
      </c>
      <c r="BU150" s="246">
        <f>IFERROR('Turistas lugar residencia isla '!BU150/'Turistas lugar residencia isla '!$M150,"-")</f>
        <v>1.7918071050416859E-2</v>
      </c>
      <c r="BV150" s="247">
        <f t="shared" si="670"/>
        <v>0.16404521768007174</v>
      </c>
      <c r="BW150" s="246">
        <f>IFERROR('Turistas lugar residencia isla '!BW150/'Turistas lugar residencia isla '!$C150,"-")</f>
        <v>0.29394371743009395</v>
      </c>
      <c r="BX150" s="247">
        <f t="shared" si="671"/>
        <v>-2.2839640229052049E-3</v>
      </c>
      <c r="BY150" s="246">
        <f>IFERROR('Turistas lugar residencia isla '!BY150/'Turistas lugar residencia isla '!$E150,"-")</f>
        <v>0.35607919038222424</v>
      </c>
      <c r="BZ150" s="247">
        <f t="shared" si="672"/>
        <v>-2.0151242519184986E-2</v>
      </c>
      <c r="CA150" s="246">
        <f>IFERROR('Turistas lugar residencia isla '!CA150/'Turistas lugar residencia isla '!$G150,"-")</f>
        <v>0.15484444397182728</v>
      </c>
      <c r="CB150" s="247">
        <f t="shared" si="673"/>
        <v>-3.373584416352593E-2</v>
      </c>
      <c r="CC150" s="246">
        <f>IFERROR('Turistas lugar residencia isla '!CC150/'Turistas lugar residencia isla '!$I150,"-")</f>
        <v>0.19300852577561975</v>
      </c>
      <c r="CD150" s="247">
        <f t="shared" si="674"/>
        <v>2.959806388907138E-3</v>
      </c>
      <c r="CE150" s="246">
        <f>IFERROR('Turistas lugar residencia isla '!CE150/'Turistas lugar residencia isla '!$K150,"-")</f>
        <v>0.41534423822804034</v>
      </c>
      <c r="CF150" s="247">
        <f t="shared" si="675"/>
        <v>-3.1280769638226902E-2</v>
      </c>
      <c r="CG150" s="246">
        <f>IFERROR('Turistas lugar residencia isla '!CG150/'Turistas lugar residencia isla '!$M150,"-")</f>
        <v>8.2082343527811977E-2</v>
      </c>
      <c r="CH150" s="247">
        <f t="shared" si="676"/>
        <v>-0.3440793218964191</v>
      </c>
      <c r="CI150" s="246">
        <f>IFERROR('Turistas lugar residencia isla '!CI150/'Turistas lugar residencia isla '!$C150,"-")</f>
        <v>3.8957818799961241E-2</v>
      </c>
      <c r="CJ150" s="247">
        <f t="shared" si="677"/>
        <v>-5.9939715106426261E-3</v>
      </c>
      <c r="CK150" s="246">
        <f>IFERROR('Turistas lugar residencia isla '!CK150/'Turistas lugar residencia isla '!$E150,"-")</f>
        <v>3.1453633230649439E-2</v>
      </c>
      <c r="CL150" s="247">
        <f t="shared" si="678"/>
        <v>2.8580976025796012E-3</v>
      </c>
      <c r="CM150" s="246">
        <f>IFERROR('Turistas lugar residencia isla '!CM150/'Turistas lugar residencia isla '!$G150,"-")</f>
        <v>5.6161982439909684E-2</v>
      </c>
      <c r="CN150" s="247">
        <f t="shared" si="679"/>
        <v>-4.6490887818478321E-2</v>
      </c>
      <c r="CO150" s="246">
        <f>IFERROR('Turistas lugar residencia isla '!CO150/'Turistas lugar residencia isla '!$I150,"-")</f>
        <v>2.5294752684863787E-2</v>
      </c>
      <c r="CP150" s="247">
        <f t="shared" si="680"/>
        <v>-7.2339223187861568E-2</v>
      </c>
      <c r="CQ150" s="246">
        <f>IFERROR('Turistas lugar residencia isla '!CQ150/'Turistas lugar residencia isla '!$K150,"-")</f>
        <v>3.0472883496982309E-2</v>
      </c>
      <c r="CR150" s="247">
        <f t="shared" si="681"/>
        <v>4.6289267681933532E-2</v>
      </c>
      <c r="CS150" s="246">
        <f>IFERROR('Turistas lugar residencia isla '!CS150/'Turistas lugar residencia isla '!$M150,"-")</f>
        <v>6.7207276677072575E-2</v>
      </c>
      <c r="CT150" s="247">
        <f t="shared" si="682"/>
        <v>-0.15501502806470158</v>
      </c>
      <c r="CU150" s="246">
        <f>IFERROR('Turistas lugar residencia isla '!CU150/'Turistas lugar residencia isla '!$C150,"-")</f>
        <v>3.2971269766553062E-2</v>
      </c>
      <c r="CV150" s="247">
        <f t="shared" si="683"/>
        <v>5.3892743302291324E-2</v>
      </c>
      <c r="CW150" s="246">
        <f>IFERROR('Turistas lugar residencia isla '!CW150/'Turistas lugar residencia isla '!$E150,"-")</f>
        <v>2.2255065638959785E-2</v>
      </c>
      <c r="CX150" s="247">
        <f t="shared" si="684"/>
        <v>0.1701025141015382</v>
      </c>
      <c r="CY150" s="246">
        <f>IFERROR('Turistas lugar residencia isla '!CY150/'Turistas lugar residencia isla '!$G150,"-")</f>
        <v>1.7888263852704138E-2</v>
      </c>
      <c r="CZ150" s="247">
        <f t="shared" si="685"/>
        <v>2.4269086430909637E-2</v>
      </c>
      <c r="DA150" s="246">
        <f>IFERROR('Turistas lugar residencia isla '!DA150/'Turistas lugar residencia isla '!$I150,"-")</f>
        <v>1.447674409089942E-2</v>
      </c>
      <c r="DB150" s="247">
        <f t="shared" si="686"/>
        <v>-3.2697676270044385E-2</v>
      </c>
      <c r="DC150" s="246">
        <f>IFERROR('Turistas lugar residencia isla '!DC150/'Turistas lugar residencia isla '!$K150,"-")</f>
        <v>9.0032944835925305E-2</v>
      </c>
      <c r="DD150" s="247">
        <f t="shared" si="687"/>
        <v>-3.4839820854918102E-2</v>
      </c>
      <c r="DE150" s="246">
        <f>IFERROR('Turistas lugar residencia isla '!DE150/'Turistas lugar residencia isla '!$M150,"-")</f>
        <v>1.4385864540709509E-3</v>
      </c>
      <c r="DF150" s="247">
        <f t="shared" si="688"/>
        <v>2.4744232302326052</v>
      </c>
      <c r="DG150" s="246">
        <f>IFERROR('Turistas lugar residencia isla '!DG150/'Turistas lugar residencia isla '!$C150,"-")</f>
        <v>0.13834135924028435</v>
      </c>
      <c r="DH150" s="247">
        <f t="shared" si="689"/>
        <v>7.9467776568218351E-2</v>
      </c>
      <c r="DI150" s="246">
        <f>IFERROR('Turistas lugar residencia isla '!DI150/'Turistas lugar residencia isla '!$E150,"-")</f>
        <v>0.10872031977695132</v>
      </c>
      <c r="DJ150" s="247">
        <f t="shared" si="690"/>
        <v>5.6291555705128227E-2</v>
      </c>
      <c r="DK150" s="246">
        <f>IFERROR('Turistas lugar residencia isla '!DK150/'Turistas lugar residencia isla '!$G150,"-")</f>
        <v>0.27231107424697321</v>
      </c>
      <c r="DL150" s="247">
        <f t="shared" si="691"/>
        <v>8.1142323268475813E-2</v>
      </c>
      <c r="DM150" s="246">
        <f>IFERROR('Turistas lugar residencia isla '!DM150/'Turistas lugar residencia isla '!$I150,"-")</f>
        <v>5.9704431777702495E-2</v>
      </c>
      <c r="DN150" s="247">
        <f t="shared" si="692"/>
        <v>8.0311425724410856E-3</v>
      </c>
      <c r="DO150" s="246">
        <f>IFERROR('Turistas lugar residencia isla '!DO150/'Turistas lugar residencia isla '!$K150,"-")</f>
        <v>5.3248322463600707E-2</v>
      </c>
      <c r="DP150" s="247">
        <f t="shared" si="693"/>
        <v>0.13097678405584179</v>
      </c>
      <c r="DQ150" s="246">
        <f>IFERROR('Turistas lugar residencia isla '!DQ150/'Turistas lugar residencia isla '!$M150,"-")</f>
        <v>1.7445451869540524E-2</v>
      </c>
      <c r="DR150" s="247">
        <f t="shared" si="694"/>
        <v>-0.31378437079016963</v>
      </c>
      <c r="DS150" s="246">
        <f>IFERROR('Turistas lugar residencia isla '!DS150/'Turistas lugar residencia isla '!$C150,"-")</f>
        <v>6.4589713847994015E-2</v>
      </c>
      <c r="DT150" s="247">
        <f t="shared" si="695"/>
        <v>4.1080527366246011E-2</v>
      </c>
      <c r="DU150" s="246">
        <f>IFERROR('Turistas lugar residencia isla '!DU150/'Turistas lugar residencia isla '!$E150,"-")</f>
        <v>0.10624135819651619</v>
      </c>
      <c r="DV150" s="247">
        <f t="shared" si="696"/>
        <v>0.12654894300299802</v>
      </c>
      <c r="DW150" s="246">
        <f>IFERROR('Turistas lugar residencia isla '!DW150/'Turistas lugar residencia isla '!$G150,"-")</f>
        <v>7.9722538284943245E-2</v>
      </c>
      <c r="DX150" s="247">
        <f t="shared" si="697"/>
        <v>-8.1976924442639487E-2</v>
      </c>
      <c r="DY150" s="246">
        <f>IFERROR('Turistas lugar residencia isla '!DY150/'Turistas lugar residencia isla '!$I150,"-")</f>
        <v>8.2569482971087418E-2</v>
      </c>
      <c r="DZ150" s="247">
        <f t="shared" si="698"/>
        <v>-2.4483838626042864E-2</v>
      </c>
      <c r="EA150" s="246">
        <f>IFERROR('Turistas lugar residencia isla '!EA150/'Turistas lugar residencia isla '!$K150,"-")</f>
        <v>4.2276881338437357E-2</v>
      </c>
      <c r="EB150" s="247">
        <f t="shared" si="699"/>
        <v>-2.4481433808006048E-2</v>
      </c>
      <c r="EC150" s="246">
        <f>IFERROR('Turistas lugar residencia isla '!EC150/'Turistas lugar residencia isla '!$M150,"-")</f>
        <v>5.7589061768010312E-2</v>
      </c>
      <c r="ED150" s="247">
        <f t="shared" si="700"/>
        <v>0.20883444798497641</v>
      </c>
    </row>
    <row r="151" spans="1:134" s="16" customFormat="1" outlineLevel="1" x14ac:dyDescent="0.25">
      <c r="A151" s="218"/>
      <c r="B151" s="33" t="s">
        <v>33</v>
      </c>
      <c r="C151" s="242">
        <f>IFERROR('Turistas lugar residencia isla '!C151/'Turistas lugar residencia isla '!$C151,"-")</f>
        <v>1</v>
      </c>
      <c r="D151" s="35">
        <f>IFERROR(C151/C164-1,"-")</f>
        <v>0</v>
      </c>
      <c r="E151" s="243">
        <f>IFERROR('Turistas lugar residencia isla '!E151/'Turistas lugar residencia isla '!$E151,"-")</f>
        <v>1</v>
      </c>
      <c r="F151" s="35">
        <f>IFERROR(E151/E164-1,"-")</f>
        <v>0</v>
      </c>
      <c r="G151" s="243">
        <f>IFERROR('Turistas lugar residencia isla '!G151/'Turistas lugar residencia isla '!$G151,"-")</f>
        <v>1</v>
      </c>
      <c r="H151" s="35">
        <f>IFERROR(G151/G164-1,"-")</f>
        <v>0</v>
      </c>
      <c r="I151" s="243">
        <f>IFERROR('Turistas lugar residencia isla '!I151/'Turistas lugar residencia isla '!$I151,"-")</f>
        <v>1</v>
      </c>
      <c r="J151" s="35">
        <f>IFERROR(I151/I164-1,"-")</f>
        <v>0</v>
      </c>
      <c r="K151" s="243">
        <f>IFERROR('Turistas lugar residencia isla '!K151/'Turistas lugar residencia isla '!$K151,"-")</f>
        <v>1</v>
      </c>
      <c r="L151" s="35">
        <f>IFERROR(K151/K164-1,"-")</f>
        <v>0</v>
      </c>
      <c r="M151" s="243">
        <f>IFERROR('Turistas lugar residencia isla '!M151/'Turistas lugar residencia isla '!$M151,"-")</f>
        <v>1</v>
      </c>
      <c r="N151" s="35">
        <f>IFERROR(M151/M164-1,"-")</f>
        <v>0</v>
      </c>
      <c r="O151" s="242">
        <f>IFERROR('Turistas lugar residencia isla '!O151/'Turistas lugar residencia isla '!$C151,"-")</f>
        <v>0.89779993360992638</v>
      </c>
      <c r="P151" s="35">
        <f>IFERROR(O151/O164-1,"-")</f>
        <v>2.0845420289304029E-2</v>
      </c>
      <c r="Q151" s="243">
        <f>IFERROR('Turistas lugar residencia isla '!Q151/'Turistas lugar residencia isla '!$E151,"-")</f>
        <v>0.88215404794869923</v>
      </c>
      <c r="R151" s="35">
        <f>IFERROR(Q151/Q164-1,"-")</f>
        <v>1.6836875246326155E-2</v>
      </c>
      <c r="S151" s="243">
        <f>IFERROR('Turistas lugar residencia isla '!S151/'Turistas lugar residencia isla '!$G151,"-")</f>
        <v>0.91060669660751092</v>
      </c>
      <c r="T151" s="35">
        <f>IFERROR(S151/S164-1,"-")</f>
        <v>2.9352362837556267E-2</v>
      </c>
      <c r="U151" s="243">
        <f>IFERROR('Turistas lugar residencia isla '!U151/'Turistas lugar residencia isla '!$I151,"-")</f>
        <v>0.94980369523780594</v>
      </c>
      <c r="V151" s="35">
        <f>IFERROR(U151/U164-1,"-")</f>
        <v>9.1385359183751014E-3</v>
      </c>
      <c r="W151" s="243">
        <f>IFERROR('Turistas lugar residencia isla '!W151/'Turistas lugar residencia isla '!$K151,"-")</f>
        <v>0.86118159682173523</v>
      </c>
      <c r="X151" s="35">
        <f>IFERROR(W151/W164-1,"-")</f>
        <v>2.0552549781698515E-2</v>
      </c>
      <c r="Y151" s="243">
        <f>IFERROR('Turistas lugar residencia isla '!Y151/'Turistas lugar residencia isla '!$M151,"-")</f>
        <v>0.76692809674908702</v>
      </c>
      <c r="Z151" s="35">
        <f>IFERROR(Y151/Y164-1,"-")</f>
        <v>2.4037807161226832E-2</v>
      </c>
      <c r="AA151" s="242">
        <f>IFERROR('Turistas lugar residencia isla '!AA151/'Turistas lugar residencia isla '!$C151,"-")</f>
        <v>0.10220006639007362</v>
      </c>
      <c r="AB151" s="35">
        <f>IFERROR(AA151/AA164-1,"-")</f>
        <v>-0.15210551456098886</v>
      </c>
      <c r="AC151" s="243">
        <f>IFERROR('Turistas lugar residencia isla '!AC151/'Turistas lugar residencia isla '!$E151,"-")</f>
        <v>0.11784595205130073</v>
      </c>
      <c r="AD151" s="35">
        <f>IFERROR(AC151/AC164-1,"-")</f>
        <v>-0.11027922379838273</v>
      </c>
      <c r="AE151" s="243">
        <f>IFERROR('Turistas lugar residencia isla '!AE151/'Turistas lugar residencia isla '!$G151,"-")</f>
        <v>8.9393303392489118E-2</v>
      </c>
      <c r="AF151" s="35">
        <f>IFERROR(AE151/AE164-1,"-")</f>
        <v>-0.22508996757280586</v>
      </c>
      <c r="AG151" s="243">
        <f>IFERROR('Turistas lugar residencia isla '!AG151/'Turistas lugar residencia isla '!$I151,"-")</f>
        <v>5.0188710767525041E-2</v>
      </c>
      <c r="AH151" s="35">
        <f>IFERROR(AG151/AG164-1,"-")</f>
        <v>-0.14641445864441505</v>
      </c>
      <c r="AI151" s="243">
        <f>IFERROR('Turistas lugar residencia isla '!AI151/'Turistas lugar residencia isla '!$K151,"-")</f>
        <v>0.13881840317826477</v>
      </c>
      <c r="AJ151" s="35">
        <f>IFERROR(AI151/AI164-1,"-")</f>
        <v>-0.1110943745931019</v>
      </c>
      <c r="AK151" s="243">
        <f>IFERROR('Turistas lugar residencia isla '!AK151/'Turistas lugar residencia isla '!$M151,"-")</f>
        <v>0.23301203376638926</v>
      </c>
      <c r="AL151" s="35">
        <f>IFERROR(AK151/AK164-1,"-")</f>
        <v>-7.1710123543578197E-2</v>
      </c>
      <c r="AM151" s="242">
        <f>IFERROR('Turistas lugar residencia isla '!AM151/'Turistas lugar residencia isla '!$C151,"-")</f>
        <v>0.23821164884489981</v>
      </c>
      <c r="AN151" s="35">
        <f>IFERROR(AM151/AM164-1,"-")</f>
        <v>1.3606901467092092E-2</v>
      </c>
      <c r="AO151" s="243">
        <f>IFERROR('Turistas lugar residencia isla '!AO151/'Turistas lugar residencia isla '!$E151,"-")</f>
        <v>0.17141538536277295</v>
      </c>
      <c r="AP151" s="35">
        <f>IFERROR(AO151/AO164-1,"-")</f>
        <v>3.7887981230043222E-2</v>
      </c>
      <c r="AQ151" s="243">
        <f>IFERROR('Turistas lugar residencia isla '!AQ151/'Turistas lugar residencia isla '!$G151,"-")</f>
        <v>0.24208529668893819</v>
      </c>
      <c r="AR151" s="35">
        <f>IFERROR(AQ151/AQ164-1,"-")</f>
        <v>4.8857865224457786E-2</v>
      </c>
      <c r="AS151" s="243">
        <f>IFERROR('Turistas lugar residencia isla '!AS151/'Turistas lugar residencia isla '!$I151,"-")</f>
        <v>0.44844816718938663</v>
      </c>
      <c r="AT151" s="35">
        <f>IFERROR(AS151/AS164-1,"-")</f>
        <v>-7.9274812036699505E-2</v>
      </c>
      <c r="AU151" s="243">
        <f>IFERROR('Turistas lugar residencia isla '!AU151/'Turistas lugar residencia isla '!$K151,"-")</f>
        <v>0.19083685761886454</v>
      </c>
      <c r="AV151" s="35">
        <f>IFERROR(AU151/AU164-1,"-")</f>
        <v>8.3135518181463031E-2</v>
      </c>
      <c r="AW151" s="243">
        <f>IFERROR('Turistas lugar residencia isla '!AW151/'Turistas lugar residencia isla '!$M151,"-")</f>
        <v>0.42255882176854459</v>
      </c>
      <c r="AX151" s="35">
        <f>IFERROR(AW151/AW164-1,"-")</f>
        <v>0.11637022930623386</v>
      </c>
      <c r="AY151" s="242">
        <f>IFERROR('Turistas lugar residencia isla '!AY151/'Turistas lugar residencia isla '!$C151,"-")</f>
        <v>2.5616309892604862E-2</v>
      </c>
      <c r="AZ151" s="35">
        <f>IFERROR(AY151/AY164-1,"-")</f>
        <v>-8.3658576535129869E-2</v>
      </c>
      <c r="BA151" s="243">
        <f>IFERROR('Turistas lugar residencia isla '!BA151/'Turistas lugar residencia isla '!$E151,"-")</f>
        <v>3.5159950448152739E-2</v>
      </c>
      <c r="BB151" s="35">
        <f>IFERROR(BA151/BA164-1,"-")</f>
        <v>-0.16906315863092813</v>
      </c>
      <c r="BC151" s="243">
        <f>IFERROR('Turistas lugar residencia isla '!BC151/'Turistas lugar residencia isla '!$G151,"-")</f>
        <v>2.3112101424346766E-2</v>
      </c>
      <c r="BD151" s="35">
        <f>IFERROR(BC151/BC164-1,"-")</f>
        <v>4.638245299160948E-2</v>
      </c>
      <c r="BE151" s="243">
        <f>IFERROR('Turistas lugar residencia isla '!BE151/'Turistas lugar residencia isla '!$I151,"-")</f>
        <v>1.1907383641016685E-2</v>
      </c>
      <c r="BF151" s="35">
        <f>IFERROR(BE151/BE164-1,"-")</f>
        <v>5.1484946477082794E-3</v>
      </c>
      <c r="BG151" s="243">
        <f>IFERROR('Turistas lugar residencia isla '!BG151/'Turistas lugar residencia isla '!$K151,"-")</f>
        <v>1.3680635652953991E-2</v>
      </c>
      <c r="BH151" s="35">
        <f>IFERROR(BG151/BG164-1,"-")</f>
        <v>-0.20666365223075311</v>
      </c>
      <c r="BI151" s="243">
        <f>IFERROR('Turistas lugar residencia isla '!BI151/'Turistas lugar residencia isla '!$M151,"-")</f>
        <v>2.8916961024965576E-2</v>
      </c>
      <c r="BJ151" s="35">
        <f>IFERROR(BI151/BI164-1,"-")</f>
        <v>-0.33199739675421247</v>
      </c>
      <c r="BK151" s="242">
        <f>IFERROR('Turistas lugar residencia isla '!BK151/'Turistas lugar residencia isla '!$C151,"-")</f>
        <v>1.8789552176694375E-2</v>
      </c>
      <c r="BL151" s="35">
        <f>IFERROR(BK151/BK164-1,"-")</f>
        <v>5.1378927937091756E-2</v>
      </c>
      <c r="BM151" s="243">
        <f>IFERROR('Turistas lugar residencia isla '!BM151/'Turistas lugar residencia isla '!$E151,"-")</f>
        <v>2.4311982316791762E-2</v>
      </c>
      <c r="BN151" s="35">
        <f>IFERROR(BM151/BM164-1,"-")</f>
        <v>-9.5586901693616722E-2</v>
      </c>
      <c r="BO151" s="243">
        <f>IFERROR('Turistas lugar residencia isla '!BO151/'Turistas lugar residencia isla '!$G151,"-")</f>
        <v>9.2189605708749012E-3</v>
      </c>
      <c r="BP151" s="35">
        <f>IFERROR(BO151/BO164-1,"-")</f>
        <v>0.21189324696980405</v>
      </c>
      <c r="BQ151" s="243">
        <f>IFERROR('Turistas lugar residencia isla '!BQ151/'Turistas lugar residencia isla '!$I151,"-")</f>
        <v>3.1226506078992734E-2</v>
      </c>
      <c r="BR151" s="35">
        <f>IFERROR(BQ151/BQ164-1,"-")</f>
        <v>0.11467644242098118</v>
      </c>
      <c r="BS151" s="243">
        <f>IFERROR('Turistas lugar residencia isla '!BS151/'Turistas lugar residencia isla '!$K151,"-")</f>
        <v>1.3424323977957196E-2</v>
      </c>
      <c r="BT151" s="35">
        <f>IFERROR(BS151/BS164-1,"-")</f>
        <v>0.8647777982737026</v>
      </c>
      <c r="BU151" s="243">
        <f>IFERROR('Turistas lugar residencia isla '!BU151/'Turistas lugar residencia isla '!$M151,"-")</f>
        <v>2.0116146799976052E-2</v>
      </c>
      <c r="BV151" s="35">
        <f>IFERROR(BU151/BU164-1,"-")</f>
        <v>-5.0103715077601363E-2</v>
      </c>
      <c r="BW151" s="242">
        <f>IFERROR('Turistas lugar residencia isla '!BW151/'Turistas lugar residencia isla '!$C151,"-")</f>
        <v>0.22849508413441763</v>
      </c>
      <c r="BX151" s="35">
        <f>IFERROR(BW151/BW164-1,"-")</f>
        <v>-3.7593740501966844E-2</v>
      </c>
      <c r="BY151" s="243">
        <f>IFERROR('Turistas lugar residencia isla '!BY151/'Turistas lugar residencia isla '!$E151,"-")</f>
        <v>0.2825718380334718</v>
      </c>
      <c r="BZ151" s="35">
        <f>IFERROR(BY151/BY164-1,"-")</f>
        <v>-2.4219609290206279E-2</v>
      </c>
      <c r="CA151" s="243">
        <f>IFERROR('Turistas lugar residencia isla '!CA151/'Turistas lugar residencia isla '!$G151,"-")</f>
        <v>0.10350737106553005</v>
      </c>
      <c r="CB151" s="35">
        <f>IFERROR(CA151/CA164-1,"-")</f>
        <v>-0.12158821443402867</v>
      </c>
      <c r="CC151" s="243">
        <f>IFERROR('Turistas lugar residencia isla '!CC151/'Turistas lugar residencia isla '!$I151,"-")</f>
        <v>0.17435052360593242</v>
      </c>
      <c r="CD151" s="35">
        <f>IFERROR(CC151/CC164-1,"-")</f>
        <v>-4.7317401746303944E-2</v>
      </c>
      <c r="CE151" s="243">
        <f>IFERROR('Turistas lugar residencia isla '!CE151/'Turistas lugar residencia isla '!$K151,"-")</f>
        <v>0.38812636165577341</v>
      </c>
      <c r="CF151" s="35">
        <f>IFERROR(CE151/CE164-1,"-")</f>
        <v>-2.8470298314495657E-2</v>
      </c>
      <c r="CG151" s="243">
        <f>IFERROR('Turistas lugar residencia isla '!CG151/'Turistas lugar residencia isla '!$M151,"-")</f>
        <v>9.5491827815362515E-2</v>
      </c>
      <c r="CH151" s="35">
        <f>IFERROR(CG151/CG164-1,"-")</f>
        <v>-0.26043352842467671</v>
      </c>
      <c r="CI151" s="242">
        <f>IFERROR('Turistas lugar residencia isla '!CI151/'Turistas lugar residencia isla '!$C151,"-")</f>
        <v>4.0860864406500809E-2</v>
      </c>
      <c r="CJ151" s="35">
        <f>IFERROR(CI151/CI164-1,"-")</f>
        <v>0.29185063687655433</v>
      </c>
      <c r="CK151" s="243">
        <f>IFERROR('Turistas lugar residencia isla '!CK151/'Turistas lugar residencia isla '!$E151,"-")</f>
        <v>3.1285676115523818E-2</v>
      </c>
      <c r="CL151" s="35">
        <f>IFERROR(CK151/CK164-1,"-")</f>
        <v>0.23456082851459503</v>
      </c>
      <c r="CM151" s="243">
        <f>IFERROR('Turistas lugar residencia isla '!CM151/'Turistas lugar residencia isla '!$G151,"-")</f>
        <v>5.6131192657654955E-2</v>
      </c>
      <c r="CN151" s="35">
        <f>IFERROR(CM151/CM164-1,"-")</f>
        <v>0.26826722735648678</v>
      </c>
      <c r="CO151" s="243">
        <f>IFERROR('Turistas lugar residencia isla '!CO151/'Turistas lugar residencia isla '!$I151,"-")</f>
        <v>3.4142600031894781E-2</v>
      </c>
      <c r="CP151" s="35">
        <f>IFERROR(CO151/CO164-1,"-")</f>
        <v>0.34792684352564685</v>
      </c>
      <c r="CQ151" s="243">
        <f>IFERROR('Turistas lugar residencia isla '!CQ151/'Turistas lugar residencia isla '!$K151,"-")</f>
        <v>3.4819941048314748E-2</v>
      </c>
      <c r="CR151" s="35">
        <f>IFERROR(CQ151/CQ164-1,"-")</f>
        <v>0.81004152611561842</v>
      </c>
      <c r="CS151" s="243">
        <f>IFERROR('Turistas lugar residencia isla '!CS151/'Turistas lugar residencia isla '!$M151,"-")</f>
        <v>0.10105968987607017</v>
      </c>
      <c r="CT151" s="35">
        <f>IFERROR(CS151/CS164-1,"-")</f>
        <v>3.8076340985480739E-2</v>
      </c>
      <c r="CU151" s="242">
        <f>IFERROR('Turistas lugar residencia isla '!CU151/'Turistas lugar residencia isla '!$C151,"-")</f>
        <v>2.549436894105897E-2</v>
      </c>
      <c r="CV151" s="35">
        <f>IFERROR(CU151/CU164-1,"-")</f>
        <v>-9.257540443925194E-2</v>
      </c>
      <c r="CW151" s="243">
        <f>IFERROR('Turistas lugar residencia isla '!CW151/'Turistas lugar residencia isla '!$E151,"-")</f>
        <v>1.6585294760620855E-2</v>
      </c>
      <c r="CX151" s="35">
        <f>IFERROR(CW151/CW164-1,"-")</f>
        <v>-9.9794942867524883E-3</v>
      </c>
      <c r="CY151" s="243">
        <f>IFERROR('Turistas lugar residencia isla '!CY151/'Turistas lugar residencia isla '!$G151,"-")</f>
        <v>1.2797975047893779E-2</v>
      </c>
      <c r="CZ151" s="35">
        <f>IFERROR(CY151/CY164-1,"-")</f>
        <v>-6.5678809319511533E-3</v>
      </c>
      <c r="DA151" s="243">
        <f>IFERROR('Turistas lugar residencia isla '!DA151/'Turistas lugar residencia isla '!$I151,"-")</f>
        <v>1.840784307769416E-2</v>
      </c>
      <c r="DB151" s="35">
        <f>IFERROR(DA151/DA164-1,"-")</f>
        <v>-0.26242742532956875</v>
      </c>
      <c r="DC151" s="243">
        <f>IFERROR('Turistas lugar residencia isla '!DC151/'Turistas lugar residencia isla '!$K151,"-")</f>
        <v>8.3089837242086378E-2</v>
      </c>
      <c r="DD151" s="35">
        <f>IFERROR(DC151/DC164-1,"-")</f>
        <v>-7.5206542897344519E-2</v>
      </c>
      <c r="DE151" s="243">
        <f>IFERROR('Turistas lugar residencia isla '!DE151/'Turistas lugar residencia isla '!$M151,"-")</f>
        <v>0</v>
      </c>
      <c r="DF151" s="35" t="str">
        <f>IFERROR(DE151/DE164-1,"-")</f>
        <v>-</v>
      </c>
      <c r="DG151" s="242">
        <f>IFERROR('Turistas lugar residencia isla '!DG151/'Turistas lugar residencia isla '!$C151,"-")</f>
        <v>0.21910659865071369</v>
      </c>
      <c r="DH151" s="35">
        <f>IFERROR(DG151/DG164-1,"-")</f>
        <v>4.8122704197692379E-2</v>
      </c>
      <c r="DI151" s="243">
        <f>IFERROR('Turistas lugar residencia isla '!DI151/'Turistas lugar residencia isla '!$E151,"-")</f>
        <v>0.20207194733901723</v>
      </c>
      <c r="DJ151" s="35">
        <f>IFERROR(DI151/DI164-1,"-")</f>
        <v>0.10170311488899753</v>
      </c>
      <c r="DK151" s="243">
        <f>IFERROR('Turistas lugar residencia isla '!DK151/'Turistas lugar residencia isla '!$G151,"-")</f>
        <v>0.36469968154977006</v>
      </c>
      <c r="DL151" s="35">
        <f>IFERROR(DK151/DK164-1,"-")</f>
        <v>2.9283754090954961E-2</v>
      </c>
      <c r="DM151" s="243">
        <f>IFERROR('Turistas lugar residencia isla '!DM151/'Turistas lugar residencia isla '!$I151,"-")</f>
        <v>0.1155350348944055</v>
      </c>
      <c r="DN151" s="35">
        <f>IFERROR(DM151/DM164-1,"-")</f>
        <v>0.1959898809740499</v>
      </c>
      <c r="DO151" s="243">
        <f>IFERROR('Turistas lugar residencia isla '!DO151/'Turistas lugar residencia isla '!$K151,"-")</f>
        <v>7.4170190952197873E-2</v>
      </c>
      <c r="DP151" s="35">
        <f>IFERROR(DO151/DO164-1,"-")</f>
        <v>-0.16656072037791869</v>
      </c>
      <c r="DQ151" s="243">
        <f>IFERROR('Turistas lugar residencia isla '!DQ151/'Turistas lugar residencia isla '!$M151,"-")</f>
        <v>1.2871939172603724E-2</v>
      </c>
      <c r="DR151" s="35">
        <f>IFERROR(DQ151/DQ164-1,"-")</f>
        <v>-2.0573538312072093E-2</v>
      </c>
      <c r="DS151" s="242">
        <f>IFERROR('Turistas lugar residencia isla '!DS151/'Turistas lugar residencia isla '!$C151,"-")</f>
        <v>5.7031589480947692E-2</v>
      </c>
      <c r="DT151" s="35">
        <f>IFERROR(DS151/DS164-1,"-")</f>
        <v>0.13946622446744583</v>
      </c>
      <c r="DU151" s="243">
        <f>IFERROR('Turistas lugar residencia isla '!DU151/'Turistas lugar residencia isla '!$E151,"-")</f>
        <v>8.4493186621001234E-2</v>
      </c>
      <c r="DV151" s="35">
        <f>IFERROR(DU151/DU164-1,"-")</f>
        <v>7.8582108620361302E-2</v>
      </c>
      <c r="DW151" s="243">
        <f>IFERROR('Turistas lugar residencia isla '!DW151/'Turistas lugar residencia isla '!$G151,"-")</f>
        <v>7.7381196602776731E-2</v>
      </c>
      <c r="DX151" s="35">
        <f>IFERROR(DW151/DW164-1,"-")</f>
        <v>1.5013901919880057E-2</v>
      </c>
      <c r="DY151" s="243">
        <f>IFERROR('Turistas lugar residencia isla '!DY151/'Turistas lugar residencia isla '!$I151,"-")</f>
        <v>8.2728977924257499E-2</v>
      </c>
      <c r="DZ151" s="35">
        <f>IFERROR(DY151/DY164-1,"-")</f>
        <v>0.45640060836339669</v>
      </c>
      <c r="EA151" s="243">
        <f>IFERROR('Turistas lugar residencia isla '!EA151/'Turistas lugar residencia isla '!$K151,"-")</f>
        <v>4.7738049468153278E-2</v>
      </c>
      <c r="EB151" s="35">
        <f>IFERROR(EA151/EA164-1,"-")</f>
        <v>0.47708570364565861</v>
      </c>
      <c r="EC151" s="243">
        <f>IFERROR('Turistas lugar residencia isla '!EC151/'Turistas lugar residencia isla '!$M151,"-")</f>
        <v>8.5912710291564387E-2</v>
      </c>
      <c r="ED151" s="35">
        <f>IFERROR(EC151/EC164-1,"-")</f>
        <v>0.33011433339543506</v>
      </c>
    </row>
    <row r="152" spans="1:134" s="16" customFormat="1" outlineLevel="1" x14ac:dyDescent="0.25">
      <c r="A152" s="218"/>
      <c r="B152" s="33" t="s">
        <v>35</v>
      </c>
      <c r="C152" s="242">
        <f>IFERROR('Turistas lugar residencia isla '!C152/'Turistas lugar residencia isla '!$C152,"-")</f>
        <v>1</v>
      </c>
      <c r="D152" s="35">
        <f t="shared" ref="D152:D163" si="701">IFERROR(C152/C165-1,"-")</f>
        <v>0</v>
      </c>
      <c r="E152" s="243">
        <f>IFERROR('Turistas lugar residencia isla '!E152/'Turistas lugar residencia isla '!$E152,"-")</f>
        <v>1</v>
      </c>
      <c r="F152" s="35">
        <f t="shared" ref="F152:F163" si="702">IFERROR(E152/E165-1,"-")</f>
        <v>0</v>
      </c>
      <c r="G152" s="243">
        <f>IFERROR('Turistas lugar residencia isla '!G152/'Turistas lugar residencia isla '!$G152,"-")</f>
        <v>1</v>
      </c>
      <c r="H152" s="35">
        <f t="shared" ref="H152:H163" si="703">IFERROR(G152/G165-1,"-")</f>
        <v>0</v>
      </c>
      <c r="I152" s="243">
        <f>IFERROR('Turistas lugar residencia isla '!I152/'Turistas lugar residencia isla '!$I152,"-")</f>
        <v>1</v>
      </c>
      <c r="J152" s="35">
        <f t="shared" ref="J152:J163" si="704">IFERROR(I152/I165-1,"-")</f>
        <v>0</v>
      </c>
      <c r="K152" s="243">
        <f>IFERROR('Turistas lugar residencia isla '!K152/'Turistas lugar residencia isla '!$K152,"-")</f>
        <v>1</v>
      </c>
      <c r="L152" s="35">
        <f t="shared" ref="L152:L163" si="705">IFERROR(K152/K165-1,"-")</f>
        <v>0</v>
      </c>
      <c r="M152" s="243">
        <f>IFERROR('Turistas lugar residencia isla '!M152/'Turistas lugar residencia isla '!$M152,"-")</f>
        <v>1</v>
      </c>
      <c r="N152" s="35">
        <f t="shared" ref="N152:N163" si="706">IFERROR(M152/M165-1,"-")</f>
        <v>0</v>
      </c>
      <c r="O152" s="242">
        <f>IFERROR('Turistas lugar residencia isla '!O152/'Turistas lugar residencia isla '!$C152,"-")</f>
        <v>0.909281928141352</v>
      </c>
      <c r="P152" s="35">
        <f t="shared" ref="P152:P163" si="707">IFERROR(O152/O165-1,"-")</f>
        <v>3.9876377455339007E-3</v>
      </c>
      <c r="Q152" s="243">
        <f>IFERROR('Turistas lugar residencia isla '!Q152/'Turistas lugar residencia isla '!$E152,"-")</f>
        <v>0.89344836080968026</v>
      </c>
      <c r="R152" s="35">
        <f t="shared" ref="R152:R163" si="708">IFERROR(Q152/Q165-1,"-")</f>
        <v>1.0113056835651779E-2</v>
      </c>
      <c r="S152" s="243">
        <f>IFERROR('Turistas lugar residencia isla '!S152/'Turistas lugar residencia isla '!$G152,"-")</f>
        <v>0.92554866586919904</v>
      </c>
      <c r="T152" s="35">
        <f t="shared" ref="T152:T163" si="709">IFERROR(S152/S165-1,"-")</f>
        <v>3.2383375166311623E-3</v>
      </c>
      <c r="U152" s="243">
        <f>IFERROR('Turistas lugar residencia isla '!U152/'Turistas lugar residencia isla '!$I152,"-")</f>
        <v>0.96116092857590074</v>
      </c>
      <c r="V152" s="35">
        <f t="shared" ref="V152:V163" si="710">IFERROR(U152/U165-1,"-")</f>
        <v>7.161345842831679E-3</v>
      </c>
      <c r="W152" s="243">
        <f>IFERROR('Turistas lugar residencia isla '!W152/'Turistas lugar residencia isla '!$K152,"-")</f>
        <v>0.87219084210224507</v>
      </c>
      <c r="X152" s="35">
        <f t="shared" ref="X152:X163" si="711">IFERROR(W152/W165-1,"-")</f>
        <v>1.2613765569269297E-2</v>
      </c>
      <c r="Y152" s="243">
        <f>IFERROR('Turistas lugar residencia isla '!Y152/'Turistas lugar residencia isla '!$M152,"-")</f>
        <v>0.86532682926829263</v>
      </c>
      <c r="Z152" s="35">
        <f t="shared" ref="Z152:Z163" si="712">IFERROR(Y152/Y165-1,"-")</f>
        <v>4.0622574270883671E-2</v>
      </c>
      <c r="AA152" s="242">
        <f>IFERROR('Turistas lugar residencia isla '!AA152/'Turistas lugar residencia isla '!$C152,"-")</f>
        <v>9.0718071858648025E-2</v>
      </c>
      <c r="AB152" s="35">
        <f t="shared" ref="AB152:AB163" si="713">IFERROR(AA152/AA165-1,"-")</f>
        <v>-3.8295866905540876E-2</v>
      </c>
      <c r="AC152" s="243">
        <f>IFERROR('Turistas lugar residencia isla '!AC152/'Turistas lugar residencia isla '!$E152,"-")</f>
        <v>0.10655163919031974</v>
      </c>
      <c r="AD152" s="35">
        <f t="shared" ref="AD152:AD163" si="714">IFERROR(AC152/AC165-1,"-")</f>
        <v>-7.7448400076204127E-2</v>
      </c>
      <c r="AE152" s="243">
        <f>IFERROR('Turistas lugar residencia isla '!AE152/'Turistas lugar residencia isla '!$G152,"-")</f>
        <v>7.4451334130800961E-2</v>
      </c>
      <c r="AF152" s="35">
        <f t="shared" ref="AF152:AF163" si="715">IFERROR(AE152/AE165-1,"-")</f>
        <v>-3.8579632332004454E-2</v>
      </c>
      <c r="AG152" s="243">
        <f>IFERROR('Turistas lugar residencia isla '!AG152/'Turistas lugar residencia isla '!$I152,"-")</f>
        <v>3.8839071424099286E-2</v>
      </c>
      <c r="AH152" s="35">
        <f t="shared" ref="AH152:AH163" si="716">IFERROR(AG152/AG165-1,"-")</f>
        <v>-0.14963355180470361</v>
      </c>
      <c r="AI152" s="243">
        <f>IFERROR('Turistas lugar residencia isla '!AI152/'Turistas lugar residencia isla '!$K152,"-")</f>
        <v>0.12780915789775496</v>
      </c>
      <c r="AJ152" s="35">
        <f t="shared" ref="AJ152:AJ163" si="717">IFERROR(AI152/AI165-1,"-")</f>
        <v>-7.8346259587201761E-2</v>
      </c>
      <c r="AK152" s="243">
        <f>IFERROR('Turistas lugar residencia isla '!AK152/'Turistas lugar residencia isla '!$M152,"-")</f>
        <v>0.13467317073170731</v>
      </c>
      <c r="AL152" s="35">
        <f t="shared" ref="AL152:AL163" si="718">IFERROR(AK152/AK165-1,"-")</f>
        <v>-0.20025354443018117</v>
      </c>
      <c r="AM152" s="242">
        <f>IFERROR('Turistas lugar residencia isla '!AM152/'Turistas lugar residencia isla '!$C152,"-")</f>
        <v>0.22925613880411658</v>
      </c>
      <c r="AN152" s="35">
        <f t="shared" ref="AN152:AN163" si="719">IFERROR(AM152/AM165-1,"-")</f>
        <v>7.449723183031165E-2</v>
      </c>
      <c r="AO152" s="243">
        <f>IFERROR('Turistas lugar residencia isla '!AO152/'Turistas lugar residencia isla '!$E152,"-")</f>
        <v>0.18892214181356085</v>
      </c>
      <c r="AP152" s="35">
        <f t="shared" ref="AP152:AP163" si="720">IFERROR(AO152/AO165-1,"-")</f>
        <v>0.42767460160644455</v>
      </c>
      <c r="AQ152" s="243">
        <f>IFERROR('Turistas lugar residencia isla '!AQ152/'Turistas lugar residencia isla '!$G152,"-")</f>
        <v>0.26052169030588579</v>
      </c>
      <c r="AR152" s="35">
        <f t="shared" ref="AR152:AR163" si="721">IFERROR(AQ152/AQ165-1,"-")</f>
        <v>0.276242328001858</v>
      </c>
      <c r="AS152" s="243">
        <f>IFERROR('Turistas lugar residencia isla '!AS152/'Turistas lugar residencia isla '!$I152,"-")</f>
        <v>0.44033614614565869</v>
      </c>
      <c r="AT152" s="35">
        <f t="shared" ref="AT152:AT163" si="722">IFERROR(AS152/AS165-1,"-")</f>
        <v>-3.7416707414135497E-2</v>
      </c>
      <c r="AU152" s="243">
        <f>IFERROR('Turistas lugar residencia isla '!AU152/'Turistas lugar residencia isla '!$K152,"-")</f>
        <v>0.21804054247785074</v>
      </c>
      <c r="AV152" s="35">
        <f t="shared" ref="AV152:AV163" si="723">IFERROR(AU152/AU165-1,"-")</f>
        <v>0.50669878319678308</v>
      </c>
      <c r="AW152" s="243">
        <f>IFERROR('Turistas lugar residencia isla '!AW152/'Turistas lugar residencia isla '!$M152,"-")</f>
        <v>0.65225365853658535</v>
      </c>
      <c r="AX152" s="35">
        <f t="shared" ref="AX152:AX163" si="724">IFERROR(AW152/AW165-1,"-")</f>
        <v>0.78275093529402651</v>
      </c>
      <c r="AY152" s="242">
        <f>IFERROR('Turistas lugar residencia isla '!AY152/'Turistas lugar residencia isla '!$C152,"-")</f>
        <v>2.6835087092417293E-2</v>
      </c>
      <c r="AZ152" s="35">
        <f t="shared" ref="AZ152:AZ163" si="725">IFERROR(AY152/AY165-1,"-")</f>
        <v>8.9121422581253329E-2</v>
      </c>
      <c r="BA152" s="243">
        <f>IFERROR('Turistas lugar residencia isla '!BA152/'Turistas lugar residencia isla '!$E152,"-")</f>
        <v>3.9386422562556554E-2</v>
      </c>
      <c r="BB152" s="35">
        <f t="shared" ref="BB152:BB163" si="726">IFERROR(BA152/BA165-1,"-")</f>
        <v>5.5466082976164843E-2</v>
      </c>
      <c r="BC152" s="243">
        <f>IFERROR('Turistas lugar residencia isla '!BC152/'Turistas lugar residencia isla '!$G152,"-")</f>
        <v>2.0915216170690622E-2</v>
      </c>
      <c r="BD152" s="35">
        <f t="shared" ref="BD152:BD163" si="727">IFERROR(BC152/BC165-1,"-")</f>
        <v>-7.1236632268623423E-2</v>
      </c>
      <c r="BE152" s="243">
        <f>IFERROR('Turistas lugar residencia isla '!BE152/'Turistas lugar residencia isla '!$I152,"-")</f>
        <v>1.1095883740182404E-2</v>
      </c>
      <c r="BF152" s="35">
        <f t="shared" ref="BF152:BF163" si="728">IFERROR(BE152/BE165-1,"-")</f>
        <v>0.30869509140066542</v>
      </c>
      <c r="BG152" s="243">
        <f>IFERROR('Turistas lugar residencia isla '!BG152/'Turistas lugar residencia isla '!$K152,"-")</f>
        <v>1.32924276743986E-2</v>
      </c>
      <c r="BH152" s="35">
        <f t="shared" ref="BH152:BH163" si="729">IFERROR(BG152/BG165-1,"-")</f>
        <v>8.4353868023983258E-2</v>
      </c>
      <c r="BI152" s="243">
        <f>IFERROR('Turistas lugar residencia isla '!BI152/'Turistas lugar residencia isla '!$M152,"-")</f>
        <v>1.8380487804878047E-2</v>
      </c>
      <c r="BJ152" s="35">
        <f t="shared" ref="BJ152:BJ163" si="730">IFERROR(BI152/BI165-1,"-")</f>
        <v>-0.21264922834836297</v>
      </c>
      <c r="BK152" s="242">
        <f>IFERROR('Turistas lugar residencia isla '!BK152/'Turistas lugar residencia isla '!$C152,"-")</f>
        <v>2.8563438759548414E-2</v>
      </c>
      <c r="BL152" s="35">
        <f t="shared" ref="BL152:BL163" si="731">IFERROR(BK152/BK165-1,"-")</f>
        <v>1.8356050908578059E-2</v>
      </c>
      <c r="BM152" s="243">
        <f>IFERROR('Turistas lugar residencia isla '!BM152/'Turistas lugar residencia isla '!$E152,"-")</f>
        <v>3.4230186663544632E-2</v>
      </c>
      <c r="BN152" s="35">
        <f t="shared" ref="BN152:BN163" si="732">IFERROR(BM152/BM165-1,"-")</f>
        <v>-0.13834242492837567</v>
      </c>
      <c r="BO152" s="243">
        <f>IFERROR('Turistas lugar residencia isla '!BO152/'Turistas lugar residencia isla '!$G152,"-")</f>
        <v>1.3155164416668702E-2</v>
      </c>
      <c r="BP152" s="35">
        <f t="shared" ref="BP152:BP163" si="733">IFERROR(BO152/BO165-1,"-")</f>
        <v>0.1993795453013647</v>
      </c>
      <c r="BQ152" s="243">
        <f>IFERROR('Turistas lugar residencia isla '!BQ152/'Turistas lugar residencia isla '!$I152,"-")</f>
        <v>5.0261918509603681E-2</v>
      </c>
      <c r="BR152" s="35">
        <f t="shared" ref="BR152:BR163" si="734">IFERROR(BQ152/BQ165-1,"-")</f>
        <v>4.3122353546327208E-2</v>
      </c>
      <c r="BS152" s="243">
        <f>IFERROR('Turistas lugar residencia isla '!BS152/'Turistas lugar residencia isla '!$K152,"-")</f>
        <v>2.1578690827766148E-2</v>
      </c>
      <c r="BT152" s="35">
        <f t="shared" ref="BT152:BT163" si="735">IFERROR(BS152/BS165-1,"-")</f>
        <v>0.52208189137005134</v>
      </c>
      <c r="BU152" s="243">
        <f>IFERROR('Turistas lugar residencia isla '!BU152/'Turistas lugar residencia isla '!$M152,"-")</f>
        <v>1.1121951219512195E-2</v>
      </c>
      <c r="BV152" s="35">
        <f t="shared" ref="BV152:BV163" si="736">IFERROR(BU152/BU165-1,"-")</f>
        <v>-0.39048176538908252</v>
      </c>
      <c r="BW152" s="242">
        <f>IFERROR('Turistas lugar residencia isla '!BW152/'Turistas lugar residencia isla '!$C152,"-")</f>
        <v>0.25930615419421427</v>
      </c>
      <c r="BX152" s="35">
        <f t="shared" ref="BX152:BX163" si="737">IFERROR(BW152/BW165-1,"-")</f>
        <v>-2.3737557008199683E-2</v>
      </c>
      <c r="BY152" s="243">
        <f>IFERROR('Turistas lugar residencia isla '!BY152/'Turistas lugar residencia isla '!$E152,"-")</f>
        <v>0.31401086370609943</v>
      </c>
      <c r="BZ152" s="35">
        <f t="shared" ref="BZ152:BZ163" si="738">IFERROR(BY152/BY165-1,"-")</f>
        <v>-4.5181367345738188E-2</v>
      </c>
      <c r="CA152" s="243">
        <f>IFERROR('Turistas lugar residencia isla '!CA152/'Turistas lugar residencia isla '!$G152,"-")</f>
        <v>0.11847887117642751</v>
      </c>
      <c r="CB152" s="35">
        <f t="shared" ref="CB152:CB163" si="739">IFERROR(CA152/CA165-1,"-")</f>
        <v>-0.19202699190773598</v>
      </c>
      <c r="CC152" s="243">
        <f>IFERROR('Turistas lugar residencia isla '!CC152/'Turistas lugar residencia isla '!$I152,"-")</f>
        <v>0.19701280722380293</v>
      </c>
      <c r="CD152" s="35">
        <f t="shared" ref="CD152:CD163" si="740">IFERROR(CC152/CC165-1,"-")</f>
        <v>2.2756808996088784E-2</v>
      </c>
      <c r="CE152" s="243">
        <f>IFERROR('Turistas lugar residencia isla '!CE152/'Turistas lugar residencia isla '!$K152,"-")</f>
        <v>0.39069300685265362</v>
      </c>
      <c r="CF152" s="35">
        <f t="shared" ref="CF152:CF163" si="741">IFERROR(CE152/CE165-1,"-")</f>
        <v>-5.4339799194918603E-2</v>
      </c>
      <c r="CG152" s="243">
        <f>IFERROR('Turistas lugar residencia isla '!CG152/'Turistas lugar residencia isla '!$M152,"-")</f>
        <v>7.3482926829268297E-2</v>
      </c>
      <c r="CH152" s="35">
        <f t="shared" ref="CH152:CH163" si="742">IFERROR(CG152/CG165-1,"-")</f>
        <v>-0.68546100524332787</v>
      </c>
      <c r="CI152" s="242">
        <f>IFERROR('Turistas lugar residencia isla '!CI152/'Turistas lugar residencia isla '!$C152,"-")</f>
        <v>3.9880258242926625E-2</v>
      </c>
      <c r="CJ152" s="35">
        <f t="shared" ref="CJ152:CJ163" si="743">IFERROR(CI152/CI165-1,"-")</f>
        <v>-5.0648775315643046E-2</v>
      </c>
      <c r="CK152" s="243">
        <f>IFERROR('Turistas lugar residencia isla '!CK152/'Turistas lugar residencia isla '!$E152,"-")</f>
        <v>3.2920395425243117E-2</v>
      </c>
      <c r="CL152" s="35">
        <f t="shared" ref="CL152:CL163" si="744">IFERROR(CK152/CK165-1,"-")</f>
        <v>-3.2852437125414413E-2</v>
      </c>
      <c r="CM152" s="243">
        <f>IFERROR('Turistas lugar residencia isla '!CM152/'Turistas lugar residencia isla '!$G152,"-")</f>
        <v>4.8821497448917318E-2</v>
      </c>
      <c r="CN152" s="35">
        <f t="shared" ref="CN152:CN163" si="745">IFERROR(CM152/CM165-1,"-")</f>
        <v>-9.9478325523948419E-2</v>
      </c>
      <c r="CO152" s="243">
        <f>IFERROR('Turistas lugar residencia isla '!CO152/'Turistas lugar residencia isla '!$I152,"-")</f>
        <v>2.917626106979624E-2</v>
      </c>
      <c r="CP152" s="35">
        <f t="shared" ref="CP152:CP163" si="746">IFERROR(CO152/CO165-1,"-")</f>
        <v>-7.464318207265086E-2</v>
      </c>
      <c r="CQ152" s="243">
        <f>IFERROR('Turistas lugar residencia isla '!CQ152/'Turistas lugar residencia isla '!$K152,"-")</f>
        <v>3.2990222782922844E-2</v>
      </c>
      <c r="CR152" s="35">
        <f t="shared" ref="CR152:CR163" si="747">IFERROR(CQ152/CQ165-1,"-")</f>
        <v>-0.13401819057741593</v>
      </c>
      <c r="CS152" s="243">
        <f>IFERROR('Turistas lugar residencia isla '!CS152/'Turistas lugar residencia isla '!$M152,"-")</f>
        <v>6.4156097560975608E-2</v>
      </c>
      <c r="CT152" s="35">
        <f t="shared" ref="CT152:CT163" si="748">IFERROR(CS152/CS165-1,"-")</f>
        <v>-0.49680749105173927</v>
      </c>
      <c r="CU152" s="242">
        <f>IFERROR('Turistas lugar residencia isla '!CU152/'Turistas lugar residencia isla '!$C152,"-")</f>
        <v>2.4734848521628185E-2</v>
      </c>
      <c r="CV152" s="35">
        <f t="shared" ref="CV152:CV163" si="749">IFERROR(CU152/CU165-1,"-")</f>
        <v>-3.9254721328456532E-2</v>
      </c>
      <c r="CW152" s="243">
        <f>IFERROR('Turistas lugar residencia isla '!CW152/'Turistas lugar residencia isla '!$E152,"-")</f>
        <v>1.4180868267197413E-2</v>
      </c>
      <c r="CX152" s="35">
        <f t="shared" ref="CX152:CX163" si="750">IFERROR(CW152/CW165-1,"-")</f>
        <v>-0.20164250218910806</v>
      </c>
      <c r="CY152" s="243">
        <f>IFERROR('Turistas lugar residencia isla '!CY152/'Turistas lugar residencia isla '!$G152,"-")</f>
        <v>1.1662964138368773E-2</v>
      </c>
      <c r="CZ152" s="35">
        <f t="shared" ref="CZ152:CZ163" si="751">IFERROR(CY152/CY165-1,"-")</f>
        <v>-0.11652747294460797</v>
      </c>
      <c r="DA152" s="243">
        <f>IFERROR('Turistas lugar residencia isla '!DA152/'Turistas lugar residencia isla '!$I152,"-")</f>
        <v>1.6598607275282267E-2</v>
      </c>
      <c r="DB152" s="35">
        <f t="shared" ref="DB152:DB163" si="752">IFERROR(DA152/DA165-1,"-")</f>
        <v>-0.10717291161997999</v>
      </c>
      <c r="DC152" s="243">
        <f>IFERROR('Turistas lugar residencia isla '!DC152/'Turistas lugar residencia isla '!$K152,"-")</f>
        <v>7.6600625053760363E-2</v>
      </c>
      <c r="DD152" s="35">
        <f t="shared" ref="DD152:DD163" si="753">IFERROR(DC152/DC165-1,"-")</f>
        <v>4.5766670634504791E-2</v>
      </c>
      <c r="DE152" s="243">
        <f>IFERROR('Turistas lugar residencia isla '!DE152/'Turistas lugar residencia isla '!$M152,"-")</f>
        <v>0</v>
      </c>
      <c r="DF152" s="35" t="str">
        <f t="shared" ref="DF152:DF163" si="754">IFERROR(DE152/DE165-1,"-")</f>
        <v>-</v>
      </c>
      <c r="DG152" s="242">
        <f>IFERROR('Turistas lugar residencia isla '!DG152/'Turistas lugar residencia isla '!$C152,"-")</f>
        <v>0.21304653052822506</v>
      </c>
      <c r="DH152" s="35">
        <f t="shared" ref="DH152:DH163" si="755">IFERROR(DG152/DG165-1,"-")</f>
        <v>1.8233616296987609E-2</v>
      </c>
      <c r="DI152" s="243">
        <f>IFERROR('Turistas lugar residencia isla '!DI152/'Turistas lugar residencia isla '!$E152,"-")</f>
        <v>0.17802184936669033</v>
      </c>
      <c r="DJ152" s="35">
        <f t="shared" ref="DJ152:DJ163" si="756">IFERROR(DI152/DI165-1,"-")</f>
        <v>-6.6599079513884885E-3</v>
      </c>
      <c r="DK152" s="243">
        <f>IFERROR('Turistas lugar residencia isla '!DK152/'Turistas lugar residencia isla '!$G152,"-")</f>
        <v>0.36432878451285305</v>
      </c>
      <c r="DL152" s="35">
        <f t="shared" ref="DL152:DL163" si="757">IFERROR(DK152/DK165-1,"-")</f>
        <v>-2.6432177617128239E-2</v>
      </c>
      <c r="DM152" s="243">
        <f>IFERROR('Turistas lugar residencia isla '!DM152/'Turistas lugar residencia isla '!$I152,"-")</f>
        <v>0.10304215044487885</v>
      </c>
      <c r="DN152" s="35">
        <f t="shared" ref="DN152:DN163" si="758">IFERROR(DM152/DM165-1,"-")</f>
        <v>0.17603373619921259</v>
      </c>
      <c r="DO152" s="243">
        <f>IFERROR('Turistas lugar residencia isla '!DO152/'Turistas lugar residencia isla '!$K152,"-")</f>
        <v>6.8583880494308566E-2</v>
      </c>
      <c r="DP152" s="35">
        <f t="shared" ref="DP152:DP163" si="759">IFERROR(DO152/DO165-1,"-")</f>
        <v>-0.39090415505464804</v>
      </c>
      <c r="DQ152" s="243">
        <f>IFERROR('Turistas lugar residencia isla '!DQ152/'Turistas lugar residencia isla '!$M152,"-")</f>
        <v>1.135609756097561E-2</v>
      </c>
      <c r="DR152" s="35">
        <f t="shared" ref="DR152:DR163" si="760">IFERROR(DQ152/DQ165-1,"-")</f>
        <v>0.26477620771046428</v>
      </c>
      <c r="DS152" s="242">
        <f>IFERROR('Turistas lugar residencia isla '!DS152/'Turistas lugar residencia isla '!$C152,"-")</f>
        <v>5.1200961662635464E-2</v>
      </c>
      <c r="DT152" s="35">
        <f t="shared" ref="DT152:DT163" si="761">IFERROR(DS152/DS165-1,"-")</f>
        <v>-4.4322396455232504E-2</v>
      </c>
      <c r="DU152" s="243">
        <f>IFERROR('Turistas lugar residencia isla '!DU152/'Turistas lugar residencia isla '!$E152,"-")</f>
        <v>6.7592057347880069E-2</v>
      </c>
      <c r="DV152" s="35">
        <f t="shared" ref="DV152:DV163" si="762">IFERROR(DU152/DU165-1,"-")</f>
        <v>-0.14782942495294604</v>
      </c>
      <c r="DW152" s="243">
        <f>IFERROR('Turistas lugar residencia isla '!DW152/'Turistas lugar residencia isla '!$G152,"-")</f>
        <v>7.0084588531113448E-2</v>
      </c>
      <c r="DX152" s="35">
        <f t="shared" ref="DX152:DX163" si="763">IFERROR(DW152/DW165-1,"-")</f>
        <v>-7.9666547073605321E-2</v>
      </c>
      <c r="DY152" s="243">
        <f>IFERROR('Turistas lugar residencia isla '!DY152/'Turistas lugar residencia isla '!$I152,"-")</f>
        <v>8.5066123119091175E-2</v>
      </c>
      <c r="DZ152" s="35">
        <f t="shared" ref="DZ152:DZ163" si="764">IFERROR(DY152/DY165-1,"-")</f>
        <v>0.17757633730407618</v>
      </c>
      <c r="EA152" s="243">
        <f>IFERROR('Turistas lugar residencia isla '!EA152/'Turistas lugar residencia isla '!$K152,"-")</f>
        <v>3.7870229664248647E-2</v>
      </c>
      <c r="EB152" s="35">
        <f t="shared" ref="EB152:EB163" si="765">IFERROR(EA152/EA165-1,"-")</f>
        <v>-4.8516818624656399E-2</v>
      </c>
      <c r="EC152" s="243">
        <f>IFERROR('Turistas lugar residencia isla '!EC152/'Turistas lugar residencia isla '!$M152,"-")</f>
        <v>2.8995121951219512E-2</v>
      </c>
      <c r="ED152" s="35">
        <f t="shared" ref="ED152:ED163" si="766">IFERROR(EC152/EC165-1,"-")</f>
        <v>-0.374321512195122</v>
      </c>
    </row>
    <row r="153" spans="1:134" s="16" customFormat="1" outlineLevel="1" x14ac:dyDescent="0.25">
      <c r="A153" s="218"/>
      <c r="B153" s="33" t="s">
        <v>37</v>
      </c>
      <c r="C153" s="242">
        <f>IFERROR('Turistas lugar residencia isla '!C153/'Turistas lugar residencia isla '!$C153,"-")</f>
        <v>1</v>
      </c>
      <c r="D153" s="35">
        <f t="shared" si="701"/>
        <v>0</v>
      </c>
      <c r="E153" s="243">
        <f>IFERROR('Turistas lugar residencia isla '!E153/'Turistas lugar residencia isla '!$E153,"-")</f>
        <v>1</v>
      </c>
      <c r="F153" s="35">
        <f t="shared" si="702"/>
        <v>0</v>
      </c>
      <c r="G153" s="243">
        <f>IFERROR('Turistas lugar residencia isla '!G153/'Turistas lugar residencia isla '!$G153,"-")</f>
        <v>1</v>
      </c>
      <c r="H153" s="35">
        <f t="shared" si="703"/>
        <v>0</v>
      </c>
      <c r="I153" s="243">
        <f>IFERROR('Turistas lugar residencia isla '!I153/'Turistas lugar residencia isla '!$I153,"-")</f>
        <v>1</v>
      </c>
      <c r="J153" s="35">
        <f t="shared" si="704"/>
        <v>0</v>
      </c>
      <c r="K153" s="243">
        <f>IFERROR('Turistas lugar residencia isla '!K153/'Turistas lugar residencia isla '!$K153,"-")</f>
        <v>1</v>
      </c>
      <c r="L153" s="35">
        <f t="shared" si="705"/>
        <v>0</v>
      </c>
      <c r="M153" s="243">
        <f>IFERROR('Turistas lugar residencia isla '!M153/'Turistas lugar residencia isla '!$M153,"-")</f>
        <v>1</v>
      </c>
      <c r="N153" s="35">
        <f t="shared" si="706"/>
        <v>0</v>
      </c>
      <c r="O153" s="242">
        <f>IFERROR('Turistas lugar residencia isla '!O153/'Turistas lugar residencia isla '!$C153,"-")</f>
        <v>0.9119578967123273</v>
      </c>
      <c r="P153" s="35">
        <f t="shared" si="707"/>
        <v>1.5068297957772758E-2</v>
      </c>
      <c r="Q153" s="243">
        <f>IFERROR('Turistas lugar residencia isla '!Q153/'Turistas lugar residencia isla '!$E153,"-")</f>
        <v>0.90266023169610088</v>
      </c>
      <c r="R153" s="35">
        <f t="shared" si="708"/>
        <v>3.3605355663336445E-2</v>
      </c>
      <c r="S153" s="243">
        <f>IFERROR('Turistas lugar residencia isla '!S153/'Turistas lugar residencia isla '!$G153,"-")</f>
        <v>0.91247736457721229</v>
      </c>
      <c r="T153" s="35">
        <f t="shared" si="709"/>
        <v>1.1441483092546889E-3</v>
      </c>
      <c r="U153" s="243">
        <f>IFERROR('Turistas lugar residencia isla '!U153/'Turistas lugar residencia isla '!$I153,"-")</f>
        <v>0.96111130332491435</v>
      </c>
      <c r="V153" s="35">
        <f t="shared" si="710"/>
        <v>-4.209275014110947E-4</v>
      </c>
      <c r="W153" s="243">
        <f>IFERROR('Turistas lugar residencia isla '!W153/'Turistas lugar residencia isla '!$K153,"-")</f>
        <v>0.88255151226507422</v>
      </c>
      <c r="X153" s="35">
        <f t="shared" si="711"/>
        <v>2.0107042918446005E-2</v>
      </c>
      <c r="Y153" s="243">
        <f>IFERROR('Turistas lugar residencia isla '!Y153/'Turistas lugar residencia isla '!$M153,"-")</f>
        <v>0.8703299951960386</v>
      </c>
      <c r="Z153" s="35">
        <f t="shared" si="712"/>
        <v>0.15714849087038107</v>
      </c>
      <c r="AA153" s="242">
        <f>IFERROR('Turistas lugar residencia isla '!AA153/'Turistas lugar residencia isla '!$C153,"-")</f>
        <v>8.8042103287672716E-2</v>
      </c>
      <c r="AB153" s="35">
        <f t="shared" si="713"/>
        <v>-0.13327126212896967</v>
      </c>
      <c r="AC153" s="243">
        <f>IFERROR('Turistas lugar residencia isla '!AC153/'Turistas lugar residencia isla '!$E153,"-")</f>
        <v>9.7339768303899066E-2</v>
      </c>
      <c r="AD153" s="35">
        <f t="shared" si="714"/>
        <v>-0.23165595793309024</v>
      </c>
      <c r="AE153" s="243">
        <f>IFERROR('Turistas lugar residencia isla '!AE153/'Turistas lugar residencia isla '!$G153,"-")</f>
        <v>8.7519637353544316E-2</v>
      </c>
      <c r="AF153" s="35">
        <f t="shared" si="715"/>
        <v>-1.1808378395201435E-2</v>
      </c>
      <c r="AG153" s="243">
        <f>IFERROR('Turistas lugar residencia isla '!AG153/'Turistas lugar residencia isla '!$I153,"-")</f>
        <v>3.8888696675085634E-2</v>
      </c>
      <c r="AH153" s="35">
        <f t="shared" si="716"/>
        <v>1.0376342346897438E-2</v>
      </c>
      <c r="AI153" s="243">
        <f>IFERROR('Turistas lugar residencia isla '!AI153/'Turistas lugar residencia isla '!$K153,"-")</f>
        <v>0.11744848773492576</v>
      </c>
      <c r="AJ153" s="35">
        <f t="shared" si="717"/>
        <v>-0.12900608976290728</v>
      </c>
      <c r="AK153" s="243">
        <f>IFERROR('Turistas lugar residencia isla '!AK153/'Turistas lugar residencia isla '!$M153,"-")</f>
        <v>0.12967000480396143</v>
      </c>
      <c r="AL153" s="35">
        <f t="shared" si="718"/>
        <v>-0.47697498632183788</v>
      </c>
      <c r="AM153" s="242">
        <f>IFERROR('Turistas lugar residencia isla '!AM153/'Turistas lugar residencia isla '!$C153,"-")</f>
        <v>0.23173319667028175</v>
      </c>
      <c r="AN153" s="35">
        <f t="shared" si="719"/>
        <v>3.845413701396927E-2</v>
      </c>
      <c r="AO153" s="243">
        <f>IFERROR('Turistas lugar residencia isla '!AO153/'Turistas lugar residencia isla '!$E153,"-")</f>
        <v>0.16938945197461933</v>
      </c>
      <c r="AP153" s="35">
        <f t="shared" si="720"/>
        <v>0.25059103445665332</v>
      </c>
      <c r="AQ153" s="243">
        <f>IFERROR('Turistas lugar residencia isla '!AQ153/'Turistas lugar residencia isla '!$G153,"-")</f>
        <v>0.24371304879657502</v>
      </c>
      <c r="AR153" s="35">
        <f t="shared" si="721"/>
        <v>0.16176406589310832</v>
      </c>
      <c r="AS153" s="243">
        <f>IFERROR('Turistas lugar residencia isla '!AS153/'Turistas lugar residencia isla '!$I153,"-")</f>
        <v>0.48970118442145566</v>
      </c>
      <c r="AT153" s="35">
        <f t="shared" si="722"/>
        <v>2.3716084131488735E-3</v>
      </c>
      <c r="AU153" s="243">
        <f>IFERROR('Turistas lugar residencia isla '!AU153/'Turistas lugar residencia isla '!$K153,"-")</f>
        <v>0.17479889674518895</v>
      </c>
      <c r="AV153" s="35">
        <f t="shared" si="723"/>
        <v>0.13950493277359133</v>
      </c>
      <c r="AW153" s="243">
        <f>IFERROR('Turistas lugar residencia isla '!AW153/'Turistas lugar residencia isla '!$M153,"-")</f>
        <v>0.49440153726765457</v>
      </c>
      <c r="AX153" s="35">
        <f t="shared" si="724"/>
        <v>0.16073175029204556</v>
      </c>
      <c r="AY153" s="242">
        <f>IFERROR('Turistas lugar residencia isla '!AY153/'Turistas lugar residencia isla '!$C153,"-")</f>
        <v>2.484025400560487E-2</v>
      </c>
      <c r="AZ153" s="35">
        <f t="shared" si="725"/>
        <v>1.3026746933052058E-2</v>
      </c>
      <c r="BA153" s="243">
        <f>IFERROR('Turistas lugar residencia isla '!BA153/'Turistas lugar residencia isla '!$E153,"-")</f>
        <v>3.5555689746472066E-2</v>
      </c>
      <c r="BB153" s="35">
        <f t="shared" si="726"/>
        <v>-3.8528168145736119E-2</v>
      </c>
      <c r="BC153" s="243">
        <f>IFERROR('Turistas lugar residencia isla '!BC153/'Turistas lugar residencia isla '!$G153,"-")</f>
        <v>2.0908534903522132E-2</v>
      </c>
      <c r="BD153" s="35">
        <f t="shared" si="727"/>
        <v>-0.13092610269010441</v>
      </c>
      <c r="BE153" s="243">
        <f>IFERROR('Turistas lugar residencia isla '!BE153/'Turistas lugar residencia isla '!$I153,"-")</f>
        <v>1.0806260019144495E-2</v>
      </c>
      <c r="BF153" s="35">
        <f t="shared" si="728"/>
        <v>1.3818809708867619E-3</v>
      </c>
      <c r="BG153" s="243">
        <f>IFERROR('Turistas lugar residencia isla '!BG153/'Turistas lugar residencia isla '!$K153,"-")</f>
        <v>1.3754049541793364E-2</v>
      </c>
      <c r="BH153" s="35">
        <f t="shared" si="729"/>
        <v>7.4866719826726102E-2</v>
      </c>
      <c r="BI153" s="243">
        <f>IFERROR('Turistas lugar residencia isla '!BI153/'Turistas lugar residencia isla '!$M153,"-")</f>
        <v>2.32437825653154E-2</v>
      </c>
      <c r="BJ153" s="35">
        <f t="shared" si="730"/>
        <v>-0.2859397005325417</v>
      </c>
      <c r="BK153" s="242">
        <f>IFERROR('Turistas lugar residencia isla '!BK153/'Turistas lugar residencia isla '!$C153,"-")</f>
        <v>2.7857427715050318E-2</v>
      </c>
      <c r="BL153" s="35">
        <f t="shared" si="731"/>
        <v>-1.2539831352106345E-2</v>
      </c>
      <c r="BM153" s="243">
        <f>IFERROR('Turistas lugar residencia isla '!BM153/'Turistas lugar residencia isla '!$E153,"-")</f>
        <v>3.5653236220399287E-2</v>
      </c>
      <c r="BN153" s="35">
        <f t="shared" si="732"/>
        <v>-0.19165903483878932</v>
      </c>
      <c r="BO153" s="243">
        <f>IFERROR('Turistas lugar residencia isla '!BO153/'Turistas lugar residencia isla '!$G153,"-")</f>
        <v>1.164749901063715E-2</v>
      </c>
      <c r="BP153" s="35">
        <f t="shared" si="733"/>
        <v>0.16726558353318643</v>
      </c>
      <c r="BQ153" s="243">
        <f>IFERROR('Turistas lugar residencia isla '!BQ153/'Turistas lugar residencia isla '!$I153,"-")</f>
        <v>4.7688244588220366E-2</v>
      </c>
      <c r="BR153" s="35">
        <f t="shared" si="734"/>
        <v>0.15011123970834572</v>
      </c>
      <c r="BS153" s="243">
        <f>IFERROR('Turistas lugar residencia isla '!BS153/'Turistas lugar residencia isla '!$K153,"-")</f>
        <v>1.5010127125518786E-2</v>
      </c>
      <c r="BT153" s="35">
        <f t="shared" si="735"/>
        <v>0.27472999221982586</v>
      </c>
      <c r="BU153" s="243">
        <f>IFERROR('Turistas lugar residencia isla '!BU153/'Turistas lugar residencia isla '!$M153,"-")</f>
        <v>4.508333025387088E-3</v>
      </c>
      <c r="BV153" s="35">
        <f t="shared" si="736"/>
        <v>-0.7878325721164241</v>
      </c>
      <c r="BW153" s="242">
        <f>IFERROR('Turistas lugar residencia isla '!BW153/'Turistas lugar residencia isla '!$C153,"-")</f>
        <v>0.27869066931812236</v>
      </c>
      <c r="BX153" s="35">
        <f t="shared" si="737"/>
        <v>4.7909244161661313E-2</v>
      </c>
      <c r="BY153" s="243">
        <f>IFERROR('Turistas lugar residencia isla '!BY153/'Turistas lugar residencia isla '!$E153,"-")</f>
        <v>0.35961204373798089</v>
      </c>
      <c r="BZ153" s="35">
        <f t="shared" si="738"/>
        <v>0.10907687939387145</v>
      </c>
      <c r="CA153" s="243">
        <f>IFERROR('Turistas lugar residencia isla '!CA153/'Turistas lugar residencia isla '!$G153,"-")</f>
        <v>0.11771319270389868</v>
      </c>
      <c r="CB153" s="35">
        <f t="shared" si="739"/>
        <v>-4.7329038655569255E-2</v>
      </c>
      <c r="CC153" s="243">
        <f>IFERROR('Turistas lugar residencia isla '!CC153/'Turistas lugar residencia isla '!$I153,"-")</f>
        <v>0.18146328524143976</v>
      </c>
      <c r="CD153" s="35">
        <f t="shared" si="740"/>
        <v>-8.729255990979079E-2</v>
      </c>
      <c r="CE153" s="243">
        <f>IFERROR('Turistas lugar residencia isla '!CE153/'Turistas lugar residencia isla '!$K153,"-")</f>
        <v>0.45122493732696223</v>
      </c>
      <c r="CF153" s="35">
        <f t="shared" si="741"/>
        <v>4.7848673381268192E-2</v>
      </c>
      <c r="CG153" s="243">
        <f>IFERROR('Turistas lugar residencia isla '!CG153/'Turistas lugar residencia isla '!$M153,"-")</f>
        <v>0.20232068290159269</v>
      </c>
      <c r="CH153" s="35">
        <f t="shared" si="742"/>
        <v>1.0923813465480321</v>
      </c>
      <c r="CI153" s="242">
        <f>IFERROR('Turistas lugar residencia isla '!CI153/'Turistas lugar residencia isla '!$C153,"-")</f>
        <v>3.5841569507778427E-2</v>
      </c>
      <c r="CJ153" s="35">
        <f t="shared" si="743"/>
        <v>-8.2301062447986628E-2</v>
      </c>
      <c r="CK153" s="243">
        <f>IFERROR('Turistas lugar residencia isla '!CK153/'Turistas lugar residencia isla '!$E153,"-")</f>
        <v>2.8611309816891334E-2</v>
      </c>
      <c r="CL153" s="35">
        <f t="shared" si="744"/>
        <v>-5.5860304921277582E-2</v>
      </c>
      <c r="CM153" s="243">
        <f>IFERROR('Turistas lugar residencia isla '!CM153/'Turistas lugar residencia isla '!$G153,"-")</f>
        <v>4.8089030664252221E-2</v>
      </c>
      <c r="CN153" s="35">
        <f t="shared" si="745"/>
        <v>-0.17309425346533081</v>
      </c>
      <c r="CO153" s="243">
        <f>IFERROR('Turistas lugar residencia isla '!CO153/'Turistas lugar residencia isla '!$I153,"-")</f>
        <v>2.282923341290985E-2</v>
      </c>
      <c r="CP153" s="35">
        <f t="shared" si="746"/>
        <v>-0.20302779455107078</v>
      </c>
      <c r="CQ153" s="243">
        <f>IFERROR('Turistas lugar residencia isla '!CQ153/'Turistas lugar residencia isla '!$K153,"-")</f>
        <v>2.6053142549104784E-2</v>
      </c>
      <c r="CR153" s="35">
        <f t="shared" si="747"/>
        <v>-0.120751102742781</v>
      </c>
      <c r="CS153" s="243">
        <f>IFERROR('Turistas lugar residencia isla '!CS153/'Turistas lugar residencia isla '!$M153,"-")</f>
        <v>7.6604707882192091E-2</v>
      </c>
      <c r="CT153" s="35">
        <f t="shared" si="748"/>
        <v>-0.36180776554831029</v>
      </c>
      <c r="CU153" s="242">
        <f>IFERROR('Turistas lugar residencia isla '!CU153/'Turistas lugar residencia isla '!$C153,"-")</f>
        <v>2.5456500908580721E-2</v>
      </c>
      <c r="CV153" s="35">
        <f t="shared" si="749"/>
        <v>-5.7271559070959155E-2</v>
      </c>
      <c r="CW153" s="243">
        <f>IFERROR('Turistas lugar residencia isla '!CW153/'Turistas lugar residencia isla '!$E153,"-")</f>
        <v>1.4118690833418494E-2</v>
      </c>
      <c r="CX153" s="35">
        <f t="shared" si="750"/>
        <v>-0.13106174738839127</v>
      </c>
      <c r="CY153" s="243">
        <f>IFERROR('Turistas lugar residencia isla '!CY153/'Turistas lugar residencia isla '!$G153,"-")</f>
        <v>1.3263458332833655E-2</v>
      </c>
      <c r="CZ153" s="35">
        <f t="shared" si="751"/>
        <v>-0.16960554240794301</v>
      </c>
      <c r="DA153" s="243">
        <f>IFERROR('Turistas lugar residencia isla '!DA153/'Turistas lugar residencia isla '!$I153,"-")</f>
        <v>1.4300706962368381E-2</v>
      </c>
      <c r="DB153" s="35">
        <f t="shared" si="752"/>
        <v>-0.26100889200184907</v>
      </c>
      <c r="DC153" s="243">
        <f>IFERROR('Turistas lugar residencia isla '!DC153/'Turistas lugar residencia isla '!$K153,"-")</f>
        <v>7.9980740143716214E-2</v>
      </c>
      <c r="DD153" s="35">
        <f t="shared" si="753"/>
        <v>6.1191065685113122E-2</v>
      </c>
      <c r="DE153" s="243">
        <f>IFERROR('Turistas lugar residencia isla '!DE153/'Turistas lugar residencia isla '!$M153,"-")</f>
        <v>0</v>
      </c>
      <c r="DF153" s="35">
        <f t="shared" si="754"/>
        <v>-1</v>
      </c>
      <c r="DG153" s="242">
        <f>IFERROR('Turistas lugar residencia isla '!DG153/'Turistas lugar residencia isla '!$C153,"-")</f>
        <v>0.20664301529699852</v>
      </c>
      <c r="DH153" s="35">
        <f t="shared" si="755"/>
        <v>4.4997052065986365E-2</v>
      </c>
      <c r="DI153" s="243">
        <f>IFERROR('Turistas lugar residencia isla '!DI153/'Turistas lugar residencia isla '!$E153,"-")</f>
        <v>0.16781941825140978</v>
      </c>
      <c r="DJ153" s="35">
        <f t="shared" si="756"/>
        <v>-2.5442978234389013E-2</v>
      </c>
      <c r="DK153" s="243">
        <f>IFERROR('Turistas lugar residencia isla '!DK153/'Turistas lugar residencia isla '!$G153,"-")</f>
        <v>0.37824840802523174</v>
      </c>
      <c r="DL153" s="35">
        <f t="shared" si="757"/>
        <v>3.3010459950049587E-2</v>
      </c>
      <c r="DM153" s="243">
        <f>IFERROR('Turistas lugar residencia isla '!DM153/'Turistas lugar residencia isla '!$I153,"-")</f>
        <v>9.2712405863289854E-2</v>
      </c>
      <c r="DN153" s="35">
        <f t="shared" si="758"/>
        <v>7.3987174930377542E-2</v>
      </c>
      <c r="DO153" s="243">
        <f>IFERROR('Turistas lugar residencia isla '!DO153/'Turistas lugar residencia isla '!$K153,"-")</f>
        <v>7.3867829236252486E-2</v>
      </c>
      <c r="DP153" s="35">
        <f t="shared" si="759"/>
        <v>-0.28413023144324179</v>
      </c>
      <c r="DQ153" s="243">
        <f>IFERROR('Turistas lugar residencia isla '!DQ153/'Turistas lugar residencia isla '!$M153,"-")</f>
        <v>1.7146446916226302E-2</v>
      </c>
      <c r="DR153" s="35">
        <f t="shared" si="760"/>
        <v>-0.41427340119184475</v>
      </c>
      <c r="DS153" s="242">
        <f>IFERROR('Turistas lugar residencia isla '!DS153/'Turistas lugar residencia isla '!$C153,"-")</f>
        <v>4.9420655730013481E-2</v>
      </c>
      <c r="DT153" s="35">
        <f t="shared" si="761"/>
        <v>-2.5333849249184692E-2</v>
      </c>
      <c r="DU153" s="243">
        <f>IFERROR('Turistas lugar residencia isla '!DU153/'Turistas lugar residencia isla '!$E153,"-")</f>
        <v>7.1801172415715195E-2</v>
      </c>
      <c r="DV153" s="35">
        <f t="shared" si="762"/>
        <v>-0.12075672713849583</v>
      </c>
      <c r="DW153" s="243">
        <f>IFERROR('Turistas lugar residencia isla '!DW153/'Turistas lugar residencia isla '!$G153,"-")</f>
        <v>6.4470481010229411E-2</v>
      </c>
      <c r="DX153" s="35">
        <f t="shared" si="763"/>
        <v>-0.19419931727015149</v>
      </c>
      <c r="DY153" s="243">
        <f>IFERROR('Turistas lugar residencia isla '!DY153/'Turistas lugar residencia isla '!$I153,"-")</f>
        <v>7.6070534777243418E-2</v>
      </c>
      <c r="DZ153" s="35">
        <f t="shared" si="764"/>
        <v>0.69851482316088753</v>
      </c>
      <c r="EA153" s="243">
        <f>IFERROR('Turistas lugar residencia isla '!EA153/'Turistas lugar residencia isla '!$K153,"-")</f>
        <v>3.6666998131584597E-2</v>
      </c>
      <c r="EB153" s="35">
        <f t="shared" si="765"/>
        <v>2.859774085767719E-2</v>
      </c>
      <c r="EC153" s="243">
        <f>IFERROR('Turistas lugar residencia isla '!EC153/'Turistas lugar residencia isla '!$M153,"-")</f>
        <v>4.8667824544547503E-2</v>
      </c>
      <c r="ED153" s="35">
        <f t="shared" si="766"/>
        <v>3.0430852362242629</v>
      </c>
    </row>
    <row r="154" spans="1:134" s="16" customFormat="1" outlineLevel="1" x14ac:dyDescent="0.25">
      <c r="A154" s="218"/>
      <c r="B154" s="33" t="s">
        <v>39</v>
      </c>
      <c r="C154" s="242">
        <f>IFERROR('Turistas lugar residencia isla '!C154/'Turistas lugar residencia isla '!$C154,"-")</f>
        <v>1</v>
      </c>
      <c r="D154" s="35">
        <f t="shared" si="701"/>
        <v>0</v>
      </c>
      <c r="E154" s="243">
        <f>IFERROR('Turistas lugar residencia isla '!E154/'Turistas lugar residencia isla '!$E154,"-")</f>
        <v>1</v>
      </c>
      <c r="F154" s="35">
        <f t="shared" si="702"/>
        <v>0</v>
      </c>
      <c r="G154" s="243">
        <f>IFERROR('Turistas lugar residencia isla '!G154/'Turistas lugar residencia isla '!$G154,"-")</f>
        <v>1</v>
      </c>
      <c r="H154" s="35">
        <f t="shared" si="703"/>
        <v>0</v>
      </c>
      <c r="I154" s="243">
        <f>IFERROR('Turistas lugar residencia isla '!I154/'Turistas lugar residencia isla '!$I154,"-")</f>
        <v>1</v>
      </c>
      <c r="J154" s="35">
        <f t="shared" si="704"/>
        <v>0</v>
      </c>
      <c r="K154" s="243">
        <f>IFERROR('Turistas lugar residencia isla '!K154/'Turistas lugar residencia isla '!$K154,"-")</f>
        <v>1</v>
      </c>
      <c r="L154" s="35">
        <f t="shared" si="705"/>
        <v>0</v>
      </c>
      <c r="M154" s="243">
        <f>IFERROR('Turistas lugar residencia isla '!M154/'Turistas lugar residencia isla '!$M154,"-")</f>
        <v>1</v>
      </c>
      <c r="N154" s="35">
        <f t="shared" si="706"/>
        <v>0</v>
      </c>
      <c r="O154" s="242">
        <f>IFERROR('Turistas lugar residencia isla '!O154/'Turistas lugar residencia isla '!$C154,"-")</f>
        <v>0.85232059806017124</v>
      </c>
      <c r="P154" s="35">
        <f t="shared" si="707"/>
        <v>-2.0995770127440028E-2</v>
      </c>
      <c r="Q154" s="243">
        <f>IFERROR('Turistas lugar residencia isla '!Q154/'Turistas lugar residencia isla '!$E154,"-")</f>
        <v>0.84804781594981382</v>
      </c>
      <c r="R154" s="35">
        <f t="shared" si="708"/>
        <v>-1.461581877845286E-2</v>
      </c>
      <c r="S154" s="243">
        <f>IFERROR('Turistas lugar residencia isla '!S154/'Turistas lugar residencia isla '!$G154,"-")</f>
        <v>0.82538177271818769</v>
      </c>
      <c r="T154" s="35">
        <f t="shared" si="709"/>
        <v>-5.1119154939795353E-2</v>
      </c>
      <c r="U154" s="243">
        <f>IFERROR('Turistas lugar residencia isla '!U154/'Turistas lugar residencia isla '!$I154,"-")</f>
        <v>0.9301432647362351</v>
      </c>
      <c r="V154" s="35">
        <f t="shared" si="710"/>
        <v>-5.5093988612587852E-3</v>
      </c>
      <c r="W154" s="243">
        <f>IFERROR('Turistas lugar residencia isla '!W154/'Turistas lugar residencia isla '!$K154,"-")</f>
        <v>0.84132079242700453</v>
      </c>
      <c r="X154" s="35">
        <f t="shared" si="711"/>
        <v>8.3696065726117652E-3</v>
      </c>
      <c r="Y154" s="243">
        <f>IFERROR('Turistas lugar residencia isla '!Y154/'Turistas lugar residencia isla '!$M154,"-")</f>
        <v>0.70626889210145882</v>
      </c>
      <c r="Z154" s="35">
        <f t="shared" si="712"/>
        <v>6.9798973476503656E-2</v>
      </c>
      <c r="AA154" s="242">
        <f>IFERROR('Turistas lugar residencia isla '!AA154/'Turistas lugar residencia isla '!$C154,"-")</f>
        <v>0.14767940193982879</v>
      </c>
      <c r="AB154" s="35">
        <f t="shared" si="713"/>
        <v>0.14125840170303361</v>
      </c>
      <c r="AC154" s="243">
        <f>IFERROR('Turistas lugar residencia isla '!AC154/'Turistas lugar residencia isla '!$E154,"-")</f>
        <v>0.15195218405018612</v>
      </c>
      <c r="AD154" s="35">
        <f t="shared" si="714"/>
        <v>9.0234516198190784E-2</v>
      </c>
      <c r="AE154" s="243">
        <f>IFERROR('Turistas lugar residencia isla '!AE154/'Turistas lugar residencia isla '!$G154,"-")</f>
        <v>0.17461822728181225</v>
      </c>
      <c r="AF154" s="35">
        <f t="shared" si="715"/>
        <v>0.34164482310616595</v>
      </c>
      <c r="AG154" s="243">
        <f>IFERROR('Turistas lugar residencia isla '!AG154/'Turistas lugar residencia isla '!$I154,"-")</f>
        <v>6.9856735263764944E-2</v>
      </c>
      <c r="AH154" s="35">
        <f t="shared" si="716"/>
        <v>7.9638576047505349E-2</v>
      </c>
      <c r="AI154" s="243">
        <f>IFERROR('Turistas lugar residencia isla '!AI154/'Turistas lugar residencia isla '!$K154,"-")</f>
        <v>0.15867315111469116</v>
      </c>
      <c r="AJ154" s="35">
        <f t="shared" si="717"/>
        <v>-4.2189052454491116E-2</v>
      </c>
      <c r="AK154" s="243">
        <f>IFERROR('Turistas lugar residencia isla '!AK154/'Turistas lugar residencia isla '!$M154,"-")</f>
        <v>0.29373110789854118</v>
      </c>
      <c r="AL154" s="35">
        <f t="shared" si="718"/>
        <v>-0.13577350517698061</v>
      </c>
      <c r="AM154" s="242">
        <f>IFERROR('Turistas lugar residencia isla '!AM154/'Turistas lugar residencia isla '!$C154,"-")</f>
        <v>0.21867971342950129</v>
      </c>
      <c r="AN154" s="35">
        <f t="shared" si="719"/>
        <v>4.581061836525735E-2</v>
      </c>
      <c r="AO154" s="243">
        <f>IFERROR('Turistas lugar residencia isla '!AO154/'Turistas lugar residencia isla '!$E154,"-")</f>
        <v>0.14924965542115906</v>
      </c>
      <c r="AP154" s="35">
        <f t="shared" si="720"/>
        <v>5.6951699577615367E-2</v>
      </c>
      <c r="AQ154" s="243">
        <f>IFERROR('Turistas lugar residencia isla '!AQ154/'Turistas lugar residencia isla '!$G154,"-")</f>
        <v>0.24227630521405213</v>
      </c>
      <c r="AR154" s="35">
        <f t="shared" si="721"/>
        <v>4.4261441658937528E-2</v>
      </c>
      <c r="AS154" s="243">
        <f>IFERROR('Turistas lugar residencia isla '!AS154/'Turistas lugar residencia isla '!$I154,"-")</f>
        <v>0.44523614399320099</v>
      </c>
      <c r="AT154" s="35">
        <f t="shared" si="722"/>
        <v>0.10851224053961483</v>
      </c>
      <c r="AU154" s="243">
        <f>IFERROR('Turistas lugar residencia isla '!AU154/'Turistas lugar residencia isla '!$K154,"-")</f>
        <v>0.13611890038943028</v>
      </c>
      <c r="AV154" s="35">
        <f t="shared" si="723"/>
        <v>-3.2590439407041871E-2</v>
      </c>
      <c r="AW154" s="243">
        <f>IFERROR('Turistas lugar residencia isla '!AW154/'Turistas lugar residencia isla '!$M154,"-")</f>
        <v>0.3216585622289394</v>
      </c>
      <c r="AX154" s="35">
        <f t="shared" si="724"/>
        <v>1.6119732793563379E-2</v>
      </c>
      <c r="AY154" s="242">
        <f>IFERROR('Turistas lugar residencia isla '!AY154/'Turistas lugar residencia isla '!$C154,"-")</f>
        <v>2.7634504462895136E-2</v>
      </c>
      <c r="AZ154" s="35">
        <f t="shared" si="725"/>
        <v>-1.2083446728738179E-2</v>
      </c>
      <c r="BA154" s="243">
        <f>IFERROR('Turistas lugar residencia isla '!BA154/'Turistas lugar residencia isla '!$E154,"-")</f>
        <v>3.6145354304337185E-2</v>
      </c>
      <c r="BB154" s="35">
        <f t="shared" si="726"/>
        <v>3.7410300619344916E-4</v>
      </c>
      <c r="BC154" s="243">
        <f>IFERROR('Turistas lugar residencia isla '!BC154/'Turistas lugar residencia isla '!$G154,"-")</f>
        <v>3.1388074997980041E-2</v>
      </c>
      <c r="BD154" s="35">
        <f t="shared" si="727"/>
        <v>0.10690161394877129</v>
      </c>
      <c r="BE154" s="243">
        <f>IFERROR('Turistas lugar residencia isla '!BE154/'Turistas lugar residencia isla '!$I154,"-")</f>
        <v>1.2497723547623383E-2</v>
      </c>
      <c r="BF154" s="35">
        <f t="shared" si="728"/>
        <v>0.14365408195824014</v>
      </c>
      <c r="BG154" s="243">
        <f>IFERROR('Turistas lugar residencia isla '!BG154/'Turistas lugar residencia isla '!$K154,"-")</f>
        <v>1.369365222605125E-2</v>
      </c>
      <c r="BH154" s="35">
        <f t="shared" si="729"/>
        <v>-0.36042093987169044</v>
      </c>
      <c r="BI154" s="243">
        <f>IFERROR('Turistas lugar residencia isla '!BI154/'Turistas lugar residencia isla '!$M154,"-")</f>
        <v>3.2592981995005911E-2</v>
      </c>
      <c r="BJ154" s="35">
        <f t="shared" si="730"/>
        <v>-0.40608778667203516</v>
      </c>
      <c r="BK154" s="242">
        <f>IFERROR('Turistas lugar residencia isla '!BK154/'Turistas lugar residencia isla '!$C154,"-")</f>
        <v>4.1400199783031333E-2</v>
      </c>
      <c r="BL154" s="35">
        <f t="shared" si="731"/>
        <v>8.1553338042694268E-2</v>
      </c>
      <c r="BM154" s="243">
        <f>IFERROR('Turistas lugar residencia isla '!BM154/'Turistas lugar residencia isla '!$E154,"-")</f>
        <v>4.8642939032087697E-2</v>
      </c>
      <c r="BN154" s="35">
        <f t="shared" si="732"/>
        <v>-0.12710938716465159</v>
      </c>
      <c r="BO154" s="243">
        <f>IFERROR('Turistas lugar residencia isla '!BO154/'Turistas lugar residencia isla '!$G154,"-")</f>
        <v>1.7282365098467808E-2</v>
      </c>
      <c r="BP154" s="35">
        <f t="shared" si="733"/>
        <v>0.29118416720566676</v>
      </c>
      <c r="BQ154" s="243">
        <f>IFERROR('Turistas lugar residencia isla '!BQ154/'Turistas lugar residencia isla '!$I154,"-")</f>
        <v>7.7414557154131008E-2</v>
      </c>
      <c r="BR154" s="35">
        <f t="shared" si="734"/>
        <v>7.8607286986767777E-2</v>
      </c>
      <c r="BS154" s="243">
        <f>IFERROR('Turistas lugar residencia isla '!BS154/'Turistas lugar residencia isla '!$K154,"-")</f>
        <v>3.4903369207754692E-2</v>
      </c>
      <c r="BT154" s="35">
        <f t="shared" si="735"/>
        <v>0.76140107645221766</v>
      </c>
      <c r="BU154" s="243">
        <f>IFERROR('Turistas lugar residencia isla '!BU154/'Turistas lugar residencia isla '!$M154,"-")</f>
        <v>1.9910632146142727E-2</v>
      </c>
      <c r="BV154" s="35">
        <f t="shared" si="736"/>
        <v>-0.2482002852082078</v>
      </c>
      <c r="BW154" s="242">
        <f>IFERROR('Turistas lugar residencia isla '!BW154/'Turistas lugar residencia isla '!$C154,"-")</f>
        <v>0.31124907358674986</v>
      </c>
      <c r="BX154" s="35">
        <f t="shared" si="737"/>
        <v>3.1739732841832957E-2</v>
      </c>
      <c r="BY154" s="243">
        <f>IFERROR('Turistas lugar residencia isla '!BY154/'Turistas lugar residencia isla '!$E154,"-")</f>
        <v>0.3811905037935876</v>
      </c>
      <c r="BZ154" s="35">
        <f t="shared" si="738"/>
        <v>4.6323305928949843E-2</v>
      </c>
      <c r="CA154" s="243">
        <f>IFERROR('Turistas lugar residencia isla '!CA154/'Turistas lugar residencia isla '!$G154,"-")</f>
        <v>0.18365064447402329</v>
      </c>
      <c r="CB154" s="35">
        <f t="shared" si="739"/>
        <v>0.1235027189229343</v>
      </c>
      <c r="CC154" s="243">
        <f>IFERROR('Turistas lugar residencia isla '!CC154/'Turistas lugar residencia isla '!$I154,"-")</f>
        <v>0.18986371638438657</v>
      </c>
      <c r="CD154" s="35">
        <f t="shared" si="740"/>
        <v>-0.17310599150456973</v>
      </c>
      <c r="CE154" s="243">
        <f>IFERROR('Turistas lugar residencia isla '!CE154/'Turistas lugar residencia isla '!$K154,"-")</f>
        <v>0.4450224997426005</v>
      </c>
      <c r="CF154" s="35">
        <f t="shared" si="741"/>
        <v>8.090302423227369E-2</v>
      </c>
      <c r="CG154" s="243">
        <f>IFERROR('Turistas lugar residencia isla '!CG154/'Turistas lugar residencia isla '!$M154,"-")</f>
        <v>0.17880141937179655</v>
      </c>
      <c r="CH154" s="35">
        <f t="shared" si="742"/>
        <v>0.82762743747104373</v>
      </c>
      <c r="CI154" s="242">
        <f>IFERROR('Turistas lugar residencia isla '!CI154/'Turistas lugar residencia isla '!$C154,"-")</f>
        <v>3.5399190126851485E-2</v>
      </c>
      <c r="CJ154" s="35">
        <f t="shared" si="743"/>
        <v>2.1944737453839069E-2</v>
      </c>
      <c r="CK154" s="243">
        <f>IFERROR('Turistas lugar residencia isla '!CK154/'Turistas lugar residencia isla '!$E154,"-")</f>
        <v>2.9091471190632608E-2</v>
      </c>
      <c r="CL154" s="35">
        <f t="shared" si="744"/>
        <v>-2.0244593226665941E-3</v>
      </c>
      <c r="CM154" s="243">
        <f>IFERROR('Turistas lugar residencia isla '!CM154/'Turistas lugar residencia isla '!$G154,"-")</f>
        <v>5.8264193950321702E-2</v>
      </c>
      <c r="CN154" s="35">
        <f t="shared" si="745"/>
        <v>3.1593314367453162E-2</v>
      </c>
      <c r="CO154" s="243">
        <f>IFERROR('Turistas lugar residencia isla '!CO154/'Turistas lugar residencia isla '!$I154,"-")</f>
        <v>2.1846354640927577E-2</v>
      </c>
      <c r="CP154" s="35">
        <f t="shared" si="746"/>
        <v>0.20473498356319131</v>
      </c>
      <c r="CQ154" s="243">
        <f>IFERROR('Turistas lugar residencia isla '!CQ154/'Turistas lugar residencia isla '!$K154,"-")</f>
        <v>2.4219776758946904E-2</v>
      </c>
      <c r="CR154" s="35">
        <f t="shared" si="747"/>
        <v>-1.3128500112230213E-2</v>
      </c>
      <c r="CS154" s="243">
        <f>IFERROR('Turistas lugar residencia isla '!CS154/'Turistas lugar residencia isla '!$M154,"-")</f>
        <v>7.6554080693915103E-2</v>
      </c>
      <c r="CT154" s="35">
        <f t="shared" si="748"/>
        <v>-0.28667010997364195</v>
      </c>
      <c r="CU154" s="242">
        <f>IFERROR('Turistas lugar residencia isla '!CU154/'Turistas lugar residencia isla '!$C154,"-")</f>
        <v>3.0242424893395344E-2</v>
      </c>
      <c r="CV154" s="35">
        <f t="shared" si="749"/>
        <v>1.9132221254915871E-2</v>
      </c>
      <c r="CW154" s="243">
        <f>IFERROR('Turistas lugar residencia isla '!CW154/'Turistas lugar residencia isla '!$E154,"-")</f>
        <v>1.8593087812858265E-2</v>
      </c>
      <c r="CX154" s="35">
        <f t="shared" si="750"/>
        <v>5.986840629886081E-2</v>
      </c>
      <c r="CY154" s="243">
        <f>IFERROR('Turistas lugar residencia isla '!CY154/'Turistas lugar residencia isla '!$G154,"-")</f>
        <v>1.5317686782647893E-2</v>
      </c>
      <c r="CZ154" s="35">
        <f t="shared" si="751"/>
        <v>-0.17818035625868001</v>
      </c>
      <c r="DA154" s="243">
        <f>IFERROR('Turistas lugar residencia isla '!DA154/'Turistas lugar residencia isla '!$I154,"-")</f>
        <v>1.2634310690220361E-2</v>
      </c>
      <c r="DB154" s="35">
        <f t="shared" si="752"/>
        <v>-0.32713580184233659</v>
      </c>
      <c r="DC154" s="243">
        <f>IFERROR('Turistas lugar residencia isla '!DC154/'Turistas lugar residencia isla '!$K154,"-")</f>
        <v>9.4977379128233397E-2</v>
      </c>
      <c r="DD154" s="35">
        <f t="shared" si="753"/>
        <v>0.12708744061854182</v>
      </c>
      <c r="DE154" s="243">
        <f>IFERROR('Turistas lugar residencia isla '!DE154/'Turistas lugar residencia isla '!$M154,"-")</f>
        <v>0</v>
      </c>
      <c r="DF154" s="35">
        <f t="shared" si="754"/>
        <v>-1</v>
      </c>
      <c r="DG154" s="242">
        <f>IFERROR('Turistas lugar residencia isla '!DG154/'Turistas lugar residencia isla '!$C154,"-")</f>
        <v>8.9798176174262362E-2</v>
      </c>
      <c r="DH154" s="35">
        <f t="shared" si="755"/>
        <v>-0.26098294155554047</v>
      </c>
      <c r="DI154" s="243">
        <f>IFERROR('Turistas lugar residencia isla '!DI154/'Turistas lugar residencia isla '!$E154,"-")</f>
        <v>8.1194368229186797E-2</v>
      </c>
      <c r="DJ154" s="35">
        <f t="shared" si="756"/>
        <v>-0.16228589827928519</v>
      </c>
      <c r="DK154" s="243">
        <f>IFERROR('Turistas lugar residencia isla '!DK154/'Turistas lugar residencia isla '!$G154,"-")</f>
        <v>0.17358485751829661</v>
      </c>
      <c r="DL154" s="35">
        <f t="shared" si="757"/>
        <v>-0.24871539946904131</v>
      </c>
      <c r="DM154" s="243">
        <f>IFERROR('Turistas lugar residencia isla '!DM154/'Turistas lugar residencia isla '!$I154,"-")</f>
        <v>4.274418745826504E-2</v>
      </c>
      <c r="DN154" s="35">
        <f t="shared" si="758"/>
        <v>-0.37094117319856201</v>
      </c>
      <c r="DO154" s="243">
        <f>IFERROR('Turistas lugar residencia isla '!DO154/'Turistas lugar residencia isla '!$K154,"-")</f>
        <v>3.2680649010071887E-2</v>
      </c>
      <c r="DP154" s="35">
        <f t="shared" si="759"/>
        <v>-0.56882466547026822</v>
      </c>
      <c r="DQ154" s="243">
        <f>IFERROR('Turistas lugar residencia isla '!DQ154/'Turistas lugar residencia isla '!$M154,"-")</f>
        <v>2.1224865291102641E-2</v>
      </c>
      <c r="DR154" s="35">
        <f t="shared" si="760"/>
        <v>4.4605462754855418</v>
      </c>
      <c r="DS154" s="242">
        <f>IFERROR('Turistas lugar residencia isla '!DS154/'Turistas lugar residencia isla '!$C154,"-")</f>
        <v>5.9932761194831423E-2</v>
      </c>
      <c r="DT154" s="35">
        <f t="shared" si="761"/>
        <v>-4.7336501441131773E-2</v>
      </c>
      <c r="DU154" s="243">
        <f>IFERROR('Turistas lugar residencia isla '!DU154/'Turistas lugar residencia isla '!$E154,"-")</f>
        <v>8.4298798160528654E-2</v>
      </c>
      <c r="DV154" s="35">
        <f t="shared" si="762"/>
        <v>-7.8796101020012999E-2</v>
      </c>
      <c r="DW154" s="243">
        <f>IFERROR('Turistas lugar residencia isla '!DW154/'Turistas lugar residencia isla '!$G154,"-")</f>
        <v>8.9039901681033193E-2</v>
      </c>
      <c r="DX154" s="35">
        <f t="shared" si="763"/>
        <v>-0.16310560157914555</v>
      </c>
      <c r="DY154" s="243">
        <f>IFERROR('Turistas lugar residencia isla '!DY154/'Turistas lugar residencia isla '!$I154,"-")</f>
        <v>9.3106902203605901E-2</v>
      </c>
      <c r="DZ154" s="35">
        <f t="shared" si="764"/>
        <v>0.29670879249625104</v>
      </c>
      <c r="EA154" s="243">
        <f>IFERROR('Turistas lugar residencia isla '!EA154/'Turistas lugar residencia isla '!$K154,"-")</f>
        <v>4.1771392924845406E-2</v>
      </c>
      <c r="EB154" s="35">
        <f t="shared" si="765"/>
        <v>0.13672392253130217</v>
      </c>
      <c r="EC154" s="243">
        <f>IFERROR('Turistas lugar residencia isla '!EC154/'Turistas lugar residencia isla '!$M154,"-")</f>
        <v>4.7378104875804967E-2</v>
      </c>
      <c r="ED154" s="35">
        <f t="shared" si="766"/>
        <v>0.24852821859347851</v>
      </c>
    </row>
    <row r="155" spans="1:134" s="16" customFormat="1" outlineLevel="1" x14ac:dyDescent="0.25">
      <c r="A155" s="218"/>
      <c r="B155" s="33" t="s">
        <v>41</v>
      </c>
      <c r="C155" s="242">
        <f>IFERROR('Turistas lugar residencia isla '!C155/'Turistas lugar residencia isla '!$C155,"-")</f>
        <v>1</v>
      </c>
      <c r="D155" s="35">
        <f t="shared" si="701"/>
        <v>0</v>
      </c>
      <c r="E155" s="243">
        <f>IFERROR('Turistas lugar residencia isla '!E155/'Turistas lugar residencia isla '!$E155,"-")</f>
        <v>1</v>
      </c>
      <c r="F155" s="35">
        <f t="shared" si="702"/>
        <v>0</v>
      </c>
      <c r="G155" s="243">
        <f>IFERROR('Turistas lugar residencia isla '!G155/'Turistas lugar residencia isla '!$G155,"-")</f>
        <v>1</v>
      </c>
      <c r="H155" s="35">
        <f t="shared" si="703"/>
        <v>0</v>
      </c>
      <c r="I155" s="243">
        <f>IFERROR('Turistas lugar residencia isla '!I155/'Turistas lugar residencia isla '!$I155,"-")</f>
        <v>1</v>
      </c>
      <c r="J155" s="35">
        <f t="shared" si="704"/>
        <v>0</v>
      </c>
      <c r="K155" s="243">
        <f>IFERROR('Turistas lugar residencia isla '!K155/'Turistas lugar residencia isla '!$K155,"-")</f>
        <v>1</v>
      </c>
      <c r="L155" s="35">
        <f t="shared" si="705"/>
        <v>0</v>
      </c>
      <c r="M155" s="243">
        <f>IFERROR('Turistas lugar residencia isla '!M155/'Turistas lugar residencia isla '!$M155,"-")</f>
        <v>1</v>
      </c>
      <c r="N155" s="35">
        <f t="shared" si="706"/>
        <v>0</v>
      </c>
      <c r="O155" s="242">
        <f>IFERROR('Turistas lugar residencia isla '!O155/'Turistas lugar residencia isla '!$C155,"-")</f>
        <v>0.83746871322788474</v>
      </c>
      <c r="P155" s="35">
        <f t="shared" si="707"/>
        <v>8.3868452401536508E-4</v>
      </c>
      <c r="Q155" s="243">
        <f>IFERROR('Turistas lugar residencia isla '!Q155/'Turistas lugar residencia isla '!$E155,"-")</f>
        <v>0.81970706693583295</v>
      </c>
      <c r="R155" s="35">
        <f t="shared" si="708"/>
        <v>2.5945398889692939E-3</v>
      </c>
      <c r="S155" s="243">
        <f>IFERROR('Turistas lugar residencia isla '!S155/'Turistas lugar residencia isla '!$G155,"-")</f>
        <v>0.80858046422817587</v>
      </c>
      <c r="T155" s="35">
        <f t="shared" si="709"/>
        <v>-4.205877368976374E-3</v>
      </c>
      <c r="U155" s="243">
        <f>IFERROR('Turistas lugar residencia isla '!U155/'Turistas lugar residencia isla '!$I155,"-")</f>
        <v>0.92686156278874821</v>
      </c>
      <c r="V155" s="35">
        <f t="shared" si="710"/>
        <v>-7.9316894685661499E-3</v>
      </c>
      <c r="W155" s="243">
        <f>IFERROR('Turistas lugar residencia isla '!W155/'Turistas lugar residencia isla '!$K155,"-")</f>
        <v>0.83166541708772046</v>
      </c>
      <c r="X155" s="35">
        <f t="shared" si="711"/>
        <v>5.2618556414780304E-2</v>
      </c>
      <c r="Y155" s="243">
        <f>IFERROR('Turistas lugar residencia isla '!Y155/'Turistas lugar residencia isla '!$M155,"-")</f>
        <v>0.62964629646296466</v>
      </c>
      <c r="Z155" s="35">
        <f t="shared" si="712"/>
        <v>7.6619213283291909E-2</v>
      </c>
      <c r="AA155" s="242">
        <f>IFERROR('Turistas lugar residencia isla '!AA155/'Turistas lugar residencia isla '!$C155,"-")</f>
        <v>0.16253128677211529</v>
      </c>
      <c r="AB155" s="35">
        <f t="shared" si="713"/>
        <v>-4.2913749624815534E-3</v>
      </c>
      <c r="AC155" s="243">
        <f>IFERROR('Turistas lugar residencia isla '!AC155/'Turistas lugar residencia isla '!$E155,"-")</f>
        <v>0.18029293306416708</v>
      </c>
      <c r="AD155" s="35">
        <f t="shared" si="714"/>
        <v>-1.1647133882871641E-2</v>
      </c>
      <c r="AE155" s="243">
        <f>IFERROR('Turistas lugar residencia isla '!AE155/'Turistas lugar residencia isla '!$G155,"-")</f>
        <v>0.19141953577182411</v>
      </c>
      <c r="AF155" s="35">
        <f t="shared" si="715"/>
        <v>1.8165289351783631E-2</v>
      </c>
      <c r="AG155" s="243">
        <f>IFERROR('Turistas lugar residencia isla '!AG155/'Turistas lugar residencia isla '!$I155,"-")</f>
        <v>7.3128911496585028E-2</v>
      </c>
      <c r="AH155" s="35">
        <f t="shared" si="716"/>
        <v>0.11259767111384189</v>
      </c>
      <c r="AI155" s="243">
        <f>IFERROR('Turistas lugar residencia isla '!AI155/'Turistas lugar residencia isla '!$K155,"-")</f>
        <v>0.16833458291227957</v>
      </c>
      <c r="AJ155" s="35">
        <f t="shared" si="717"/>
        <v>-0.19805572258684201</v>
      </c>
      <c r="AK155" s="243">
        <f>IFERROR('Turistas lugar residencia isla '!AK155/'Turistas lugar residencia isla '!$M155,"-")</f>
        <v>0.37035370353703539</v>
      </c>
      <c r="AL155" s="35">
        <f t="shared" si="718"/>
        <v>-0.1079327226913912</v>
      </c>
      <c r="AM155" s="242">
        <f>IFERROR('Turistas lugar residencia isla '!AM155/'Turistas lugar residencia isla '!$C155,"-")</f>
        <v>0.21310631326429114</v>
      </c>
      <c r="AN155" s="35">
        <f t="shared" si="719"/>
        <v>3.6795672346156216E-2</v>
      </c>
      <c r="AO155" s="243">
        <f>IFERROR('Turistas lugar residencia isla '!AO155/'Turistas lugar residencia isla '!$E155,"-")</f>
        <v>0.12310391425446784</v>
      </c>
      <c r="AP155" s="35">
        <f t="shared" si="720"/>
        <v>1.3303721916050337E-2</v>
      </c>
      <c r="AQ155" s="243">
        <f>IFERROR('Turistas lugar residencia isla '!AQ155/'Turistas lugar residencia isla '!$G155,"-")</f>
        <v>0.24699663862203394</v>
      </c>
      <c r="AR155" s="35">
        <f t="shared" si="721"/>
        <v>3.4860690252568327E-2</v>
      </c>
      <c r="AS155" s="243">
        <f>IFERROR('Turistas lugar residencia isla '!AS155/'Turistas lugar residencia isla '!$I155,"-")</f>
        <v>0.49773764276664856</v>
      </c>
      <c r="AT155" s="35">
        <f t="shared" si="722"/>
        <v>0.16520544697473794</v>
      </c>
      <c r="AU155" s="243">
        <f>IFERROR('Turistas lugar residencia isla '!AU155/'Turistas lugar residencia isla '!$K155,"-")</f>
        <v>0.12568373700166249</v>
      </c>
      <c r="AV155" s="35">
        <f t="shared" si="723"/>
        <v>6.0592919729720141E-2</v>
      </c>
      <c r="AW155" s="243">
        <f>IFERROR('Turistas lugar residencia isla '!AW155/'Turistas lugar residencia isla '!$M155,"-")</f>
        <v>0.30744307443074431</v>
      </c>
      <c r="AX155" s="35">
        <f t="shared" si="724"/>
        <v>6.5536226392904462E-2</v>
      </c>
      <c r="AY155" s="242">
        <f>IFERROR('Turistas lugar residencia isla '!AY155/'Turistas lugar residencia isla '!$C155,"-")</f>
        <v>2.5622322339892992E-2</v>
      </c>
      <c r="AZ155" s="35">
        <f t="shared" si="725"/>
        <v>5.816820987158966E-2</v>
      </c>
      <c r="BA155" s="243">
        <f>IFERROR('Turistas lugar residencia isla '!BA155/'Turistas lugar residencia isla '!$E155,"-")</f>
        <v>3.3466264459150935E-2</v>
      </c>
      <c r="BB155" s="35">
        <f t="shared" si="726"/>
        <v>7.8457942511057865E-2</v>
      </c>
      <c r="BC155" s="243">
        <f>IFERROR('Turistas lugar residencia isla '!BC155/'Turistas lugar residencia isla '!$G155,"-")</f>
        <v>2.9944109632635201E-2</v>
      </c>
      <c r="BD155" s="35">
        <f t="shared" si="727"/>
        <v>-9.0081312940570979E-2</v>
      </c>
      <c r="BE155" s="243">
        <f>IFERROR('Turistas lugar residencia isla '!BE155/'Turistas lugar residencia isla '!$I155,"-")</f>
        <v>9.1446860800731573E-3</v>
      </c>
      <c r="BF155" s="35">
        <f t="shared" si="728"/>
        <v>-4.3428383385112013E-2</v>
      </c>
      <c r="BG155" s="243">
        <f>IFERROR('Turistas lugar residencia isla '!BG155/'Turistas lugar residencia isla '!$K155,"-")</f>
        <v>1.5718616553117973E-2</v>
      </c>
      <c r="BH155" s="35">
        <f t="shared" si="729"/>
        <v>0.43462533858030161</v>
      </c>
      <c r="BI155" s="243">
        <f>IFERROR('Turistas lugar residencia isla '!BI155/'Turistas lugar residencia isla '!$M155,"-")</f>
        <v>2.2680226802268024E-2</v>
      </c>
      <c r="BJ155" s="35">
        <f t="shared" si="730"/>
        <v>-0.15342273422734221</v>
      </c>
      <c r="BK155" s="242">
        <f>IFERROR('Turistas lugar residencia isla '!BK155/'Turistas lugar residencia isla '!$C155,"-")</f>
        <v>2.9604925269310033E-2</v>
      </c>
      <c r="BL155" s="35">
        <f t="shared" si="731"/>
        <v>-6.287307703252254E-2</v>
      </c>
      <c r="BM155" s="243">
        <f>IFERROR('Turistas lugar residencia isla '!BM155/'Turistas lugar residencia isla '!$E155,"-")</f>
        <v>3.9429993094630002E-2</v>
      </c>
      <c r="BN155" s="35">
        <f t="shared" si="732"/>
        <v>-2.9994605629259485E-2</v>
      </c>
      <c r="BO155" s="243">
        <f>IFERROR('Turistas lugar residencia isla '!BO155/'Turistas lugar residencia isla '!$G155,"-")</f>
        <v>1.2809037929868528E-2</v>
      </c>
      <c r="BP155" s="35">
        <f t="shared" si="733"/>
        <v>-0.19966235407490862</v>
      </c>
      <c r="BQ155" s="243">
        <f>IFERROR('Turistas lugar residencia isla '!BQ155/'Turistas lugar residencia isla '!$I155,"-")</f>
        <v>4.427552177102087E-2</v>
      </c>
      <c r="BR155" s="35">
        <f t="shared" si="734"/>
        <v>-0.26846336023718675</v>
      </c>
      <c r="BS155" s="243">
        <f>IFERROR('Turistas lugar residencia isla '!BS155/'Turistas lugar residencia isla '!$K155,"-")</f>
        <v>2.1983896730449523E-2</v>
      </c>
      <c r="BT155" s="35">
        <f t="shared" si="735"/>
        <v>1.0076195814055597</v>
      </c>
      <c r="BU155" s="243">
        <f>IFERROR('Turistas lugar residencia isla '!BU155/'Turistas lugar residencia isla '!$M155,"-")</f>
        <v>2.4120241202412025E-2</v>
      </c>
      <c r="BV155" s="35">
        <f t="shared" si="736"/>
        <v>-0.14254456830282591</v>
      </c>
      <c r="BW155" s="242">
        <f>IFERROR('Turistas lugar residencia isla '!BW155/'Turistas lugar residencia isla '!$C155,"-")</f>
        <v>0.34828337201516069</v>
      </c>
      <c r="BX155" s="35">
        <f t="shared" si="737"/>
        <v>4.9534755567555155E-3</v>
      </c>
      <c r="BY155" s="243">
        <f>IFERROR('Turistas lugar residencia isla '!BY155/'Turistas lugar residencia isla '!$E155,"-")</f>
        <v>0.41531340137380518</v>
      </c>
      <c r="BZ155" s="35">
        <f t="shared" si="738"/>
        <v>1.1722543762821447E-2</v>
      </c>
      <c r="CA155" s="243">
        <f>IFERROR('Turistas lugar residencia isla '!CA155/'Turistas lugar residencia isla '!$G155,"-")</f>
        <v>0.23755892356345845</v>
      </c>
      <c r="CB155" s="35">
        <f t="shared" si="739"/>
        <v>1.1849902458576533E-2</v>
      </c>
      <c r="CC155" s="243">
        <f>IFERROR('Turistas lugar residencia isla '!CC155/'Turistas lugar residencia isla '!$I155,"-")</f>
        <v>0.21329980281770639</v>
      </c>
      <c r="CD155" s="35">
        <f t="shared" si="740"/>
        <v>-0.13164300238296034</v>
      </c>
      <c r="CE155" s="243">
        <f>IFERROR('Turistas lugar residencia isla '!CE155/'Turistas lugar residencia isla '!$K155,"-")</f>
        <v>0.45855852919125079</v>
      </c>
      <c r="CF155" s="35">
        <f t="shared" si="741"/>
        <v>5.8304816054544517E-2</v>
      </c>
      <c r="CG155" s="243">
        <f>IFERROR('Turistas lugar residencia isla '!CG155/'Turistas lugar residencia isla '!$M155,"-")</f>
        <v>0.12240122401224013</v>
      </c>
      <c r="CH155" s="35">
        <f t="shared" si="742"/>
        <v>0.57727146891722092</v>
      </c>
      <c r="CI155" s="242">
        <f>IFERROR('Turistas lugar residencia isla '!CI155/'Turistas lugar residencia isla '!$C155,"-")</f>
        <v>3.9719410475949006E-2</v>
      </c>
      <c r="CJ155" s="35">
        <f t="shared" si="743"/>
        <v>-3.0546720886590606E-3</v>
      </c>
      <c r="CK155" s="243">
        <f>IFERROR('Turistas lugar residencia isla '!CK155/'Turistas lugar residencia isla '!$E155,"-")</f>
        <v>3.2332990818170704E-2</v>
      </c>
      <c r="CL155" s="35">
        <f t="shared" si="744"/>
        <v>-1.4263948862118792E-2</v>
      </c>
      <c r="CM155" s="243">
        <f>IFERROR('Turistas lugar residencia isla '!CM155/'Turistas lugar residencia isla '!$G155,"-")</f>
        <v>6.7227559321359667E-2</v>
      </c>
      <c r="CN155" s="35">
        <f t="shared" si="745"/>
        <v>9.7513344569852389E-2</v>
      </c>
      <c r="CO155" s="243">
        <f>IFERROR('Turistas lugar residencia isla '!CO155/'Turistas lugar residencia isla '!$I155,"-")</f>
        <v>2.1537640861505634E-2</v>
      </c>
      <c r="CP155" s="35">
        <f t="shared" si="746"/>
        <v>-0.38608960263726</v>
      </c>
      <c r="CQ155" s="243">
        <f>IFERROR('Turistas lugar residencia isla '!CQ155/'Turistas lugar residencia isla '!$K155,"-")</f>
        <v>2.6123806108811161E-2</v>
      </c>
      <c r="CR155" s="35">
        <f t="shared" si="747"/>
        <v>8.0915512488008101E-2</v>
      </c>
      <c r="CS155" s="243">
        <f>IFERROR('Turistas lugar residencia isla '!CS155/'Turistas lugar residencia isla '!$M155,"-")</f>
        <v>8.0460804608046083E-2</v>
      </c>
      <c r="CT155" s="35">
        <f t="shared" si="748"/>
        <v>5.0116655012704125E-2</v>
      </c>
      <c r="CU155" s="242">
        <f>IFERROR('Turistas lugar residencia isla '!CU155/'Turistas lugar residencia isla '!$C155,"-")</f>
        <v>3.7819775190321092E-2</v>
      </c>
      <c r="CV155" s="35">
        <f t="shared" si="749"/>
        <v>-8.7048877228468546E-2</v>
      </c>
      <c r="CW155" s="243">
        <f>IFERROR('Turistas lugar residencia isla '!CW155/'Turistas lugar residencia isla '!$E155,"-")</f>
        <v>2.4621443651850407E-2</v>
      </c>
      <c r="CX155" s="35">
        <f t="shared" si="750"/>
        <v>-4.6489193452864619E-2</v>
      </c>
      <c r="CY155" s="243">
        <f>IFERROR('Turistas lugar residencia isla '!CY155/'Turistas lugar residencia isla '!$G155,"-")</f>
        <v>2.2614714481770989E-2</v>
      </c>
      <c r="CZ155" s="35">
        <f t="shared" si="751"/>
        <v>-6.0642064253951689E-2</v>
      </c>
      <c r="DA155" s="243">
        <f>IFERROR('Turistas lugar residencia isla '!DA155/'Turistas lugar residencia isla '!$I155,"-")</f>
        <v>1.3497937682774651E-2</v>
      </c>
      <c r="DB155" s="35">
        <f t="shared" si="752"/>
        <v>-0.32540025757951851</v>
      </c>
      <c r="DC155" s="243">
        <f>IFERROR('Turistas lugar residencia isla '!DC155/'Turistas lugar residencia isla '!$K155,"-")</f>
        <v>0.10240897089024351</v>
      </c>
      <c r="DD155" s="35">
        <f t="shared" si="753"/>
        <v>-6.4505820351289156E-2</v>
      </c>
      <c r="DE155" s="243">
        <f>IFERROR('Turistas lugar residencia isla '!DE155/'Turistas lugar residencia isla '!$M155,"-")</f>
        <v>2.7900279002790029E-3</v>
      </c>
      <c r="DF155" s="35">
        <f t="shared" si="754"/>
        <v>-0.77998075755405438</v>
      </c>
      <c r="DG155" s="242">
        <f>IFERROR('Turistas lugar residencia isla '!DG155/'Turistas lugar residencia isla '!$C155,"-")</f>
        <v>3.1007872889565007E-2</v>
      </c>
      <c r="DH155" s="35">
        <f t="shared" si="755"/>
        <v>8.777257428203411E-2</v>
      </c>
      <c r="DI155" s="243">
        <f>IFERROR('Turistas lugar residencia isla '!DI155/'Turistas lugar residencia isla '!$E155,"-")</f>
        <v>1.7610345499780283E-2</v>
      </c>
      <c r="DJ155" s="35">
        <f t="shared" si="756"/>
        <v>-3.9724524916795567E-2</v>
      </c>
      <c r="DK155" s="243">
        <f>IFERROR('Turistas lugar residencia isla '!DK155/'Turistas lugar residencia isla '!$G155,"-")</f>
        <v>7.6197863834357657E-2</v>
      </c>
      <c r="DL155" s="35">
        <f t="shared" si="757"/>
        <v>2.8265551652551624E-2</v>
      </c>
      <c r="DM155" s="243">
        <f>IFERROR('Turistas lugar residencia isla '!DM155/'Turistas lugar residencia isla '!$I155,"-")</f>
        <v>1.6422332085464713E-2</v>
      </c>
      <c r="DN155" s="35">
        <f t="shared" si="758"/>
        <v>4.2842840534111071</v>
      </c>
      <c r="DO155" s="243">
        <f>IFERROR('Turistas lugar residencia isla '!DO155/'Turistas lugar residencia isla '!$K155,"-")</f>
        <v>1.0040095185317991E-2</v>
      </c>
      <c r="DP155" s="35">
        <f t="shared" si="759"/>
        <v>-5.0527552724834779E-2</v>
      </c>
      <c r="DQ155" s="243">
        <f>IFERROR('Turistas lugar residencia isla '!DQ155/'Turistas lugar residencia isla '!$M155,"-")</f>
        <v>0</v>
      </c>
      <c r="DR155" s="35" t="str">
        <f t="shared" si="760"/>
        <v>-</v>
      </c>
      <c r="DS155" s="242">
        <f>IFERROR('Turistas lugar residencia isla '!DS155/'Turistas lugar residencia isla '!$C155,"-")</f>
        <v>6.7178957085925667E-2</v>
      </c>
      <c r="DT155" s="35">
        <f t="shared" si="761"/>
        <v>-3.8936140203703729E-2</v>
      </c>
      <c r="DU155" s="243">
        <f>IFERROR('Turistas lugar residencia isla '!DU155/'Turistas lugar residencia isla '!$E155,"-")</f>
        <v>0.11147051340930342</v>
      </c>
      <c r="DV155" s="35">
        <f t="shared" si="762"/>
        <v>5.1870864611406109E-2</v>
      </c>
      <c r="DW155" s="243">
        <f>IFERROR('Turistas lugar residencia isla '!DW155/'Turistas lugar residencia isla '!$G155,"-")</f>
        <v>9.9384410366569212E-2</v>
      </c>
      <c r="DX155" s="35">
        <f t="shared" si="763"/>
        <v>-0.11893736772053309</v>
      </c>
      <c r="DY155" s="243">
        <f>IFERROR('Turistas lugar residencia isla '!DY155/'Turistas lugar residencia isla '!$I155,"-")</f>
        <v>8.0578020365977956E-2</v>
      </c>
      <c r="DZ155" s="35">
        <f t="shared" si="764"/>
        <v>9.4818018928009895E-2</v>
      </c>
      <c r="EA155" s="243">
        <f>IFERROR('Turistas lugar residencia isla '!EA155/'Turistas lugar residencia isla '!$K155,"-")</f>
        <v>4.7292760048244613E-2</v>
      </c>
      <c r="EB155" s="35">
        <f t="shared" si="765"/>
        <v>9.5493485414428703E-2</v>
      </c>
      <c r="EC155" s="243">
        <f>IFERROR('Turistas lugar residencia isla '!EC155/'Turistas lugar residencia isla '!$M155,"-")</f>
        <v>4.5090450904509048E-2</v>
      </c>
      <c r="ED155" s="35">
        <f t="shared" si="766"/>
        <v>-0.30162812001563999</v>
      </c>
    </row>
    <row r="156" spans="1:134" s="16" customFormat="1" outlineLevel="1" x14ac:dyDescent="0.25">
      <c r="A156" s="218"/>
      <c r="B156" s="33" t="s">
        <v>43</v>
      </c>
      <c r="C156" s="242">
        <f>IFERROR('Turistas lugar residencia isla '!C156/'Turistas lugar residencia isla '!$C156,"-")</f>
        <v>1</v>
      </c>
      <c r="D156" s="35">
        <f t="shared" si="701"/>
        <v>0</v>
      </c>
      <c r="E156" s="243">
        <f>IFERROR('Turistas lugar residencia isla '!E156/'Turistas lugar residencia isla '!$E156,"-")</f>
        <v>1</v>
      </c>
      <c r="F156" s="35">
        <f t="shared" si="702"/>
        <v>0</v>
      </c>
      <c r="G156" s="243">
        <f>IFERROR('Turistas lugar residencia isla '!G156/'Turistas lugar residencia isla '!$G156,"-")</f>
        <v>1</v>
      </c>
      <c r="H156" s="35">
        <f t="shared" si="703"/>
        <v>0</v>
      </c>
      <c r="I156" s="243">
        <f>IFERROR('Turistas lugar residencia isla '!I156/'Turistas lugar residencia isla '!$I156,"-")</f>
        <v>1</v>
      </c>
      <c r="J156" s="35">
        <f t="shared" si="704"/>
        <v>0</v>
      </c>
      <c r="K156" s="243">
        <f>IFERROR('Turistas lugar residencia isla '!K156/'Turistas lugar residencia isla '!$K156,"-")</f>
        <v>1</v>
      </c>
      <c r="L156" s="35">
        <f t="shared" si="705"/>
        <v>0</v>
      </c>
      <c r="M156" s="243">
        <f>IFERROR('Turistas lugar residencia isla '!M156/'Turistas lugar residencia isla '!$M156,"-")</f>
        <v>1</v>
      </c>
      <c r="N156" s="35">
        <f t="shared" si="706"/>
        <v>0</v>
      </c>
      <c r="O156" s="242">
        <f>IFERROR('Turistas lugar residencia isla '!O156/'Turistas lugar residencia isla '!$C156,"-")</f>
        <v>0.83241260393831507</v>
      </c>
      <c r="P156" s="35">
        <f t="shared" si="707"/>
        <v>5.3648657670191113E-3</v>
      </c>
      <c r="Q156" s="243">
        <f>IFERROR('Turistas lugar residencia isla '!Q156/'Turistas lugar residencia isla '!$E156,"-")</f>
        <v>0.81103764586743288</v>
      </c>
      <c r="R156" s="35">
        <f t="shared" si="708"/>
        <v>-3.6755638358216824E-3</v>
      </c>
      <c r="S156" s="243">
        <f>IFERROR('Turistas lugar residencia isla '!S156/'Turistas lugar residencia isla '!$G156,"-")</f>
        <v>0.80022656253750046</v>
      </c>
      <c r="T156" s="35">
        <f t="shared" si="709"/>
        <v>6.4695333614752659E-3</v>
      </c>
      <c r="U156" s="243">
        <f>IFERROR('Turistas lugar residencia isla '!U156/'Turistas lugar residencia isla '!$I156,"-")</f>
        <v>0.89606511257042709</v>
      </c>
      <c r="V156" s="35">
        <f t="shared" si="710"/>
        <v>4.97630657445014E-3</v>
      </c>
      <c r="W156" s="243">
        <f>IFERROR('Turistas lugar residencia isla '!W156/'Turistas lugar residencia isla '!$K156,"-")</f>
        <v>0.81257144920037061</v>
      </c>
      <c r="X156" s="35">
        <f t="shared" si="711"/>
        <v>2.1441978594308964E-2</v>
      </c>
      <c r="Y156" s="243">
        <f>IFERROR('Turistas lugar residencia isla '!Y156/'Turistas lugar residencia isla '!$M156,"-")</f>
        <v>0.62673872596792768</v>
      </c>
      <c r="Z156" s="35">
        <f t="shared" si="712"/>
        <v>0.18414122515373887</v>
      </c>
      <c r="AA156" s="242">
        <f>IFERROR('Turistas lugar residencia isla '!AA156/'Turistas lugar residencia isla '!$C156,"-")</f>
        <v>0.16758739606168491</v>
      </c>
      <c r="AB156" s="35">
        <f t="shared" si="713"/>
        <v>-2.5820893208825746E-2</v>
      </c>
      <c r="AC156" s="243">
        <f>IFERROR('Turistas lugar residencia isla '!AC156/'Turistas lugar residencia isla '!$E156,"-")</f>
        <v>0.18896235413256715</v>
      </c>
      <c r="AD156" s="35">
        <f t="shared" si="714"/>
        <v>1.6088684119715424E-2</v>
      </c>
      <c r="AE156" s="243">
        <f>IFERROR('Turistas lugar residencia isla '!AE156/'Turistas lugar residencia isla '!$G156,"-")</f>
        <v>0.19977343746249959</v>
      </c>
      <c r="AF156" s="35">
        <f t="shared" si="715"/>
        <v>-2.5124573379599613E-2</v>
      </c>
      <c r="AG156" s="243">
        <f>IFERROR('Turistas lugar residencia isla '!AG156/'Turistas lugar residencia isla '!$I156,"-")</f>
        <v>0.10393488742957296</v>
      </c>
      <c r="AH156" s="35">
        <f t="shared" si="716"/>
        <v>-4.0942483016528697E-2</v>
      </c>
      <c r="AI156" s="243">
        <f>IFERROR('Turistas lugar residencia isla '!AI156/'Turistas lugar residencia isla '!$K156,"-")</f>
        <v>0.18742855079962936</v>
      </c>
      <c r="AJ156" s="35">
        <f t="shared" si="717"/>
        <v>-8.341597864790351E-2</v>
      </c>
      <c r="AK156" s="243">
        <f>IFERROR('Turistas lugar residencia isla '!AK156/'Turistas lugar residencia isla '!$M156,"-")</f>
        <v>0.37326127403207232</v>
      </c>
      <c r="AL156" s="35">
        <f t="shared" si="718"/>
        <v>-0.20689246816355045</v>
      </c>
      <c r="AM156" s="242">
        <f>IFERROR('Turistas lugar residencia isla '!AM156/'Turistas lugar residencia isla '!$C156,"-")</f>
        <v>0.20988592614056045</v>
      </c>
      <c r="AN156" s="35">
        <f t="shared" si="719"/>
        <v>2.6728249763560585E-2</v>
      </c>
      <c r="AO156" s="243">
        <f>IFERROR('Turistas lugar residencia isla '!AO156/'Turistas lugar residencia isla '!$E156,"-")</f>
        <v>0.13419803822286072</v>
      </c>
      <c r="AP156" s="35">
        <f t="shared" si="720"/>
        <v>0.10352717406242329</v>
      </c>
      <c r="AQ156" s="243">
        <f>IFERROR('Turistas lugar residencia isla '!AQ156/'Turistas lugar residencia isla '!$G156,"-")</f>
        <v>0.23438182507644087</v>
      </c>
      <c r="AR156" s="35">
        <f t="shared" si="721"/>
        <v>-5.4027563370582454E-2</v>
      </c>
      <c r="AS156" s="243">
        <f>IFERROR('Turistas lugar residencia isla '!AS156/'Turistas lugar residencia isla '!$I156,"-")</f>
        <v>0.44762635494474912</v>
      </c>
      <c r="AT156" s="35">
        <f t="shared" si="722"/>
        <v>0.13457421488212518</v>
      </c>
      <c r="AU156" s="243">
        <f>IFERROR('Turistas lugar residencia isla '!AU156/'Turistas lugar residencia isla '!$K156,"-")</f>
        <v>0.11733312475180804</v>
      </c>
      <c r="AV156" s="35">
        <f t="shared" si="723"/>
        <v>-5.3083406099813213E-2</v>
      </c>
      <c r="AW156" s="243">
        <f>IFERROR('Turistas lugar residencia isla '!AW156/'Turistas lugar residencia isla '!$M156,"-")</f>
        <v>0.28191724993355188</v>
      </c>
      <c r="AX156" s="35">
        <f t="shared" si="724"/>
        <v>-6.2309372592242784E-2</v>
      </c>
      <c r="AY156" s="242">
        <f>IFERROR('Turistas lugar residencia isla '!AY156/'Turistas lugar residencia isla '!$C156,"-")</f>
        <v>2.3882358808957754E-2</v>
      </c>
      <c r="AZ156" s="35">
        <f t="shared" si="725"/>
        <v>-2.7658992721757869E-2</v>
      </c>
      <c r="BA156" s="243">
        <f>IFERROR('Turistas lugar residencia isla '!BA156/'Turistas lugar residencia isla '!$E156,"-")</f>
        <v>3.0091965663012376E-2</v>
      </c>
      <c r="BB156" s="35">
        <f t="shared" si="726"/>
        <v>-7.9409854484255971E-2</v>
      </c>
      <c r="BC156" s="243">
        <f>IFERROR('Turistas lugar residencia isla '!BC156/'Turistas lugar residencia isla '!$G156,"-")</f>
        <v>2.8454718692849362E-2</v>
      </c>
      <c r="BD156" s="35">
        <f t="shared" si="727"/>
        <v>5.5629326078754371E-3</v>
      </c>
      <c r="BE156" s="243">
        <f>IFERROR('Turistas lugar residencia isla '!BE156/'Turistas lugar residencia isla '!$I156,"-")</f>
        <v>8.327127479520682E-3</v>
      </c>
      <c r="BF156" s="35">
        <f t="shared" si="728"/>
        <v>-0.32068144826639533</v>
      </c>
      <c r="BG156" s="243">
        <f>IFERROR('Turistas lugar residencia isla '!BG156/'Turistas lugar residencia isla '!$K156,"-")</f>
        <v>1.4632796235905705E-2</v>
      </c>
      <c r="BH156" s="35">
        <f t="shared" si="729"/>
        <v>0.12630779831561689</v>
      </c>
      <c r="BI156" s="243">
        <f>IFERROR('Turistas lugar residencia isla '!BI156/'Turistas lugar residencia isla '!$M156,"-")</f>
        <v>2.7819615486843269E-2</v>
      </c>
      <c r="BJ156" s="35">
        <f t="shared" si="730"/>
        <v>0.24936404859226569</v>
      </c>
      <c r="BK156" s="242">
        <f>IFERROR('Turistas lugar residencia isla '!BK156/'Turistas lugar residencia isla '!$C156,"-")</f>
        <v>2.0913540897248024E-2</v>
      </c>
      <c r="BL156" s="35">
        <f t="shared" si="731"/>
        <v>-3.792559600545542E-2</v>
      </c>
      <c r="BM156" s="243">
        <f>IFERROR('Turistas lugar residencia isla '!BM156/'Turistas lugar residencia isla '!$E156,"-")</f>
        <v>2.5099207517398112E-2</v>
      </c>
      <c r="BN156" s="35">
        <f t="shared" si="732"/>
        <v>-1.2250237257913632E-2</v>
      </c>
      <c r="BO156" s="243">
        <f>IFERROR('Turistas lugar residencia isla '!BO156/'Turistas lugar residencia isla '!$G156,"-")</f>
        <v>8.0016896189237328E-3</v>
      </c>
      <c r="BP156" s="35">
        <f t="shared" si="733"/>
        <v>-0.14996625775973871</v>
      </c>
      <c r="BQ156" s="243">
        <f>IFERROR('Turistas lugar residencia isla '!BQ156/'Turistas lugar residencia isla '!$I156,"-")</f>
        <v>4.7269800434785882E-2</v>
      </c>
      <c r="BR156" s="35">
        <f t="shared" si="734"/>
        <v>1.6900914308511705E-2</v>
      </c>
      <c r="BS156" s="243">
        <f>IFERROR('Turistas lugar residencia isla '!BS156/'Turistas lugar residencia isla '!$K156,"-")</f>
        <v>1.3140636093428479E-2</v>
      </c>
      <c r="BT156" s="35">
        <f t="shared" si="735"/>
        <v>0.39232576433070476</v>
      </c>
      <c r="BU156" s="243">
        <f>IFERROR('Turistas lugar residencia isla '!BU156/'Turistas lugar residencia isla '!$M156,"-")</f>
        <v>1.355541773721981E-2</v>
      </c>
      <c r="BV156" s="35">
        <f t="shared" si="736"/>
        <v>-0.34544126652088591</v>
      </c>
      <c r="BW156" s="242">
        <f>IFERROR('Turistas lugar residencia isla '!BW156/'Turistas lugar residencia isla '!$C156,"-")</f>
        <v>0.35410872523708981</v>
      </c>
      <c r="BX156" s="35">
        <f t="shared" si="737"/>
        <v>4.7787808064645221E-2</v>
      </c>
      <c r="BY156" s="243">
        <f>IFERROR('Turistas lugar residencia isla '!BY156/'Turistas lugar residencia isla '!$E156,"-")</f>
        <v>0.42124336163347975</v>
      </c>
      <c r="BZ156" s="35">
        <f t="shared" si="738"/>
        <v>2.6618976114966442E-2</v>
      </c>
      <c r="CA156" s="243">
        <f>IFERROR('Turistas lugar residencia isla '!CA156/'Turistas lugar residencia isla '!$G156,"-")</f>
        <v>0.24105389980367781</v>
      </c>
      <c r="CB156" s="35">
        <f t="shared" si="739"/>
        <v>0.13487313170630966</v>
      </c>
      <c r="CC156" s="243">
        <f>IFERROR('Turistas lugar residencia isla '!CC156/'Turistas lugar residencia isla '!$I156,"-")</f>
        <v>0.21883721105168535</v>
      </c>
      <c r="CD156" s="35">
        <f t="shared" si="740"/>
        <v>-6.7740865503508108E-2</v>
      </c>
      <c r="CE156" s="243">
        <f>IFERROR('Turistas lugar residencia isla '!CE156/'Turistas lugar residencia isla '!$K156,"-")</f>
        <v>0.439982671688668</v>
      </c>
      <c r="CF156" s="35">
        <f t="shared" si="741"/>
        <v>2.9212087448787338E-2</v>
      </c>
      <c r="CG156" s="243">
        <f>IFERROR('Turistas lugar residencia isla '!CG156/'Turistas lugar residencia isla '!$M156,"-")</f>
        <v>0.18242225569238948</v>
      </c>
      <c r="CH156" s="35">
        <f t="shared" si="742"/>
        <v>2.0439970586713248</v>
      </c>
      <c r="CI156" s="242">
        <f>IFERROR('Turistas lugar residencia isla '!CI156/'Turistas lugar residencia isla '!$C156,"-")</f>
        <v>3.0901831879404242E-2</v>
      </c>
      <c r="CJ156" s="35">
        <f t="shared" si="743"/>
        <v>-5.840866787397847E-2</v>
      </c>
      <c r="CK156" s="243">
        <f>IFERROR('Turistas lugar residencia isla '!CK156/'Turistas lugar residencia isla '!$E156,"-")</f>
        <v>2.3777421899838676E-2</v>
      </c>
      <c r="CL156" s="35">
        <f t="shared" si="744"/>
        <v>-0.16396717588258136</v>
      </c>
      <c r="CM156" s="243">
        <f>IFERROR('Turistas lugar residencia isla '!CM156/'Turistas lugar residencia isla '!$G156,"-")</f>
        <v>5.4331808516255381E-2</v>
      </c>
      <c r="CN156" s="35">
        <f t="shared" si="745"/>
        <v>8.8324524836203011E-5</v>
      </c>
      <c r="CO156" s="243">
        <f>IFERROR('Turistas lugar residencia isla '!CO156/'Turistas lugar residencia isla '!$I156,"-")</f>
        <v>1.7835247745206447E-2</v>
      </c>
      <c r="CP156" s="35">
        <f t="shared" si="746"/>
        <v>-8.6344714604061124E-2</v>
      </c>
      <c r="CQ156" s="243">
        <f>IFERROR('Turistas lugar residencia isla '!CQ156/'Turistas lugar residencia isla '!$K156,"-")</f>
        <v>2.1028627814346397E-2</v>
      </c>
      <c r="CR156" s="35">
        <f t="shared" si="747"/>
        <v>1.9360634036398539E-2</v>
      </c>
      <c r="CS156" s="243">
        <f>IFERROR('Turistas lugar residencia isla '!CS156/'Turistas lugar residencia isla '!$M156,"-")</f>
        <v>7.2384158766722773E-2</v>
      </c>
      <c r="CT156" s="35">
        <f t="shared" si="748"/>
        <v>8.3577948725988671E-2</v>
      </c>
      <c r="CU156" s="242">
        <f>IFERROR('Turistas lugar residencia isla '!CU156/'Turistas lugar residencia isla '!$C156,"-")</f>
        <v>4.2742665238467328E-2</v>
      </c>
      <c r="CV156" s="35">
        <f t="shared" si="749"/>
        <v>-0.10270218129683639</v>
      </c>
      <c r="CW156" s="243">
        <f>IFERROR('Turistas lugar residencia isla '!CW156/'Turistas lugar residencia isla '!$E156,"-")</f>
        <v>2.5043274495719654E-2</v>
      </c>
      <c r="CX156" s="35">
        <f t="shared" si="750"/>
        <v>-8.842833847789966E-2</v>
      </c>
      <c r="CY156" s="243">
        <f>IFERROR('Turistas lugar residencia isla '!CY156/'Turistas lugar residencia isla '!$G156,"-")</f>
        <v>2.7533108370813752E-2</v>
      </c>
      <c r="CZ156" s="35">
        <f t="shared" si="751"/>
        <v>3.0596453379279298E-2</v>
      </c>
      <c r="DA156" s="243">
        <f>IFERROR('Turistas lugar residencia isla '!DA156/'Turistas lugar residencia isla '!$I156,"-")</f>
        <v>1.4653337244901797E-2</v>
      </c>
      <c r="DB156" s="35">
        <f t="shared" si="752"/>
        <v>-0.54639628117269123</v>
      </c>
      <c r="DC156" s="243">
        <f>IFERROR('Turistas lugar residencia isla '!DC156/'Turistas lugar residencia isla '!$K156,"-")</f>
        <v>0.11955933141598778</v>
      </c>
      <c r="DD156" s="35">
        <f t="shared" si="753"/>
        <v>-1.5958784825348959E-2</v>
      </c>
      <c r="DE156" s="243">
        <f>IFERROR('Turistas lugar residencia isla '!DE156/'Turistas lugar residencia isla '!$M156,"-")</f>
        <v>4.7842650837246386E-3</v>
      </c>
      <c r="DF156" s="35">
        <f t="shared" si="754"/>
        <v>-0.15789217969859703</v>
      </c>
      <c r="DG156" s="242">
        <f>IFERROR('Turistas lugar residencia isla '!DG156/'Turistas lugar residencia isla '!$C156,"-")</f>
        <v>2.8641967685010795E-2</v>
      </c>
      <c r="DH156" s="35">
        <f t="shared" si="755"/>
        <v>-7.0161402802449424E-2</v>
      </c>
      <c r="DI156" s="243">
        <f>IFERROR('Turistas lugar residencia isla '!DI156/'Turistas lugar residencia isla '!$E156,"-")</f>
        <v>1.225227559082934E-2</v>
      </c>
      <c r="DJ156" s="35">
        <f t="shared" si="756"/>
        <v>-0.37668081729084402</v>
      </c>
      <c r="DK156" s="243">
        <f>IFERROR('Turistas lugar residencia isla '!DK156/'Turistas lugar residencia isla '!$G156,"-")</f>
        <v>7.9407289361640848E-2</v>
      </c>
      <c r="DL156" s="35">
        <f t="shared" si="757"/>
        <v>-1.1697987723261138E-2</v>
      </c>
      <c r="DM156" s="243">
        <f>IFERROR('Turistas lugar residencia isla '!DM156/'Turistas lugar residencia isla '!$I156,"-")</f>
        <v>1.1388682027095134E-2</v>
      </c>
      <c r="DN156" s="35">
        <f t="shared" si="758"/>
        <v>0.49265868428518855</v>
      </c>
      <c r="DO156" s="243">
        <f>IFERROR('Turistas lugar residencia isla '!DO156/'Turistas lugar residencia isla '!$K156,"-")</f>
        <v>1.2779629607345279E-2</v>
      </c>
      <c r="DP156" s="35">
        <f t="shared" si="759"/>
        <v>0.33822328444679739</v>
      </c>
      <c r="DQ156" s="243">
        <f>IFERROR('Turistas lugar residencia isla '!DQ156/'Turistas lugar residencia isla '!$M156,"-")</f>
        <v>0</v>
      </c>
      <c r="DR156" s="35">
        <f t="shared" si="760"/>
        <v>-1</v>
      </c>
      <c r="DS156" s="242">
        <f>IFERROR('Turistas lugar residencia isla '!DS156/'Turistas lugar residencia isla '!$C156,"-")</f>
        <v>7.9667634897148273E-2</v>
      </c>
      <c r="DT156" s="35">
        <f t="shared" si="761"/>
        <v>-4.2477983849433021E-2</v>
      </c>
      <c r="DU156" s="243">
        <f>IFERROR('Turistas lugar residencia isla '!DU156/'Turistas lugar residencia isla '!$E156,"-")</f>
        <v>0.1191167292723997</v>
      </c>
      <c r="DV156" s="35">
        <f t="shared" si="762"/>
        <v>-4.7607102562260306E-2</v>
      </c>
      <c r="DW156" s="243">
        <f>IFERROR('Turistas lugar residencia isla '!DW156/'Turistas lugar residencia isla '!$G156,"-")</f>
        <v>0.11431808036250006</v>
      </c>
      <c r="DX156" s="35">
        <f t="shared" si="763"/>
        <v>-5.7278903114757918E-2</v>
      </c>
      <c r="DY156" s="243">
        <f>IFERROR('Turistas lugar residencia isla '!DY156/'Turistas lugar residencia isla '!$I156,"-")</f>
        <v>9.6510429595528774E-2</v>
      </c>
      <c r="DZ156" s="35">
        <f t="shared" si="764"/>
        <v>0.14746234259967639</v>
      </c>
      <c r="EA156" s="243">
        <f>IFERROR('Turistas lugar residencia isla '!EA156/'Turistas lugar residencia isla '!$K156,"-")</f>
        <v>4.9331536323269275E-2</v>
      </c>
      <c r="EB156" s="35">
        <f t="shared" si="765"/>
        <v>0.11297525457966073</v>
      </c>
      <c r="EC156" s="243">
        <f>IFERROR('Turistas lugar residencia isla '!EC156/'Turistas lugar residencia isla '!$M156,"-")</f>
        <v>2.994595552405422E-2</v>
      </c>
      <c r="ED156" s="35">
        <f t="shared" si="766"/>
        <v>-8.2021874623585234E-2</v>
      </c>
    </row>
    <row r="157" spans="1:134" s="16" customFormat="1" outlineLevel="1" x14ac:dyDescent="0.25">
      <c r="A157" s="218"/>
      <c r="B157" s="33" t="s">
        <v>45</v>
      </c>
      <c r="C157" s="242">
        <f>IFERROR('Turistas lugar residencia isla '!C157/'Turistas lugar residencia isla '!$C157,"-")</f>
        <v>1</v>
      </c>
      <c r="D157" s="35">
        <f t="shared" si="701"/>
        <v>0</v>
      </c>
      <c r="E157" s="243">
        <f>IFERROR('Turistas lugar residencia isla '!E157/'Turistas lugar residencia isla '!$E157,"-")</f>
        <v>1</v>
      </c>
      <c r="F157" s="35">
        <f t="shared" si="702"/>
        <v>0</v>
      </c>
      <c r="G157" s="243">
        <f>IFERROR('Turistas lugar residencia isla '!G157/'Turistas lugar residencia isla '!$G157,"-")</f>
        <v>1</v>
      </c>
      <c r="H157" s="35">
        <f t="shared" si="703"/>
        <v>0</v>
      </c>
      <c r="I157" s="243">
        <f>IFERROR('Turistas lugar residencia isla '!I157/'Turistas lugar residencia isla '!$I157,"-")</f>
        <v>1</v>
      </c>
      <c r="J157" s="35">
        <f t="shared" si="704"/>
        <v>0</v>
      </c>
      <c r="K157" s="243">
        <f>IFERROR('Turistas lugar residencia isla '!K157/'Turistas lugar residencia isla '!$K157,"-")</f>
        <v>1</v>
      </c>
      <c r="L157" s="35">
        <f t="shared" si="705"/>
        <v>0</v>
      </c>
      <c r="M157" s="243">
        <f>IFERROR('Turistas lugar residencia isla '!M157/'Turistas lugar residencia isla '!$M157,"-")</f>
        <v>1</v>
      </c>
      <c r="N157" s="35">
        <f t="shared" si="706"/>
        <v>0</v>
      </c>
      <c r="O157" s="242">
        <f>IFERROR('Turistas lugar residencia isla '!O157/'Turistas lugar residencia isla '!$C157,"-")</f>
        <v>0.81749795344140475</v>
      </c>
      <c r="P157" s="35">
        <f t="shared" si="707"/>
        <v>1.1435171589235571E-2</v>
      </c>
      <c r="Q157" s="243">
        <f>IFERROR('Turistas lugar residencia isla '!Q157/'Turistas lugar residencia isla '!$E157,"-")</f>
        <v>0.80075708036879667</v>
      </c>
      <c r="R157" s="35">
        <f t="shared" si="708"/>
        <v>-8.5393665282313957E-3</v>
      </c>
      <c r="S157" s="243">
        <f>IFERROR('Turistas lugar residencia isla '!S157/'Turistas lugar residencia isla '!$G157,"-")</f>
        <v>0.81140896893241488</v>
      </c>
      <c r="T157" s="35">
        <f t="shared" si="709"/>
        <v>1.1182777022538337E-2</v>
      </c>
      <c r="U157" s="243">
        <f>IFERROR('Turistas lugar residencia isla '!U157/'Turistas lugar residencia isla '!$I157,"-")</f>
        <v>0.87407611355849246</v>
      </c>
      <c r="V157" s="35">
        <f t="shared" si="710"/>
        <v>1.5212018041232955E-2</v>
      </c>
      <c r="W157" s="243">
        <f>IFERROR('Turistas lugar residencia isla '!W157/'Turistas lugar residencia isla '!$K157,"-")</f>
        <v>0.80874333091940942</v>
      </c>
      <c r="X157" s="35">
        <f t="shared" si="711"/>
        <v>3.9440189939353276E-2</v>
      </c>
      <c r="Y157" s="243">
        <f>IFERROR('Turistas lugar residencia isla '!Y157/'Turistas lugar residencia isla '!$M157,"-")</f>
        <v>0.6134757342547511</v>
      </c>
      <c r="Z157" s="35">
        <f t="shared" si="712"/>
        <v>0.34042867240473962</v>
      </c>
      <c r="AA157" s="242">
        <f>IFERROR('Turistas lugar residencia isla '!AA157/'Turistas lugar residencia isla '!$C157,"-")</f>
        <v>0.18250106617124426</v>
      </c>
      <c r="AB157" s="35">
        <f t="shared" si="713"/>
        <v>-4.8207461460921475E-2</v>
      </c>
      <c r="AC157" s="243">
        <f>IFERROR('Turistas lugar residencia isla '!AC157/'Turistas lugar residencia isla '!$E157,"-")</f>
        <v>0.19924291963120339</v>
      </c>
      <c r="AD157" s="35">
        <f t="shared" si="714"/>
        <v>3.5843081116801567E-2</v>
      </c>
      <c r="AE157" s="243">
        <f>IFERROR('Turistas lugar residencia isla '!AE157/'Turistas lugar residencia isla '!$G157,"-")</f>
        <v>0.18859103106758515</v>
      </c>
      <c r="AF157" s="35">
        <f t="shared" si="715"/>
        <v>-4.5420396499452287E-2</v>
      </c>
      <c r="AG157" s="243">
        <f>IFERROR('Turistas lugar residencia isla '!AG157/'Turistas lugar residencia isla '!$I157,"-")</f>
        <v>0.12591776798825258</v>
      </c>
      <c r="AH157" s="35">
        <f t="shared" si="716"/>
        <v>-9.4291446277559809E-2</v>
      </c>
      <c r="AI157" s="243">
        <f>IFERROR('Turistas lugar residencia isla '!AI157/'Turistas lugar residencia isla '!$K157,"-")</f>
        <v>0.19125666908059058</v>
      </c>
      <c r="AJ157" s="35">
        <f t="shared" si="717"/>
        <v>-0.13828302534670067</v>
      </c>
      <c r="AK157" s="243">
        <f>IFERROR('Turistas lugar residencia isla '!AK157/'Turistas lugar residencia isla '!$M157,"-")</f>
        <v>0.38652426574524895</v>
      </c>
      <c r="AL157" s="35">
        <f t="shared" si="718"/>
        <v>-0.28720625275409739</v>
      </c>
      <c r="AM157" s="242">
        <f>IFERROR('Turistas lugar residencia isla '!AM157/'Turistas lugar residencia isla '!$C157,"-")</f>
        <v>0.20690977005014682</v>
      </c>
      <c r="AN157" s="35">
        <f t="shared" si="719"/>
        <v>4.8713785421490519E-2</v>
      </c>
      <c r="AO157" s="243">
        <f>IFERROR('Turistas lugar residencia isla '!AO157/'Turistas lugar residencia isla '!$E157,"-")</f>
        <v>0.12034347376401289</v>
      </c>
      <c r="AP157" s="35">
        <f t="shared" si="720"/>
        <v>3.4861694637515095E-2</v>
      </c>
      <c r="AQ157" s="243">
        <f>IFERROR('Turistas lugar residencia isla '!AQ157/'Turistas lugar residencia isla '!$G157,"-")</f>
        <v>0.22222749171043635</v>
      </c>
      <c r="AR157" s="35">
        <f t="shared" si="721"/>
        <v>-8.5903437637834701E-2</v>
      </c>
      <c r="AS157" s="243">
        <f>IFERROR('Turistas lugar residencia isla '!AS157/'Turistas lugar residencia isla '!$I157,"-")</f>
        <v>0.43549926578560938</v>
      </c>
      <c r="AT157" s="35">
        <f t="shared" si="722"/>
        <v>0.14626779743121121</v>
      </c>
      <c r="AU157" s="243">
        <f>IFERROR('Turistas lugar residencia isla '!AU157/'Turistas lugar residencia isla '!$K157,"-")</f>
        <v>0.13427821211986857</v>
      </c>
      <c r="AV157" s="35">
        <f t="shared" si="723"/>
        <v>5.7723261441780416E-2</v>
      </c>
      <c r="AW157" s="243">
        <f>IFERROR('Turistas lugar residencia isla '!AW157/'Turistas lugar residencia isla '!$M157,"-")</f>
        <v>0.34966755667242555</v>
      </c>
      <c r="AX157" s="35">
        <f t="shared" si="724"/>
        <v>0.54648467557126557</v>
      </c>
      <c r="AY157" s="242">
        <f>IFERROR('Turistas lugar residencia isla '!AY157/'Turistas lugar residencia isla '!$C157,"-")</f>
        <v>2.672241802736261E-2</v>
      </c>
      <c r="AZ157" s="35">
        <f t="shared" si="725"/>
        <v>-0.10480157000148271</v>
      </c>
      <c r="BA157" s="243">
        <f>IFERROR('Turistas lugar residencia isla '!BA157/'Turistas lugar residencia isla '!$E157,"-")</f>
        <v>3.6032961393069565E-2</v>
      </c>
      <c r="BB157" s="35">
        <f t="shared" si="726"/>
        <v>-3.95249007527535E-2</v>
      </c>
      <c r="BC157" s="243">
        <f>IFERROR('Turistas lugar residencia isla '!BC157/'Turistas lugar residencia isla '!$G157,"-")</f>
        <v>3.4616585450679568E-2</v>
      </c>
      <c r="BD157" s="35">
        <f t="shared" si="727"/>
        <v>-0.13699677248370878</v>
      </c>
      <c r="BE157" s="243">
        <f>IFERROR('Turistas lugar residencia isla '!BE157/'Turistas lugar residencia isla '!$I157,"-")</f>
        <v>9.6671561429270674E-3</v>
      </c>
      <c r="BF157" s="35">
        <f t="shared" si="728"/>
        <v>-0.14767906673193032</v>
      </c>
      <c r="BG157" s="243">
        <f>IFERROR('Turistas lugar residencia isla '!BG157/'Turistas lugar residencia isla '!$K157,"-")</f>
        <v>1.2488361438304538E-2</v>
      </c>
      <c r="BH157" s="35">
        <f t="shared" si="729"/>
        <v>-0.21413505768534158</v>
      </c>
      <c r="BI157" s="243">
        <f>IFERROR('Turistas lugar residencia isla '!BI157/'Turistas lugar residencia isla '!$M157,"-")</f>
        <v>2.549604732736506E-2</v>
      </c>
      <c r="BJ157" s="35">
        <f t="shared" si="730"/>
        <v>-0.28928665304756773</v>
      </c>
      <c r="BK157" s="242">
        <f>IFERROR('Turistas lugar residencia isla '!BK157/'Turistas lugar residencia isla '!$C157,"-")</f>
        <v>3.1517492561310971E-2</v>
      </c>
      <c r="BL157" s="35">
        <f t="shared" si="731"/>
        <v>0.15906434261106495</v>
      </c>
      <c r="BM157" s="243">
        <f>IFERROR('Turistas lugar residencia isla '!BM157/'Turistas lugar residencia isla '!$E157,"-")</f>
        <v>3.286760472380635E-2</v>
      </c>
      <c r="BN157" s="35">
        <f t="shared" si="732"/>
        <v>4.9733938505223563E-2</v>
      </c>
      <c r="BO157" s="243">
        <f>IFERROR('Turistas lugar residencia isla '!BO157/'Turistas lugar residencia isla '!$G157,"-")</f>
        <v>1.4342229546810839E-2</v>
      </c>
      <c r="BP157" s="35">
        <f t="shared" si="733"/>
        <v>0.14063250234441638</v>
      </c>
      <c r="BQ157" s="243">
        <f>IFERROR('Turistas lugar residencia isla '!BQ157/'Turistas lugar residencia isla '!$I157,"-")</f>
        <v>5.8700440528634358E-2</v>
      </c>
      <c r="BR157" s="35">
        <f t="shared" si="734"/>
        <v>4.6750022252309398E-2</v>
      </c>
      <c r="BS157" s="243">
        <f>IFERROR('Turistas lugar residencia isla '!BS157/'Turistas lugar residencia isla '!$K157,"-")</f>
        <v>2.9809497066343497E-2</v>
      </c>
      <c r="BT157" s="35">
        <f t="shared" si="735"/>
        <v>1.6181281549175703</v>
      </c>
      <c r="BU157" s="243">
        <f>IFERROR('Turistas lugar residencia isla '!BU157/'Turistas lugar residencia isla '!$M157,"-")</f>
        <v>3.094078844039579E-2</v>
      </c>
      <c r="BV157" s="35">
        <f t="shared" si="736"/>
        <v>-8.1918999352381339E-2</v>
      </c>
      <c r="BW157" s="242">
        <f>IFERROR('Turistas lugar residencia isla '!BW157/'Turistas lugar residencia isla '!$C157,"-")</f>
        <v>0.30288478978044225</v>
      </c>
      <c r="BX157" s="35">
        <f t="shared" si="737"/>
        <v>-2.1550851769773782E-2</v>
      </c>
      <c r="BY157" s="243">
        <f>IFERROR('Turistas lugar residencia isla '!BY157/'Turistas lugar residencia isla '!$E157,"-")</f>
        <v>0.38674145418830097</v>
      </c>
      <c r="BZ157" s="35">
        <f t="shared" si="738"/>
        <v>-2.7694684859697172E-2</v>
      </c>
      <c r="CA157" s="243">
        <f>IFERROR('Turistas lugar residencia isla '!CA157/'Turistas lugar residencia isla '!$G157,"-")</f>
        <v>0.20002450312019571</v>
      </c>
      <c r="CB157" s="35">
        <f t="shared" si="739"/>
        <v>1.1005746688745655E-2</v>
      </c>
      <c r="CC157" s="243">
        <f>IFERROR('Turistas lugar residencia isla '!CC157/'Turistas lugar residencia isla '!$I157,"-")</f>
        <v>0.16355849241311796</v>
      </c>
      <c r="CD157" s="35">
        <f t="shared" si="740"/>
        <v>-8.163781113427282E-2</v>
      </c>
      <c r="CE157" s="243">
        <f>IFERROR('Turistas lugar residencia isla '!CE157/'Turistas lugar residencia isla '!$K157,"-")</f>
        <v>0.39456817857125265</v>
      </c>
      <c r="CF157" s="35">
        <f t="shared" si="741"/>
        <v>-3.5868357968990017E-3</v>
      </c>
      <c r="CG157" s="243">
        <f>IFERROR('Turistas lugar residencia isla '!CG157/'Turistas lugar residencia isla '!$M157,"-")</f>
        <v>8.5492906130569077E-2</v>
      </c>
      <c r="CH157" s="35">
        <f t="shared" si="742"/>
        <v>0.88952222712720008</v>
      </c>
      <c r="CI157" s="242">
        <f>IFERROR('Turistas lugar residencia isla '!CI157/'Turistas lugar residencia isla '!$C157,"-")</f>
        <v>5.2906603399002945E-2</v>
      </c>
      <c r="CJ157" s="35">
        <f t="shared" si="743"/>
        <v>0.20713131658165063</v>
      </c>
      <c r="CK157" s="243">
        <f>IFERROR('Turistas lugar residencia isla '!CK157/'Turistas lugar residencia isla '!$E157,"-")</f>
        <v>4.0482697352823942E-2</v>
      </c>
      <c r="CL157" s="35">
        <f t="shared" si="744"/>
        <v>0.18771015225715915</v>
      </c>
      <c r="CM157" s="243">
        <f>IFERROR('Turistas lugar residencia isla '!CM157/'Turistas lugar residencia isla '!$G157,"-")</f>
        <v>8.8266562330800033E-2</v>
      </c>
      <c r="CN157" s="35">
        <f t="shared" si="745"/>
        <v>0.10544910779505301</v>
      </c>
      <c r="CO157" s="243">
        <f>IFERROR('Turistas lugar residencia isla '!CO157/'Turistas lugar residencia isla '!$I157,"-")</f>
        <v>3.9231522271169848E-2</v>
      </c>
      <c r="CP157" s="35">
        <f t="shared" si="746"/>
        <v>0.67277343856300509</v>
      </c>
      <c r="CQ157" s="243">
        <f>IFERROR('Turistas lugar residencia isla '!CQ157/'Turistas lugar residencia isla '!$K157,"-")</f>
        <v>4.2642704777106147E-2</v>
      </c>
      <c r="CR157" s="35">
        <f t="shared" si="747"/>
        <v>0.25006056822458689</v>
      </c>
      <c r="CS157" s="243">
        <f>IFERROR('Turistas lugar residencia isla '!CS157/'Turistas lugar residencia isla '!$M157,"-")</f>
        <v>6.7745144233286217E-2</v>
      </c>
      <c r="CT157" s="35">
        <f t="shared" si="748"/>
        <v>0.12295243198220929</v>
      </c>
      <c r="CU157" s="242">
        <f>IFERROR('Turistas lugar residencia isla '!CU157/'Turistas lugar residencia isla '!$C157,"-")</f>
        <v>3.6797858834025324E-2</v>
      </c>
      <c r="CV157" s="35">
        <f t="shared" si="749"/>
        <v>-0.13687376451417355</v>
      </c>
      <c r="CW157" s="243">
        <f>IFERROR('Turistas lugar residencia isla '!CW157/'Turistas lugar residencia isla '!$E157,"-")</f>
        <v>2.2576939008917708E-2</v>
      </c>
      <c r="CX157" s="35">
        <f t="shared" si="750"/>
        <v>-8.5935314393762008E-2</v>
      </c>
      <c r="CY157" s="243">
        <f>IFERROR('Turistas lugar residencia isla '!CY157/'Turistas lugar residencia isla '!$G157,"-")</f>
        <v>2.3716649079749751E-2</v>
      </c>
      <c r="CZ157" s="35">
        <f t="shared" si="751"/>
        <v>-2.2118041754324747E-2</v>
      </c>
      <c r="DA157" s="243">
        <f>IFERROR('Turistas lugar residencia isla '!DA157/'Turistas lugar residencia isla '!$I157,"-")</f>
        <v>1.0609397944199706E-2</v>
      </c>
      <c r="DB157" s="35">
        <f t="shared" si="752"/>
        <v>-0.5674774043305697</v>
      </c>
      <c r="DC157" s="243">
        <f>IFERROR('Turistas lugar residencia isla '!DC157/'Turistas lugar residencia isla '!$K157,"-")</f>
        <v>0.10439974579903344</v>
      </c>
      <c r="DD157" s="35">
        <f t="shared" si="753"/>
        <v>-0.13568015813245993</v>
      </c>
      <c r="DE157" s="243">
        <f>IFERROR('Turistas lugar residencia isla '!DE157/'Turistas lugar residencia isla '!$M157,"-")</f>
        <v>0</v>
      </c>
      <c r="DF157" s="35">
        <f t="shared" si="754"/>
        <v>-1</v>
      </c>
      <c r="DG157" s="242">
        <f>IFERROR('Turistas lugar residencia isla '!DG157/'Turistas lugar residencia isla '!$C157,"-")</f>
        <v>3.4315518061185976E-2</v>
      </c>
      <c r="DH157" s="35">
        <f t="shared" si="755"/>
        <v>0.11155815587298479</v>
      </c>
      <c r="DI157" s="243">
        <f>IFERROR('Turistas lugar residencia isla '!DI157/'Turistas lugar residencia isla '!$E157,"-")</f>
        <v>1.9067691738549355E-2</v>
      </c>
      <c r="DJ157" s="35">
        <f t="shared" si="756"/>
        <v>-0.11147651543975534</v>
      </c>
      <c r="DK157" s="243">
        <f>IFERROR('Turistas lugar residencia isla '!DK157/'Turistas lugar residencia isla '!$G157,"-")</f>
        <v>8.5456607740614712E-2</v>
      </c>
      <c r="DL157" s="35">
        <f t="shared" si="757"/>
        <v>0.13947957028829183</v>
      </c>
      <c r="DM157" s="243">
        <f>IFERROR('Turistas lugar residencia isla '!DM157/'Turistas lugar residencia isla '!$I157,"-")</f>
        <v>1.9487273617229565E-2</v>
      </c>
      <c r="DN157" s="35">
        <f t="shared" si="758"/>
        <v>0.2895670274479254</v>
      </c>
      <c r="DO157" s="243">
        <f>IFERROR('Turistas lugar residencia isla '!DO157/'Turistas lugar residencia isla '!$K157,"-")</f>
        <v>1.4222445551236767E-2</v>
      </c>
      <c r="DP157" s="35">
        <f t="shared" si="759"/>
        <v>0.38107250465437437</v>
      </c>
      <c r="DQ157" s="243">
        <f>IFERROR('Turistas lugar residencia isla '!DQ157/'Turistas lugar residencia isla '!$M157,"-")</f>
        <v>4.9212083137008533E-3</v>
      </c>
      <c r="DR157" s="35" t="str">
        <f t="shared" si="760"/>
        <v>-</v>
      </c>
      <c r="DS157" s="242">
        <f>IFERROR('Turistas lugar residencia isla '!DS157/'Turistas lugar residencia isla '!$C157,"-")</f>
        <v>8.1830971416806786E-2</v>
      </c>
      <c r="DT157" s="35">
        <f t="shared" si="761"/>
        <v>9.3921477844018941E-3</v>
      </c>
      <c r="DU157" s="243">
        <f>IFERROR('Turistas lugar residencia isla '!DU157/'Turistas lugar residencia isla '!$E157,"-")</f>
        <v>0.11985629541244727</v>
      </c>
      <c r="DV157" s="35">
        <f t="shared" si="762"/>
        <v>9.4416199474465223E-3</v>
      </c>
      <c r="DW157" s="243">
        <f>IFERROR('Turistas lugar residencia isla '!DW157/'Turistas lugar residencia isla '!$G157,"-")</f>
        <v>0.12516747092230535</v>
      </c>
      <c r="DX157" s="35">
        <f t="shared" si="763"/>
        <v>0.10090431010753487</v>
      </c>
      <c r="DY157" s="243">
        <f>IFERROR('Turistas lugar residencia isla '!DY157/'Turistas lugar residencia isla '!$I157,"-")</f>
        <v>9.2229564366128239E-2</v>
      </c>
      <c r="DZ157" s="35">
        <f t="shared" si="764"/>
        <v>-0.1931612905711112</v>
      </c>
      <c r="EA157" s="243">
        <f>IFERROR('Turistas lugar residencia isla '!EA157/'Turistas lugar residencia isla '!$K157,"-")</f>
        <v>5.5106434338806534E-2</v>
      </c>
      <c r="EB157" s="35">
        <f t="shared" si="765"/>
        <v>0.33309681380269152</v>
      </c>
      <c r="EC157" s="243">
        <f>IFERROR('Turistas lugar residencia isla '!EC157/'Turistas lugar residencia isla '!$M157,"-")</f>
        <v>4.3400869064446887E-2</v>
      </c>
      <c r="ED157" s="35">
        <f t="shared" si="766"/>
        <v>-0.15750023811280933</v>
      </c>
    </row>
    <row r="158" spans="1:134" s="16" customFormat="1" outlineLevel="1" x14ac:dyDescent="0.25">
      <c r="A158" s="218"/>
      <c r="B158" s="33" t="s">
        <v>47</v>
      </c>
      <c r="C158" s="242">
        <f>IFERROR('Turistas lugar residencia isla '!C158/'Turistas lugar residencia isla '!$C158,"-")</f>
        <v>1</v>
      </c>
      <c r="D158" s="35">
        <f t="shared" si="701"/>
        <v>0</v>
      </c>
      <c r="E158" s="243">
        <f>IFERROR('Turistas lugar residencia isla '!E158/'Turistas lugar residencia isla '!$E158,"-")</f>
        <v>1</v>
      </c>
      <c r="F158" s="35">
        <f t="shared" si="702"/>
        <v>0</v>
      </c>
      <c r="G158" s="243">
        <f>IFERROR('Turistas lugar residencia isla '!G158/'Turistas lugar residencia isla '!$G158,"-")</f>
        <v>1</v>
      </c>
      <c r="H158" s="35">
        <f t="shared" si="703"/>
        <v>0</v>
      </c>
      <c r="I158" s="243">
        <f>IFERROR('Turistas lugar residencia isla '!I158/'Turistas lugar residencia isla '!$I158,"-")</f>
        <v>1</v>
      </c>
      <c r="J158" s="35">
        <f t="shared" si="704"/>
        <v>0</v>
      </c>
      <c r="K158" s="243">
        <f>IFERROR('Turistas lugar residencia isla '!K158/'Turistas lugar residencia isla '!$K158,"-")</f>
        <v>1</v>
      </c>
      <c r="L158" s="35">
        <f t="shared" si="705"/>
        <v>0</v>
      </c>
      <c r="M158" s="243">
        <f>IFERROR('Turistas lugar residencia isla '!M158/'Turistas lugar residencia isla '!$M158,"-")</f>
        <v>1</v>
      </c>
      <c r="N158" s="35">
        <f t="shared" si="706"/>
        <v>0</v>
      </c>
      <c r="O158" s="242">
        <f>IFERROR('Turistas lugar residencia isla '!O158/'Turistas lugar residencia isla '!$C158,"-")</f>
        <v>0.78090488133366964</v>
      </c>
      <c r="P158" s="35">
        <f t="shared" si="707"/>
        <v>7.9231878374330655E-4</v>
      </c>
      <c r="Q158" s="243">
        <f>IFERROR('Turistas lugar residencia isla '!Q158/'Turistas lugar residencia isla '!$E158,"-")</f>
        <v>0.77517802892210474</v>
      </c>
      <c r="R158" s="35">
        <f t="shared" si="708"/>
        <v>-8.4335426610004927E-4</v>
      </c>
      <c r="S158" s="243">
        <f>IFERROR('Turistas lugar residencia isla '!S158/'Turistas lugar residencia isla '!$G158,"-")</f>
        <v>0.75537152832156218</v>
      </c>
      <c r="T158" s="35">
        <f t="shared" si="709"/>
        <v>-4.8773124212522223E-2</v>
      </c>
      <c r="U158" s="243">
        <f>IFERROR('Turistas lugar residencia isla '!U158/'Turistas lugar residencia isla '!$I158,"-")</f>
        <v>0.85964313514160828</v>
      </c>
      <c r="V158" s="35">
        <f t="shared" si="710"/>
        <v>1.8956835673041184E-2</v>
      </c>
      <c r="W158" s="243">
        <f>IFERROR('Turistas lugar residencia isla '!W158/'Turistas lugar residencia isla '!$K158,"-")</f>
        <v>0.77090614239013855</v>
      </c>
      <c r="X158" s="35">
        <f t="shared" si="711"/>
        <v>4.9022251250450122E-2</v>
      </c>
      <c r="Y158" s="243">
        <f>IFERROR('Turistas lugar residencia isla '!Y158/'Turistas lugar residencia isla '!$M158,"-")</f>
        <v>0.49508507559503018</v>
      </c>
      <c r="Z158" s="35">
        <f t="shared" si="712"/>
        <v>8.5947995192280358E-2</v>
      </c>
      <c r="AA158" s="242">
        <f>IFERROR('Turistas lugar residencia isla '!AA158/'Turistas lugar residencia isla '!$C158,"-")</f>
        <v>0.21909511866633036</v>
      </c>
      <c r="AB158" s="35">
        <f t="shared" si="713"/>
        <v>-2.8138288070137518E-3</v>
      </c>
      <c r="AC158" s="243">
        <f>IFERROR('Turistas lugar residencia isla '!AC158/'Turistas lugar residencia isla '!$E158,"-")</f>
        <v>0.22481954064892454</v>
      </c>
      <c r="AD158" s="35">
        <f t="shared" si="714"/>
        <v>2.9079620532157513E-3</v>
      </c>
      <c r="AE158" s="243">
        <f>IFERROR('Turistas lugar residencia isla '!AE158/'Turistas lugar residencia isla '!$G158,"-")</f>
        <v>0.24462847167843788</v>
      </c>
      <c r="AF158" s="35">
        <f t="shared" si="715"/>
        <v>0.18810734480375557</v>
      </c>
      <c r="AG158" s="243">
        <f>IFERROR('Turistas lugar residencia isla '!AG158/'Turistas lugar residencia isla '!$I158,"-")</f>
        <v>0.14035686485839172</v>
      </c>
      <c r="AH158" s="35">
        <f t="shared" si="716"/>
        <v>-0.10228946786106508</v>
      </c>
      <c r="AI158" s="243">
        <f>IFERROR('Turistas lugar residencia isla '!AI158/'Turistas lugar residencia isla '!$K158,"-")</f>
        <v>0.22909898952575966</v>
      </c>
      <c r="AJ158" s="35">
        <f t="shared" si="717"/>
        <v>-0.13586473384673525</v>
      </c>
      <c r="AK158" s="243">
        <f>IFERROR('Turistas lugar residencia isla '!AK158/'Turistas lugar residencia isla '!$M158,"-")</f>
        <v>0.50496482211466498</v>
      </c>
      <c r="AL158" s="35">
        <f t="shared" si="718"/>
        <v>-7.1924268674992797E-2</v>
      </c>
      <c r="AM158" s="242">
        <f>IFERROR('Turistas lugar residencia isla '!AM158/'Turistas lugar residencia isla '!$C158,"-")</f>
        <v>0.18323299718741523</v>
      </c>
      <c r="AN158" s="35">
        <f t="shared" si="719"/>
        <v>-3.1612113853897617E-2</v>
      </c>
      <c r="AO158" s="243">
        <f>IFERROR('Turistas lugar residencia isla '!AO158/'Turistas lugar residencia isla '!$E158,"-")</f>
        <v>0.10461052375744319</v>
      </c>
      <c r="AP158" s="35">
        <f t="shared" si="720"/>
        <v>-1.6831136146245318E-2</v>
      </c>
      <c r="AQ158" s="243">
        <f>IFERROR('Turistas lugar residencia isla '!AQ158/'Turistas lugar residencia isla '!$G158,"-")</f>
        <v>0.21274116968490853</v>
      </c>
      <c r="AR158" s="35">
        <f t="shared" si="721"/>
        <v>-4.4550508661783894E-2</v>
      </c>
      <c r="AS158" s="243">
        <f>IFERROR('Turistas lugar residencia isla '!AS158/'Turistas lugar residencia isla '!$I158,"-")</f>
        <v>0.4070654451829232</v>
      </c>
      <c r="AT158" s="35">
        <f t="shared" si="722"/>
        <v>0.16648883913366808</v>
      </c>
      <c r="AU158" s="243">
        <f>IFERROR('Turistas lugar residencia isla '!AU158/'Turistas lugar residencia isla '!$K158,"-")</f>
        <v>0.10137586665229731</v>
      </c>
      <c r="AV158" s="35">
        <f t="shared" si="723"/>
        <v>-0.34838771630235299</v>
      </c>
      <c r="AW158" s="243">
        <f>IFERROR('Turistas lugar residencia isla '!AW158/'Turistas lugar residencia isla '!$M158,"-")</f>
        <v>0.22139613791726959</v>
      </c>
      <c r="AX158" s="35">
        <f t="shared" si="724"/>
        <v>-9.482755473231097E-2</v>
      </c>
      <c r="AY158" s="242">
        <f>IFERROR('Turistas lugar residencia isla '!AY158/'Turistas lugar residencia isla '!$C158,"-")</f>
        <v>2.4695541267899888E-2</v>
      </c>
      <c r="AZ158" s="35">
        <f t="shared" si="725"/>
        <v>1.7753379515652146E-2</v>
      </c>
      <c r="BA158" s="243">
        <f>IFERROR('Turistas lugar residencia isla '!BA158/'Turistas lugar residencia isla '!$E158,"-")</f>
        <v>3.1848341232227489E-2</v>
      </c>
      <c r="BB158" s="35">
        <f t="shared" si="726"/>
        <v>4.5331522385842593E-2</v>
      </c>
      <c r="BC158" s="243">
        <f>IFERROR('Turistas lugar residencia isla '!BC158/'Turistas lugar residencia isla '!$G158,"-")</f>
        <v>3.2364771177668193E-2</v>
      </c>
      <c r="BD158" s="35">
        <f t="shared" si="727"/>
        <v>-5.5042471790703429E-2</v>
      </c>
      <c r="BE158" s="243">
        <f>IFERROR('Turistas lugar residencia isla '!BE158/'Turistas lugar residencia isla '!$I158,"-")</f>
        <v>6.9756302017843245E-3</v>
      </c>
      <c r="BF158" s="35">
        <f t="shared" si="728"/>
        <v>-0.19709452529091309</v>
      </c>
      <c r="BG158" s="243">
        <f>IFERROR('Turistas lugar residencia isla '!BG158/'Turistas lugar residencia isla '!$K158,"-")</f>
        <v>1.3717611195787724E-2</v>
      </c>
      <c r="BH158" s="35">
        <f t="shared" si="729"/>
        <v>0.20051905021497296</v>
      </c>
      <c r="BI158" s="243">
        <f>IFERROR('Turistas lugar residencia isla '!BI158/'Turistas lugar residencia isla '!$M158,"-")</f>
        <v>2.1056833491342748E-2</v>
      </c>
      <c r="BJ158" s="35">
        <f t="shared" si="730"/>
        <v>0.28124462290027852</v>
      </c>
      <c r="BK158" s="242">
        <f>IFERROR('Turistas lugar residencia isla '!BK158/'Turistas lugar residencia isla '!$C158,"-")</f>
        <v>3.6530288825329445E-2</v>
      </c>
      <c r="BL158" s="35">
        <f t="shared" si="731"/>
        <v>0.2174620458052845</v>
      </c>
      <c r="BM158" s="243">
        <f>IFERROR('Turistas lugar residencia isla '!BM158/'Turistas lugar residencia isla '!$E158,"-")</f>
        <v>3.9798274395430794E-2</v>
      </c>
      <c r="BN158" s="35">
        <f t="shared" si="732"/>
        <v>7.6163167601453141E-2</v>
      </c>
      <c r="BO158" s="243">
        <f>IFERROR('Turistas lugar residencia isla '!BO158/'Turistas lugar residencia isla '!$G158,"-")</f>
        <v>1.7750394389546099E-2</v>
      </c>
      <c r="BP158" s="35">
        <f t="shared" si="733"/>
        <v>-9.5795183828083053E-2</v>
      </c>
      <c r="BQ158" s="243">
        <f>IFERROR('Turistas lugar residencia isla '!BQ158/'Turistas lugar residencia isla '!$I158,"-")</f>
        <v>5.7625291898688702E-2</v>
      </c>
      <c r="BR158" s="35">
        <f t="shared" si="734"/>
        <v>8.9859740762124884E-2</v>
      </c>
      <c r="BS158" s="243">
        <f>IFERROR('Turistas lugar residencia isla '!BS158/'Turistas lugar residencia isla '!$K158,"-")</f>
        <v>4.2158689103402973E-2</v>
      </c>
      <c r="BT158" s="35">
        <f t="shared" si="735"/>
        <v>2.3438146444469004</v>
      </c>
      <c r="BU158" s="243">
        <f>IFERROR('Turistas lugar residencia isla '!BU158/'Turistas lugar residencia isla '!$M158,"-")</f>
        <v>2.1705503717379372E-2</v>
      </c>
      <c r="BV158" s="35">
        <f t="shared" si="736"/>
        <v>-0.1603604014485237</v>
      </c>
      <c r="BW158" s="242">
        <f>IFERROR('Turistas lugar residencia isla '!BW158/'Turistas lugar residencia isla '!$C158,"-")</f>
        <v>0.30263507307485471</v>
      </c>
      <c r="BX158" s="35">
        <f t="shared" si="737"/>
        <v>8.3909279179050777E-3</v>
      </c>
      <c r="BY158" s="243">
        <f>IFERROR('Turistas lugar residencia isla '!BY158/'Turistas lugar residencia isla '!$E158,"-")</f>
        <v>0.38378174747842997</v>
      </c>
      <c r="BZ158" s="35">
        <f t="shared" si="738"/>
        <v>1.9680900024872106E-3</v>
      </c>
      <c r="CA158" s="243">
        <f>IFERROR('Turistas lugar residencia isla '!CA158/'Turistas lugar residencia isla '!$G158,"-")</f>
        <v>0.19239334293364707</v>
      </c>
      <c r="CB158" s="35">
        <f t="shared" si="739"/>
        <v>-8.3743538869564982E-2</v>
      </c>
      <c r="CC158" s="243">
        <f>IFERROR('Turistas lugar residencia isla '!CC158/'Turistas lugar residencia isla '!$I158,"-")</f>
        <v>0.17137297167834262</v>
      </c>
      <c r="CD158" s="35">
        <f t="shared" si="740"/>
        <v>-2.805873777490886E-2</v>
      </c>
      <c r="CE158" s="243">
        <f>IFERROR('Turistas lugar residencia isla '!CE158/'Turistas lugar residencia isla '!$K158,"-")</f>
        <v>0.39781585659374213</v>
      </c>
      <c r="CF158" s="35">
        <f t="shared" si="741"/>
        <v>8.8122315107792559E-2</v>
      </c>
      <c r="CG158" s="243">
        <f>IFERROR('Turistas lugar residencia isla '!CG158/'Turistas lugar residencia isla '!$M158,"-")</f>
        <v>0.10473529265006737</v>
      </c>
      <c r="CH158" s="35">
        <f t="shared" si="742"/>
        <v>1.025751169378792</v>
      </c>
      <c r="CI158" s="242">
        <f>IFERROR('Turistas lugar residencia isla '!CI158/'Turistas lugar residencia isla '!$C158,"-")</f>
        <v>4.4968043135817863E-2</v>
      </c>
      <c r="CJ158" s="35">
        <f t="shared" si="743"/>
        <v>0.1372611842217093</v>
      </c>
      <c r="CK158" s="243">
        <f>IFERROR('Turistas lugar residencia isla '!CK158/'Turistas lugar residencia isla '!$E158,"-")</f>
        <v>3.5651962571393851E-2</v>
      </c>
      <c r="CL158" s="35">
        <f t="shared" si="744"/>
        <v>5.616366083504043E-2</v>
      </c>
      <c r="CM158" s="243">
        <f>IFERROR('Turistas lugar residencia isla '!CM158/'Turistas lugar residencia isla '!$G158,"-")</f>
        <v>7.2678449332880049E-2</v>
      </c>
      <c r="CN158" s="35">
        <f t="shared" si="745"/>
        <v>7.6157010950461679E-3</v>
      </c>
      <c r="CO158" s="243">
        <f>IFERROR('Turistas lugar residencia isla '!CO158/'Turistas lugar residencia isla '!$I158,"-")</f>
        <v>3.2417220525717022E-2</v>
      </c>
      <c r="CP158" s="35">
        <f t="shared" si="746"/>
        <v>0.55672174278640729</v>
      </c>
      <c r="CQ158" s="243">
        <f>IFERROR('Turistas lugar residencia isla '!CQ158/'Turistas lugar residencia isla '!$K158,"-")</f>
        <v>3.5764321894292794E-2</v>
      </c>
      <c r="CR158" s="35">
        <f t="shared" si="747"/>
        <v>0.44028977308055484</v>
      </c>
      <c r="CS158" s="243">
        <f>IFERROR('Turistas lugar residencia isla '!CS158/'Turistas lugar residencia isla '!$M158,"-")</f>
        <v>7.2800758445187366E-2</v>
      </c>
      <c r="CT158" s="35">
        <f t="shared" si="748"/>
        <v>0.51798459499489447</v>
      </c>
      <c r="CU158" s="242">
        <f>IFERROR('Turistas lugar residencia isla '!CU158/'Turistas lugar residencia isla '!$C158,"-")</f>
        <v>3.1699876741208888E-2</v>
      </c>
      <c r="CV158" s="35">
        <f t="shared" si="749"/>
        <v>-8.6974931734102423E-2</v>
      </c>
      <c r="CW158" s="243">
        <f>IFERROR('Turistas lugar residencia isla '!CW158/'Turistas lugar residencia isla '!$E158,"-")</f>
        <v>1.8801798517438326E-2</v>
      </c>
      <c r="CX158" s="35">
        <f t="shared" si="750"/>
        <v>-3.0689594995355507E-2</v>
      </c>
      <c r="CY158" s="243">
        <f>IFERROR('Turistas lugar residencia isla '!CY158/'Turistas lugar residencia isla '!$G158,"-")</f>
        <v>1.8854303143275134E-2</v>
      </c>
      <c r="CZ158" s="35">
        <f t="shared" si="751"/>
        <v>-0.15701401506885493</v>
      </c>
      <c r="DA158" s="243">
        <f>IFERROR('Turistas lugar residencia isla '!DA158/'Turistas lugar residencia isla '!$I158,"-")</f>
        <v>1.0011376564277589E-2</v>
      </c>
      <c r="DB158" s="35">
        <f t="shared" si="752"/>
        <v>-0.54967642019758134</v>
      </c>
      <c r="DC158" s="243">
        <f>IFERROR('Turistas lugar residencia isla '!DC158/'Turistas lugar residencia isla '!$K158,"-")</f>
        <v>9.735244458813809E-2</v>
      </c>
      <c r="DD158" s="35">
        <f t="shared" si="753"/>
        <v>6.6508384834193413E-2</v>
      </c>
      <c r="DE158" s="243">
        <f>IFERROR('Turistas lugar residencia isla '!DE158/'Turistas lugar residencia isla '!$M158,"-")</f>
        <v>0</v>
      </c>
      <c r="DF158" s="35" t="str">
        <f t="shared" si="754"/>
        <v>-</v>
      </c>
      <c r="DG158" s="242">
        <f>IFERROR('Turistas lugar residencia isla '!DG158/'Turistas lugar residencia isla '!$C158,"-")</f>
        <v>2.614038176912058E-2</v>
      </c>
      <c r="DH158" s="35">
        <f t="shared" si="755"/>
        <v>-3.9233998022866201E-2</v>
      </c>
      <c r="DI158" s="243">
        <f>IFERROR('Turistas lugar residencia isla '!DI158/'Turistas lugar residencia isla '!$E158,"-")</f>
        <v>1.4298213634706526E-2</v>
      </c>
      <c r="DJ158" s="35">
        <f t="shared" si="756"/>
        <v>-0.16986634462623385</v>
      </c>
      <c r="DK158" s="243">
        <f>IFERROR('Turistas lugar residencia isla '!DK158/'Turistas lugar residencia isla '!$G158,"-")</f>
        <v>6.675019194261203E-2</v>
      </c>
      <c r="DL158" s="35">
        <f t="shared" si="757"/>
        <v>-4.3445263443949722E-3</v>
      </c>
      <c r="DM158" s="243">
        <f>IFERROR('Turistas lugar residencia isla '!DM158/'Turistas lugar residencia isla '!$I158,"-")</f>
        <v>1.422070534698521E-2</v>
      </c>
      <c r="DN158" s="35">
        <f t="shared" si="758"/>
        <v>-7.8799266334492746E-2</v>
      </c>
      <c r="DO158" s="243">
        <f>IFERROR('Turistas lugar residencia isla '!DO158/'Turistas lugar residencia isla '!$K158,"-")</f>
        <v>9.0834911397472025E-3</v>
      </c>
      <c r="DP158" s="35">
        <f t="shared" si="759"/>
        <v>0.15519311951424997</v>
      </c>
      <c r="DQ158" s="243">
        <f>IFERROR('Turistas lugar residencia isla '!DQ158/'Turistas lugar residencia isla '!$M158,"-")</f>
        <v>1.8961129684147498E-3</v>
      </c>
      <c r="DR158" s="35">
        <f t="shared" si="760"/>
        <v>-0.82284295336636393</v>
      </c>
      <c r="DS158" s="242">
        <f>IFERROR('Turistas lugar residencia isla '!DS158/'Turistas lugar residencia isla '!$C158,"-")</f>
        <v>7.6883027883137348E-2</v>
      </c>
      <c r="DT158" s="35">
        <f t="shared" si="761"/>
        <v>9.9135936844952255E-2</v>
      </c>
      <c r="DU158" s="243">
        <f>IFERROR('Turistas lugar residencia isla '!DU158/'Turistas lugar residencia isla '!$E158,"-")</f>
        <v>0.10846032324705311</v>
      </c>
      <c r="DV158" s="35">
        <f t="shared" si="762"/>
        <v>2.9319863232009524E-2</v>
      </c>
      <c r="DW158" s="243">
        <f>IFERROR('Turistas lugar residencia isla '!DW158/'Turistas lugar residencia isla '!$G158,"-")</f>
        <v>0.11518848573513066</v>
      </c>
      <c r="DX158" s="35">
        <f t="shared" si="763"/>
        <v>-4.5354313271540159E-2</v>
      </c>
      <c r="DY158" s="243">
        <f>IFERROR('Turistas lugar residencia isla '!DY158/'Turistas lugar residencia isla '!$I158,"-")</f>
        <v>8.5797257649242564E-2</v>
      </c>
      <c r="DZ158" s="35">
        <f t="shared" si="764"/>
        <v>-0.1343895838046677</v>
      </c>
      <c r="EA158" s="243">
        <f>IFERROR('Turistas lugar residencia isla '!EA158/'Turistas lugar residencia isla '!$K158,"-")</f>
        <v>4.5684315325440449E-2</v>
      </c>
      <c r="EB158" s="35">
        <f t="shared" si="765"/>
        <v>0.28578588892478551</v>
      </c>
      <c r="EC158" s="243">
        <f>IFERROR('Turistas lugar residencia isla '!EC158/'Turistas lugar residencia isla '!$M158,"-")</f>
        <v>4.2213462402075748E-2</v>
      </c>
      <c r="ED158" s="35">
        <f t="shared" si="766"/>
        <v>3.2569070315724202E-2</v>
      </c>
    </row>
    <row r="159" spans="1:134" s="16" customFormat="1" outlineLevel="1" x14ac:dyDescent="0.25">
      <c r="A159" s="218"/>
      <c r="B159" s="33" t="s">
        <v>49</v>
      </c>
      <c r="C159" s="242">
        <f>IFERROR('Turistas lugar residencia isla '!C159/'Turistas lugar residencia isla '!$C159,"-")</f>
        <v>1</v>
      </c>
      <c r="D159" s="35">
        <f t="shared" si="701"/>
        <v>0</v>
      </c>
      <c r="E159" s="243">
        <f>IFERROR('Turistas lugar residencia isla '!E159/'Turistas lugar residencia isla '!$E159,"-")</f>
        <v>1</v>
      </c>
      <c r="F159" s="35">
        <f t="shared" si="702"/>
        <v>0</v>
      </c>
      <c r="G159" s="243">
        <f>IFERROR('Turistas lugar residencia isla '!G159/'Turistas lugar residencia isla '!$G159,"-")</f>
        <v>1</v>
      </c>
      <c r="H159" s="35">
        <f t="shared" si="703"/>
        <v>0</v>
      </c>
      <c r="I159" s="243">
        <f>IFERROR('Turistas lugar residencia isla '!I159/'Turistas lugar residencia isla '!$I159,"-")</f>
        <v>1</v>
      </c>
      <c r="J159" s="35">
        <f t="shared" si="704"/>
        <v>0</v>
      </c>
      <c r="K159" s="243">
        <f>IFERROR('Turistas lugar residencia isla '!K159/'Turistas lugar residencia isla '!$K159,"-")</f>
        <v>1</v>
      </c>
      <c r="L159" s="35">
        <f t="shared" si="705"/>
        <v>0</v>
      </c>
      <c r="M159" s="243">
        <f>IFERROR('Turistas lugar residencia isla '!M159/'Turistas lugar residencia isla '!$M159,"-")</f>
        <v>1</v>
      </c>
      <c r="N159" s="35">
        <f t="shared" si="706"/>
        <v>0</v>
      </c>
      <c r="O159" s="242">
        <f>IFERROR('Turistas lugar residencia isla '!O159/'Turistas lugar residencia isla '!$C159,"-")</f>
        <v>0.84009060171787708</v>
      </c>
      <c r="P159" s="35">
        <f t="shared" si="707"/>
        <v>2.1132056234189012E-2</v>
      </c>
      <c r="Q159" s="243">
        <f>IFERROR('Turistas lugar residencia isla '!Q159/'Turistas lugar residencia isla '!$E159,"-")</f>
        <v>0.82780748055753517</v>
      </c>
      <c r="R159" s="35">
        <f t="shared" si="708"/>
        <v>3.5198902640480867E-3</v>
      </c>
      <c r="S159" s="243">
        <f>IFERROR('Turistas lugar residencia isla '!S159/'Turistas lugar residencia isla '!$G159,"-")</f>
        <v>0.81654501653962319</v>
      </c>
      <c r="T159" s="35">
        <f t="shared" si="709"/>
        <v>-6.9073350998658523E-3</v>
      </c>
      <c r="U159" s="243">
        <f>IFERROR('Turistas lugar residencia isla '!U159/'Turistas lugar residencia isla '!$I159,"-")</f>
        <v>0.91530470679795617</v>
      </c>
      <c r="V159" s="35">
        <f t="shared" si="710"/>
        <v>5.1196776987262327E-2</v>
      </c>
      <c r="W159" s="243">
        <f>IFERROR('Turistas lugar residencia isla '!W159/'Turistas lugar residencia isla '!$K159,"-")</f>
        <v>0.83587222753319046</v>
      </c>
      <c r="X159" s="35">
        <f t="shared" si="711"/>
        <v>5.8528440964204842E-2</v>
      </c>
      <c r="Y159" s="243">
        <f>IFERROR('Turistas lugar residencia isla '!Y159/'Turistas lugar residencia isla '!$M159,"-")</f>
        <v>0.71151301279223644</v>
      </c>
      <c r="Z159" s="35">
        <f t="shared" si="712"/>
        <v>0.27502870816615888</v>
      </c>
      <c r="AA159" s="242">
        <f>IFERROR('Turistas lugar residencia isla '!AA159/'Turistas lugar residencia isla '!$C159,"-")</f>
        <v>0.15990939828212294</v>
      </c>
      <c r="AB159" s="35">
        <f t="shared" si="713"/>
        <v>-9.8059540477875795E-2</v>
      </c>
      <c r="AC159" s="243">
        <f>IFERROR('Turistas lugar residencia isla '!AC159/'Turistas lugar residencia isla '!$E159,"-")</f>
        <v>0.17219251944246478</v>
      </c>
      <c r="AD159" s="35">
        <f t="shared" si="714"/>
        <v>-1.6582730247611144E-2</v>
      </c>
      <c r="AE159" s="243">
        <f>IFERROR('Turistas lugar residencia isla '!AE159/'Turistas lugar residencia isla '!$G159,"-")</f>
        <v>0.18345498346037681</v>
      </c>
      <c r="AF159" s="35">
        <f t="shared" si="715"/>
        <v>3.1918509953744012E-2</v>
      </c>
      <c r="AG159" s="243">
        <f>IFERROR('Turistas lugar residencia isla '!AG159/'Turistas lugar residencia isla '!$I159,"-")</f>
        <v>8.4695293202043789E-2</v>
      </c>
      <c r="AH159" s="35">
        <f t="shared" si="716"/>
        <v>-0.3448372733158509</v>
      </c>
      <c r="AI159" s="243">
        <f>IFERROR('Turistas lugar residencia isla '!AI159/'Turistas lugar residencia isla '!$K159,"-")</f>
        <v>0.1641277724668096</v>
      </c>
      <c r="AJ159" s="35">
        <f t="shared" si="717"/>
        <v>-0.21974080025670317</v>
      </c>
      <c r="AK159" s="243">
        <f>IFERROR('Turistas lugar residencia isla '!AK159/'Turistas lugar residencia isla '!$M159,"-")</f>
        <v>0.28848698720776356</v>
      </c>
      <c r="AL159" s="35">
        <f t="shared" si="718"/>
        <v>-0.34726007874867104</v>
      </c>
      <c r="AM159" s="242">
        <f>IFERROR('Turistas lugar residencia isla '!AM159/'Turistas lugar residencia isla '!$C159,"-")</f>
        <v>0.22828867445604401</v>
      </c>
      <c r="AN159" s="35">
        <f t="shared" si="719"/>
        <v>7.1570325557753112E-2</v>
      </c>
      <c r="AO159" s="243">
        <f>IFERROR('Turistas lugar residencia isla '!AO159/'Turistas lugar residencia isla '!$E159,"-")</f>
        <v>0.15280542202712716</v>
      </c>
      <c r="AP159" s="35">
        <f t="shared" si="720"/>
        <v>4.0324439030817949E-2</v>
      </c>
      <c r="AQ159" s="243">
        <f>IFERROR('Turistas lugar residencia isla '!AQ159/'Turistas lugar residencia isla '!$G159,"-")</f>
        <v>0.25454390191284337</v>
      </c>
      <c r="AR159" s="35">
        <f t="shared" si="721"/>
        <v>-2.7304996073264975E-2</v>
      </c>
      <c r="AS159" s="243">
        <f>IFERROR('Turistas lugar residencia isla '!AS159/'Turistas lugar residencia isla '!$I159,"-")</f>
        <v>0.46472439346259264</v>
      </c>
      <c r="AT159" s="35">
        <f t="shared" si="722"/>
        <v>0.18107081540527759</v>
      </c>
      <c r="AU159" s="243">
        <f>IFERROR('Turistas lugar residencia isla '!AU159/'Turistas lugar residencia isla '!$K159,"-")</f>
        <v>0.13173778021642352</v>
      </c>
      <c r="AV159" s="35">
        <f t="shared" si="723"/>
        <v>6.2092088849490468E-2</v>
      </c>
      <c r="AW159" s="243">
        <f>IFERROR('Turistas lugar residencia isla '!AW159/'Turistas lugar residencia isla '!$M159,"-")</f>
        <v>0.37898838406116747</v>
      </c>
      <c r="AX159" s="35">
        <f t="shared" si="724"/>
        <v>9.49954642462425E-2</v>
      </c>
      <c r="AY159" s="242">
        <f>IFERROR('Turistas lugar residencia isla '!AY159/'Turistas lugar residencia isla '!$C159,"-")</f>
        <v>2.8240608137693541E-2</v>
      </c>
      <c r="AZ159" s="35">
        <f t="shared" si="725"/>
        <v>5.1995731861370409E-2</v>
      </c>
      <c r="BA159" s="243">
        <f>IFERROR('Turistas lugar residencia isla '!BA159/'Turistas lugar residencia isla '!$E159,"-")</f>
        <v>4.0492002964283791E-2</v>
      </c>
      <c r="BB159" s="35">
        <f t="shared" si="726"/>
        <v>0.11977478976716616</v>
      </c>
      <c r="BC159" s="243">
        <f>IFERROR('Turistas lugar residencia isla '!BC159/'Turistas lugar residencia isla '!$G159,"-")</f>
        <v>3.3142168847979291E-2</v>
      </c>
      <c r="BD159" s="35">
        <f t="shared" si="727"/>
        <v>-3.9375128628034273E-2</v>
      </c>
      <c r="BE159" s="243">
        <f>IFERROR('Turistas lugar residencia isla '!BE159/'Turistas lugar residencia isla '!$I159,"-")</f>
        <v>9.0752207897675363E-3</v>
      </c>
      <c r="BF159" s="35">
        <f t="shared" si="728"/>
        <v>7.1759355687020854E-2</v>
      </c>
      <c r="BG159" s="243">
        <f>IFERROR('Turistas lugar residencia isla '!BG159/'Turistas lugar residencia isla '!$K159,"-")</f>
        <v>1.371738232748624E-2</v>
      </c>
      <c r="BH159" s="35">
        <f t="shared" si="729"/>
        <v>-9.0951326624699069E-2</v>
      </c>
      <c r="BI159" s="243">
        <f>IFERROR('Turistas lugar residencia isla '!BI159/'Turistas lugar residencia isla '!$M159,"-")</f>
        <v>2.7275400676371121E-2</v>
      </c>
      <c r="BJ159" s="35">
        <f t="shared" si="730"/>
        <v>0.37061080955089354</v>
      </c>
      <c r="BK159" s="242">
        <f>IFERROR('Turistas lugar residencia isla '!BK159/'Turistas lugar residencia isla '!$C159,"-")</f>
        <v>2.4105587874118921E-2</v>
      </c>
      <c r="BL159" s="35">
        <f t="shared" si="731"/>
        <v>0.24995532019186473</v>
      </c>
      <c r="BM159" s="243">
        <f>IFERROR('Turistas lugar residencia isla '!BM159/'Turistas lugar residencia isla '!$E159,"-")</f>
        <v>3.0994369564414967E-2</v>
      </c>
      <c r="BN159" s="35">
        <f t="shared" si="732"/>
        <v>0.20821301036569562</v>
      </c>
      <c r="BO159" s="243">
        <f>IFERROR('Turistas lugar residencia isla '!BO159/'Turistas lugar residencia isla '!$G159,"-")</f>
        <v>8.4361067165252407E-3</v>
      </c>
      <c r="BP159" s="35">
        <f t="shared" si="733"/>
        <v>-6.5123913679809853E-2</v>
      </c>
      <c r="BQ159" s="243">
        <f>IFERROR('Turistas lugar residencia isla '!BQ159/'Turistas lugar residencia isla '!$I159,"-")</f>
        <v>4.2432240381687136E-2</v>
      </c>
      <c r="BR159" s="35">
        <f t="shared" si="734"/>
        <v>0.21905387795820519</v>
      </c>
      <c r="BS159" s="243">
        <f>IFERROR('Turistas lugar residencia isla '!BS159/'Turistas lugar residencia isla '!$K159,"-")</f>
        <v>1.6081863075069435E-2</v>
      </c>
      <c r="BT159" s="35">
        <f t="shared" si="735"/>
        <v>1.3151777337183104</v>
      </c>
      <c r="BU159" s="243">
        <f>IFERROR('Turistas lugar residencia isla '!BU159/'Turistas lugar residencia isla '!$M159,"-")</f>
        <v>1.2865755036024114E-2</v>
      </c>
      <c r="BV159" s="35">
        <f t="shared" si="736"/>
        <v>-2.8666571483164871E-2</v>
      </c>
      <c r="BW159" s="242">
        <f>IFERROR('Turistas lugar residencia isla '!BW159/'Turistas lugar residencia isla '!$C159,"-")</f>
        <v>0.33537450575643546</v>
      </c>
      <c r="BX159" s="35">
        <f t="shared" si="737"/>
        <v>-2.6910216492348704E-2</v>
      </c>
      <c r="BY159" s="243">
        <f>IFERROR('Turistas lugar residencia isla '!BY159/'Turistas lugar residencia isla '!$E159,"-")</f>
        <v>0.39433208496477784</v>
      </c>
      <c r="BZ159" s="35">
        <f t="shared" si="738"/>
        <v>-4.7749504422338274E-2</v>
      </c>
      <c r="CA159" s="243">
        <f>IFERROR('Turistas lugar residencia isla '!CA159/'Turistas lugar residencia isla '!$G159,"-")</f>
        <v>0.23149180209981304</v>
      </c>
      <c r="CB159" s="35">
        <f t="shared" si="739"/>
        <v>9.594800821820515E-3</v>
      </c>
      <c r="CC159" s="243">
        <f>IFERROR('Turistas lugar residencia isla '!CC159/'Turistas lugar residencia isla '!$I159,"-")</f>
        <v>0.20998883362095219</v>
      </c>
      <c r="CD159" s="35">
        <f t="shared" si="740"/>
        <v>-0.1132979722355818</v>
      </c>
      <c r="CE159" s="243">
        <f>IFERROR('Turistas lugar residencia isla '!CE159/'Turistas lugar residencia isla '!$K159,"-")</f>
        <v>0.46045151400304329</v>
      </c>
      <c r="CF159" s="35">
        <f t="shared" si="741"/>
        <v>5.4368846869515375E-2</v>
      </c>
      <c r="CG159" s="243">
        <f>IFERROR('Turistas lugar residencia isla '!CG159/'Turistas lugar residencia isla '!$M159,"-")</f>
        <v>0.13939126599029555</v>
      </c>
      <c r="CH159" s="35">
        <f t="shared" si="742"/>
        <v>1.6794670416929138</v>
      </c>
      <c r="CI159" s="242">
        <f>IFERROR('Turistas lugar residencia isla '!CI159/'Turistas lugar residencia isla '!$C159,"-")</f>
        <v>3.5833550070727721E-2</v>
      </c>
      <c r="CJ159" s="35">
        <f t="shared" si="743"/>
        <v>-4.7151669734812329E-2</v>
      </c>
      <c r="CK159" s="243">
        <f>IFERROR('Turistas lugar residencia isla '!CK159/'Turistas lugar residencia isla '!$E159,"-")</f>
        <v>2.8302663596380395E-2</v>
      </c>
      <c r="CL159" s="35">
        <f t="shared" si="744"/>
        <v>-1.0181507317319372E-2</v>
      </c>
      <c r="CM159" s="243">
        <f>IFERROR('Turistas lugar residencia isla '!CM159/'Turistas lugar residencia isla '!$G159,"-")</f>
        <v>6.6432654969078089E-2</v>
      </c>
      <c r="CN159" s="35">
        <f t="shared" si="745"/>
        <v>-9.4961311635280765E-2</v>
      </c>
      <c r="CO159" s="243">
        <f>IFERROR('Turistas lugar residencia isla '!CO159/'Turistas lugar residencia isla '!$I159,"-")</f>
        <v>2.0241599837579942E-2</v>
      </c>
      <c r="CP159" s="35">
        <f t="shared" si="746"/>
        <v>0.12878804490842399</v>
      </c>
      <c r="CQ159" s="243">
        <f>IFERROR('Turistas lugar residencia isla '!CQ159/'Turistas lugar residencia isla '!$K159,"-")</f>
        <v>2.2519133627102155E-2</v>
      </c>
      <c r="CR159" s="35">
        <f t="shared" si="747"/>
        <v>-0.21283504840868095</v>
      </c>
      <c r="CS159" s="243">
        <f>IFERROR('Turistas lugar residencia isla '!CS159/'Turistas lugar residencia isla '!$M159,"-")</f>
        <v>7.6238788413468608E-2</v>
      </c>
      <c r="CT159" s="35">
        <f t="shared" si="748"/>
        <v>0.15788122966539109</v>
      </c>
      <c r="CU159" s="242">
        <f>IFERROR('Turistas lugar residencia isla '!CU159/'Turistas lugar residencia isla '!$C159,"-")</f>
        <v>3.8457444298489643E-2</v>
      </c>
      <c r="CV159" s="35">
        <f t="shared" si="749"/>
        <v>-4.3137176296994872E-2</v>
      </c>
      <c r="CW159" s="243">
        <f>IFERROR('Turistas lugar residencia isla '!CW159/'Turistas lugar residencia isla '!$E159,"-")</f>
        <v>2.2098678849380878E-2</v>
      </c>
      <c r="CX159" s="35">
        <f t="shared" si="750"/>
        <v>-1.0455516562364653E-2</v>
      </c>
      <c r="CY159" s="243">
        <f>IFERROR('Turistas lugar residencia isla '!CY159/'Turistas lugar residencia isla '!$G159,"-")</f>
        <v>2.4881346181504387E-2</v>
      </c>
      <c r="CZ159" s="35">
        <f t="shared" si="751"/>
        <v>3.35717269952025E-2</v>
      </c>
      <c r="DA159" s="243">
        <f>IFERROR('Turistas lugar residencia isla '!DA159/'Turistas lugar residencia isla '!$I159,"-")</f>
        <v>1.8888099346936013E-2</v>
      </c>
      <c r="DB159" s="35">
        <f t="shared" si="752"/>
        <v>-0.20486069520352412</v>
      </c>
      <c r="DC159" s="243">
        <f>IFERROR('Turistas lugar residencia isla '!DC159/'Turistas lugar residencia isla '!$K159,"-")</f>
        <v>0.10710871520451627</v>
      </c>
      <c r="DD159" s="35">
        <f t="shared" si="753"/>
        <v>-4.6275604932433101E-4</v>
      </c>
      <c r="DE159" s="243">
        <f>IFERROR('Turistas lugar residencia isla '!DE159/'Turistas lugar residencia isla '!$M159,"-")</f>
        <v>0</v>
      </c>
      <c r="DF159" s="35" t="str">
        <f t="shared" si="754"/>
        <v>-</v>
      </c>
      <c r="DG159" s="242">
        <f>IFERROR('Turistas lugar residencia isla '!DG159/'Turistas lugar residencia isla '!$C159,"-")</f>
        <v>3.129249013158978E-2</v>
      </c>
      <c r="DH159" s="35">
        <f t="shared" si="755"/>
        <v>0.13147714248493236</v>
      </c>
      <c r="DI159" s="243">
        <f>IFERROR('Turistas lugar residencia isla '!DI159/'Turistas lugar residencia isla '!$E159,"-")</f>
        <v>1.8120746295355105E-2</v>
      </c>
      <c r="DJ159" s="35">
        <f t="shared" si="756"/>
        <v>-0.14276313462458889</v>
      </c>
      <c r="DK159" s="243">
        <f>IFERROR('Turistas lugar residencia isla '!DK159/'Turistas lugar residencia isla '!$G159,"-")</f>
        <v>8.0810441536027608E-2</v>
      </c>
      <c r="DL159" s="35">
        <f t="shared" si="757"/>
        <v>0.20224862667948806</v>
      </c>
      <c r="DM159" s="243">
        <f>IFERROR('Turistas lugar residencia isla '!DM159/'Turistas lugar residencia isla '!$I159,"-")</f>
        <v>1.7690251412716136E-2</v>
      </c>
      <c r="DN159" s="35">
        <f t="shared" si="758"/>
        <v>0.390597944906802</v>
      </c>
      <c r="DO159" s="243">
        <f>IFERROR('Turistas lugar residencia isla '!DO159/'Turistas lugar residencia isla '!$K159,"-")</f>
        <v>8.9827641798136699E-3</v>
      </c>
      <c r="DP159" s="35">
        <f t="shared" si="759"/>
        <v>-0.15937111403538395</v>
      </c>
      <c r="DQ159" s="243">
        <f>IFERROR('Turistas lugar residencia isla '!DQ159/'Turistas lugar residencia isla '!$M159,"-")</f>
        <v>0</v>
      </c>
      <c r="DR159" s="35">
        <f t="shared" si="760"/>
        <v>-1</v>
      </c>
      <c r="DS159" s="242">
        <f>IFERROR('Turistas lugar residencia isla '!DS159/'Turistas lugar residencia isla '!$C159,"-")</f>
        <v>6.9993558235417419E-2</v>
      </c>
      <c r="DT159" s="35">
        <f t="shared" si="761"/>
        <v>3.874712061985397E-2</v>
      </c>
      <c r="DU159" s="243">
        <f>IFERROR('Turistas lugar residencia isla '!DU159/'Turistas lugar residencia isla '!$E159,"-")</f>
        <v>0.11403690590102586</v>
      </c>
      <c r="DV159" s="35">
        <f t="shared" si="762"/>
        <v>0.12693349537302456</v>
      </c>
      <c r="DW159" s="243">
        <f>IFERROR('Turistas lugar residencia isla '!DW159/'Turistas lugar residencia isla '!$G159,"-")</f>
        <v>0.10345803969509564</v>
      </c>
      <c r="DX159" s="35">
        <f t="shared" si="763"/>
        <v>-4.1635067231820644E-2</v>
      </c>
      <c r="DY159" s="243">
        <f>IFERROR('Turistas lugar residencia isla '!DY159/'Turistas lugar residencia isla '!$I159,"-")</f>
        <v>8.8979122254931819E-2</v>
      </c>
      <c r="DZ159" s="35">
        <f t="shared" si="764"/>
        <v>4.206762808344533E-2</v>
      </c>
      <c r="EA159" s="243">
        <f>IFERROR('Turistas lugar residencia isla '!EA159/'Turistas lugar residencia isla '!$K159,"-")</f>
        <v>5.0847649378051057E-2</v>
      </c>
      <c r="EB159" s="35">
        <f t="shared" si="765"/>
        <v>0.40513228782680732</v>
      </c>
      <c r="EC159" s="243">
        <f>IFERROR('Turistas lugar residencia isla '!EC159/'Turistas lugar residencia isla '!$M159,"-")</f>
        <v>7.175415380091163E-2</v>
      </c>
      <c r="ED159" s="35">
        <f t="shared" si="766"/>
        <v>0.43032387193960053</v>
      </c>
    </row>
    <row r="160" spans="1:134" s="16" customFormat="1" outlineLevel="1" x14ac:dyDescent="0.25">
      <c r="A160" s="218"/>
      <c r="B160" s="33" t="s">
        <v>51</v>
      </c>
      <c r="C160" s="242">
        <f>IFERROR('Turistas lugar residencia isla '!C160/'Turistas lugar residencia isla '!$C160,"-")</f>
        <v>1</v>
      </c>
      <c r="D160" s="35">
        <f t="shared" si="701"/>
        <v>0</v>
      </c>
      <c r="E160" s="243">
        <f>IFERROR('Turistas lugar residencia isla '!E160/'Turistas lugar residencia isla '!$E160,"-")</f>
        <v>1</v>
      </c>
      <c r="F160" s="35">
        <f t="shared" si="702"/>
        <v>0</v>
      </c>
      <c r="G160" s="243">
        <f>IFERROR('Turistas lugar residencia isla '!G160/'Turistas lugar residencia isla '!$G160,"-")</f>
        <v>1</v>
      </c>
      <c r="H160" s="35">
        <f t="shared" si="703"/>
        <v>0</v>
      </c>
      <c r="I160" s="243">
        <f>IFERROR('Turistas lugar residencia isla '!I160/'Turistas lugar residencia isla '!$I160,"-")</f>
        <v>1</v>
      </c>
      <c r="J160" s="35">
        <f t="shared" si="704"/>
        <v>0</v>
      </c>
      <c r="K160" s="243">
        <f>IFERROR('Turistas lugar residencia isla '!K160/'Turistas lugar residencia isla '!$K160,"-")</f>
        <v>1</v>
      </c>
      <c r="L160" s="35">
        <f t="shared" si="705"/>
        <v>0</v>
      </c>
      <c r="M160" s="243">
        <f>IFERROR('Turistas lugar residencia isla '!M160/'Turistas lugar residencia isla '!$M160,"-")</f>
        <v>1</v>
      </c>
      <c r="N160" s="35">
        <f t="shared" si="706"/>
        <v>0</v>
      </c>
      <c r="O160" s="242">
        <f>IFERROR('Turistas lugar residencia isla '!O160/'Turistas lugar residencia isla '!$C160,"-")</f>
        <v>0.88990090380279285</v>
      </c>
      <c r="P160" s="35">
        <f t="shared" si="707"/>
        <v>6.8549566954019259E-3</v>
      </c>
      <c r="Q160" s="243">
        <f>IFERROR('Turistas lugar residencia isla '!Q160/'Turistas lugar residencia isla '!$E160,"-")</f>
        <v>0.87244288164071293</v>
      </c>
      <c r="R160" s="35">
        <f t="shared" si="708"/>
        <v>-2.017210229524391E-3</v>
      </c>
      <c r="S160" s="243">
        <f>IFERROR('Turistas lugar residencia isla '!S160/'Turistas lugar residencia isla '!$G160,"-")</f>
        <v>0.88195001145213014</v>
      </c>
      <c r="T160" s="35">
        <f t="shared" si="709"/>
        <v>1.8539136953976687E-4</v>
      </c>
      <c r="U160" s="243">
        <f>IFERROR('Turistas lugar residencia isla '!U160/'Turistas lugar residencia isla '!$I160,"-")</f>
        <v>0.94302326294549488</v>
      </c>
      <c r="V160" s="35">
        <f t="shared" si="710"/>
        <v>2.4335178370959776E-2</v>
      </c>
      <c r="W160" s="243">
        <f>IFERROR('Turistas lugar residencia isla '!W160/'Turistas lugar residencia isla '!$K160,"-")</f>
        <v>0.88911577253882801</v>
      </c>
      <c r="X160" s="35">
        <f t="shared" si="711"/>
        <v>1.354582458064435E-2</v>
      </c>
      <c r="Y160" s="243">
        <f>IFERROR('Turistas lugar residencia isla '!Y160/'Turistas lugar residencia isla '!$M160,"-")</f>
        <v>0.68930041152263377</v>
      </c>
      <c r="Z160" s="35">
        <f t="shared" si="712"/>
        <v>4.3057079145106369E-2</v>
      </c>
      <c r="AA160" s="242">
        <f>IFERROR('Turistas lugar residencia isla '!AA160/'Turistas lugar residencia isla '!$C160,"-")</f>
        <v>0.11009909619720712</v>
      </c>
      <c r="AB160" s="35">
        <f t="shared" si="713"/>
        <v>-5.2151747960645145E-2</v>
      </c>
      <c r="AC160" s="243">
        <f>IFERROR('Turistas lugar residencia isla '!AC160/'Turistas lugar residencia isla '!$E160,"-")</f>
        <v>0.12755711835928704</v>
      </c>
      <c r="AD160" s="35">
        <f t="shared" si="714"/>
        <v>1.3999165491995091E-2</v>
      </c>
      <c r="AE160" s="243">
        <f>IFERROR('Turistas lugar residencia isla '!AE160/'Turistas lugar residencia isla '!$G160,"-")</f>
        <v>0.11804998854786991</v>
      </c>
      <c r="AF160" s="35">
        <f t="shared" si="715"/>
        <v>-1.3828848911634495E-3</v>
      </c>
      <c r="AG160" s="243">
        <f>IFERROR('Turistas lugar residencia isla '!AG160/'Turistas lugar residencia isla '!$I160,"-")</f>
        <v>5.6982870180129902E-2</v>
      </c>
      <c r="AH160" s="35">
        <f t="shared" si="716"/>
        <v>-0.28215245964095614</v>
      </c>
      <c r="AI160" s="243">
        <f>IFERROR('Turistas lugar residencia isla '!AI160/'Turistas lugar residencia isla '!$K160,"-")</f>
        <v>0.11088422746117196</v>
      </c>
      <c r="AJ160" s="35">
        <f t="shared" si="717"/>
        <v>-9.6791780514947412E-2</v>
      </c>
      <c r="AK160" s="243">
        <f>IFERROR('Turistas lugar residencia isla '!AK160/'Turistas lugar residencia isla '!$M160,"-")</f>
        <v>0.31069958847736623</v>
      </c>
      <c r="AL160" s="35">
        <f t="shared" si="718"/>
        <v>-8.389739357607795E-2</v>
      </c>
      <c r="AM160" s="242">
        <f>IFERROR('Turistas lugar residencia isla '!AM160/'Turistas lugar residencia isla '!$C160,"-")</f>
        <v>0.21767815525702483</v>
      </c>
      <c r="AN160" s="35">
        <f t="shared" si="719"/>
        <v>7.5054140276015424E-2</v>
      </c>
      <c r="AO160" s="243">
        <f>IFERROR('Turistas lugar residencia isla '!AO160/'Turistas lugar residencia isla '!$E160,"-")</f>
        <v>0.13788581029751285</v>
      </c>
      <c r="AP160" s="35">
        <f t="shared" si="720"/>
        <v>0.20584848245931386</v>
      </c>
      <c r="AQ160" s="243">
        <f>IFERROR('Turistas lugar residencia isla '!AQ160/'Turistas lugar residencia isla '!$G160,"-")</f>
        <v>0.21736500801649106</v>
      </c>
      <c r="AR160" s="35">
        <f t="shared" si="721"/>
        <v>2.1961232955774346E-2</v>
      </c>
      <c r="AS160" s="243">
        <f>IFERROR('Turistas lugar residencia isla '!AS160/'Turistas lugar residencia isla '!$I160,"-")</f>
        <v>0.48365828677268796</v>
      </c>
      <c r="AT160" s="35">
        <f t="shared" si="722"/>
        <v>0.16349989500283968</v>
      </c>
      <c r="AU160" s="243">
        <f>IFERROR('Turistas lugar residencia isla '!AU160/'Turistas lugar residencia isla '!$K160,"-")</f>
        <v>0.13613018996349235</v>
      </c>
      <c r="AV160" s="35">
        <f t="shared" si="723"/>
        <v>-0.13147777078599832</v>
      </c>
      <c r="AW160" s="243">
        <f>IFERROR('Turistas lugar residencia isla '!AW160/'Turistas lugar residencia isla '!$M160,"-")</f>
        <v>0.38162672476397969</v>
      </c>
      <c r="AX160" s="35">
        <f t="shared" si="724"/>
        <v>3.0660652561856461E-2</v>
      </c>
      <c r="AY160" s="242">
        <f>IFERROR('Turistas lugar residencia isla '!AY160/'Turistas lugar residencia isla '!$C160,"-")</f>
        <v>2.3274342990317751E-2</v>
      </c>
      <c r="AZ160" s="35">
        <f t="shared" si="725"/>
        <v>-0.10943121176615767</v>
      </c>
      <c r="BA160" s="243">
        <f>IFERROR('Turistas lugar residencia isla '!BA160/'Turistas lugar residencia isla '!$E160,"-")</f>
        <v>3.2223341260080619E-2</v>
      </c>
      <c r="BB160" s="35">
        <f t="shared" si="726"/>
        <v>-0.17144844813448912</v>
      </c>
      <c r="BC160" s="243">
        <f>IFERROR('Turistas lugar residencia isla '!BC160/'Turistas lugar residencia isla '!$G160,"-")</f>
        <v>2.5327101465872651E-2</v>
      </c>
      <c r="BD160" s="35">
        <f t="shared" si="727"/>
        <v>7.7646778092734792E-2</v>
      </c>
      <c r="BE160" s="243">
        <f>IFERROR('Turistas lugar residencia isla '!BE160/'Turistas lugar residencia isla '!$I160,"-")</f>
        <v>6.421382529178345E-3</v>
      </c>
      <c r="BF160" s="35">
        <f t="shared" si="728"/>
        <v>-7.7315035414051714E-2</v>
      </c>
      <c r="BG160" s="243">
        <f>IFERROR('Turistas lugar residencia isla '!BG160/'Turistas lugar residencia isla '!$K160,"-")</f>
        <v>1.3984283150795125E-2</v>
      </c>
      <c r="BH160" s="35">
        <f t="shared" si="729"/>
        <v>-0.25015837334738711</v>
      </c>
      <c r="BI160" s="243">
        <f>IFERROR('Turistas lugar residencia isla '!BI160/'Turistas lugar residencia isla '!$M160,"-")</f>
        <v>2.9109174534011135E-2</v>
      </c>
      <c r="BJ160" s="35">
        <f t="shared" si="730"/>
        <v>-0.13143360103663826</v>
      </c>
      <c r="BK160" s="242">
        <f>IFERROR('Turistas lugar residencia isla '!BK160/'Turistas lugar residencia isla '!$C160,"-")</f>
        <v>1.9783238910889213E-2</v>
      </c>
      <c r="BL160" s="35">
        <f t="shared" si="731"/>
        <v>-1.7279192691797896E-2</v>
      </c>
      <c r="BM160" s="243">
        <f>IFERROR('Turistas lugar residencia isla '!BM160/'Turistas lugar residencia isla '!$E160,"-")</f>
        <v>2.3475874561080082E-2</v>
      </c>
      <c r="BN160" s="35">
        <f t="shared" si="732"/>
        <v>-0.17247192024911695</v>
      </c>
      <c r="BO160" s="243">
        <f>IFERROR('Turistas lugar residencia isla '!BO160/'Turistas lugar residencia isla '!$G160,"-")</f>
        <v>9.8452530920751253E-3</v>
      </c>
      <c r="BP160" s="35">
        <f t="shared" si="733"/>
        <v>9.0891054831593543E-2</v>
      </c>
      <c r="BQ160" s="243">
        <f>IFERROR('Turistas lugar residencia isla '!BQ160/'Turistas lugar residencia isla '!$I160,"-")</f>
        <v>3.0555231862814246E-2</v>
      </c>
      <c r="BR160" s="35">
        <f t="shared" si="734"/>
        <v>-5.7300302278483484E-2</v>
      </c>
      <c r="BS160" s="243">
        <f>IFERROR('Turistas lugar residencia isla '!BS160/'Turistas lugar residencia isla '!$K160,"-")</f>
        <v>1.8310541839407626E-2</v>
      </c>
      <c r="BT160" s="35">
        <f t="shared" si="735"/>
        <v>0.6054509323160111</v>
      </c>
      <c r="BU160" s="243">
        <f>IFERROR('Turistas lugar residencia isla '!BU160/'Turistas lugar residencia isla '!$M160,"-")</f>
        <v>9.3197772936335025E-3</v>
      </c>
      <c r="BV160" s="35">
        <f t="shared" si="736"/>
        <v>-0.44382858444757711</v>
      </c>
      <c r="BW160" s="242">
        <f>IFERROR('Turistas lugar residencia isla '!BW160/'Turistas lugar residencia isla '!$C160,"-")</f>
        <v>0.31922902021714006</v>
      </c>
      <c r="BX160" s="35">
        <f t="shared" si="737"/>
        <v>-6.2837507782159685E-3</v>
      </c>
      <c r="BY160" s="243">
        <f>IFERROR('Turistas lugar residencia isla '!BY160/'Turistas lugar residencia isla '!$E160,"-")</f>
        <v>0.39624663154482487</v>
      </c>
      <c r="BZ160" s="35">
        <f t="shared" si="738"/>
        <v>-2.5824212731387575E-2</v>
      </c>
      <c r="CA160" s="243">
        <f>IFERROR('Turistas lugar residencia isla '!CA160/'Turistas lugar residencia isla '!$G160,"-")</f>
        <v>0.17821303825011453</v>
      </c>
      <c r="CB160" s="35">
        <f t="shared" si="739"/>
        <v>-4.8646046733277992E-2</v>
      </c>
      <c r="CC160" s="243">
        <f>IFERROR('Turistas lugar residencia isla '!CC160/'Turistas lugar residencia isla '!$I160,"-")</f>
        <v>0.19275800526222178</v>
      </c>
      <c r="CD160" s="35">
        <f t="shared" si="740"/>
        <v>-0.19972120906472046</v>
      </c>
      <c r="CE160" s="243">
        <f>IFERROR('Turistas lugar residencia isla '!CE160/'Turistas lugar residencia isla '!$K160,"-")</f>
        <v>0.47881731741022626</v>
      </c>
      <c r="CF160" s="35">
        <f t="shared" si="741"/>
        <v>0.11408749937907525</v>
      </c>
      <c r="CG160" s="243">
        <f>IFERROR('Turistas lugar residencia isla '!CG160/'Turistas lugar residencia isla '!$M160,"-")</f>
        <v>9.0898087630113769E-2</v>
      </c>
      <c r="CH160" s="35">
        <f t="shared" si="742"/>
        <v>0.46540923792338917</v>
      </c>
      <c r="CI160" s="242">
        <f>IFERROR('Turistas lugar residencia isla '!CI160/'Turistas lugar residencia isla '!$C160,"-")</f>
        <v>4.1703772476647027E-2</v>
      </c>
      <c r="CJ160" s="35">
        <f t="shared" si="743"/>
        <v>-9.7237734557653055E-2</v>
      </c>
      <c r="CK160" s="243">
        <f>IFERROR('Turistas lugar residencia isla '!CK160/'Turistas lugar residencia isla '!$E160,"-")</f>
        <v>3.5361046429623101E-2</v>
      </c>
      <c r="CL160" s="35">
        <f t="shared" si="744"/>
        <v>-6.6212795758663123E-2</v>
      </c>
      <c r="CM160" s="243">
        <f>IFERROR('Turistas lugar residencia isla '!CM160/'Turistas lugar residencia isla '!$G160,"-")</f>
        <v>6.8644783554741184E-2</v>
      </c>
      <c r="CN160" s="35">
        <f t="shared" si="745"/>
        <v>-9.1666237974440734E-2</v>
      </c>
      <c r="CO160" s="243">
        <f>IFERROR('Turistas lugar residencia isla '!CO160/'Turistas lugar residencia isla '!$I160,"-")</f>
        <v>2.3686131163024614E-2</v>
      </c>
      <c r="CP160" s="35">
        <f t="shared" si="746"/>
        <v>7.9358681804297504E-2</v>
      </c>
      <c r="CQ160" s="243">
        <f>IFERROR('Turistas lugar residencia isla '!CQ160/'Turistas lugar residencia isla '!$K160,"-")</f>
        <v>2.6591795062186747E-2</v>
      </c>
      <c r="CR160" s="35">
        <f t="shared" si="747"/>
        <v>-0.28706982510185752</v>
      </c>
      <c r="CS160" s="243">
        <f>IFERROR('Turistas lugar residencia isla '!CS160/'Turistas lugar residencia isla '!$M160,"-")</f>
        <v>8.6964415395787947E-2</v>
      </c>
      <c r="CT160" s="35">
        <f t="shared" si="748"/>
        <v>-0.13685842636870982</v>
      </c>
      <c r="CU160" s="242">
        <f>IFERROR('Turistas lugar residencia isla '!CU160/'Turistas lugar residencia isla '!$C160,"-")</f>
        <v>3.4432612691134394E-2</v>
      </c>
      <c r="CV160" s="35">
        <f t="shared" si="749"/>
        <v>1.7523023570904295E-2</v>
      </c>
      <c r="CW160" s="243">
        <f>IFERROR('Turistas lugar residencia isla '!CW160/'Turistas lugar residencia isla '!$E160,"-")</f>
        <v>2.0766263235647103E-2</v>
      </c>
      <c r="CX160" s="35">
        <f t="shared" si="750"/>
        <v>0.16789758113017195</v>
      </c>
      <c r="CY160" s="243">
        <f>IFERROR('Turistas lugar residencia isla '!CY160/'Turistas lugar residencia isla '!$G160,"-")</f>
        <v>2.1565792487402657E-2</v>
      </c>
      <c r="CZ160" s="35">
        <f t="shared" si="751"/>
        <v>0.13161092151541465</v>
      </c>
      <c r="DA160" s="243">
        <f>IFERROR('Turistas lugar residencia isla '!DA160/'Turistas lugar residencia isla '!$I160,"-")</f>
        <v>1.8503640010058327E-2</v>
      </c>
      <c r="DB160" s="35">
        <f t="shared" si="752"/>
        <v>-0.20615925732548823</v>
      </c>
      <c r="DC160" s="243">
        <f>IFERROR('Turistas lugar residencia isla '!DC160/'Turistas lugar residencia isla '!$K160,"-")</f>
        <v>9.7601221046552403E-2</v>
      </c>
      <c r="DD160" s="35">
        <f t="shared" si="753"/>
        <v>-4.1241766675353508E-2</v>
      </c>
      <c r="DE160" s="243">
        <f>IFERROR('Turistas lugar residencia isla '!DE160/'Turistas lugar residencia isla '!$M160,"-")</f>
        <v>0</v>
      </c>
      <c r="DF160" s="35" t="str">
        <f t="shared" si="754"/>
        <v>-</v>
      </c>
      <c r="DG160" s="242">
        <f>IFERROR('Turistas lugar residencia isla '!DG160/'Turistas lugar residencia isla '!$C160,"-")</f>
        <v>0.13312522500331583</v>
      </c>
      <c r="DH160" s="35">
        <f t="shared" si="755"/>
        <v>2.6034561486006691E-2</v>
      </c>
      <c r="DI160" s="243">
        <f>IFERROR('Turistas lugar residencia isla '!DI160/'Turistas lugar residencia isla '!$E160,"-")</f>
        <v>0.10951778816530856</v>
      </c>
      <c r="DJ160" s="35">
        <f t="shared" si="756"/>
        <v>-1.0951328530472204E-2</v>
      </c>
      <c r="DK160" s="243">
        <f>IFERROR('Turistas lugar residencia isla '!DK160/'Turistas lugar residencia isla '!$G160,"-")</f>
        <v>0.26530290884104446</v>
      </c>
      <c r="DL160" s="35">
        <f t="shared" si="757"/>
        <v>5.2987459547424676E-2</v>
      </c>
      <c r="DM160" s="243">
        <f>IFERROR('Turistas lugar residencia isla '!DM160/'Turistas lugar residencia isla '!$I160,"-")</f>
        <v>5.9902237977540497E-2</v>
      </c>
      <c r="DN160" s="35">
        <f t="shared" si="758"/>
        <v>9.2028675453144082E-3</v>
      </c>
      <c r="DO160" s="243">
        <f>IFERROR('Turistas lugar residencia isla '!DO160/'Turistas lugar residencia isla '!$K160,"-")</f>
        <v>6.1227646804034405E-2</v>
      </c>
      <c r="DP160" s="35">
        <f t="shared" si="759"/>
        <v>5.9636447936052273E-2</v>
      </c>
      <c r="DQ160" s="243">
        <f>IFERROR('Turistas lugar residencia isla '!DQ160/'Turistas lugar residencia isla '!$M160,"-")</f>
        <v>3.6734446865165818E-2</v>
      </c>
      <c r="DR160" s="35">
        <f t="shared" si="760"/>
        <v>16.991012028481041</v>
      </c>
      <c r="DS160" s="242">
        <f>IFERROR('Turistas lugar residencia isla '!DS160/'Turistas lugar residencia isla '!$C160,"-")</f>
        <v>5.5646398999564202E-2</v>
      </c>
      <c r="DT160" s="35">
        <f t="shared" si="761"/>
        <v>2.7491540725878227E-2</v>
      </c>
      <c r="DU160" s="243">
        <f>IFERROR('Turistas lugar residencia isla '!DU160/'Turistas lugar residencia isla '!$E160,"-")</f>
        <v>9.9636986318318702E-2</v>
      </c>
      <c r="DV160" s="35">
        <f t="shared" si="762"/>
        <v>2.9912555518180284E-2</v>
      </c>
      <c r="DW160" s="243">
        <f>IFERROR('Turistas lugar residencia isla '!DW160/'Turistas lugar residencia isla '!$G160,"-")</f>
        <v>8.4752920293174536E-2</v>
      </c>
      <c r="DX160" s="35">
        <f t="shared" si="763"/>
        <v>-7.8538263256863972E-2</v>
      </c>
      <c r="DY160" s="243">
        <f>IFERROR('Turistas lugar residencia isla '!DY160/'Turistas lugar residencia isla '!$I160,"-")</f>
        <v>9.2413936914669828E-2</v>
      </c>
      <c r="DZ160" s="35">
        <f t="shared" si="764"/>
        <v>0.17497046220540002</v>
      </c>
      <c r="EA160" s="243">
        <f>IFERROR('Turistas lugar residencia isla '!EA160/'Turistas lugar residencia isla '!$K160,"-")</f>
        <v>4.1627993317245218E-2</v>
      </c>
      <c r="EB160" s="35">
        <f t="shared" si="765"/>
        <v>-6.8340586035716688E-2</v>
      </c>
      <c r="EC160" s="243">
        <f>IFERROR('Turistas lugar residencia isla '!EC160/'Turistas lugar residencia isla '!$M160,"-")</f>
        <v>4.0426046961994672E-2</v>
      </c>
      <c r="ED160" s="35">
        <f t="shared" si="766"/>
        <v>-0.45107921127991357</v>
      </c>
    </row>
    <row r="161" spans="1:134" s="16" customFormat="1" outlineLevel="1" x14ac:dyDescent="0.25">
      <c r="A161" s="218"/>
      <c r="B161" s="33" t="s">
        <v>53</v>
      </c>
      <c r="C161" s="242">
        <f>IFERROR('Turistas lugar residencia isla '!C161/'Turistas lugar residencia isla '!$C161,"-")</f>
        <v>1</v>
      </c>
      <c r="D161" s="35">
        <f t="shared" si="701"/>
        <v>0</v>
      </c>
      <c r="E161" s="243">
        <f>IFERROR('Turistas lugar residencia isla '!E161/'Turistas lugar residencia isla '!$E161,"-")</f>
        <v>1</v>
      </c>
      <c r="F161" s="35">
        <f t="shared" si="702"/>
        <v>0</v>
      </c>
      <c r="G161" s="243">
        <f>IFERROR('Turistas lugar residencia isla '!G161/'Turistas lugar residencia isla '!$G161,"-")</f>
        <v>1</v>
      </c>
      <c r="H161" s="35">
        <f t="shared" si="703"/>
        <v>0</v>
      </c>
      <c r="I161" s="243">
        <f>IFERROR('Turistas lugar residencia isla '!I161/'Turistas lugar residencia isla '!$I161,"-")</f>
        <v>1</v>
      </c>
      <c r="J161" s="35">
        <f t="shared" si="704"/>
        <v>0</v>
      </c>
      <c r="K161" s="243">
        <f>IFERROR('Turistas lugar residencia isla '!K161/'Turistas lugar residencia isla '!$K161,"-")</f>
        <v>1</v>
      </c>
      <c r="L161" s="35">
        <f t="shared" si="705"/>
        <v>0</v>
      </c>
      <c r="M161" s="243">
        <f>IFERROR('Turistas lugar residencia isla '!M161/'Turistas lugar residencia isla '!$M161,"-")</f>
        <v>1</v>
      </c>
      <c r="N161" s="35">
        <f t="shared" si="706"/>
        <v>0</v>
      </c>
      <c r="O161" s="242">
        <f>IFERROR('Turistas lugar residencia isla '!O161/'Turistas lugar residencia isla '!$C161,"-")</f>
        <v>0.91697277794351484</v>
      </c>
      <c r="P161" s="35">
        <f t="shared" si="707"/>
        <v>2.040480183777027E-2</v>
      </c>
      <c r="Q161" s="243">
        <f>IFERROR('Turistas lugar residencia isla '!Q161/'Turistas lugar residencia isla '!$E161,"-")</f>
        <v>0.91222053330685382</v>
      </c>
      <c r="R161" s="35">
        <f t="shared" si="708"/>
        <v>2.3604811472620391E-2</v>
      </c>
      <c r="S161" s="243">
        <f>IFERROR('Turistas lugar residencia isla '!S161/'Turistas lugar residencia isla '!$G161,"-")</f>
        <v>0.91179323405013424</v>
      </c>
      <c r="T161" s="35">
        <f t="shared" si="709"/>
        <v>2.9850705152822954E-4</v>
      </c>
      <c r="U161" s="243">
        <f>IFERROR('Turistas lugar residencia isla '!U161/'Turistas lugar residencia isla '!$I161,"-")</f>
        <v>0.96176688353628759</v>
      </c>
      <c r="V161" s="35">
        <f t="shared" si="710"/>
        <v>1.2858831486215916E-2</v>
      </c>
      <c r="W161" s="243">
        <f>IFERROR('Turistas lugar residencia isla '!W161/'Turistas lugar residencia isla '!$K161,"-")</f>
        <v>0.91674224560130602</v>
      </c>
      <c r="X161" s="35">
        <f t="shared" si="711"/>
        <v>9.2607028465298225E-2</v>
      </c>
      <c r="Y161" s="243">
        <f>IFERROR('Turistas lugar residencia isla '!Y161/'Turistas lugar residencia isla '!$M161,"-")</f>
        <v>0.8076282051282051</v>
      </c>
      <c r="Z161" s="35">
        <f t="shared" si="712"/>
        <v>3.0600446953658045E-2</v>
      </c>
      <c r="AA161" s="242">
        <f>IFERROR('Turistas lugar residencia isla '!AA161/'Turistas lugar residencia isla '!$C161,"-")</f>
        <v>8.3027222056485189E-2</v>
      </c>
      <c r="AB161" s="35">
        <f t="shared" si="713"/>
        <v>-0.18089801514177228</v>
      </c>
      <c r="AC161" s="243">
        <f>IFERROR('Turistas lugar residencia isla '!AC161/'Turistas lugar residencia isla '!$E161,"-")</f>
        <v>8.7779466693146138E-2</v>
      </c>
      <c r="AD161" s="35">
        <f t="shared" si="714"/>
        <v>-0.19331986582626692</v>
      </c>
      <c r="AE161" s="243">
        <f>IFERROR('Turistas lugar residencia isla '!AE161/'Turistas lugar residencia isla '!$G161,"-")</f>
        <v>8.820676594986572E-2</v>
      </c>
      <c r="AF161" s="35">
        <f t="shared" si="715"/>
        <v>-3.0752598197781866E-3</v>
      </c>
      <c r="AG161" s="243">
        <f>IFERROR('Turistas lugar residencia isla '!AG161/'Turistas lugar residencia isla '!$I161,"-")</f>
        <v>3.8233116463712406E-2</v>
      </c>
      <c r="AH161" s="35">
        <f t="shared" si="716"/>
        <v>-0.24205767798355382</v>
      </c>
      <c r="AI161" s="243">
        <f>IFERROR('Turistas lugar residencia isla '!AI161/'Turistas lugar residencia isla '!$K161,"-")</f>
        <v>8.3257754398693998E-2</v>
      </c>
      <c r="AJ161" s="35">
        <f t="shared" si="717"/>
        <v>-0.48273891936282565</v>
      </c>
      <c r="AK161" s="243">
        <f>IFERROR('Turistas lugar residencia isla '!AK161/'Turistas lugar residencia isla '!$M161,"-")</f>
        <v>0.19237179487179487</v>
      </c>
      <c r="AL161" s="35">
        <f t="shared" si="718"/>
        <v>-0.11060883396428356</v>
      </c>
      <c r="AM161" s="242">
        <f>IFERROR('Turistas lugar residencia isla '!AM161/'Turistas lugar residencia isla '!$C161,"-")</f>
        <v>0.2302077337921738</v>
      </c>
      <c r="AN161" s="35">
        <f t="shared" si="719"/>
        <v>-8.6274860054484037E-2</v>
      </c>
      <c r="AO161" s="243">
        <f>IFERROR('Turistas lugar residencia isla '!AO161/'Turistas lugar residencia isla '!$E161,"-")</f>
        <v>0.17739722016412185</v>
      </c>
      <c r="AP161" s="35">
        <f t="shared" si="720"/>
        <v>2.7324258239704413E-2</v>
      </c>
      <c r="AQ161" s="243">
        <f>IFERROR('Turistas lugar residencia isla '!AQ161/'Turistas lugar residencia isla '!$G161,"-")</f>
        <v>0.23361464306216306</v>
      </c>
      <c r="AR161" s="35">
        <f t="shared" si="721"/>
        <v>-3.8280300050728799E-2</v>
      </c>
      <c r="AS161" s="243">
        <f>IFERROR('Turistas lugar residencia isla '!AS161/'Turistas lugar residencia isla '!$I161,"-")</f>
        <v>0.48556215441327055</v>
      </c>
      <c r="AT161" s="35">
        <f t="shared" si="722"/>
        <v>-2.6207551128551554E-2</v>
      </c>
      <c r="AU161" s="243">
        <f>IFERROR('Turistas lugar residencia isla '!AU161/'Turistas lugar residencia isla '!$K161,"-")</f>
        <v>0.18695205272386481</v>
      </c>
      <c r="AV161" s="35">
        <f t="shared" si="723"/>
        <v>3.1736572210807834E-2</v>
      </c>
      <c r="AW161" s="243">
        <f>IFERROR('Turistas lugar residencia isla '!AW161/'Turistas lugar residencia isla '!$M161,"-")</f>
        <v>0.38512820512820511</v>
      </c>
      <c r="AX161" s="35">
        <f t="shared" si="724"/>
        <v>-0.18873498654433141</v>
      </c>
      <c r="AY161" s="242">
        <f>IFERROR('Turistas lugar residencia isla '!AY161/'Turistas lugar residencia isla '!$C161,"-")</f>
        <v>2.517897088351901E-2</v>
      </c>
      <c r="AZ161" s="35">
        <f t="shared" si="725"/>
        <v>1.0130604412017963E-2</v>
      </c>
      <c r="BA161" s="243">
        <f>IFERROR('Turistas lugar residencia isla '!BA161/'Turistas lugar residencia isla '!$E161,"-")</f>
        <v>3.8056610066784298E-2</v>
      </c>
      <c r="BB161" s="35">
        <f t="shared" si="726"/>
        <v>-1.1104328648487538E-2</v>
      </c>
      <c r="BC161" s="243">
        <f>IFERROR('Turistas lugar residencia isla '!BC161/'Turistas lugar residencia isla '!$G161,"-")</f>
        <v>2.1233495872730993E-2</v>
      </c>
      <c r="BD161" s="35">
        <f t="shared" si="727"/>
        <v>0.15222075614321495</v>
      </c>
      <c r="BE161" s="243">
        <f>IFERROR('Turistas lugar residencia isla '!BE161/'Turistas lugar residencia isla '!$I161,"-")</f>
        <v>6.1989004237621888E-3</v>
      </c>
      <c r="BF161" s="35">
        <f t="shared" si="728"/>
        <v>-0.25501353912062563</v>
      </c>
      <c r="BG161" s="243">
        <f>IFERROR('Turistas lugar residencia isla '!BG161/'Turistas lugar residencia isla '!$K161,"-")</f>
        <v>1.2606566297841466E-2</v>
      </c>
      <c r="BH161" s="35">
        <f t="shared" si="729"/>
        <v>-0.13515039438509679</v>
      </c>
      <c r="BI161" s="243">
        <f>IFERROR('Turistas lugar residencia isla '!BI161/'Turistas lugar residencia isla '!$M161,"-")</f>
        <v>2.8910256410256411E-2</v>
      </c>
      <c r="BJ161" s="35">
        <f t="shared" si="730"/>
        <v>-3.0398634076204134E-2</v>
      </c>
      <c r="BK161" s="242">
        <f>IFERROR('Turistas lugar residencia isla '!BK161/'Turistas lugar residencia isla '!$C161,"-")</f>
        <v>1.8054287416139573E-2</v>
      </c>
      <c r="BL161" s="35">
        <f t="shared" si="731"/>
        <v>0.49273806732798731</v>
      </c>
      <c r="BM161" s="243">
        <f>IFERROR('Turistas lugar residencia isla '!BM161/'Turistas lugar residencia isla '!$E161,"-")</f>
        <v>2.266796008728043E-2</v>
      </c>
      <c r="BN161" s="35">
        <f t="shared" si="732"/>
        <v>0.18591282530536613</v>
      </c>
      <c r="BO161" s="243">
        <f>IFERROR('Turistas lugar residencia isla '!BO161/'Turistas lugar residencia isla '!$G161,"-")</f>
        <v>1.0458387494803798E-2</v>
      </c>
      <c r="BP161" s="35">
        <f t="shared" si="733"/>
        <v>0.41942294391937751</v>
      </c>
      <c r="BQ161" s="243">
        <f>IFERROR('Turistas lugar residencia isla '!BQ161/'Turistas lugar residencia isla '!$I161,"-")</f>
        <v>2.5669906583279511E-2</v>
      </c>
      <c r="BR161" s="35">
        <f t="shared" si="734"/>
        <v>1.6553516250696996</v>
      </c>
      <c r="BS161" s="243">
        <f>IFERROR('Turistas lugar residencia isla '!BS161/'Turistas lugar residencia isla '!$K161,"-")</f>
        <v>1.5248805852832699E-2</v>
      </c>
      <c r="BT161" s="35">
        <f t="shared" si="735"/>
        <v>1.1516376258466385</v>
      </c>
      <c r="BU161" s="243">
        <f>IFERROR('Turistas lugar residencia isla '!BU161/'Turistas lugar residencia isla '!$M161,"-")</f>
        <v>1.217948717948718E-2</v>
      </c>
      <c r="BV161" s="35">
        <f t="shared" si="736"/>
        <v>-8.9431089743589709E-2</v>
      </c>
      <c r="BW161" s="242">
        <f>IFERROR('Turistas lugar residencia isla '!BW161/'Turistas lugar residencia isla '!$C161,"-")</f>
        <v>0.26840359076814596</v>
      </c>
      <c r="BX161" s="35">
        <f t="shared" si="737"/>
        <v>3.6097424260006727E-2</v>
      </c>
      <c r="BY161" s="243">
        <f>IFERROR('Turistas lugar residencia isla '!BY161/'Turistas lugar residencia isla '!$E161,"-")</f>
        <v>0.343774904075548</v>
      </c>
      <c r="BZ161" s="35">
        <f t="shared" si="738"/>
        <v>-7.0443025943698334E-3</v>
      </c>
      <c r="CA161" s="243">
        <f>IFERROR('Turistas lugar residencia isla '!CA161/'Turistas lugar residencia isla '!$G161,"-")</f>
        <v>0.1040329125784379</v>
      </c>
      <c r="CB161" s="35">
        <f t="shared" si="739"/>
        <v>-8.1844030043523031E-2</v>
      </c>
      <c r="CC161" s="243">
        <f>IFERROR('Turistas lugar residencia isla '!CC161/'Turistas lugar residencia isla '!$I161,"-")</f>
        <v>0.20097985160446763</v>
      </c>
      <c r="CD161" s="35">
        <f t="shared" si="740"/>
        <v>-6.1160725278076811E-2</v>
      </c>
      <c r="CE161" s="243">
        <f>IFERROR('Turistas lugar residencia isla '!CE161/'Turistas lugar residencia isla '!$K161,"-")</f>
        <v>0.432456617691517</v>
      </c>
      <c r="CF161" s="35">
        <f t="shared" si="741"/>
        <v>0.12557066120888449</v>
      </c>
      <c r="CG161" s="243">
        <f>IFERROR('Turistas lugar residencia isla '!CG161/'Turistas lugar residencia isla '!$M161,"-")</f>
        <v>0.11961538461538461</v>
      </c>
      <c r="CH161" s="35">
        <f t="shared" si="742"/>
        <v>0.38023076923076915</v>
      </c>
      <c r="CI161" s="242">
        <f>IFERROR('Turistas lugar residencia isla '!CI161/'Turistas lugar residencia isla '!$C161,"-")</f>
        <v>3.3836470785583488E-2</v>
      </c>
      <c r="CJ161" s="35">
        <f t="shared" si="743"/>
        <v>7.3994452135767608E-2</v>
      </c>
      <c r="CK161" s="243">
        <f>IFERROR('Turistas lugar residencia isla '!CK161/'Turistas lugar residencia isla '!$E161,"-")</f>
        <v>2.6581321274986823E-2</v>
      </c>
      <c r="CL161" s="35">
        <f t="shared" si="744"/>
        <v>2.4570860663498895E-2</v>
      </c>
      <c r="CM161" s="243">
        <f>IFERROR('Turistas lugar residencia isla '!CM161/'Turistas lugar residencia isla '!$G161,"-")</f>
        <v>4.7214505816447053E-2</v>
      </c>
      <c r="CN161" s="35">
        <f t="shared" si="745"/>
        <v>9.2344509123143181E-2</v>
      </c>
      <c r="CO161" s="243">
        <f>IFERROR('Turistas lugar residencia isla '!CO161/'Turistas lugar residencia isla '!$I161,"-")</f>
        <v>2.860788607255943E-2</v>
      </c>
      <c r="CP161" s="35">
        <f t="shared" si="746"/>
        <v>0.18205875406848282</v>
      </c>
      <c r="CQ161" s="243">
        <f>IFERROR('Turistas lugar residencia isla '!CQ161/'Turistas lugar residencia isla '!$K161,"-")</f>
        <v>2.4330370639095471E-2</v>
      </c>
      <c r="CR161" s="35">
        <f t="shared" si="747"/>
        <v>-2.6895321989376275E-2</v>
      </c>
      <c r="CS161" s="243">
        <f>IFERROR('Turistas lugar residencia isla '!CS161/'Turistas lugar residencia isla '!$M161,"-")</f>
        <v>9.1217948717948721E-2</v>
      </c>
      <c r="CT161" s="35">
        <f t="shared" si="748"/>
        <v>6.6964572259552879E-2</v>
      </c>
      <c r="CU161" s="242">
        <f>IFERROR('Turistas lugar residencia isla '!CU161/'Turistas lugar residencia isla '!$C161,"-")</f>
        <v>2.8163241936893364E-2</v>
      </c>
      <c r="CV161" s="35">
        <f t="shared" si="749"/>
        <v>0.19033063333575106</v>
      </c>
      <c r="CW161" s="243">
        <f>IFERROR('Turistas lugar residencia isla '!CW161/'Turistas lugar residencia isla '!$E161,"-")</f>
        <v>1.9398763102885498E-2</v>
      </c>
      <c r="CX161" s="35">
        <f t="shared" si="750"/>
        <v>0.14056611145896847</v>
      </c>
      <c r="CY161" s="243">
        <f>IFERROR('Turistas lugar residencia isla '!CY161/'Turistas lugar residencia isla '!$G161,"-")</f>
        <v>1.5512724921314655E-2</v>
      </c>
      <c r="CZ161" s="35">
        <f t="shared" si="751"/>
        <v>0.14199073861710776</v>
      </c>
      <c r="DA161" s="243">
        <f>IFERROR('Turistas lugar residencia isla '!DA161/'Turistas lugar residencia isla '!$I161,"-")</f>
        <v>1.4532365034105767E-2</v>
      </c>
      <c r="DB161" s="35">
        <f t="shared" si="752"/>
        <v>-0.23260536819723676</v>
      </c>
      <c r="DC161" s="243">
        <f>IFERROR('Turistas lugar residencia isla '!DC161/'Turistas lugar residencia isla '!$K161,"-")</f>
        <v>8.3015901807848111E-2</v>
      </c>
      <c r="DD161" s="35">
        <f t="shared" si="753"/>
        <v>0.24259739620553677</v>
      </c>
      <c r="DE161" s="243">
        <f>IFERROR('Turistas lugar residencia isla '!DE161/'Turistas lugar residencia isla '!$M161,"-")</f>
        <v>0</v>
      </c>
      <c r="DF161" s="35" t="str">
        <f t="shared" si="754"/>
        <v>-</v>
      </c>
      <c r="DG161" s="242">
        <f>IFERROR('Turistas lugar residencia isla '!DG161/'Turistas lugar residencia isla '!$C161,"-")</f>
        <v>0.22905962816645623</v>
      </c>
      <c r="DH161" s="35">
        <f t="shared" si="755"/>
        <v>8.9155416721939051E-2</v>
      </c>
      <c r="DI161" s="243">
        <f>IFERROR('Turistas lugar residencia isla '!DI161/'Turistas lugar residencia isla '!$E161,"-")</f>
        <v>0.18155755339815713</v>
      </c>
      <c r="DJ161" s="35">
        <f t="shared" si="756"/>
        <v>5.3052271164631959E-2</v>
      </c>
      <c r="DK161" s="243">
        <f>IFERROR('Turistas lugar residencia isla '!DK161/'Turistas lugar residencia isla '!$G161,"-")</f>
        <v>0.39988650835021411</v>
      </c>
      <c r="DL161" s="35">
        <f t="shared" si="757"/>
        <v>3.8803855219227135E-2</v>
      </c>
      <c r="DM161" s="243">
        <f>IFERROR('Turistas lugar residencia isla '!DM161/'Turistas lugar residencia isla '!$I161,"-")</f>
        <v>0.10353030135950472</v>
      </c>
      <c r="DN161" s="35">
        <f t="shared" si="758"/>
        <v>8.5146877987927638E-2</v>
      </c>
      <c r="DO161" s="243">
        <f>IFERROR('Turistas lugar residencia isla '!DO161/'Turistas lugar residencia isla '!$K161,"-")</f>
        <v>0.11836870427474454</v>
      </c>
      <c r="DP161" s="35">
        <f t="shared" si="759"/>
        <v>0.18736063150056315</v>
      </c>
      <c r="DQ161" s="243">
        <f>IFERROR('Turistas lugar residencia isla '!DQ161/'Turistas lugar residencia isla '!$M161,"-")</f>
        <v>0.10557692307692308</v>
      </c>
      <c r="DR161" s="35">
        <f t="shared" si="760"/>
        <v>11.301082667332667</v>
      </c>
      <c r="DS161" s="242">
        <f>IFERROR('Turistas lugar residencia isla '!DS161/'Turistas lugar residencia isla '!$C161,"-")</f>
        <v>5.2826921319106067E-2</v>
      </c>
      <c r="DT161" s="35">
        <f t="shared" si="761"/>
        <v>5.5635455068014705E-2</v>
      </c>
      <c r="DU161" s="243">
        <f>IFERROR('Turistas lugar residencia isla '!DU161/'Turistas lugar residencia isla '!$E161,"-")</f>
        <v>8.5994648090295014E-2</v>
      </c>
      <c r="DV161" s="35">
        <f t="shared" si="762"/>
        <v>4.7951871647593958E-2</v>
      </c>
      <c r="DW161" s="243">
        <f>IFERROR('Turistas lugar residencia isla '!DW161/'Turistas lugar residencia isla '!$G161,"-")</f>
        <v>6.9780868738989005E-2</v>
      </c>
      <c r="DX161" s="35">
        <f t="shared" si="763"/>
        <v>-6.3576664907710967E-2</v>
      </c>
      <c r="DY161" s="243">
        <f>IFERROR('Turistas lugar residencia isla '!DY161/'Turistas lugar residencia isla '!$I161,"-")</f>
        <v>7.4402558326375656E-2</v>
      </c>
      <c r="DZ161" s="35">
        <f t="shared" si="764"/>
        <v>0.28391951922337588</v>
      </c>
      <c r="EA161" s="243">
        <f>IFERROR('Turistas lugar residencia isla '!EA161/'Turistas lugar residencia isla '!$K161,"-")</f>
        <v>3.6453231755245182E-2</v>
      </c>
      <c r="EB161" s="35">
        <f t="shared" si="765"/>
        <v>-0.23584684679902468</v>
      </c>
      <c r="EC161" s="243">
        <f>IFERROR('Turistas lugar residencia isla '!EC161/'Turistas lugar residencia isla '!$M161,"-")</f>
        <v>5.532051282051282E-2</v>
      </c>
      <c r="ED161" s="35">
        <f t="shared" si="766"/>
        <v>-0.26852176747349921</v>
      </c>
    </row>
    <row r="162" spans="1:134" s="16" customFormat="1" outlineLevel="1" x14ac:dyDescent="0.25">
      <c r="A162" s="218"/>
      <c r="B162" s="33" t="s">
        <v>55</v>
      </c>
      <c r="C162" s="242">
        <f>IFERROR('Turistas lugar residencia isla '!C162/'Turistas lugar residencia isla '!$C162,"-")</f>
        <v>1</v>
      </c>
      <c r="D162" s="35">
        <f t="shared" si="701"/>
        <v>0</v>
      </c>
      <c r="E162" s="243">
        <f>IFERROR('Turistas lugar residencia isla '!E162/'Turistas lugar residencia isla '!$E162,"-")</f>
        <v>1</v>
      </c>
      <c r="F162" s="35">
        <f t="shared" si="702"/>
        <v>0</v>
      </c>
      <c r="G162" s="243">
        <f>IFERROR('Turistas lugar residencia isla '!G162/'Turistas lugar residencia isla '!$G162,"-")</f>
        <v>1</v>
      </c>
      <c r="H162" s="35">
        <f t="shared" si="703"/>
        <v>0</v>
      </c>
      <c r="I162" s="243">
        <f>IFERROR('Turistas lugar residencia isla '!I162/'Turistas lugar residencia isla '!$I162,"-")</f>
        <v>1</v>
      </c>
      <c r="J162" s="35">
        <f t="shared" si="704"/>
        <v>0</v>
      </c>
      <c r="K162" s="243">
        <f>IFERROR('Turistas lugar residencia isla '!K162/'Turistas lugar residencia isla '!$K162,"-")</f>
        <v>1</v>
      </c>
      <c r="L162" s="35">
        <f t="shared" si="705"/>
        <v>0</v>
      </c>
      <c r="M162" s="243">
        <f>IFERROR('Turistas lugar residencia isla '!M162/'Turistas lugar residencia isla '!$M162,"-")</f>
        <v>1</v>
      </c>
      <c r="N162" s="35">
        <f t="shared" si="706"/>
        <v>0</v>
      </c>
      <c r="O162" s="242">
        <f>IFERROR('Turistas lugar residencia isla '!O162/'Turistas lugar residencia isla '!$C162,"-")</f>
        <v>0.90406949130134606</v>
      </c>
      <c r="P162" s="35">
        <f t="shared" si="707"/>
        <v>2.4225217477752414E-2</v>
      </c>
      <c r="Q162" s="243">
        <f>IFERROR('Turistas lugar residencia isla '!Q162/'Turistas lugar residencia isla '!$E162,"-")</f>
        <v>0.88840546158220812</v>
      </c>
      <c r="R162" s="35">
        <f t="shared" si="708"/>
        <v>1.4697309829713401E-2</v>
      </c>
      <c r="S162" s="243">
        <f>IFERROR('Turistas lugar residencia isla '!S162/'Turistas lugar residencia isla '!$G162,"-")</f>
        <v>0.90918823760756862</v>
      </c>
      <c r="T162" s="35">
        <f t="shared" si="709"/>
        <v>2.5042646184900708E-2</v>
      </c>
      <c r="U162" s="243">
        <f>IFERROR('Turistas lugar residencia isla '!U162/'Turistas lugar residencia isla '!$I162,"-")</f>
        <v>0.95848913850048745</v>
      </c>
      <c r="V162" s="35">
        <f t="shared" si="710"/>
        <v>2.9079462882519724E-2</v>
      </c>
      <c r="W162" s="243">
        <f>IFERROR('Turistas lugar residencia isla '!W162/'Turistas lugar residencia isla '!$K162,"-")</f>
        <v>0.89377919138084183</v>
      </c>
      <c r="X162" s="35">
        <f t="shared" si="711"/>
        <v>6.755288963194106E-2</v>
      </c>
      <c r="Y162" s="243">
        <f>IFERROR('Turistas lugar residencia isla '!Y162/'Turistas lugar residencia isla '!$M162,"-")</f>
        <v>0.8697078115682767</v>
      </c>
      <c r="Z162" s="35">
        <f t="shared" si="712"/>
        <v>7.8792286695447578E-2</v>
      </c>
      <c r="AA162" s="242">
        <f>IFERROR('Turistas lugar residencia isla '!AA162/'Turistas lugar residencia isla '!$C162,"-")</f>
        <v>9.5931488001096812E-2</v>
      </c>
      <c r="AB162" s="35">
        <f t="shared" si="713"/>
        <v>-0.18226577885573003</v>
      </c>
      <c r="AC162" s="243">
        <f>IFERROR('Turistas lugar residencia isla '!AC162/'Turistas lugar residencia isla '!$E162,"-")</f>
        <v>0.11159202202348299</v>
      </c>
      <c r="AD162" s="35">
        <f t="shared" si="714"/>
        <v>-0.10342735058707775</v>
      </c>
      <c r="AE162" s="243">
        <f>IFERROR('Turistas lugar residencia isla '!AE162/'Turistas lugar residencia isla '!$G162,"-")</f>
        <v>9.0811762392431411E-2</v>
      </c>
      <c r="AF162" s="35">
        <f t="shared" si="715"/>
        <v>-0.19652665469939268</v>
      </c>
      <c r="AG162" s="243">
        <f>IFERROR('Turistas lugar residencia isla '!AG162/'Turistas lugar residencia isla '!$I162,"-")</f>
        <v>4.151086149951258E-2</v>
      </c>
      <c r="AH162" s="35">
        <f t="shared" si="716"/>
        <v>-0.39484659647516296</v>
      </c>
      <c r="AI162" s="243">
        <f>IFERROR('Turistas lugar residencia isla '!AI162/'Turistas lugar residencia isla '!$K162,"-")</f>
        <v>0.10622080861915814</v>
      </c>
      <c r="AJ162" s="35">
        <f t="shared" si="717"/>
        <v>-0.34744824837318933</v>
      </c>
      <c r="AK162" s="243">
        <f>IFERROR('Turistas lugar residencia isla '!AK162/'Turistas lugar residencia isla '!$M162,"-")</f>
        <v>0.13029218843172333</v>
      </c>
      <c r="AL162" s="35">
        <f t="shared" si="718"/>
        <v>-0.32751259432895352</v>
      </c>
      <c r="AM162" s="242">
        <f>IFERROR('Turistas lugar residencia isla '!AM162/'Turistas lugar residencia isla '!$C162,"-")</f>
        <v>0.21790164865566258</v>
      </c>
      <c r="AN162" s="35">
        <f t="shared" si="719"/>
        <v>-9.0868129750443227E-3</v>
      </c>
      <c r="AO162" s="243">
        <f>IFERROR('Turistas lugar residencia isla '!AO162/'Turistas lugar residencia isla '!$E162,"-")</f>
        <v>0.18388803051883018</v>
      </c>
      <c r="AP162" s="35">
        <f t="shared" si="720"/>
        <v>0.16095993927484931</v>
      </c>
      <c r="AQ162" s="243">
        <f>IFERROR('Turistas lugar residencia isla '!AQ162/'Turistas lugar residencia isla '!$G162,"-")</f>
        <v>0.21230612684431155</v>
      </c>
      <c r="AR162" s="35">
        <f t="shared" si="721"/>
        <v>-2.8903051924466627E-2</v>
      </c>
      <c r="AS162" s="243">
        <f>IFERROR('Turistas lugar residencia isla '!AS162/'Turistas lugar residencia isla '!$I162,"-")</f>
        <v>0.42639933652461115</v>
      </c>
      <c r="AT162" s="35">
        <f t="shared" si="722"/>
        <v>-1.6000484713175611E-2</v>
      </c>
      <c r="AU162" s="243">
        <f>IFERROR('Turistas lugar residencia isla '!AU162/'Turistas lugar residencia isla '!$K162,"-")</f>
        <v>0.21623542221840167</v>
      </c>
      <c r="AV162" s="35">
        <f t="shared" si="723"/>
        <v>0.54069624543296269</v>
      </c>
      <c r="AW162" s="243">
        <f>IFERROR('Turistas lugar residencia isla '!AW162/'Turistas lugar residencia isla '!$M162,"-")</f>
        <v>0.44849433512224207</v>
      </c>
      <c r="AX162" s="35">
        <f t="shared" si="724"/>
        <v>-8.5566078703707138E-3</v>
      </c>
      <c r="AY162" s="242">
        <f>IFERROR('Turistas lugar residencia isla '!AY162/'Turistas lugar residencia isla '!$C162,"-")</f>
        <v>2.7352896531800397E-2</v>
      </c>
      <c r="AZ162" s="35">
        <f t="shared" si="725"/>
        <v>0.11221230011904848</v>
      </c>
      <c r="BA162" s="243">
        <f>IFERROR('Turistas lugar residencia isla '!BA162/'Turistas lugar residencia isla '!$E162,"-")</f>
        <v>4.2534613003719232E-2</v>
      </c>
      <c r="BB162" s="35">
        <f t="shared" si="726"/>
        <v>8.4328714702702534E-2</v>
      </c>
      <c r="BC162" s="243">
        <f>IFERROR('Turistas lugar residencia isla '!BC162/'Turistas lugar residencia isla '!$G162,"-")</f>
        <v>1.9642483698892241E-2</v>
      </c>
      <c r="BD162" s="35">
        <f t="shared" si="727"/>
        <v>0.17506150832008482</v>
      </c>
      <c r="BE162" s="243">
        <f>IFERROR('Turistas lugar residencia isla '!BE162/'Turistas lugar residencia isla '!$I162,"-")</f>
        <v>9.1155116471940516E-3</v>
      </c>
      <c r="BF162" s="35">
        <f t="shared" si="728"/>
        <v>-8.8612624708947929E-2</v>
      </c>
      <c r="BG162" s="243">
        <f>IFERROR('Turistas lugar residencia isla '!BG162/'Turistas lugar residencia isla '!$K162,"-")</f>
        <v>1.5444568612281153E-2</v>
      </c>
      <c r="BH162" s="35">
        <f t="shared" si="729"/>
        <v>9.0828580534672909E-2</v>
      </c>
      <c r="BI162" s="243">
        <f>IFERROR('Turistas lugar residencia isla '!BI162/'Turistas lugar residencia isla '!$M162,"-")</f>
        <v>3.1380441264162194E-2</v>
      </c>
      <c r="BJ162" s="35">
        <f t="shared" si="730"/>
        <v>-0.38440046547578022</v>
      </c>
      <c r="BK162" s="242">
        <f>IFERROR('Turistas lugar residencia isla '!BK162/'Turistas lugar residencia isla '!$C162,"-")</f>
        <v>2.385972471808331E-2</v>
      </c>
      <c r="BL162" s="35">
        <f t="shared" si="731"/>
        <v>0.16584782792550201</v>
      </c>
      <c r="BM162" s="243">
        <f>IFERROR('Turistas lugar residencia isla '!BM162/'Turistas lugar residencia isla '!$E162,"-")</f>
        <v>2.6837345304659858E-2</v>
      </c>
      <c r="BN162" s="35">
        <f t="shared" si="732"/>
        <v>-1.7499965240390436E-2</v>
      </c>
      <c r="BO162" s="243">
        <f>IFERROR('Turistas lugar residencia isla '!BO162/'Turistas lugar residencia isla '!$G162,"-")</f>
        <v>8.5836374021855504E-3</v>
      </c>
      <c r="BP162" s="35">
        <f t="shared" si="733"/>
        <v>-9.1343555339947424E-2</v>
      </c>
      <c r="BQ162" s="243">
        <f>IFERROR('Turistas lugar residencia isla '!BQ162/'Turistas lugar residencia isla '!$I162,"-")</f>
        <v>4.6690625500152773E-2</v>
      </c>
      <c r="BR162" s="35">
        <f t="shared" si="734"/>
        <v>0.38932940222318035</v>
      </c>
      <c r="BS162" s="243">
        <f>IFERROR('Turistas lugar residencia isla '!BS162/'Turistas lugar residencia isla '!$K162,"-")</f>
        <v>2.5725665491847904E-2</v>
      </c>
      <c r="BT162" s="35">
        <f t="shared" si="735"/>
        <v>0.81383151377222318</v>
      </c>
      <c r="BU162" s="243">
        <f>IFERROR('Turistas lugar residencia isla '!BU162/'Turistas lugar residencia isla '!$M162,"-")</f>
        <v>1.1031604054859869E-2</v>
      </c>
      <c r="BV162" s="35">
        <f t="shared" si="736"/>
        <v>-0.51859752334360787</v>
      </c>
      <c r="BW162" s="242">
        <f>IFERROR('Turistas lugar residencia isla '!BW162/'Turistas lugar residencia isla '!$C162,"-")</f>
        <v>0.25701205031655949</v>
      </c>
      <c r="BX162" s="35">
        <f t="shared" si="737"/>
        <v>5.3542575022296202E-3</v>
      </c>
      <c r="BY162" s="243">
        <f>IFERROR('Turistas lugar residencia isla '!BY162/'Turistas lugar residencia isla '!$E162,"-")</f>
        <v>0.31079231191210738</v>
      </c>
      <c r="BZ162" s="35">
        <f t="shared" si="738"/>
        <v>-8.4641775342617187E-2</v>
      </c>
      <c r="CA162" s="243">
        <f>IFERROR('Turistas lugar residencia isla '!CA162/'Turistas lugar residencia isla '!$G162,"-")</f>
        <v>0.11550142488380877</v>
      </c>
      <c r="CB162" s="35">
        <f t="shared" si="739"/>
        <v>5.1939927081176007E-2</v>
      </c>
      <c r="CC162" s="243">
        <f>IFERROR('Turistas lugar residencia isla '!CC162/'Turistas lugar residencia isla '!$I162,"-")</f>
        <v>0.21263949715549477</v>
      </c>
      <c r="CD162" s="35">
        <f t="shared" si="740"/>
        <v>0.133048750008252</v>
      </c>
      <c r="CE162" s="243">
        <f>IFERROR('Turistas lugar residencia isla '!CE162/'Turistas lugar residencia isla '!$K162,"-")</f>
        <v>0.40931258775323076</v>
      </c>
      <c r="CF162" s="35">
        <f t="shared" si="741"/>
        <v>-3.0870145552853723E-3</v>
      </c>
      <c r="CG162" s="243">
        <f>IFERROR('Turistas lugar residencia isla '!CG162/'Turistas lugar residencia isla '!$M162,"-")</f>
        <v>0.11933512224209898</v>
      </c>
      <c r="CH162" s="35">
        <f t="shared" si="742"/>
        <v>3.6083590324673676E-2</v>
      </c>
      <c r="CI162" s="242">
        <f>IFERROR('Turistas lugar residencia isla '!CI162/'Turistas lugar residencia isla '!$C162,"-")</f>
        <v>3.6331141328032043E-2</v>
      </c>
      <c r="CJ162" s="35">
        <f t="shared" si="743"/>
        <v>-1.6092836861164361E-2</v>
      </c>
      <c r="CK162" s="243">
        <f>IFERROR('Turistas lugar residencia isla '!CK162/'Turistas lugar residencia isla '!$E162,"-")</f>
        <v>3.0916420479423445E-2</v>
      </c>
      <c r="CL162" s="35">
        <f t="shared" si="744"/>
        <v>3.4431471166193273E-2</v>
      </c>
      <c r="CM162" s="243">
        <f>IFERROR('Turistas lugar residencia isla '!CM162/'Turistas lugar residencia isla '!$G162,"-")</f>
        <v>4.4288447672585732E-2</v>
      </c>
      <c r="CN162" s="35">
        <f t="shared" si="745"/>
        <v>-5.1184591085839282E-2</v>
      </c>
      <c r="CO162" s="243">
        <f>IFERROR('Turistas lugar residencia isla '!CO162/'Turistas lugar residencia isla '!$I162,"-")</f>
        <v>3.3057370251276752E-2</v>
      </c>
      <c r="CP162" s="35">
        <f t="shared" si="746"/>
        <v>7.7149095435408377E-2</v>
      </c>
      <c r="CQ162" s="243">
        <f>IFERROR('Turistas lugar residencia isla '!CQ162/'Turistas lugar residencia isla '!$K162,"-")</f>
        <v>2.9433508123441931E-2</v>
      </c>
      <c r="CR162" s="35">
        <f t="shared" si="747"/>
        <v>-0.12047272341723658</v>
      </c>
      <c r="CS162" s="243">
        <f>IFERROR('Turistas lugar residencia isla '!CS162/'Turistas lugar residencia isla '!$M162,"-")</f>
        <v>0.1041293977340489</v>
      </c>
      <c r="CT162" s="35">
        <f t="shared" si="748"/>
        <v>6.5351213454028612E-2</v>
      </c>
      <c r="CU162" s="242">
        <f>IFERROR('Turistas lugar residencia isla '!CU162/'Turistas lugar residencia isla '!$C162,"-")</f>
        <v>2.4115322655672365E-2</v>
      </c>
      <c r="CV162" s="35">
        <f t="shared" si="749"/>
        <v>7.7072483289107652E-2</v>
      </c>
      <c r="CW162" s="243">
        <f>IFERROR('Turistas lugar residencia isla '!CW162/'Turistas lugar residencia isla '!$E162,"-")</f>
        <v>1.4756136227522308E-2</v>
      </c>
      <c r="CX162" s="35">
        <f t="shared" si="750"/>
        <v>7.4540531823418243E-2</v>
      </c>
      <c r="CY162" s="243">
        <f>IFERROR('Turistas lugar residencia isla '!CY162/'Turistas lugar residencia isla '!$G162,"-")</f>
        <v>1.1227397722058699E-2</v>
      </c>
      <c r="CZ162" s="35">
        <f t="shared" si="751"/>
        <v>-2.8174569574074049E-2</v>
      </c>
      <c r="DA162" s="243">
        <f>IFERROR('Turistas lugar residencia isla '!DA162/'Turistas lugar residencia isla '!$I162,"-")</f>
        <v>1.7649027339259993E-2</v>
      </c>
      <c r="DB162" s="35">
        <f t="shared" si="752"/>
        <v>0.16114387507053229</v>
      </c>
      <c r="DC162" s="243">
        <f>IFERROR('Turistas lugar residencia isla '!DC162/'Turistas lugar residencia isla '!$K162,"-")</f>
        <v>7.2431874838820604E-2</v>
      </c>
      <c r="DD162" s="35">
        <f t="shared" si="753"/>
        <v>-3.3891349137462612E-3</v>
      </c>
      <c r="DE162" s="243">
        <f>IFERROR('Turistas lugar residencia isla '!DE162/'Turistas lugar residencia isla '!$M162,"-")</f>
        <v>0</v>
      </c>
      <c r="DF162" s="35" t="str">
        <f t="shared" si="754"/>
        <v>-</v>
      </c>
      <c r="DG162" s="242">
        <f>IFERROR('Turistas lugar residencia isla '!DG162/'Turistas lugar residencia isla '!$C162,"-")</f>
        <v>0.23716158979958576</v>
      </c>
      <c r="DH162" s="35">
        <f t="shared" si="755"/>
        <v>9.6767573423296227E-2</v>
      </c>
      <c r="DI162" s="243">
        <f>IFERROR('Turistas lugar residencia isla '!DI162/'Turistas lugar residencia isla '!$E162,"-")</f>
        <v>0.17964790610829554</v>
      </c>
      <c r="DJ162" s="35">
        <f t="shared" si="756"/>
        <v>0.10234471656773847</v>
      </c>
      <c r="DK162" s="243">
        <f>IFERROR('Turistas lugar residencia isla '!DK162/'Turistas lugar residencia isla '!$G162,"-")</f>
        <v>0.42334187535309964</v>
      </c>
      <c r="DL162" s="35">
        <f t="shared" si="757"/>
        <v>6.6157547373590031E-2</v>
      </c>
      <c r="DM162" s="243">
        <f>IFERROR('Turistas lugar residencia isla '!DM162/'Turistas lugar residencia isla '!$I162,"-")</f>
        <v>0.11686478778972487</v>
      </c>
      <c r="DN162" s="35">
        <f t="shared" si="758"/>
        <v>0.14284820256121766</v>
      </c>
      <c r="DO162" s="243">
        <f>IFERROR('Turistas lugar residencia isla '!DO162/'Turistas lugar residencia isla '!$K162,"-")</f>
        <v>8.6862087738903693E-2</v>
      </c>
      <c r="DP162" s="35">
        <f t="shared" si="759"/>
        <v>-0.12303701246040022</v>
      </c>
      <c r="DQ162" s="243">
        <f>IFERROR('Turistas lugar residencia isla '!DQ162/'Turistas lugar residencia isla '!$M162,"-")</f>
        <v>0.11478831246273107</v>
      </c>
      <c r="DR162" s="35">
        <f t="shared" si="760"/>
        <v>14.619558735837805</v>
      </c>
      <c r="DS162" s="242">
        <f>IFERROR('Turistas lugar residencia isla '!DS162/'Turistas lugar residencia isla '!$C162,"-")</f>
        <v>4.8715400020565354E-2</v>
      </c>
      <c r="DT162" s="35">
        <f t="shared" si="761"/>
        <v>-6.0070740759189722E-2</v>
      </c>
      <c r="DU162" s="243">
        <f>IFERROR('Turistas lugar residencia isla '!DU162/'Turistas lugar residencia isla '!$E162,"-")</f>
        <v>7.7892469438391121E-2</v>
      </c>
      <c r="DV162" s="35">
        <f t="shared" si="762"/>
        <v>-5.5460371595798974E-2</v>
      </c>
      <c r="DW162" s="243">
        <f>IFERROR('Turistas lugar residencia isla '!DW162/'Turistas lugar residencia isla '!$G162,"-")</f>
        <v>6.2264145054108128E-2</v>
      </c>
      <c r="DX162" s="35">
        <f t="shared" si="763"/>
        <v>2.5461807705111639E-3</v>
      </c>
      <c r="DY162" s="243">
        <f>IFERROR('Turistas lugar residencia isla '!DY162/'Turistas lugar residencia isla '!$I162,"-")</f>
        <v>6.5503644749668993E-2</v>
      </c>
      <c r="DZ162" s="35">
        <f t="shared" si="764"/>
        <v>-0.23284430498554098</v>
      </c>
      <c r="EA162" s="243">
        <f>IFERROR('Turistas lugar residencia isla '!EA162/'Turistas lugar residencia isla '!$K162,"-")</f>
        <v>2.8975042264821341E-2</v>
      </c>
      <c r="EB162" s="35">
        <f t="shared" si="765"/>
        <v>-0.18430487600374401</v>
      </c>
      <c r="EC162" s="243">
        <f>IFERROR('Turistas lugar residencia isla '!EC162/'Turistas lugar residencia isla '!$M162,"-")</f>
        <v>4.0474060822898034E-2</v>
      </c>
      <c r="ED162" s="35">
        <f t="shared" si="766"/>
        <v>-0.18573152903610524</v>
      </c>
    </row>
    <row r="163" spans="1:134" s="16" customFormat="1" ht="15.75" x14ac:dyDescent="0.25">
      <c r="A163" s="218"/>
      <c r="B163" s="225">
        <v>2012</v>
      </c>
      <c r="C163" s="246">
        <f>IFERROR('Turistas lugar residencia isla '!C163/'Turistas lugar residencia isla '!$C163,"-")</f>
        <v>1</v>
      </c>
      <c r="D163" s="247">
        <f t="shared" si="701"/>
        <v>0</v>
      </c>
      <c r="E163" s="246">
        <f>IFERROR('Turistas lugar residencia isla '!E163/'Turistas lugar residencia isla '!$E163,"-")</f>
        <v>1</v>
      </c>
      <c r="F163" s="247">
        <f t="shared" si="702"/>
        <v>0</v>
      </c>
      <c r="G163" s="246">
        <f>IFERROR('Turistas lugar residencia isla '!G163/'Turistas lugar residencia isla '!$G163,"-")</f>
        <v>1</v>
      </c>
      <c r="H163" s="247">
        <f t="shared" si="703"/>
        <v>0</v>
      </c>
      <c r="I163" s="246">
        <f>IFERROR('Turistas lugar residencia isla '!I163/'Turistas lugar residencia isla '!$I163,"-")</f>
        <v>1</v>
      </c>
      <c r="J163" s="247">
        <f t="shared" si="704"/>
        <v>0</v>
      </c>
      <c r="K163" s="246">
        <f>IFERROR('Turistas lugar residencia isla '!K163/'Turistas lugar residencia isla '!$K163,"-")</f>
        <v>1</v>
      </c>
      <c r="L163" s="247">
        <f t="shared" si="705"/>
        <v>0</v>
      </c>
      <c r="M163" s="246">
        <f>IFERROR('Turistas lugar residencia isla '!M163/'Turistas lugar residencia isla '!$M163,"-")</f>
        <v>1</v>
      </c>
      <c r="N163" s="247">
        <f t="shared" si="706"/>
        <v>0</v>
      </c>
      <c r="O163" s="246">
        <f>IFERROR('Turistas lugar residencia isla '!O163/'Turistas lugar residencia isla '!$C163,"-")</f>
        <v>0.86751006475981218</v>
      </c>
      <c r="P163" s="247">
        <f t="shared" si="707"/>
        <v>9.5519566445425585E-3</v>
      </c>
      <c r="Q163" s="246">
        <f>IFERROR('Turistas lugar residencia isla '!Q163/'Turistas lugar residencia isla '!$E163,"-")</f>
        <v>0.85472029775281988</v>
      </c>
      <c r="R163" s="247">
        <f t="shared" si="708"/>
        <v>7.2973456287384053E-3</v>
      </c>
      <c r="S163" s="246">
        <f>IFERROR('Turistas lugar residencia isla '!S163/'Turistas lugar residencia isla '!$G163,"-")</f>
        <v>0.86377600431515333</v>
      </c>
      <c r="T163" s="247">
        <f t="shared" si="709"/>
        <v>-2.86996493340963E-4</v>
      </c>
      <c r="U163" s="246">
        <f>IFERROR('Turistas lugar residencia isla '!U163/'Turistas lugar residencia isla '!$I163,"-")</f>
        <v>0.92690940303787783</v>
      </c>
      <c r="V163" s="247">
        <f t="shared" si="710"/>
        <v>1.2694067608392201E-2</v>
      </c>
      <c r="W163" s="246">
        <f>IFERROR('Turistas lugar residencia isla '!W163/'Turistas lugar residencia isla '!$K163,"-")</f>
        <v>0.85063726435972808</v>
      </c>
      <c r="X163" s="247">
        <f t="shared" si="711"/>
        <v>3.838493169253554E-2</v>
      </c>
      <c r="Y163" s="246">
        <f>IFERROR('Turistas lugar residencia isla '!Y163/'Turistas lugar residencia isla '!$M163,"-")</f>
        <v>0.73227985912542803</v>
      </c>
      <c r="Z163" s="247">
        <f t="shared" si="712"/>
        <v>0.11107087932241755</v>
      </c>
      <c r="AA163" s="246">
        <f>IFERROR('Turistas lugar residencia isla '!AA163/'Turistas lugar residencia isla '!$C163,"-")</f>
        <v>0.13248993524018779</v>
      </c>
      <c r="AB163" s="247">
        <f t="shared" si="713"/>
        <v>-5.8337849611399428E-2</v>
      </c>
      <c r="AC163" s="246">
        <f>IFERROR('Turistas lugar residencia isla '!AC163/'Turistas lugar residencia isla '!$E163,"-")</f>
        <v>0.14527926976864777</v>
      </c>
      <c r="AD163" s="247">
        <f t="shared" si="714"/>
        <v>-4.0888700737582884E-2</v>
      </c>
      <c r="AE163" s="246">
        <f>IFERROR('Turistas lugar residencia isla '!AE163/'Turistas lugar residencia isla '!$G163,"-")</f>
        <v>0.13622368921089087</v>
      </c>
      <c r="AF163" s="247">
        <f t="shared" si="715"/>
        <v>1.8168601843906451E-3</v>
      </c>
      <c r="AG163" s="246">
        <f>IFERROR('Turistas lugar residencia isla '!AG163/'Turistas lugar residencia isla '!$I163,"-")</f>
        <v>7.3089437024062912E-2</v>
      </c>
      <c r="AH163" s="247">
        <f t="shared" si="716"/>
        <v>-0.13718486465124713</v>
      </c>
      <c r="AI163" s="246">
        <f>IFERROR('Turistas lugar residencia isla '!AI163/'Turistas lugar residencia isla '!$K163,"-")</f>
        <v>0.14936273564027194</v>
      </c>
      <c r="AJ163" s="247">
        <f t="shared" si="717"/>
        <v>-0.17391874832197907</v>
      </c>
      <c r="AK163" s="246">
        <f>IFERROR('Turistas lugar residencia isla '!AK163/'Turistas lugar residencia isla '!$M163,"-")</f>
        <v>0.26772014087457197</v>
      </c>
      <c r="AL163" s="247">
        <f t="shared" si="718"/>
        <v>-0.2146725270749007</v>
      </c>
      <c r="AM163" s="246">
        <f>IFERROR('Turistas lugar residencia isla '!AM163/'Turistas lugar residencia isla '!$C163,"-")</f>
        <v>0.21893333940640691</v>
      </c>
      <c r="AN163" s="247">
        <f t="shared" si="719"/>
        <v>2.3812987436437449E-2</v>
      </c>
      <c r="AO163" s="246">
        <f>IFERROR('Turistas lugar residencia isla '!AO163/'Turistas lugar residencia isla '!$E163,"-")</f>
        <v>0.15207242631484827</v>
      </c>
      <c r="AP163" s="247">
        <f t="shared" si="720"/>
        <v>0.1171543090768048</v>
      </c>
      <c r="AQ163" s="246">
        <f>IFERROR('Turistas lugar residencia isla '!AQ163/'Turistas lugar residencia isla '!$G163,"-")</f>
        <v>0.23505541049121645</v>
      </c>
      <c r="AR163" s="247">
        <f t="shared" si="721"/>
        <v>2.8517253068150117E-2</v>
      </c>
      <c r="AS163" s="246">
        <f>IFERROR('Turistas lugar residencia isla '!AS163/'Turistas lugar residencia isla '!$I163,"-")</f>
        <v>0.45507675890107468</v>
      </c>
      <c r="AT163" s="247">
        <f t="shared" si="722"/>
        <v>6.8700107490890172E-2</v>
      </c>
      <c r="AU163" s="246">
        <f>IFERROR('Turistas lugar residencia isla '!AU163/'Turistas lugar residencia isla '!$K163,"-")</f>
        <v>0.15501753470054816</v>
      </c>
      <c r="AV163" s="247">
        <f t="shared" si="723"/>
        <v>6.9074519107017673E-2</v>
      </c>
      <c r="AW163" s="246">
        <f>IFERROR('Turistas lugar residencia isla '!AW163/'Turistas lugar residencia isla '!$M163,"-")</f>
        <v>0.40550638368349012</v>
      </c>
      <c r="AX163" s="247">
        <f t="shared" si="724"/>
        <v>0.14897320773195766</v>
      </c>
      <c r="AY163" s="246">
        <f>IFERROR('Turistas lugar residencia isla '!AY163/'Turistas lugar residencia isla '!$C163,"-")</f>
        <v>2.580637047289755E-2</v>
      </c>
      <c r="AZ163" s="247">
        <f t="shared" si="725"/>
        <v>-4.0015343091065469E-3</v>
      </c>
      <c r="BA163" s="246">
        <f>IFERROR('Turistas lugar residencia isla '!BA163/'Turistas lugar residencia isla '!$E163,"-")</f>
        <v>3.5978105341823462E-2</v>
      </c>
      <c r="BB163" s="247">
        <f t="shared" si="726"/>
        <v>-1.6334555557722785E-2</v>
      </c>
      <c r="BC163" s="246">
        <f>IFERROR('Turistas lugar residencia isla '!BC163/'Turistas lugar residencia isla '!$G163,"-")</f>
        <v>2.6017800007355374E-2</v>
      </c>
      <c r="BD163" s="247">
        <f t="shared" si="727"/>
        <v>-1.1698212290228605E-2</v>
      </c>
      <c r="BE163" s="246">
        <f>IFERROR('Turistas lugar residencia isla '!BE163/'Turistas lugar residencia isla '!$I163,"-")</f>
        <v>9.2354268282073739E-3</v>
      </c>
      <c r="BF163" s="247">
        <f t="shared" si="728"/>
        <v>-5.3936059090868071E-2</v>
      </c>
      <c r="BG163" s="246">
        <f>IFERROR('Turistas lugar residencia isla '!BG163/'Turistas lugar residencia isla '!$K163,"-")</f>
        <v>1.3860357957576239E-2</v>
      </c>
      <c r="BH163" s="247">
        <f t="shared" si="729"/>
        <v>-6.516387930536105E-2</v>
      </c>
      <c r="BI163" s="246">
        <f>IFERROR('Turistas lugar residencia isla '!BI163/'Turistas lugar residencia isla '!$M163,"-")</f>
        <v>2.5710096498107547E-2</v>
      </c>
      <c r="BJ163" s="247">
        <f t="shared" si="730"/>
        <v>-0.20967403565919152</v>
      </c>
      <c r="BK163" s="246">
        <f>IFERROR('Turistas lugar residencia isla '!BK163/'Turistas lugar residencia isla '!$C163,"-")</f>
        <v>2.6712317824788202E-2</v>
      </c>
      <c r="BL163" s="247">
        <f t="shared" si="731"/>
        <v>8.4107413205293691E-2</v>
      </c>
      <c r="BM163" s="246">
        <f>IFERROR('Turistas lugar residencia isla '!BM163/'Turistas lugar residencia isla '!$E163,"-")</f>
        <v>3.1937890893018434E-2</v>
      </c>
      <c r="BN163" s="247">
        <f t="shared" si="732"/>
        <v>-5.5660693846223408E-2</v>
      </c>
      <c r="BO163" s="246">
        <f>IFERROR('Turistas lugar residencia isla '!BO163/'Turistas lugar residencia isla '!$G163,"-")</f>
        <v>1.1722015863091954E-2</v>
      </c>
      <c r="BP163" s="247">
        <f t="shared" si="733"/>
        <v>6.6021142190282767E-2</v>
      </c>
      <c r="BQ163" s="246">
        <f>IFERROR('Turistas lugar residencia isla '!BQ163/'Turistas lugar residencia isla '!$I163,"-")</f>
        <v>4.6912534870637908E-2</v>
      </c>
      <c r="BR163" s="247">
        <f t="shared" si="734"/>
        <v>8.1317747257854345E-2</v>
      </c>
      <c r="BS163" s="246">
        <f>IFERROR('Turistas lugar residencia isla '!BS163/'Turistas lugar residencia isla '!$K163,"-")</f>
        <v>2.2564341190846396E-2</v>
      </c>
      <c r="BT163" s="247">
        <f t="shared" si="735"/>
        <v>0.95884012446720224</v>
      </c>
      <c r="BU163" s="246">
        <f>IFERROR('Turistas lugar residencia isla '!BU163/'Turistas lugar residencia isla '!$M163,"-")</f>
        <v>1.5392933863967383E-2</v>
      </c>
      <c r="BV163" s="247">
        <f t="shared" si="736"/>
        <v>-0.2886317960608703</v>
      </c>
      <c r="BW163" s="246">
        <f>IFERROR('Turistas lugar residencia isla '!BW163/'Turistas lugar residencia isla '!$C163,"-")</f>
        <v>0.29461661117055776</v>
      </c>
      <c r="BX163" s="247">
        <f t="shared" si="737"/>
        <v>4.4455880692293448E-3</v>
      </c>
      <c r="BY163" s="246">
        <f>IFERROR('Turistas lugar residencia isla '!BY163/'Turistas lugar residencia isla '!$E163,"-")</f>
        <v>0.36340219616923491</v>
      </c>
      <c r="BZ163" s="247">
        <f t="shared" si="738"/>
        <v>-8.0810360712342266E-3</v>
      </c>
      <c r="CA163" s="246">
        <f>IFERROR('Turistas lugar residencia isla '!CA163/'Turistas lugar residencia isla '!$G163,"-")</f>
        <v>0.16025063440108858</v>
      </c>
      <c r="CB163" s="247">
        <f t="shared" si="739"/>
        <v>-2.2029511236146715E-2</v>
      </c>
      <c r="CC163" s="246">
        <f>IFERROR('Turistas lugar residencia isla '!CC163/'Turistas lugar residencia isla '!$I163,"-")</f>
        <v>0.19243894376040319</v>
      </c>
      <c r="CD163" s="247">
        <f t="shared" si="740"/>
        <v>-7.8964455854991566E-2</v>
      </c>
      <c r="CE163" s="246">
        <f>IFERROR('Turistas lugar residencia isla '!CE163/'Turistas lugar residencia isla '!$K163,"-")</f>
        <v>0.42875605769994668</v>
      </c>
      <c r="CF163" s="247">
        <f t="shared" si="741"/>
        <v>4.2781338711257666E-2</v>
      </c>
      <c r="CG163" s="246">
        <f>IFERROR('Turistas lugar residencia isla '!CG163/'Turistas lugar residencia isla '!$M163,"-")</f>
        <v>0.12514065536877281</v>
      </c>
      <c r="CH163" s="247">
        <f t="shared" si="742"/>
        <v>0.32432321262266584</v>
      </c>
      <c r="CI163" s="246">
        <f>IFERROR('Turistas lugar residencia isla '!CI163/'Turistas lugar residencia isla '!$C163,"-")</f>
        <v>3.9192738960715824E-2</v>
      </c>
      <c r="CJ163" s="247">
        <f t="shared" si="743"/>
        <v>2.8825601284514279E-2</v>
      </c>
      <c r="CK163" s="246">
        <f>IFERROR('Turistas lugar residencia isla '!CK163/'Turistas lugar residencia isla '!$E163,"-")</f>
        <v>3.1363991880648034E-2</v>
      </c>
      <c r="CL163" s="247">
        <f t="shared" si="744"/>
        <v>1.4106306563621995E-2</v>
      </c>
      <c r="CM163" s="246">
        <f>IFERROR('Turistas lugar residencia isla '!CM163/'Turistas lugar residencia isla '!$G163,"-")</f>
        <v>5.8900310151643313E-2</v>
      </c>
      <c r="CN163" s="247">
        <f t="shared" si="745"/>
        <v>-3.0147250887203603E-3</v>
      </c>
      <c r="CO163" s="246">
        <f>IFERROR('Turistas lugar residencia isla '!CO163/'Turistas lugar residencia isla '!$I163,"-")</f>
        <v>2.7267243929174182E-2</v>
      </c>
      <c r="CP163" s="247">
        <f t="shared" si="746"/>
        <v>0.11015214563666875</v>
      </c>
      <c r="CQ163" s="246">
        <f>IFERROR('Turistas lugar residencia isla '!CQ163/'Turistas lugar residencia isla '!$K163,"-")</f>
        <v>2.9124721468753428E-2</v>
      </c>
      <c r="CR163" s="247">
        <f t="shared" si="747"/>
        <v>2.2800257400426904E-2</v>
      </c>
      <c r="CS163" s="246">
        <f>IFERROR('Turistas lugar residencia isla '!CS163/'Turistas lugar residencia isla '!$M163,"-")</f>
        <v>7.9536653205968172E-2</v>
      </c>
      <c r="CT163" s="247">
        <f t="shared" si="748"/>
        <v>-0.10383256671768692</v>
      </c>
      <c r="CU163" s="246">
        <f>IFERROR('Turistas lugar residencia isla '!CU163/'Turistas lugar residencia isla '!$C163,"-")</f>
        <v>3.1285223260234377E-2</v>
      </c>
      <c r="CV163" s="247">
        <f t="shared" si="749"/>
        <v>-3.9167482129542908E-2</v>
      </c>
      <c r="CW163" s="246">
        <f>IFERROR('Turistas lugar residencia isla '!CW163/'Turistas lugar residencia isla '!$E163,"-")</f>
        <v>1.9019757133030613E-2</v>
      </c>
      <c r="CX163" s="247">
        <f t="shared" si="750"/>
        <v>-1.9427491979363998E-2</v>
      </c>
      <c r="CY163" s="246">
        <f>IFERROR('Turistas lugar residencia isla '!CY163/'Turistas lugar residencia isla '!$G163,"-")</f>
        <v>1.7464418373726601E-2</v>
      </c>
      <c r="CZ163" s="247">
        <f t="shared" si="751"/>
        <v>-3.6286380860741652E-2</v>
      </c>
      <c r="DA163" s="246">
        <f>IFERROR('Turistas lugar residencia isla '!DA163/'Turistas lugar residencia isla '!$I163,"-")</f>
        <v>1.4966100810216735E-2</v>
      </c>
      <c r="DB163" s="247">
        <f t="shared" si="752"/>
        <v>-0.31189232616789486</v>
      </c>
      <c r="DC163" s="246">
        <f>IFERROR('Turistas lugar residencia isla '!DC163/'Turistas lugar residencia isla '!$K163,"-")</f>
        <v>9.3282904518164594E-2</v>
      </c>
      <c r="DD163" s="247">
        <f t="shared" si="753"/>
        <v>5.6207720251255644E-4</v>
      </c>
      <c r="DE163" s="246">
        <f>IFERROR('Turistas lugar residencia isla '!DE163/'Turistas lugar residencia isla '!$M163,"-")</f>
        <v>4.1405043621431251E-4</v>
      </c>
      <c r="DF163" s="247">
        <f t="shared" si="754"/>
        <v>-0.83486826163491745</v>
      </c>
      <c r="DG163" s="246">
        <f>IFERROR('Turistas lugar residencia isla '!DG163/'Turistas lugar residencia isla '!$C163,"-")</f>
        <v>0.12815700685396206</v>
      </c>
      <c r="DH163" s="247">
        <f t="shared" si="755"/>
        <v>3.1977140478319344E-2</v>
      </c>
      <c r="DI163" s="246">
        <f>IFERROR('Turistas lugar residencia isla '!DI163/'Turistas lugar residencia isla '!$E163,"-")</f>
        <v>0.10292643086063012</v>
      </c>
      <c r="DJ163" s="247">
        <f t="shared" si="756"/>
        <v>1.7939172870572007E-2</v>
      </c>
      <c r="DK163" s="246">
        <f>IFERROR('Turistas lugar residencia isla '!DK163/'Turistas lugar residencia isla '!$G163,"-")</f>
        <v>0.25187347529206966</v>
      </c>
      <c r="DL163" s="247">
        <f t="shared" si="757"/>
        <v>2.022024226371899E-2</v>
      </c>
      <c r="DM163" s="246">
        <f>IFERROR('Turistas lugar residencia isla '!DM163/'Turistas lugar residencia isla '!$I163,"-")</f>
        <v>5.9228757184366355E-2</v>
      </c>
      <c r="DN163" s="247">
        <f t="shared" si="758"/>
        <v>8.9004240188699679E-2</v>
      </c>
      <c r="DO163" s="246">
        <f>IFERROR('Turistas lugar residencia isla '!DO163/'Turistas lugar residencia isla '!$K163,"-")</f>
        <v>4.7081711326243794E-2</v>
      </c>
      <c r="DP163" s="247">
        <f t="shared" si="759"/>
        <v>-0.15381849700434547</v>
      </c>
      <c r="DQ163" s="246">
        <f>IFERROR('Turistas lugar residencia isla '!DQ163/'Turistas lugar residencia isla '!$M163,"-")</f>
        <v>2.5422696783558789E-2</v>
      </c>
      <c r="DR163" s="247">
        <f t="shared" si="760"/>
        <v>1.9874100738868781</v>
      </c>
      <c r="DS163" s="246">
        <f>IFERROR('Turistas lugar residencia isla '!DS163/'Turistas lugar residencia isla '!$C163,"-")</f>
        <v>6.204103539559503E-2</v>
      </c>
      <c r="DT163" s="247">
        <f t="shared" si="761"/>
        <v>9.7166141938522799E-3</v>
      </c>
      <c r="DU163" s="246">
        <f>IFERROR('Turistas lugar residencia isla '!DU163/'Turistas lugar residencia isla '!$E163,"-")</f>
        <v>9.4306917472500307E-2</v>
      </c>
      <c r="DV163" s="247">
        <f t="shared" si="762"/>
        <v>-7.1738530748326479E-3</v>
      </c>
      <c r="DW163" s="246">
        <f>IFERROR('Turistas lugar residencia isla '!DW163/'Turistas lugar residencia isla '!$G163,"-")</f>
        <v>8.6841540705870815E-2</v>
      </c>
      <c r="DX163" s="247">
        <f t="shared" si="763"/>
        <v>-6.2378560682736728E-2</v>
      </c>
      <c r="DY163" s="246">
        <f>IFERROR('Turistas lugar residencia isla '!DY163/'Turistas lugar residencia isla '!$I163,"-")</f>
        <v>8.4641840125737292E-2</v>
      </c>
      <c r="DZ163" s="247">
        <f t="shared" si="764"/>
        <v>9.3806482063348851E-2</v>
      </c>
      <c r="EA163" s="246">
        <f>IFERROR('Turistas lugar residencia isla '!EA163/'Turistas lugar residencia isla '!$K163,"-")</f>
        <v>4.3337854146096026E-2</v>
      </c>
      <c r="EB163" s="247">
        <f t="shared" si="765"/>
        <v>0.10276567477121623</v>
      </c>
      <c r="EC163" s="246">
        <f>IFERROR('Turistas lugar residencia isla '!EC163/'Turistas lugar residencia isla '!$M163,"-")</f>
        <v>4.7640156072658542E-2</v>
      </c>
      <c r="ED163" s="247">
        <f t="shared" si="766"/>
        <v>-4.2232737897686889E-2</v>
      </c>
    </row>
    <row r="164" spans="1:134" s="16" customFormat="1" outlineLevel="1" x14ac:dyDescent="0.25">
      <c r="A164" s="218"/>
      <c r="B164" s="33" t="s">
        <v>33</v>
      </c>
      <c r="C164" s="242">
        <f>IFERROR('Turistas lugar residencia isla '!C164/'Turistas lugar residencia isla '!$C164,"-")</f>
        <v>1</v>
      </c>
      <c r="D164" s="35">
        <f>IFERROR(C164/C177-1,"-")</f>
        <v>0</v>
      </c>
      <c r="E164" s="243">
        <f>IFERROR('Turistas lugar residencia isla '!E164/'Turistas lugar residencia isla '!$E164,"-")</f>
        <v>1</v>
      </c>
      <c r="F164" s="35">
        <f>IFERROR(E164/E177-1,"-")</f>
        <v>0</v>
      </c>
      <c r="G164" s="243">
        <f>IFERROR('Turistas lugar residencia isla '!G164/'Turistas lugar residencia isla '!$G164,"-")</f>
        <v>1</v>
      </c>
      <c r="H164" s="35">
        <f>IFERROR(G164/G177-1,"-")</f>
        <v>0</v>
      </c>
      <c r="I164" s="243">
        <f>IFERROR('Turistas lugar residencia isla '!I164/'Turistas lugar residencia isla '!$I164,"-")</f>
        <v>1</v>
      </c>
      <c r="J164" s="35">
        <f>IFERROR(I164/I177-1,"-")</f>
        <v>0</v>
      </c>
      <c r="K164" s="243">
        <f>IFERROR('Turistas lugar residencia isla '!K164/'Turistas lugar residencia isla '!$K164,"-")</f>
        <v>1</v>
      </c>
      <c r="L164" s="35">
        <f>IFERROR(K164/K177-1,"-")</f>
        <v>0</v>
      </c>
      <c r="M164" s="243">
        <f>IFERROR('Turistas lugar residencia isla '!M164/'Turistas lugar residencia isla '!$M164,"-")</f>
        <v>1</v>
      </c>
      <c r="N164" s="35">
        <f>IFERROR(M164/M177-1,"-")</f>
        <v>0</v>
      </c>
      <c r="O164" s="242">
        <f>IFERROR('Turistas lugar residencia isla '!O164/'Turistas lugar residencia isla '!$C164,"-")</f>
        <v>0.87946707284585057</v>
      </c>
      <c r="P164" s="35">
        <f>IFERROR(O164/O177-1,"-")</f>
        <v>-8.9108611728430098E-3</v>
      </c>
      <c r="Q164" s="243">
        <f>IFERROR('Turistas lugar residencia isla '!Q164/'Turistas lugar residencia isla '!$E164,"-")</f>
        <v>0.86754726291274564</v>
      </c>
      <c r="R164" s="35">
        <f>IFERROR(Q164/Q177-1,"-")</f>
        <v>7.1770833846060977E-3</v>
      </c>
      <c r="S164" s="243">
        <f>IFERROR('Turistas lugar residencia isla '!S164/'Turistas lugar residencia isla '!$G164,"-")</f>
        <v>0.88464041030351748</v>
      </c>
      <c r="T164" s="35">
        <f>IFERROR(S164/S177-1,"-")</f>
        <v>-3.0073945205550512E-2</v>
      </c>
      <c r="U164" s="243">
        <f>IFERROR('Turistas lugar residencia isla '!U164/'Turistas lugar residencia isla '!$I164,"-")</f>
        <v>0.94120248254460825</v>
      </c>
      <c r="V164" s="35">
        <f>IFERROR(U164/U177-1,"-")</f>
        <v>8.7983497303651959E-3</v>
      </c>
      <c r="W164" s="243">
        <f>IFERROR('Turistas lugar residencia isla '!W164/'Turistas lugar residencia isla '!$K164,"-")</f>
        <v>0.84383856275303648</v>
      </c>
      <c r="X164" s="35">
        <f>IFERROR(W164/W177-1,"-")</f>
        <v>-2.3192393774100761E-2</v>
      </c>
      <c r="Y164" s="243">
        <f>IFERROR('Turistas lugar residencia isla '!Y164/'Turistas lugar residencia isla '!$M164,"-")</f>
        <v>0.74892556835876678</v>
      </c>
      <c r="Z164" s="35">
        <f>IFERROR(Y164/Y177-1,"-")</f>
        <v>-5.8835910330101271E-2</v>
      </c>
      <c r="AA164" s="242">
        <f>IFERROR('Turistas lugar residencia isla '!AA164/'Turistas lugar residencia isla '!$C164,"-")</f>
        <v>0.12053394395784739</v>
      </c>
      <c r="AB164" s="35">
        <f>IFERROR(AA164/AA177-1,"-")</f>
        <v>7.0206820042941542E-2</v>
      </c>
      <c r="AC164" s="243">
        <f>IFERROR('Turistas lugar residencia isla '!AC164/'Turistas lugar residencia isla '!$E164,"-")</f>
        <v>0.13245273708725441</v>
      </c>
      <c r="AD164" s="35">
        <f>IFERROR(AC164/AC177-1,"-")</f>
        <v>-4.4592616569798404E-2</v>
      </c>
      <c r="AE164" s="243">
        <f>IFERROR('Turistas lugar residencia isla '!AE164/'Turistas lugar residencia isla '!$G164,"-")</f>
        <v>0.11535958969648256</v>
      </c>
      <c r="AF164" s="35">
        <f>IFERROR(AE164/AE177-1,"-")</f>
        <v>0.31194730818868854</v>
      </c>
      <c r="AG164" s="243">
        <f>IFERROR('Turistas lugar residencia isla '!AG164/'Turistas lugar residencia isla '!$I164,"-")</f>
        <v>5.8797517455391773E-2</v>
      </c>
      <c r="AH164" s="35">
        <f>IFERROR(AG164/AG177-1,"-")</f>
        <v>-0.12250791288406315</v>
      </c>
      <c r="AI164" s="243">
        <f>IFERROR('Turistas lugar residencia isla '!AI164/'Turistas lugar residencia isla '!$K164,"-")</f>
        <v>0.15616776315789474</v>
      </c>
      <c r="AJ164" s="35">
        <f>IFERROR(AI164/AI177-1,"-")</f>
        <v>0.1472283692185008</v>
      </c>
      <c r="AK164" s="243">
        <f>IFERROR('Turistas lugar residencia isla '!AK164/'Turistas lugar residencia isla '!$M164,"-")</f>
        <v>0.25101214574898784</v>
      </c>
      <c r="AL164" s="35">
        <f>IFERROR(AK164/AK177-1,"-")</f>
        <v>0.22890883699412812</v>
      </c>
      <c r="AM164" s="242">
        <f>IFERROR('Turistas lugar residencia isla '!AM164/'Turistas lugar residencia isla '!$C164,"-")</f>
        <v>0.23501383869832856</v>
      </c>
      <c r="AN164" s="35">
        <f>IFERROR(AM164/AM177-1,"-")</f>
        <v>-2.243074858293892E-3</v>
      </c>
      <c r="AO164" s="243">
        <f>IFERROR('Turistas lugar residencia isla '!AO164/'Turistas lugar residencia isla '!$E164,"-")</f>
        <v>0.16515788646056159</v>
      </c>
      <c r="AP164" s="35">
        <f>IFERROR(AO164/AO177-1,"-")</f>
        <v>1.6747958073560776E-2</v>
      </c>
      <c r="AQ164" s="243">
        <f>IFERROR('Turistas lugar residencia isla '!AQ164/'Turistas lugar residencia isla '!$G164,"-")</f>
        <v>0.23080848675061558</v>
      </c>
      <c r="AR164" s="35">
        <f>IFERROR(AQ164/AQ177-1,"-")</f>
        <v>-0.12933860000550057</v>
      </c>
      <c r="AS164" s="243">
        <f>IFERROR('Turistas lugar residencia isla '!AS164/'Turistas lugar residencia isla '!$I164,"-")</f>
        <v>0.48705973622963539</v>
      </c>
      <c r="AT164" s="35">
        <f>IFERROR(AS164/AS177-1,"-")</f>
        <v>7.7599522750979588E-2</v>
      </c>
      <c r="AU164" s="243">
        <f>IFERROR('Turistas lugar residencia isla '!AU164/'Turistas lugar residencia isla '!$K164,"-")</f>
        <v>0.17618927125506073</v>
      </c>
      <c r="AV164" s="35">
        <f>IFERROR(AU164/AU177-1,"-")</f>
        <v>-1.1487364735571992E-2</v>
      </c>
      <c r="AW164" s="243">
        <f>IFERROR('Turistas lugar residencia isla '!AW164/'Turistas lugar residencia isla '!$M164,"-")</f>
        <v>0.37851136717533479</v>
      </c>
      <c r="AX164" s="35">
        <f>IFERROR(AW164/AW177-1,"-")</f>
        <v>-7.2447446457017173E-2</v>
      </c>
      <c r="AY164" s="242">
        <f>IFERROR('Turistas lugar residencia isla '!AY164/'Turistas lugar residencia isla '!$C164,"-")</f>
        <v>2.7954984066686055E-2</v>
      </c>
      <c r="AZ164" s="35">
        <f>IFERROR(AY164/AY177-1,"-")</f>
        <v>0.1838222675697565</v>
      </c>
      <c r="BA164" s="243">
        <f>IFERROR('Turistas lugar residencia isla '!BA164/'Turistas lugar residencia isla '!$E164,"-")</f>
        <v>4.2313625654414773E-2</v>
      </c>
      <c r="BB164" s="35">
        <f>IFERROR(BA164/BA177-1,"-")</f>
        <v>5.7374058347997803E-2</v>
      </c>
      <c r="BC164" s="243">
        <f>IFERROR('Turistas lugar residencia isla '!BC164/'Turistas lugar residencia isla '!$G164,"-")</f>
        <v>2.2087623276049042E-2</v>
      </c>
      <c r="BD164" s="35">
        <f>IFERROR(BC164/BC177-1,"-")</f>
        <v>0.60879148152678941</v>
      </c>
      <c r="BE164" s="243">
        <f>IFERROR('Turistas lugar residencia isla '!BE164/'Turistas lugar residencia isla '!$I164,"-")</f>
        <v>1.1846392552366176E-2</v>
      </c>
      <c r="BF164" s="35">
        <f>IFERROR(BE164/BE177-1,"-")</f>
        <v>0.91439678044996131</v>
      </c>
      <c r="BG164" s="243">
        <f>IFERROR('Turistas lugar residencia isla '!BG164/'Turistas lugar residencia isla '!$K164,"-")</f>
        <v>1.7244433198380565E-2</v>
      </c>
      <c r="BH164" s="35">
        <f>IFERROR(BG164/BG177-1,"-")</f>
        <v>0.33856255221386777</v>
      </c>
      <c r="BI164" s="243">
        <f>IFERROR('Turistas lugar residencia isla '!BI164/'Turistas lugar residencia isla '!$M164,"-")</f>
        <v>4.3288695110557461E-2</v>
      </c>
      <c r="BJ164" s="35">
        <f>IFERROR(BI164/BI177-1,"-")</f>
        <v>0.16974376130113455</v>
      </c>
      <c r="BK164" s="242">
        <f>IFERROR('Turistas lugar residencia isla '!BK164/'Turistas lugar residencia isla '!$C164,"-")</f>
        <v>1.787134179449584E-2</v>
      </c>
      <c r="BL164" s="35">
        <f>IFERROR(BK164/BK177-1,"-")</f>
        <v>6.6550463968884976E-2</v>
      </c>
      <c r="BM164" s="243">
        <f>IFERROR('Turistas lugar residencia isla '!BM164/'Turistas lugar residencia isla '!$E164,"-")</f>
        <v>2.6881501785322132E-2</v>
      </c>
      <c r="BN164" s="35">
        <f>IFERROR(BM164/BM177-1,"-")</f>
        <v>6.6083704212532179E-2</v>
      </c>
      <c r="BO164" s="243">
        <f>IFERROR('Turistas lugar residencia isla '!BO164/'Turistas lugar residencia isla '!$G164,"-")</f>
        <v>7.6070731427259159E-3</v>
      </c>
      <c r="BP164" s="35">
        <f>IFERROR(BO164/BO177-1,"-")</f>
        <v>5.5217464931824001E-2</v>
      </c>
      <c r="BQ164" s="243">
        <f>IFERROR('Turistas lugar residencia isla '!BQ164/'Turistas lugar residencia isla '!$I164,"-")</f>
        <v>2.8013964313421257E-2</v>
      </c>
      <c r="BR164" s="35">
        <f>IFERROR(BQ164/BQ177-1,"-")</f>
        <v>-6.6576634435175808E-2</v>
      </c>
      <c r="BS164" s="243">
        <f>IFERROR('Turistas lugar residencia isla '!BS164/'Turistas lugar residencia isla '!$K164,"-")</f>
        <v>7.1988866396761131E-3</v>
      </c>
      <c r="BT164" s="35">
        <f>IFERROR(BS164/BS177-1,"-")</f>
        <v>0.20962619262908455</v>
      </c>
      <c r="BU164" s="243">
        <f>IFERROR('Turistas lugar residencia isla '!BU164/'Turistas lugar residencia isla '!$M164,"-")</f>
        <v>2.1177203363438181E-2</v>
      </c>
      <c r="BV164" s="35">
        <f>IFERROR(BU164/BU177-1,"-")</f>
        <v>0.84425818856376833</v>
      </c>
      <c r="BW164" s="242">
        <f>IFERROR('Turistas lugar residencia isla '!BW164/'Turistas lugar residencia isla '!$C164,"-")</f>
        <v>0.23742061305128553</v>
      </c>
      <c r="BX164" s="35">
        <f>IFERROR(BW164/BW177-1,"-")</f>
        <v>-7.35961405243446E-3</v>
      </c>
      <c r="BY164" s="243">
        <f>IFERROR('Turistas lugar residencia isla '!BY164/'Turistas lugar residencia isla '!$E164,"-")</f>
        <v>0.28958548534463358</v>
      </c>
      <c r="BZ164" s="35">
        <f>IFERROR(BY164/BY177-1,"-")</f>
        <v>-7.819279948068858E-2</v>
      </c>
      <c r="CA164" s="243">
        <f>IFERROR('Turistas lugar residencia isla '!CA164/'Turistas lugar residencia isla '!$G164,"-")</f>
        <v>0.11783467932279507</v>
      </c>
      <c r="CB164" s="35">
        <f>IFERROR(CA164/CA177-1,"-")</f>
        <v>0.17499320110400074</v>
      </c>
      <c r="CC164" s="243">
        <f>IFERROR('Turistas lugar residencia isla '!CC164/'Turistas lugar residencia isla '!$I164,"-")</f>
        <v>0.1830100853374709</v>
      </c>
      <c r="CD164" s="35">
        <f>IFERROR(CC164/CC177-1,"-")</f>
        <v>-5.2344946093109912E-2</v>
      </c>
      <c r="CE164" s="243">
        <f>IFERROR('Turistas lugar residencia isla '!CE164/'Turistas lugar residencia isla '!$K164,"-")</f>
        <v>0.39950025303643727</v>
      </c>
      <c r="CF164" s="35">
        <f>IFERROR(CE164/CE177-1,"-")</f>
        <v>6.2444724615917657E-2</v>
      </c>
      <c r="CG164" s="243">
        <f>IFERROR('Turistas lugar residencia isla '!CG164/'Turistas lugar residencia isla '!$M164,"-")</f>
        <v>0.12911865462472749</v>
      </c>
      <c r="CH164" s="35">
        <f>IFERROR(CG164/CG177-1,"-")</f>
        <v>-2.082474126519962E-2</v>
      </c>
      <c r="CI164" s="242">
        <f>IFERROR('Turistas lugar residencia isla '!CI164/'Turistas lugar residencia isla '!$C164,"-")</f>
        <v>3.1629712630938896E-2</v>
      </c>
      <c r="CJ164" s="35">
        <f>IFERROR(CI164/CI177-1,"-")</f>
        <v>-4.3666524522406602E-2</v>
      </c>
      <c r="CK164" s="243">
        <f>IFERROR('Turistas lugar residencia isla '!CK164/'Turistas lugar residencia isla '!$E164,"-")</f>
        <v>2.5341542832819561E-2</v>
      </c>
      <c r="CL164" s="35">
        <f>IFERROR(CK164/CK177-1,"-")</f>
        <v>6.0952145211455866E-2</v>
      </c>
      <c r="CM164" s="243">
        <f>IFERROR('Turistas lugar residencia isla '!CM164/'Turistas lugar residencia isla '!$G164,"-")</f>
        <v>4.4258174812773506E-2</v>
      </c>
      <c r="CN164" s="35">
        <f>IFERROR(CM164/CM177-1,"-")</f>
        <v>-7.6231271806362244E-2</v>
      </c>
      <c r="CO164" s="243">
        <f>IFERROR('Turistas lugar residencia isla '!CO164/'Turistas lugar residencia isla '!$I164,"-")</f>
        <v>2.5329712955779675E-2</v>
      </c>
      <c r="CP164" s="35">
        <f>IFERROR(CO164/CO177-1,"-")</f>
        <v>-8.1184325512400624E-2</v>
      </c>
      <c r="CQ164" s="243">
        <f>IFERROR('Turistas lugar residencia isla '!CQ164/'Turistas lugar residencia isla '!$K164,"-")</f>
        <v>1.9237095141700404E-2</v>
      </c>
      <c r="CR164" s="35">
        <f>IFERROR(CQ164/CQ177-1,"-")</f>
        <v>-0.14478146654842439</v>
      </c>
      <c r="CS164" s="243">
        <f>IFERROR('Turistas lugar residencia isla '!CS164/'Turistas lugar residencia isla '!$M164,"-")</f>
        <v>9.735284957957023E-2</v>
      </c>
      <c r="CT164" s="35">
        <f>IFERROR(CS164/CS177-1,"-")</f>
        <v>7.2890001143764316E-2</v>
      </c>
      <c r="CU164" s="242">
        <f>IFERROR('Turistas lugar residencia isla '!CU164/'Turistas lugar residencia isla '!$C164,"-")</f>
        <v>2.8095302976997867E-2</v>
      </c>
      <c r="CV164" s="35">
        <f>IFERROR(CU164/CU177-1,"-")</f>
        <v>-0.14211638173621277</v>
      </c>
      <c r="CW164" s="243">
        <f>IFERROR('Turistas lugar residencia isla '!CW164/'Turistas lugar residencia isla '!$E164,"-")</f>
        <v>1.6752475999143264E-2</v>
      </c>
      <c r="CX164" s="35">
        <f>IFERROR(CW164/CW177-1,"-")</f>
        <v>-0.20096390408678377</v>
      </c>
      <c r="CY164" s="243">
        <f>IFERROR('Turistas lugar residencia isla '!CY164/'Turistas lugar residencia isla '!$G164,"-")</f>
        <v>1.2882586341077557E-2</v>
      </c>
      <c r="CZ164" s="35">
        <f>IFERROR(CY164/CY177-1,"-")</f>
        <v>-0.21193187974263838</v>
      </c>
      <c r="DA164" s="243">
        <f>IFERROR('Turistas lugar residencia isla '!DA164/'Turistas lugar residencia isla '!$I164,"-")</f>
        <v>2.4957331264546159E-2</v>
      </c>
      <c r="DB164" s="35">
        <f>IFERROR(DA164/DA177-1,"-")</f>
        <v>0.33033963537199562</v>
      </c>
      <c r="DC164" s="243">
        <f>IFERROR('Turistas lugar residencia isla '!DC164/'Turistas lugar residencia isla '!$K164,"-")</f>
        <v>8.9846912955465583E-2</v>
      </c>
      <c r="DD164" s="35">
        <f>IFERROR(DC164/DC177-1,"-")</f>
        <v>-0.16276892998191328</v>
      </c>
      <c r="DE164" s="243">
        <f>IFERROR('Turistas lugar residencia isla '!DE164/'Turistas lugar residencia isla '!$M164,"-")</f>
        <v>0</v>
      </c>
      <c r="DF164" s="35">
        <f>IFERROR(DE164/DE177-1,"-")</f>
        <v>-1</v>
      </c>
      <c r="DG164" s="242">
        <f>IFERROR('Turistas lugar residencia isla '!DG164/'Turistas lugar residencia isla '!$C164,"-")</f>
        <v>0.20904670586105989</v>
      </c>
      <c r="DH164" s="35">
        <f>IFERROR(DG164/DG177-1,"-")</f>
        <v>-3.9027093694010362E-2</v>
      </c>
      <c r="DI164" s="243">
        <f>IFERROR('Turistas lugar residencia isla '!DI164/'Turistas lugar residencia isla '!$E164,"-")</f>
        <v>0.18341778706814046</v>
      </c>
      <c r="DJ164" s="35">
        <f>IFERROR(DI164/DI177-1,"-")</f>
        <v>0.17630331904209551</v>
      </c>
      <c r="DK164" s="243">
        <f>IFERROR('Turistas lugar residencia isla '!DK164/'Turistas lugar residencia isla '!$G164,"-")</f>
        <v>0.35432375192967686</v>
      </c>
      <c r="DL164" s="35">
        <f>IFERROR(DK164/DK177-1,"-")</f>
        <v>-6.5878982277768006E-2</v>
      </c>
      <c r="DM164" s="243">
        <f>IFERROR('Turistas lugar residencia isla '!DM164/'Turistas lugar residencia isla '!$I164,"-")</f>
        <v>9.6602017067494175E-2</v>
      </c>
      <c r="DN164" s="35">
        <f>IFERROR(DM164/DM177-1,"-")</f>
        <v>-0.24958915423158923</v>
      </c>
      <c r="DO164" s="243">
        <f>IFERROR('Turistas lugar residencia isla '!DO164/'Turistas lugar residencia isla '!$K164,"-")</f>
        <v>8.8992914979757087E-2</v>
      </c>
      <c r="DP164" s="35">
        <f>IFERROR(DO164/DO177-1,"-")</f>
        <v>-0.24823038934451924</v>
      </c>
      <c r="DQ164" s="243">
        <f>IFERROR('Turistas lugar residencia isla '!DQ164/'Turistas lugar residencia isla '!$M164,"-")</f>
        <v>1.3142323263780753E-2</v>
      </c>
      <c r="DR164" s="35">
        <f>IFERROR(DQ164/DQ177-1,"-")</f>
        <v>-0.65589446408689089</v>
      </c>
      <c r="DS164" s="242">
        <f>IFERROR('Turistas lugar residencia isla '!DS164/'Turistas lugar residencia isla '!$C164,"-")</f>
        <v>5.0051145226004956E-2</v>
      </c>
      <c r="DT164" s="35">
        <f>IFERROR(DS164/DS177-1,"-")</f>
        <v>-0.10010309758838465</v>
      </c>
      <c r="DU164" s="243">
        <f>IFERROR('Turistas lugar residencia isla '!DU164/'Turistas lugar residencia isla '!$E164,"-")</f>
        <v>7.8337278122551451E-2</v>
      </c>
      <c r="DV164" s="35">
        <f>IFERROR(DU164/DU177-1,"-")</f>
        <v>-0.10687672027513095</v>
      </c>
      <c r="DW164" s="243">
        <f>IFERROR('Turistas lugar residencia isla '!DW164/'Turistas lugar residencia isla '!$G164,"-")</f>
        <v>7.6236587948609991E-2</v>
      </c>
      <c r="DX164" s="35">
        <f>IFERROR(DW164/DW177-1,"-")</f>
        <v>0.16273943608473362</v>
      </c>
      <c r="DY164" s="243">
        <f>IFERROR('Turistas lugar residencia isla '!DY164/'Turistas lugar residencia isla '!$I164,"-")</f>
        <v>5.6803723816912337E-2</v>
      </c>
      <c r="DZ164" s="35">
        <f>IFERROR(DY164/DY177-1,"-")</f>
        <v>-5.4139470202363538E-2</v>
      </c>
      <c r="EA164" s="243">
        <f>IFERROR('Turistas lugar residencia isla '!EA164/'Turistas lugar residencia isla '!$K164,"-")</f>
        <v>3.2319078947368421E-2</v>
      </c>
      <c r="EB164" s="35">
        <f>IFERROR(EA164/EA177-1,"-")</f>
        <v>-9.005463190809071E-2</v>
      </c>
      <c r="EC164" s="243">
        <f>IFERROR('Turistas lugar residencia isla '!EC164/'Turistas lugar residencia isla '!$M164,"-")</f>
        <v>6.4590470258486452E-2</v>
      </c>
      <c r="ED164" s="35">
        <f>IFERROR(EC164/EC177-1,"-")</f>
        <v>2.6783427998002818E-2</v>
      </c>
    </row>
    <row r="165" spans="1:134" s="16" customFormat="1" outlineLevel="1" x14ac:dyDescent="0.25">
      <c r="A165" s="218"/>
      <c r="B165" s="33" t="s">
        <v>35</v>
      </c>
      <c r="C165" s="242">
        <f>IFERROR('Turistas lugar residencia isla '!C165/'Turistas lugar residencia isla '!$C165,"-")</f>
        <v>1</v>
      </c>
      <c r="D165" s="35">
        <f t="shared" ref="D165:D176" si="767">IFERROR(C165/C178-1,"-")</f>
        <v>0</v>
      </c>
      <c r="E165" s="243">
        <f>IFERROR('Turistas lugar residencia isla '!E165/'Turistas lugar residencia isla '!$E165,"-")</f>
        <v>1</v>
      </c>
      <c r="F165" s="35">
        <f t="shared" ref="F165:F176" si="768">IFERROR(E165/E178-1,"-")</f>
        <v>0</v>
      </c>
      <c r="G165" s="243">
        <f>IFERROR('Turistas lugar residencia isla '!G165/'Turistas lugar residencia isla '!$G165,"-")</f>
        <v>1</v>
      </c>
      <c r="H165" s="35">
        <f t="shared" ref="H165:H176" si="769">IFERROR(G165/G178-1,"-")</f>
        <v>0</v>
      </c>
      <c r="I165" s="243">
        <f>IFERROR('Turistas lugar residencia isla '!I165/'Turistas lugar residencia isla '!$I165,"-")</f>
        <v>1</v>
      </c>
      <c r="J165" s="35">
        <f t="shared" ref="J165:J176" si="770">IFERROR(I165/I178-1,"-")</f>
        <v>0</v>
      </c>
      <c r="K165" s="243">
        <f>IFERROR('Turistas lugar residencia isla '!K165/'Turistas lugar residencia isla '!$K165,"-")</f>
        <v>1</v>
      </c>
      <c r="L165" s="35">
        <f t="shared" ref="L165:L176" si="771">IFERROR(K165/K178-1,"-")</f>
        <v>0</v>
      </c>
      <c r="M165" s="243">
        <f>IFERROR('Turistas lugar residencia isla '!M165/'Turistas lugar residencia isla '!$M165,"-")</f>
        <v>1</v>
      </c>
      <c r="N165" s="35">
        <f t="shared" ref="N165:N176" si="772">IFERROR(M165/M178-1,"-")</f>
        <v>0</v>
      </c>
      <c r="O165" s="242">
        <f>IFERROR('Turistas lugar residencia isla '!O165/'Turistas lugar residencia isla '!$C165,"-")</f>
        <v>0.90567044249982531</v>
      </c>
      <c r="P165" s="35">
        <f t="shared" ref="P165:P176" si="773">IFERROR(O165/O178-1,"-")</f>
        <v>3.3718823825162669E-2</v>
      </c>
      <c r="Q165" s="243">
        <f>IFERROR('Turistas lugar residencia isla '!Q165/'Turistas lugar residencia isla '!$E165,"-")</f>
        <v>0.88450332837846568</v>
      </c>
      <c r="R165" s="35">
        <f t="shared" ref="R165:R176" si="774">IFERROR(Q165/Q178-1,"-")</f>
        <v>2.6637811062217853E-2</v>
      </c>
      <c r="S165" s="243">
        <f>IFERROR('Turistas lugar residencia isla '!S165/'Turistas lugar residencia isla '!$G165,"-")</f>
        <v>0.92256110164236604</v>
      </c>
      <c r="T165" s="35">
        <f t="shared" ref="T165:T176" si="775">IFERROR(S165/S178-1,"-")</f>
        <v>5.6608280631275099E-2</v>
      </c>
      <c r="U165" s="243">
        <f>IFERROR('Turistas lugar residencia isla '!U165/'Turistas lugar residencia isla '!$I165,"-")</f>
        <v>0.95432666527880294</v>
      </c>
      <c r="V165" s="35">
        <f t="shared" ref="V165:V176" si="776">IFERROR(U165/U178-1,"-")</f>
        <v>3.0414997193083604E-2</v>
      </c>
      <c r="W165" s="243">
        <f>IFERROR('Turistas lugar residencia isla '!W165/'Turistas lugar residencia isla '!$K165,"-")</f>
        <v>0.86132627439833243</v>
      </c>
      <c r="X165" s="35">
        <f t="shared" ref="X165:X176" si="777">IFERROR(W165/W178-1,"-")</f>
        <v>4.0105088591710913E-3</v>
      </c>
      <c r="Y165" s="243">
        <f>IFERROR('Turistas lugar residencia isla '!Y165/'Turistas lugar residencia isla '!$M165,"-")</f>
        <v>0.83154723976133926</v>
      </c>
      <c r="Z165" s="35">
        <f t="shared" ref="Z165:Z176" si="778">IFERROR(Y165/Y178-1,"-")</f>
        <v>2.031512783954903E-2</v>
      </c>
      <c r="AA165" s="242">
        <f>IFERROR('Turistas lugar residencia isla '!AA165/'Turistas lugar residencia isla '!$C165,"-")</f>
        <v>9.433054172986241E-2</v>
      </c>
      <c r="AB165" s="35">
        <f t="shared" ref="AB165:AB176" si="779">IFERROR(AA165/AA178-1,"-")</f>
        <v>-0.23848809489620704</v>
      </c>
      <c r="AC165" s="243">
        <f>IFERROR('Turistas lugar residencia isla '!AC165/'Turistas lugar residencia isla '!$E165,"-")</f>
        <v>0.11549667162153429</v>
      </c>
      <c r="AD165" s="35">
        <f t="shared" ref="AD165:AD176" si="780">IFERROR(AC165/AC178-1,"-")</f>
        <v>-0.16576718119607803</v>
      </c>
      <c r="AE165" s="243">
        <f>IFERROR('Turistas lugar residencia isla '!AE165/'Turistas lugar residencia isla '!$G165,"-")</f>
        <v>7.7438898357633942E-2</v>
      </c>
      <c r="AF165" s="35">
        <f t="shared" ref="AF165:AF176" si="781">IFERROR(AE165/AE178-1,"-")</f>
        <v>-0.38961574199127025</v>
      </c>
      <c r="AG165" s="243">
        <f>IFERROR('Turistas lugar residencia isla '!AG165/'Turistas lugar residencia isla '!$I165,"-")</f>
        <v>4.5673334721197098E-2</v>
      </c>
      <c r="AH165" s="35">
        <f t="shared" ref="AH165:AH176" si="782">IFERROR(AG165/AG178-1,"-")</f>
        <v>-0.3815590254872081</v>
      </c>
      <c r="AI165" s="243">
        <f>IFERROR('Turistas lugar residencia isla '!AI165/'Turistas lugar residencia isla '!$K165,"-")</f>
        <v>0.1386737256016676</v>
      </c>
      <c r="AJ165" s="35">
        <f t="shared" ref="AJ165:AJ176" si="783">IFERROR(AI165/AI178-1,"-")</f>
        <v>-2.4209799121565734E-2</v>
      </c>
      <c r="AK165" s="243">
        <f>IFERROR('Turistas lugar residencia isla '!AK165/'Turistas lugar residencia isla '!$M165,"-")</f>
        <v>0.16839483287956902</v>
      </c>
      <c r="AL165" s="35">
        <f t="shared" ref="AL165:AL176" si="784">IFERROR(AK165/AK178-1,"-")</f>
        <v>-8.9572651504769119E-2</v>
      </c>
      <c r="AM165" s="242">
        <f>IFERROR('Turistas lugar residencia isla '!AM165/'Turistas lugar residencia isla '!$C165,"-")</f>
        <v>0.2133613117025894</v>
      </c>
      <c r="AN165" s="35">
        <f t="shared" ref="AN165:AN176" si="785">IFERROR(AM165/AM178-1,"-")</f>
        <v>-6.4253772604894177E-3</v>
      </c>
      <c r="AO165" s="243">
        <f>IFERROR('Turistas lugar residencia isla '!AO165/'Turistas lugar residencia isla '!$E165,"-")</f>
        <v>0.13232857235183867</v>
      </c>
      <c r="AP165" s="35">
        <f t="shared" ref="AP165:AP176" si="786">IFERROR(AO165/AO178-1,"-")</f>
        <v>-0.13713314748539673</v>
      </c>
      <c r="AQ165" s="243">
        <f>IFERROR('Turistas lugar residencia isla '!AQ165/'Turistas lugar residencia isla '!$G165,"-")</f>
        <v>0.20413183655628331</v>
      </c>
      <c r="AR165" s="35">
        <f t="shared" ref="AR165:AR176" si="787">IFERROR(AQ165/AQ178-1,"-")</f>
        <v>-0.10982274307589879</v>
      </c>
      <c r="AS165" s="243">
        <f>IFERROR('Turistas lugar residencia isla '!AS165/'Turistas lugar residencia isla '!$I165,"-")</f>
        <v>0.45745251297968043</v>
      </c>
      <c r="AT165" s="35">
        <f t="shared" ref="AT165:AT176" si="788">IFERROR(AS165/AS178-1,"-")</f>
        <v>7.415058024506771E-2</v>
      </c>
      <c r="AU165" s="243">
        <f>IFERROR('Turistas lugar residencia isla '!AU165/'Turistas lugar residencia isla '!$K165,"-")</f>
        <v>0.14471408944476027</v>
      </c>
      <c r="AV165" s="35">
        <f t="shared" ref="AV165:AV176" si="789">IFERROR(AU165/AU178-1,"-")</f>
        <v>-5.5669412530530593E-2</v>
      </c>
      <c r="AW165" s="243">
        <f>IFERROR('Turistas lugar residencia isla '!AW165/'Turistas lugar residencia isla '!$M165,"-")</f>
        <v>0.36586920002317097</v>
      </c>
      <c r="AX165" s="35">
        <f t="shared" ref="AX165:AX176" si="790">IFERROR(AW165/AW178-1,"-")</f>
        <v>-0.12862937028616916</v>
      </c>
      <c r="AY165" s="242">
        <f>IFERROR('Turistas lugar residencia isla '!AY165/'Turistas lugar residencia isla '!$C165,"-")</f>
        <v>2.4639206002226327E-2</v>
      </c>
      <c r="AZ165" s="35">
        <f t="shared" ref="AZ165:AZ176" si="791">IFERROR(AY165/AY178-1,"-")</f>
        <v>1.4468792526366236E-2</v>
      </c>
      <c r="BA165" s="243">
        <f>IFERROR('Turistas lugar residencia isla '!BA165/'Turistas lugar residencia isla '!$E165,"-")</f>
        <v>3.7316616040845345E-2</v>
      </c>
      <c r="BB165" s="35">
        <f t="shared" ref="BB165:BB176" si="792">IFERROR(BA165/BA178-1,"-")</f>
        <v>-2.2844952179661537E-2</v>
      </c>
      <c r="BC165" s="243">
        <f>IFERROR('Turistas lugar residencia isla '!BC165/'Turistas lugar residencia isla '!$G165,"-")</f>
        <v>2.2519424104525908E-2</v>
      </c>
      <c r="BD165" s="35">
        <f t="shared" ref="BD165:BD176" si="793">IFERROR(BC165/BC178-1,"-")</f>
        <v>0.14270839538987223</v>
      </c>
      <c r="BE165" s="243">
        <f>IFERROR('Turistas lugar residencia isla '!BE165/'Turistas lugar residencia isla '!$I165,"-")</f>
        <v>8.4785858929957037E-3</v>
      </c>
      <c r="BF165" s="35">
        <f t="shared" ref="BF165:BF176" si="794">IFERROR(BE165/BE178-1,"-")</f>
        <v>0.59116908301765903</v>
      </c>
      <c r="BG165" s="243">
        <f>IFERROR('Turistas lugar residencia isla '!BG165/'Turistas lugar residencia isla '!$K165,"-")</f>
        <v>1.2258385446276294E-2</v>
      </c>
      <c r="BH165" s="35">
        <f t="shared" ref="BH165:BH176" si="795">IFERROR(BG165/BG178-1,"-")</f>
        <v>8.4285049070943474E-2</v>
      </c>
      <c r="BI165" s="243">
        <f>IFERROR('Turistas lugar residencia isla '!BI165/'Turistas lugar residencia isla '!$M165,"-")</f>
        <v>2.3344725713954701E-2</v>
      </c>
      <c r="BJ165" s="35">
        <f t="shared" ref="BJ165:BJ176" si="796">IFERROR(BI165/BI178-1,"-")</f>
        <v>-0.18427625091468625</v>
      </c>
      <c r="BK165" s="242">
        <f>IFERROR('Turistas lugar residencia isla '!BK165/'Turistas lugar residencia isla '!$C165,"-")</f>
        <v>2.8048577640466799E-2</v>
      </c>
      <c r="BL165" s="35">
        <f t="shared" ref="BL165:BL176" si="797">IFERROR(BK165/BK178-1,"-")</f>
        <v>0.35382746731873804</v>
      </c>
      <c r="BM165" s="243">
        <f>IFERROR('Turistas lugar residencia isla '!BM165/'Turistas lugar residencia isla '!$E165,"-")</f>
        <v>3.972597427777419E-2</v>
      </c>
      <c r="BN165" s="35">
        <f t="shared" ref="BN165:BN176" si="798">IFERROR(BM165/BM178-1,"-")</f>
        <v>0.45658793916197782</v>
      </c>
      <c r="BO165" s="243">
        <f>IFERROR('Turistas lugar residencia isla '!BO165/'Turistas lugar residencia isla '!$G165,"-")</f>
        <v>1.0968308129152929E-2</v>
      </c>
      <c r="BP165" s="35">
        <f t="shared" ref="BP165:BP176" si="799">IFERROR(BO165/BO178-1,"-")</f>
        <v>0.22692786148458932</v>
      </c>
      <c r="BQ165" s="243">
        <f>IFERROR('Turistas lugar residencia isla '!BQ165/'Turistas lugar residencia isla '!$I165,"-")</f>
        <v>4.8184106436533619E-2</v>
      </c>
      <c r="BR165" s="35">
        <f t="shared" ref="BR165:BR176" si="800">IFERROR(BQ165/BQ178-1,"-")</f>
        <v>-7.0137851914439109E-3</v>
      </c>
      <c r="BS165" s="243">
        <f>IFERROR('Turistas lugar residencia isla '!BS165/'Turistas lugar residencia isla '!$K165,"-")</f>
        <v>1.417708925525867E-2</v>
      </c>
      <c r="BT165" s="35">
        <f t="shared" ref="BT165:BT176" si="801">IFERROR(BS165/BS178-1,"-")</f>
        <v>0.35726975554292206</v>
      </c>
      <c r="BU165" s="243">
        <f>IFERROR('Turistas lugar residencia isla '!BU165/'Turistas lugar residencia isla '!$M165,"-")</f>
        <v>1.8247118113885189E-2</v>
      </c>
      <c r="BV165" s="35">
        <f t="shared" ref="BV165:BV176" si="802">IFERROR(BU165/BU178-1,"-")</f>
        <v>0.47082830857377589</v>
      </c>
      <c r="BW165" s="242">
        <f>IFERROR('Turistas lugar residencia isla '!BW165/'Turistas lugar residencia isla '!$C165,"-")</f>
        <v>0.2656111131342499</v>
      </c>
      <c r="BX165" s="35">
        <f t="shared" ref="BX165:BX176" si="803">IFERROR(BW165/BW178-1,"-")</f>
        <v>-2.0975619902464104E-2</v>
      </c>
      <c r="BY165" s="243">
        <f>IFERROR('Turistas lugar residencia isla '!BY165/'Turistas lugar residencia isla '!$E165,"-")</f>
        <v>0.32886964389581852</v>
      </c>
      <c r="BZ165" s="35">
        <f t="shared" ref="BZ165:BZ176" si="804">IFERROR(BY165/BY178-1,"-")</f>
        <v>-2.5426104531945937E-2</v>
      </c>
      <c r="CA165" s="243">
        <f>IFERROR('Turistas lugar residencia isla '!CA165/'Turistas lugar residencia isla '!$G165,"-")</f>
        <v>0.14663716484313319</v>
      </c>
      <c r="CB165" s="35">
        <f t="shared" ref="CB165:CB176" si="805">IFERROR(CA165/CA178-1,"-")</f>
        <v>0.15142561177252123</v>
      </c>
      <c r="CC165" s="243">
        <f>IFERROR('Turistas lugar residencia isla '!CC165/'Turistas lugar residencia isla '!$I165,"-")</f>
        <v>0.19262918172814272</v>
      </c>
      <c r="CD165" s="35">
        <f t="shared" ref="CD165:CD176" si="806">IFERROR(CC165/CC178-1,"-")</f>
        <v>-0.23187784530558353</v>
      </c>
      <c r="CE165" s="243">
        <f>IFERROR('Turistas lugar residencia isla '!CE165/'Turistas lugar residencia isla '!$K165,"-")</f>
        <v>0.41314312109152929</v>
      </c>
      <c r="CF165" s="35">
        <f t="shared" ref="CF165:CF176" si="807">IFERROR(CE165/CE178-1,"-")</f>
        <v>-9.0115628916550561E-3</v>
      </c>
      <c r="CG165" s="243">
        <f>IFERROR('Turistas lugar residencia isla '!CG165/'Turistas lugar residencia isla '!$M165,"-")</f>
        <v>0.23362103921682212</v>
      </c>
      <c r="CH165" s="35">
        <f t="shared" ref="CH165:CH176" si="808">IFERROR(CG165/CG178-1,"-")</f>
        <v>8.1456540033494562E-2</v>
      </c>
      <c r="CI165" s="242">
        <f>IFERROR('Turistas lugar residencia isla '!CI165/'Turistas lugar residencia isla '!$C165,"-")</f>
        <v>4.2007907301311091E-2</v>
      </c>
      <c r="CJ165" s="35">
        <f t="shared" ref="CJ165:CJ176" si="809">IFERROR(CI165/CI178-1,"-")</f>
        <v>0.14161830704246881</v>
      </c>
      <c r="CK165" s="243">
        <f>IFERROR('Turistas lugar residencia isla '!CK165/'Turistas lugar residencia isla '!$E165,"-")</f>
        <v>3.403864796742713E-2</v>
      </c>
      <c r="CL165" s="35">
        <f t="shared" ref="CL165:CL176" si="810">IFERROR(CK165/CK178-1,"-")</f>
        <v>0.14540834557267335</v>
      </c>
      <c r="CM165" s="243">
        <f>IFERROR('Turistas lugar residencia isla '!CM165/'Turistas lugar residencia isla '!$G165,"-")</f>
        <v>5.4214683369307036E-2</v>
      </c>
      <c r="CN165" s="35">
        <f t="shared" ref="CN165:CN176" si="811">IFERROR(CM165/CM178-1,"-")</f>
        <v>6.781055066768138E-2</v>
      </c>
      <c r="CO165" s="243">
        <f>IFERROR('Turistas lugar residencia isla '!CO165/'Turistas lugar residencia isla '!$I165,"-")</f>
        <v>3.1529741289577772E-2</v>
      </c>
      <c r="CP165" s="35">
        <f t="shared" ref="CP165:CP176" si="812">IFERROR(CO165/CO178-1,"-")</f>
        <v>0.21104843714517108</v>
      </c>
      <c r="CQ165" s="243">
        <f>IFERROR('Turistas lugar residencia isla '!CQ165/'Turistas lugar residencia isla '!$K165,"-")</f>
        <v>3.8095745688838355E-2</v>
      </c>
      <c r="CR165" s="35">
        <f t="shared" ref="CR165:CR176" si="813">IFERROR(CQ165/CQ178-1,"-")</f>
        <v>0.40711268984226989</v>
      </c>
      <c r="CS165" s="243">
        <f>IFERROR('Turistas lugar residencia isla '!CS165/'Turistas lugar residencia isla '!$M165,"-")</f>
        <v>0.12749811736082953</v>
      </c>
      <c r="CT165" s="35">
        <f t="shared" ref="CT165:CT176" si="814">IFERROR(CS165/CS178-1,"-")</f>
        <v>0.99643851172807385</v>
      </c>
      <c r="CU165" s="242">
        <f>IFERROR('Turistas lugar residencia isla '!CU165/'Turistas lugar residencia isla '!$C165,"-")</f>
        <v>2.5745480171216598E-2</v>
      </c>
      <c r="CV165" s="35">
        <f t="shared" ref="CV165:CV176" si="815">IFERROR(CU165/CU178-1,"-")</f>
        <v>-0.15864303399980073</v>
      </c>
      <c r="CW165" s="243">
        <f>IFERROR('Turistas lugar residencia isla '!CW165/'Turistas lugar residencia isla '!$E165,"-")</f>
        <v>1.7762554126543012E-2</v>
      </c>
      <c r="CX165" s="35">
        <f t="shared" ref="CX165:CX176" si="816">IFERROR(CW165/CW178-1,"-")</f>
        <v>-0.19433391849868997</v>
      </c>
      <c r="CY165" s="243">
        <f>IFERROR('Turistas lugar residencia isla '!CY165/'Turistas lugar residencia isla '!$G165,"-")</f>
        <v>1.3201275400426263E-2</v>
      </c>
      <c r="CZ165" s="35">
        <f t="shared" ref="CZ165:CZ176" si="817">IFERROR(CY165/CY178-1,"-")</f>
        <v>9.0919996826510641E-3</v>
      </c>
      <c r="DA165" s="243">
        <f>IFERROR('Turistas lugar residencia isla '!DA165/'Turistas lugar residencia isla '!$I165,"-")</f>
        <v>1.8591065942454122E-2</v>
      </c>
      <c r="DB165" s="35">
        <f t="shared" ref="DB165:DB176" si="818">IFERROR(DA165/DA178-1,"-")</f>
        <v>0.27412886950185733</v>
      </c>
      <c r="DC165" s="243">
        <f>IFERROR('Turistas lugar residencia isla '!DC165/'Turistas lugar residencia isla '!$K165,"-")</f>
        <v>7.3248294485503129E-2</v>
      </c>
      <c r="DD165" s="35">
        <f t="shared" ref="DD165:DD176" si="819">IFERROR(DC165/DC178-1,"-")</f>
        <v>-0.2050758017915304</v>
      </c>
      <c r="DE165" s="243">
        <f>IFERROR('Turistas lugar residencia isla '!DE165/'Turistas lugar residencia isla '!$M165,"-")</f>
        <v>0</v>
      </c>
      <c r="DF165" s="35">
        <f t="shared" ref="DF165:DF176" si="820">IFERROR(DE165/DE178-1,"-")</f>
        <v>-1</v>
      </c>
      <c r="DG165" s="242">
        <f>IFERROR('Turistas lugar residencia isla '!DG165/'Turistas lugar residencia isla '!$C165,"-")</f>
        <v>0.20923148393294247</v>
      </c>
      <c r="DH165" s="35">
        <f t="shared" ref="DH165:DH176" si="821">IFERROR(DG165/DG178-1,"-")</f>
        <v>0.10838622958415578</v>
      </c>
      <c r="DI165" s="243">
        <f>IFERROR('Turistas lugar residencia isla '!DI165/'Turistas lugar residencia isla '!$E165,"-")</f>
        <v>0.17921540748400439</v>
      </c>
      <c r="DJ165" s="35">
        <f t="shared" ref="DJ165:DJ176" si="822">IFERROR(DI165/DI178-1,"-")</f>
        <v>0.24822067698902828</v>
      </c>
      <c r="DK165" s="243">
        <f>IFERROR('Turistas lugar residencia isla '!DK165/'Turistas lugar residencia isla '!$G165,"-")</f>
        <v>0.37422024037435236</v>
      </c>
      <c r="DL165" s="35">
        <f t="shared" ref="DL165:DL176" si="823">IFERROR(DK165/DK178-1,"-")</f>
        <v>0.12343572754560994</v>
      </c>
      <c r="DM165" s="243">
        <f>IFERROR('Turistas lugar residencia isla '!DM165/'Turistas lugar residencia isla '!$I165,"-")</f>
        <v>8.7618362699268842E-2</v>
      </c>
      <c r="DN165" s="35">
        <f t="shared" ref="DN165:DN176" si="824">IFERROR(DM165/DM178-1,"-")</f>
        <v>-0.10159860395274822</v>
      </c>
      <c r="DO165" s="243">
        <f>IFERROR('Turistas lugar residencia isla '!DO165/'Turistas lugar residencia isla '!$K165,"-")</f>
        <v>0.11259948834565094</v>
      </c>
      <c r="DP165" s="35">
        <f t="shared" ref="DP165:DP176" si="825">IFERROR(DO165/DO178-1,"-")</f>
        <v>0.27551981028374373</v>
      </c>
      <c r="DQ165" s="243">
        <f>IFERROR('Turistas lugar residencia isla '!DQ165/'Turistas lugar residencia isla '!$M165,"-")</f>
        <v>8.978740659213346E-3</v>
      </c>
      <c r="DR165" s="35">
        <f t="shared" ref="DR165:DR176" si="826">IFERROR(DQ165/DQ178-1,"-")</f>
        <v>-0.28706118944753733</v>
      </c>
      <c r="DS165" s="242">
        <f>IFERROR('Turistas lugar residencia isla '!DS165/'Turistas lugar residencia isla '!$C165,"-")</f>
        <v>5.3575558821010942E-2</v>
      </c>
      <c r="DT165" s="35">
        <f t="shared" ref="DT165:DT176" si="827">IFERROR(DS165/DS178-1,"-")</f>
        <v>-7.63872258299374E-2</v>
      </c>
      <c r="DU165" s="243">
        <f>IFERROR('Turistas lugar residencia isla '!DU165/'Turistas lugar residencia isla '!$E165,"-")</f>
        <v>7.9317520842758352E-2</v>
      </c>
      <c r="DV165" s="35">
        <f t="shared" ref="DV165:DV176" si="828">IFERROR(DU165/DU178-1,"-")</f>
        <v>-8.8177893181169198E-2</v>
      </c>
      <c r="DW165" s="243">
        <f>IFERROR('Turistas lugar residencia isla '!DW165/'Turistas lugar residencia isla '!$G165,"-")</f>
        <v>7.6151299627612898E-2</v>
      </c>
      <c r="DX165" s="35">
        <f t="shared" ref="DX165:DX176" si="829">IFERROR(DW165/DW178-1,"-")</f>
        <v>-1.5296377295005437E-3</v>
      </c>
      <c r="DY165" s="243">
        <f>IFERROR('Turistas lugar residencia isla '!DY165/'Turistas lugar residencia isla '!$I165,"-")</f>
        <v>7.223830882492098E-2</v>
      </c>
      <c r="DZ165" s="35">
        <f t="shared" ref="DZ165:DZ176" si="830">IFERROR(DY165/DY178-1,"-")</f>
        <v>0.79884497047334846</v>
      </c>
      <c r="EA165" s="243">
        <f>IFERROR('Turistas lugar residencia isla '!EA165/'Turistas lugar residencia isla '!$K165,"-")</f>
        <v>3.9801260185711576E-2</v>
      </c>
      <c r="EB165" s="35">
        <f t="shared" ref="EB165:EB176" si="831">IFERROR(EA165/EA178-1,"-")</f>
        <v>-0.22951397976539434</v>
      </c>
      <c r="EC165" s="243">
        <f>IFERROR('Turistas lugar residencia isla '!EC165/'Turistas lugar residencia isla '!$M165,"-")</f>
        <v>4.6341887273359209E-2</v>
      </c>
      <c r="ED165" s="35">
        <f t="shared" ref="ED165:ED176" si="832">IFERROR(EC165/EC178-1,"-")</f>
        <v>-0.12107365313985397</v>
      </c>
    </row>
    <row r="166" spans="1:134" s="16" customFormat="1" outlineLevel="1" x14ac:dyDescent="0.25">
      <c r="A166" s="218"/>
      <c r="B166" s="33" t="s">
        <v>37</v>
      </c>
      <c r="C166" s="242">
        <f>IFERROR('Turistas lugar residencia isla '!C166/'Turistas lugar residencia isla '!$C166,"-")</f>
        <v>1</v>
      </c>
      <c r="D166" s="35">
        <f t="shared" si="767"/>
        <v>0</v>
      </c>
      <c r="E166" s="243">
        <f>IFERROR('Turistas lugar residencia isla '!E166/'Turistas lugar residencia isla '!$E166,"-")</f>
        <v>1</v>
      </c>
      <c r="F166" s="35">
        <f t="shared" si="768"/>
        <v>0</v>
      </c>
      <c r="G166" s="243">
        <f>IFERROR('Turistas lugar residencia isla '!G166/'Turistas lugar residencia isla '!$G166,"-")</f>
        <v>1</v>
      </c>
      <c r="H166" s="35">
        <f t="shared" si="769"/>
        <v>0</v>
      </c>
      <c r="I166" s="243">
        <f>IFERROR('Turistas lugar residencia isla '!I166/'Turistas lugar residencia isla '!$I166,"-")</f>
        <v>1</v>
      </c>
      <c r="J166" s="35">
        <f t="shared" si="770"/>
        <v>0</v>
      </c>
      <c r="K166" s="243">
        <f>IFERROR('Turistas lugar residencia isla '!K166/'Turistas lugar residencia isla '!$K166,"-")</f>
        <v>1</v>
      </c>
      <c r="L166" s="35">
        <f t="shared" si="771"/>
        <v>0</v>
      </c>
      <c r="M166" s="243">
        <f>IFERROR('Turistas lugar residencia isla '!M166/'Turistas lugar residencia isla '!$M166,"-")</f>
        <v>1</v>
      </c>
      <c r="N166" s="35">
        <f t="shared" si="772"/>
        <v>0</v>
      </c>
      <c r="O166" s="242">
        <f>IFERROR('Turistas lugar residencia isla '!O166/'Turistas lugar residencia isla '!$C166,"-")</f>
        <v>0.8984202329509311</v>
      </c>
      <c r="P166" s="35">
        <f t="shared" si="773"/>
        <v>2.8545940445257934E-2</v>
      </c>
      <c r="Q166" s="243">
        <f>IFERROR('Turistas lugar residencia isla '!Q166/'Turistas lugar residencia isla '!$E166,"-")</f>
        <v>0.87331226250932203</v>
      </c>
      <c r="R166" s="35">
        <f t="shared" si="774"/>
        <v>2.6309845584954195E-2</v>
      </c>
      <c r="S166" s="243">
        <f>IFERROR('Turistas lugar residencia isla '!S166/'Turistas lugar residencia isla '!$G166,"-")</f>
        <v>0.91143454827980164</v>
      </c>
      <c r="T166" s="35">
        <f t="shared" si="775"/>
        <v>1.1137470890620671E-2</v>
      </c>
      <c r="U166" s="243">
        <f>IFERROR('Turistas lugar residencia isla '!U166/'Turistas lugar residencia isla '!$I166,"-")</f>
        <v>0.96151603186577428</v>
      </c>
      <c r="V166" s="35">
        <f t="shared" si="776"/>
        <v>6.271428614118757E-2</v>
      </c>
      <c r="W166" s="243">
        <f>IFERROR('Turistas lugar residencia isla '!W166/'Turistas lugar residencia isla '!$K166,"-")</f>
        <v>0.86515578771043855</v>
      </c>
      <c r="X166" s="35">
        <f t="shared" si="777"/>
        <v>3.718348490663459E-2</v>
      </c>
      <c r="Y166" s="243">
        <f>IFERROR('Turistas lugar residencia isla '!Y166/'Turistas lugar residencia isla '!$M166,"-")</f>
        <v>0.75213337100875954</v>
      </c>
      <c r="Z166" s="35">
        <f t="shared" si="778"/>
        <v>-5.4459466725284122E-2</v>
      </c>
      <c r="AA166" s="242">
        <f>IFERROR('Turistas lugar residencia isla '!AA166/'Turistas lugar residencia isla '!$C166,"-")</f>
        <v>0.10157976704906885</v>
      </c>
      <c r="AB166" s="35">
        <f t="shared" si="779"/>
        <v>-0.19708826917041078</v>
      </c>
      <c r="AC166" s="243">
        <f>IFERROR('Turistas lugar residencia isla '!AC166/'Turistas lugar residencia isla '!$E166,"-")</f>
        <v>0.12668773749067794</v>
      </c>
      <c r="AD166" s="35">
        <f t="shared" si="780"/>
        <v>-0.15017695255165653</v>
      </c>
      <c r="AE166" s="243">
        <f>IFERROR('Turistas lugar residencia isla '!AE166/'Turistas lugar residencia isla '!$G166,"-")</f>
        <v>8.8565451720198363E-2</v>
      </c>
      <c r="AF166" s="35">
        <f t="shared" si="781"/>
        <v>-0.10181322156218098</v>
      </c>
      <c r="AG166" s="243">
        <f>IFERROR('Turistas lugar residencia isla '!AG166/'Turistas lugar residencia isla '!$I166,"-")</f>
        <v>3.8489318331380515E-2</v>
      </c>
      <c r="AH166" s="35">
        <f t="shared" si="782"/>
        <v>-0.5958117188140899</v>
      </c>
      <c r="AI166" s="243">
        <f>IFERROR('Turistas lugar residencia isla '!AI166/'Turistas lugar residencia isla '!$K166,"-")</f>
        <v>0.13484421228956145</v>
      </c>
      <c r="AJ166" s="35">
        <f t="shared" si="783"/>
        <v>-0.18700190549856477</v>
      </c>
      <c r="AK166" s="243">
        <f>IFERROR('Turistas lugar residencia isla '!AK166/'Turistas lugar residencia isla '!$M166,"-")</f>
        <v>0.24792314213054537</v>
      </c>
      <c r="AL166" s="35">
        <f t="shared" si="784"/>
        <v>0.21206152489277308</v>
      </c>
      <c r="AM166" s="242">
        <f>IFERROR('Turistas lugar residencia isla '!AM166/'Turistas lugar residencia isla '!$C166,"-")</f>
        <v>0.22315207615872251</v>
      </c>
      <c r="AN166" s="35">
        <f t="shared" si="785"/>
        <v>1.4460531953575106E-4</v>
      </c>
      <c r="AO166" s="243">
        <f>IFERROR('Turistas lugar residencia isla '!AO166/'Turistas lugar residencia isla '!$E166,"-")</f>
        <v>0.13544751825940787</v>
      </c>
      <c r="AP166" s="35">
        <f t="shared" si="786"/>
        <v>-0.12466450981097421</v>
      </c>
      <c r="AQ166" s="243">
        <f>IFERROR('Turistas lugar residencia isla '!AQ166/'Turistas lugar residencia isla '!$G166,"-")</f>
        <v>0.20977843604520524</v>
      </c>
      <c r="AR166" s="35">
        <f t="shared" si="787"/>
        <v>-0.11134475478320982</v>
      </c>
      <c r="AS166" s="243">
        <f>IFERROR('Turistas lugar residencia isla '!AS166/'Turistas lugar residencia isla '!$I166,"-")</f>
        <v>0.48854255279307041</v>
      </c>
      <c r="AT166" s="35">
        <f t="shared" si="788"/>
        <v>0.13374181085729697</v>
      </c>
      <c r="AU166" s="243">
        <f>IFERROR('Turistas lugar residencia isla '!AU166/'Turistas lugar residencia isla '!$K166,"-")</f>
        <v>0.15339898206471372</v>
      </c>
      <c r="AV166" s="35">
        <f t="shared" si="789"/>
        <v>-8.2305317525730448E-2</v>
      </c>
      <c r="AW166" s="243">
        <f>IFERROR('Turistas lugar residencia isla '!AW166/'Turistas lugar residencia isla '!$M166,"-")</f>
        <v>0.42593953094094378</v>
      </c>
      <c r="AX166" s="35">
        <f t="shared" si="790"/>
        <v>-0.13067236665611781</v>
      </c>
      <c r="AY166" s="242">
        <f>IFERROR('Turistas lugar residencia isla '!AY166/'Turistas lugar residencia isla '!$C166,"-")</f>
        <v>2.4520827392572771E-2</v>
      </c>
      <c r="AZ166" s="35">
        <f t="shared" si="791"/>
        <v>0.18495977598883884</v>
      </c>
      <c r="BA166" s="243">
        <f>IFERROR('Turistas lugar residencia isla '!BA166/'Turistas lugar residencia isla '!$E166,"-")</f>
        <v>3.6980479893935631E-2</v>
      </c>
      <c r="BB166" s="35">
        <f t="shared" si="792"/>
        <v>0.20354473859846434</v>
      </c>
      <c r="BC166" s="243">
        <f>IFERROR('Turistas lugar residencia isla '!BC166/'Turistas lugar residencia isla '!$G166,"-")</f>
        <v>2.4058408575199142E-2</v>
      </c>
      <c r="BD166" s="35">
        <f t="shared" si="793"/>
        <v>0.23632629411750261</v>
      </c>
      <c r="BE166" s="243">
        <f>IFERROR('Turistas lugar residencia isla '!BE166/'Turistas lugar residencia isla '!$I166,"-")</f>
        <v>1.0791347661161313E-2</v>
      </c>
      <c r="BF166" s="35">
        <f t="shared" si="794"/>
        <v>0.70472350113986981</v>
      </c>
      <c r="BG166" s="243">
        <f>IFERROR('Turistas lugar residencia isla '!BG166/'Turistas lugar residencia isla '!$K166,"-")</f>
        <v>1.2796051164381185E-2</v>
      </c>
      <c r="BH166" s="35">
        <f t="shared" si="795"/>
        <v>1.0143817188906556E-2</v>
      </c>
      <c r="BI166" s="243">
        <f>IFERROR('Turistas lugar residencia isla '!BI166/'Turistas lugar residencia isla '!$M166,"-")</f>
        <v>3.2551568239615712E-2</v>
      </c>
      <c r="BJ166" s="35">
        <f t="shared" si="796"/>
        <v>0.18262302948685094</v>
      </c>
      <c r="BK166" s="242">
        <f>IFERROR('Turistas lugar residencia isla '!BK166/'Turistas lugar residencia isla '!$C166,"-")</f>
        <v>2.8211191296146E-2</v>
      </c>
      <c r="BL166" s="35">
        <f t="shared" si="797"/>
        <v>0.47711997039559373</v>
      </c>
      <c r="BM166" s="243">
        <f>IFERROR('Turistas lugar residencia isla '!BM166/'Turistas lugar residencia isla '!$E166,"-")</f>
        <v>4.4106679924713232E-2</v>
      </c>
      <c r="BN166" s="35">
        <f t="shared" si="798"/>
        <v>0.6057894456479278</v>
      </c>
      <c r="BO166" s="243">
        <f>IFERROR('Turistas lugar residencia isla '!BO166/'Turistas lugar residencia isla '!$G166,"-")</f>
        <v>9.9784480712447905E-3</v>
      </c>
      <c r="BP166" s="35">
        <f t="shared" si="799"/>
        <v>2.9386190178882332E-2</v>
      </c>
      <c r="BQ166" s="243">
        <f>IFERROR('Turistas lugar residencia isla '!BQ166/'Turistas lugar residencia isla '!$I166,"-")</f>
        <v>4.1464027949429938E-2</v>
      </c>
      <c r="BR166" s="35">
        <f t="shared" si="800"/>
        <v>0.31159251280610656</v>
      </c>
      <c r="BS166" s="243">
        <f>IFERROR('Turistas lugar residencia isla '!BS166/'Turistas lugar residencia isla '!$K166,"-")</f>
        <v>1.1775142357308171E-2</v>
      </c>
      <c r="BT166" s="35">
        <f t="shared" si="801"/>
        <v>0.3475457521360521</v>
      </c>
      <c r="BU166" s="243">
        <f>IFERROR('Turistas lugar residencia isla '!BU166/'Turistas lugar residencia isla '!$M166,"-")</f>
        <v>2.1248940378638035E-2</v>
      </c>
      <c r="BV166" s="35">
        <f t="shared" si="802"/>
        <v>0.87379740437539066</v>
      </c>
      <c r="BW166" s="242">
        <f>IFERROR('Turistas lugar residencia isla '!BW166/'Turistas lugar residencia isla '!$C166,"-")</f>
        <v>0.2659492421417447</v>
      </c>
      <c r="BX166" s="35">
        <f t="shared" si="803"/>
        <v>-7.7749747711414963E-2</v>
      </c>
      <c r="BY166" s="243">
        <f>IFERROR('Turistas lugar residencia isla '!BY166/'Turistas lugar residencia isla '!$E166,"-")</f>
        <v>0.32424446890869701</v>
      </c>
      <c r="BZ166" s="35">
        <f t="shared" si="804"/>
        <v>-9.1609535780418305E-2</v>
      </c>
      <c r="CA166" s="243">
        <f>IFERROR('Turistas lugar residencia isla '!CA166/'Turistas lugar residencia isla '!$G166,"-")</f>
        <v>0.123561226782623</v>
      </c>
      <c r="CB166" s="35">
        <f t="shared" si="805"/>
        <v>-0.16668858223224303</v>
      </c>
      <c r="CC166" s="243">
        <f>IFERROR('Turistas lugar residencia isla '!CC166/'Turistas lugar residencia isla '!$I166,"-")</f>
        <v>0.19881867646822785</v>
      </c>
      <c r="CD166" s="35">
        <f t="shared" si="806"/>
        <v>-0.16231588044159007</v>
      </c>
      <c r="CE166" s="243">
        <f>IFERROR('Turistas lugar residencia isla '!CE166/'Turistas lugar residencia isla '!$K166,"-")</f>
        <v>0.43062032599699673</v>
      </c>
      <c r="CF166" s="35">
        <f t="shared" si="807"/>
        <v>1.0285333705727595E-2</v>
      </c>
      <c r="CG166" s="243">
        <f>IFERROR('Turistas lugar residencia isla '!CG166/'Turistas lugar residencia isla '!$M166,"-")</f>
        <v>9.6693981350664024E-2</v>
      </c>
      <c r="CH166" s="35">
        <f t="shared" si="808"/>
        <v>-6.5258336742397116E-2</v>
      </c>
      <c r="CI166" s="242">
        <f>IFERROR('Turistas lugar residencia isla '!CI166/'Turistas lugar residencia isla '!$C166,"-")</f>
        <v>3.9055912610498143E-2</v>
      </c>
      <c r="CJ166" s="35">
        <f t="shared" si="809"/>
        <v>0.1935950455390727</v>
      </c>
      <c r="CK166" s="243">
        <f>IFERROR('Turistas lugar residencia isla '!CK166/'Turistas lugar residencia isla '!$E166,"-")</f>
        <v>3.030410644317388E-2</v>
      </c>
      <c r="CL166" s="35">
        <f t="shared" si="810"/>
        <v>0.25974870760408209</v>
      </c>
      <c r="CM166" s="243">
        <f>IFERROR('Turistas lugar residencia isla '!CM166/'Turistas lugar residencia isla '!$G166,"-")</f>
        <v>5.8155395419344835E-2</v>
      </c>
      <c r="CN166" s="35">
        <f t="shared" si="811"/>
        <v>0.15917415870330243</v>
      </c>
      <c r="CO166" s="243">
        <f>IFERROR('Turistas lugar residencia isla '!CO166/'Turistas lugar residencia isla '!$I166,"-")</f>
        <v>2.8644955566612628E-2</v>
      </c>
      <c r="CP166" s="35">
        <f t="shared" si="812"/>
        <v>0.28870136608664687</v>
      </c>
      <c r="CQ166" s="243">
        <f>IFERROR('Turistas lugar residencia isla '!CQ166/'Turistas lugar residencia isla '!$K166,"-")</f>
        <v>2.963113474509493E-2</v>
      </c>
      <c r="CR166" s="35">
        <f t="shared" si="813"/>
        <v>0.48744388644578751</v>
      </c>
      <c r="CS166" s="243">
        <f>IFERROR('Turistas lugar residencia isla '!CS166/'Turistas lugar residencia isla '!$M166,"-")</f>
        <v>0.12003390788358294</v>
      </c>
      <c r="CT166" s="35">
        <f t="shared" si="814"/>
        <v>0.3062554413541938</v>
      </c>
      <c r="CU166" s="242">
        <f>IFERROR('Turistas lugar residencia isla '!CU166/'Turistas lugar residencia isla '!$C166,"-")</f>
        <v>2.7003005110882012E-2</v>
      </c>
      <c r="CV166" s="35">
        <f t="shared" si="815"/>
        <v>-7.9737175865918886E-2</v>
      </c>
      <c r="CW166" s="243">
        <f>IFERROR('Turistas lugar residencia isla '!CW166/'Turistas lugar residencia isla '!$E166,"-")</f>
        <v>1.624820957183612E-2</v>
      </c>
      <c r="CX166" s="35">
        <f t="shared" si="816"/>
        <v>-0.19236076864532525</v>
      </c>
      <c r="CY166" s="243">
        <f>IFERROR('Turistas lugar residencia isla '!CY166/'Turistas lugar residencia isla '!$G166,"-")</f>
        <v>1.5972479357936078E-2</v>
      </c>
      <c r="CZ166" s="35">
        <f t="shared" si="817"/>
        <v>-6.8959520096853022E-2</v>
      </c>
      <c r="DA166" s="243">
        <f>IFERROR('Turistas lugar residencia isla '!DA166/'Turistas lugar residencia isla '!$I166,"-")</f>
        <v>1.9351663108785559E-2</v>
      </c>
      <c r="DB166" s="35">
        <f t="shared" si="818"/>
        <v>9.8632717719984608E-2</v>
      </c>
      <c r="DC166" s="243">
        <f>IFERROR('Turistas lugar residencia isla '!DC166/'Turistas lugar residencia isla '!$K166,"-")</f>
        <v>7.5368840475565094E-2</v>
      </c>
      <c r="DD166" s="35">
        <f t="shared" si="819"/>
        <v>-4.8828284172688585E-2</v>
      </c>
      <c r="DE166" s="243">
        <f>IFERROR('Turistas lugar residencia isla '!DE166/'Turistas lugar residencia isla '!$M166,"-")</f>
        <v>5.3122350946595088E-3</v>
      </c>
      <c r="DF166" s="35">
        <f t="shared" si="820"/>
        <v>-0.4883091703436433</v>
      </c>
      <c r="DG166" s="242">
        <f>IFERROR('Turistas lugar residencia isla '!DG166/'Turistas lugar residencia isla '!$C166,"-")</f>
        <v>0.19774507008269537</v>
      </c>
      <c r="DH166" s="35">
        <f t="shared" si="821"/>
        <v>0.11133093939145144</v>
      </c>
      <c r="DI166" s="243">
        <f>IFERROR('Turistas lugar residencia isla '!DI166/'Turistas lugar residencia isla '!$E166,"-")</f>
        <v>0.17220071735501971</v>
      </c>
      <c r="DJ166" s="35">
        <f t="shared" si="822"/>
        <v>0.37286966731941185</v>
      </c>
      <c r="DK166" s="243">
        <f>IFERROR('Turistas lugar residencia isla '!DK166/'Turistas lugar residencia isla '!$G166,"-")</f>
        <v>0.36616125653124715</v>
      </c>
      <c r="DL166" s="35">
        <f t="shared" si="823"/>
        <v>8.7739172636175367E-2</v>
      </c>
      <c r="DM166" s="243">
        <f>IFERROR('Turistas lugar residencia isla '!DM166/'Turistas lugar residencia isla '!$I166,"-")</f>
        <v>8.6325431092135751E-2</v>
      </c>
      <c r="DN166" s="35">
        <f t="shared" si="824"/>
        <v>-5.7540983414716029E-2</v>
      </c>
      <c r="DO166" s="243">
        <f>IFERROR('Turistas lugar residencia isla '!DO166/'Turistas lugar residencia isla '!$K166,"-")</f>
        <v>0.10318612753430699</v>
      </c>
      <c r="DP166" s="35">
        <f t="shared" si="825"/>
        <v>0.20899147673744745</v>
      </c>
      <c r="DQ166" s="243">
        <f>IFERROR('Turistas lugar residencia isla '!DQ166/'Turistas lugar residencia isla '!$M166,"-")</f>
        <v>2.9273806159932185E-2</v>
      </c>
      <c r="DR166" s="35">
        <f t="shared" si="826"/>
        <v>0.85760101723650761</v>
      </c>
      <c r="DS166" s="242">
        <f>IFERROR('Turistas lugar residencia isla '!DS166/'Turistas lugar residencia isla '!$C166,"-")</f>
        <v>5.0705213977055866E-2</v>
      </c>
      <c r="DT166" s="35">
        <f t="shared" si="827"/>
        <v>2.5201133324508351E-3</v>
      </c>
      <c r="DU166" s="243">
        <f>IFERROR('Turistas lugar residencia isla '!DU166/'Turistas lugar residencia isla '!$E166,"-")</f>
        <v>8.1662464339405993E-2</v>
      </c>
      <c r="DV166" s="35">
        <f t="shared" si="828"/>
        <v>-7.6978733269561173E-2</v>
      </c>
      <c r="DW166" s="243">
        <f>IFERROR('Turistas lugar residencia isla '!DW166/'Turistas lugar residencia isla '!$G166,"-")</f>
        <v>8.0007975163063599E-2</v>
      </c>
      <c r="DX166" s="35">
        <f t="shared" si="829"/>
        <v>0.15737277051305543</v>
      </c>
      <c r="DY166" s="243">
        <f>IFERROR('Turistas lugar residencia isla '!DY166/'Turistas lugar residencia isla '!$I166,"-")</f>
        <v>4.4786500382539098E-2</v>
      </c>
      <c r="DZ166" s="35">
        <f t="shared" si="830"/>
        <v>-5.854361628297533E-2</v>
      </c>
      <c r="EA166" s="243">
        <f>IFERROR('Turistas lugar residencia isla '!EA166/'Turistas lugar residencia isla '!$K166,"-")</f>
        <v>3.5647558491632016E-2</v>
      </c>
      <c r="EB166" s="35">
        <f t="shared" si="831"/>
        <v>0.29521435131258023</v>
      </c>
      <c r="EC166" s="243">
        <f>IFERROR('Turistas lugar residencia isla '!EC166/'Turistas lugar residencia isla '!$M166,"-")</f>
        <v>1.2037298671941227E-2</v>
      </c>
      <c r="ED166" s="35">
        <f t="shared" si="832"/>
        <v>-0.69446407979044311</v>
      </c>
    </row>
    <row r="167" spans="1:134" s="16" customFormat="1" outlineLevel="1" x14ac:dyDescent="0.25">
      <c r="A167" s="218"/>
      <c r="B167" s="33" t="s">
        <v>39</v>
      </c>
      <c r="C167" s="242">
        <f>IFERROR('Turistas lugar residencia isla '!C167/'Turistas lugar residencia isla '!$C167,"-")</f>
        <v>1</v>
      </c>
      <c r="D167" s="35">
        <f t="shared" si="767"/>
        <v>0</v>
      </c>
      <c r="E167" s="243">
        <f>IFERROR('Turistas lugar residencia isla '!E167/'Turistas lugar residencia isla '!$E167,"-")</f>
        <v>1</v>
      </c>
      <c r="F167" s="35">
        <f t="shared" si="768"/>
        <v>0</v>
      </c>
      <c r="G167" s="243">
        <f>IFERROR('Turistas lugar residencia isla '!G167/'Turistas lugar residencia isla '!$G167,"-")</f>
        <v>1</v>
      </c>
      <c r="H167" s="35">
        <f t="shared" si="769"/>
        <v>0</v>
      </c>
      <c r="I167" s="243">
        <f>IFERROR('Turistas lugar residencia isla '!I167/'Turistas lugar residencia isla '!$I167,"-")</f>
        <v>1</v>
      </c>
      <c r="J167" s="35">
        <f t="shared" si="770"/>
        <v>0</v>
      </c>
      <c r="K167" s="243">
        <f>IFERROR('Turistas lugar residencia isla '!K167/'Turistas lugar residencia isla '!$K167,"-")</f>
        <v>1</v>
      </c>
      <c r="L167" s="35">
        <f t="shared" si="771"/>
        <v>0</v>
      </c>
      <c r="M167" s="243">
        <f>IFERROR('Turistas lugar residencia isla '!M167/'Turistas lugar residencia isla '!$M167,"-")</f>
        <v>1</v>
      </c>
      <c r="N167" s="35">
        <f t="shared" si="772"/>
        <v>0</v>
      </c>
      <c r="O167" s="242">
        <f>IFERROR('Turistas lugar residencia isla '!O167/'Turistas lugar residencia isla '!$C167,"-")</f>
        <v>0.87059950514322137</v>
      </c>
      <c r="P167" s="35">
        <f t="shared" si="773"/>
        <v>6.0286354470988179E-2</v>
      </c>
      <c r="Q167" s="243">
        <f>IFERROR('Turistas lugar residencia isla '!Q167/'Turistas lugar residencia isla '!$E167,"-")</f>
        <v>0.86062657805052023</v>
      </c>
      <c r="R167" s="35">
        <f t="shared" si="774"/>
        <v>8.2911498127854255E-2</v>
      </c>
      <c r="S167" s="243">
        <f>IFERROR('Turistas lugar residencia isla '!S167/'Turistas lugar residencia isla '!$G167,"-")</f>
        <v>0.86984764948629434</v>
      </c>
      <c r="T167" s="35">
        <f t="shared" si="775"/>
        <v>6.0269163911387924E-2</v>
      </c>
      <c r="U167" s="243">
        <f>IFERROR('Turistas lugar residencia isla '!U167/'Turistas lugar residencia isla '!$I167,"-")</f>
        <v>0.93529618446989327</v>
      </c>
      <c r="V167" s="35">
        <f t="shared" si="776"/>
        <v>4.8870670837812602E-2</v>
      </c>
      <c r="W167" s="243">
        <f>IFERROR('Turistas lugar residencia isla '!W167/'Turistas lugar residencia isla '!$K167,"-")</f>
        <v>0.83433771401203149</v>
      </c>
      <c r="X167" s="35">
        <f t="shared" si="777"/>
        <v>1.5367690592260175E-2</v>
      </c>
      <c r="Y167" s="243">
        <f>IFERROR('Turistas lugar residencia isla '!Y167/'Turistas lugar residencia isla '!$M167,"-")</f>
        <v>0.66018841820936824</v>
      </c>
      <c r="Z167" s="35">
        <f t="shared" si="778"/>
        <v>-1.6659935640338852E-2</v>
      </c>
      <c r="AA167" s="242">
        <f>IFERROR('Turistas lugar residencia isla '!AA167/'Turistas lugar residencia isla '!$C167,"-")</f>
        <v>0.12940049485677863</v>
      </c>
      <c r="AB167" s="35">
        <f t="shared" si="779"/>
        <v>-0.27669430197894163</v>
      </c>
      <c r="AC167" s="243">
        <f>IFERROR('Turistas lugar residencia isla '!AC167/'Turistas lugar residencia isla '!$E167,"-")</f>
        <v>0.13937568641659401</v>
      </c>
      <c r="AD167" s="35">
        <f t="shared" si="780"/>
        <v>-0.32099967317853983</v>
      </c>
      <c r="AE167" s="243">
        <f>IFERROR('Turistas lugar residencia isla '!AE167/'Turistas lugar residencia isla '!$G167,"-")</f>
        <v>0.13015235051370561</v>
      </c>
      <c r="AF167" s="35">
        <f t="shared" si="781"/>
        <v>-0.27528956632760226</v>
      </c>
      <c r="AG167" s="243">
        <f>IFERROR('Turistas lugar residencia isla '!AG167/'Turistas lugar residencia isla '!$I167,"-")</f>
        <v>6.4703815530106776E-2</v>
      </c>
      <c r="AH167" s="35">
        <f t="shared" si="782"/>
        <v>-0.40245440176607483</v>
      </c>
      <c r="AI167" s="243">
        <f>IFERROR('Turistas lugar residencia isla '!AI167/'Turistas lugar residencia isla '!$K167,"-")</f>
        <v>0.16566228598796848</v>
      </c>
      <c r="AJ167" s="35">
        <f t="shared" si="783"/>
        <v>-7.0827186085991811E-2</v>
      </c>
      <c r="AK167" s="243">
        <f>IFERROR('Turistas lugar residencia isla '!AK167/'Turistas lugar residencia isla '!$M167,"-")</f>
        <v>0.33987746228341786</v>
      </c>
      <c r="AL167" s="35">
        <f t="shared" si="784"/>
        <v>3.4236184830499061E-2</v>
      </c>
      <c r="AM167" s="242">
        <f>IFERROR('Turistas lugar residencia isla '!AM167/'Turistas lugar residencia isla '!$C167,"-")</f>
        <v>0.2091006818914567</v>
      </c>
      <c r="AN167" s="35">
        <f t="shared" si="785"/>
        <v>-5.0352401134756586E-2</v>
      </c>
      <c r="AO167" s="243">
        <f>IFERROR('Turistas lugar residencia isla '!AO167/'Turistas lugar residencia isla '!$E167,"-")</f>
        <v>0.14120764031204358</v>
      </c>
      <c r="AP167" s="35">
        <f t="shared" si="786"/>
        <v>-4.5435059267841749E-2</v>
      </c>
      <c r="AQ167" s="243">
        <f>IFERROR('Turistas lugar residencia isla '!AQ167/'Turistas lugar residencia isla '!$G167,"-")</f>
        <v>0.23200732646909425</v>
      </c>
      <c r="AR167" s="35">
        <f t="shared" si="787"/>
        <v>-0.10085593545212301</v>
      </c>
      <c r="AS167" s="243">
        <f>IFERROR('Turistas lugar residencia isla '!AS167/'Turistas lugar residencia isla '!$I167,"-")</f>
        <v>0.40165198696990811</v>
      </c>
      <c r="AT167" s="35">
        <f t="shared" si="788"/>
        <v>-4.5384773962629854E-2</v>
      </c>
      <c r="AU167" s="243">
        <f>IFERROR('Turistas lugar residencia isla '!AU167/'Turistas lugar residencia isla '!$K167,"-")</f>
        <v>0.14070452260777574</v>
      </c>
      <c r="AV167" s="35">
        <f t="shared" si="789"/>
        <v>-3.634309846646544E-2</v>
      </c>
      <c r="AW167" s="243">
        <f>IFERROR('Turistas lugar residencia isla '!AW167/'Turistas lugar residencia isla '!$M167,"-")</f>
        <v>0.3165557678371434</v>
      </c>
      <c r="AX167" s="35">
        <f t="shared" si="790"/>
        <v>-0.15201265994845414</v>
      </c>
      <c r="AY167" s="242">
        <f>IFERROR('Turistas lugar residencia isla '!AY167/'Turistas lugar residencia isla '!$C167,"-")</f>
        <v>2.7972508782639318E-2</v>
      </c>
      <c r="AZ167" s="35">
        <f t="shared" si="791"/>
        <v>-0.13361776607175146</v>
      </c>
      <c r="BA167" s="243">
        <f>IFERROR('Turistas lugar residencia isla '!BA167/'Turistas lugar residencia isla '!$E167,"-")</f>
        <v>3.6131837275393167E-2</v>
      </c>
      <c r="BB167" s="35">
        <f t="shared" si="792"/>
        <v>-0.1385964758646786</v>
      </c>
      <c r="BC167" s="243">
        <f>IFERROR('Turistas lugar residencia isla '!BC167/'Turistas lugar residencia isla '!$G167,"-")</f>
        <v>2.835669819470759E-2</v>
      </c>
      <c r="BD167" s="35">
        <f t="shared" si="793"/>
        <v>-0.17207259021826837</v>
      </c>
      <c r="BE167" s="243">
        <f>IFERROR('Turistas lugar residencia isla '!BE167/'Turistas lugar residencia isla '!$I167,"-")</f>
        <v>1.0927887850689917E-2</v>
      </c>
      <c r="BF167" s="35">
        <f t="shared" si="794"/>
        <v>-0.32864643439877195</v>
      </c>
      <c r="BG167" s="243">
        <f>IFERROR('Turistas lugar residencia isla '!BG167/'Turistas lugar residencia isla '!$K167,"-")</f>
        <v>2.141041362940195E-2</v>
      </c>
      <c r="BH167" s="35">
        <f t="shared" si="795"/>
        <v>3.2860435971743485E-2</v>
      </c>
      <c r="BI167" s="243">
        <f>IFERROR('Turistas lugar residencia isla '!BI167/'Turistas lugar residencia isla '!$M167,"-")</f>
        <v>5.4878450490809673E-2</v>
      </c>
      <c r="BJ167" s="35">
        <f t="shared" si="796"/>
        <v>1.0555627698291716</v>
      </c>
      <c r="BK167" s="242">
        <f>IFERROR('Turistas lugar residencia isla '!BK167/'Turistas lugar residencia isla '!$C167,"-")</f>
        <v>3.8278463323828289E-2</v>
      </c>
      <c r="BL167" s="35">
        <f t="shared" si="797"/>
        <v>0.165543090408657</v>
      </c>
      <c r="BM167" s="243">
        <f>IFERROR('Turistas lugar residencia isla '!BM167/'Turistas lugar residencia isla '!$E167,"-")</f>
        <v>5.5726271215226275E-2</v>
      </c>
      <c r="BN167" s="35">
        <f t="shared" si="798"/>
        <v>0.14259930738151816</v>
      </c>
      <c r="BO167" s="243">
        <f>IFERROR('Turistas lugar residencia isla '!BO167/'Turistas lugar residencia isla '!$G167,"-")</f>
        <v>1.3384895460629497E-2</v>
      </c>
      <c r="BP167" s="35">
        <f t="shared" si="799"/>
        <v>-0.10753044941276224</v>
      </c>
      <c r="BQ167" s="243">
        <f>IFERROR('Turistas lugar residencia isla '!BQ167/'Turistas lugar residencia isla '!$I167,"-")</f>
        <v>7.1772699932705644E-2</v>
      </c>
      <c r="BR167" s="35">
        <f t="shared" si="800"/>
        <v>0.35312884414022316</v>
      </c>
      <c r="BS167" s="243">
        <f>IFERROR('Turistas lugar residencia isla '!BS167/'Turistas lugar residencia isla '!$K167,"-")</f>
        <v>1.9815685180604312E-2</v>
      </c>
      <c r="BT167" s="35">
        <f t="shared" si="801"/>
        <v>0.10071697376065081</v>
      </c>
      <c r="BU167" s="243">
        <f>IFERROR('Turistas lugar residencia isla '!BU167/'Turistas lugar residencia isla '!$M167,"-")</f>
        <v>2.6483958100006588E-2</v>
      </c>
      <c r="BV167" s="35">
        <f t="shared" si="802"/>
        <v>0.61901932535889337</v>
      </c>
      <c r="BW167" s="242">
        <f>IFERROR('Turistas lugar residencia isla '!BW167/'Turistas lugar residencia isla '!$C167,"-")</f>
        <v>0.30167402076242877</v>
      </c>
      <c r="BX167" s="35">
        <f t="shared" si="803"/>
        <v>-1.8979746456899038E-2</v>
      </c>
      <c r="BY167" s="243">
        <f>IFERROR('Turistas lugar residencia isla '!BY167/'Turistas lugar residencia isla '!$E167,"-")</f>
        <v>0.36431426274611928</v>
      </c>
      <c r="BZ167" s="35">
        <f t="shared" si="804"/>
        <v>1.8868934032060691E-2</v>
      </c>
      <c r="CA167" s="243">
        <f>IFERROR('Turistas lugar residencia isla '!CA167/'Turistas lugar residencia isla '!$G167,"-")</f>
        <v>0.16346257234702843</v>
      </c>
      <c r="CB167" s="35">
        <f t="shared" si="805"/>
        <v>-0.12373974928002973</v>
      </c>
      <c r="CC167" s="243">
        <f>IFERROR('Turistas lugar residencia isla '!CC167/'Turistas lugar residencia isla '!$I167,"-")</f>
        <v>0.2296107051614171</v>
      </c>
      <c r="CD167" s="35">
        <f t="shared" si="806"/>
        <v>4.379635235825452E-2</v>
      </c>
      <c r="CE167" s="243">
        <f>IFERROR('Turistas lugar residencia isla '!CE167/'Turistas lugar residencia isla '!$K167,"-")</f>
        <v>0.41171362255988125</v>
      </c>
      <c r="CF167" s="35">
        <f t="shared" si="807"/>
        <v>-8.1224127418013548E-2</v>
      </c>
      <c r="CG167" s="243">
        <f>IFERROR('Turistas lugar residencia isla '!CG167/'Turistas lugar residencia isla '!$M167,"-")</f>
        <v>9.7832531787337765E-2</v>
      </c>
      <c r="CH167" s="35">
        <f t="shared" si="808"/>
        <v>0.16428798160137492</v>
      </c>
      <c r="CI167" s="242">
        <f>IFERROR('Turistas lugar residencia isla '!CI167/'Turistas lugar residencia isla '!$C167,"-")</f>
        <v>3.4639045370543291E-2</v>
      </c>
      <c r="CJ167" s="35">
        <f t="shared" si="809"/>
        <v>1.9160740477705662E-2</v>
      </c>
      <c r="CK167" s="243">
        <f>IFERROR('Turistas lugar residencia isla '!CK167/'Turistas lugar residencia isla '!$E167,"-")</f>
        <v>2.9150485162079232E-2</v>
      </c>
      <c r="CL167" s="35">
        <f t="shared" si="810"/>
        <v>0.13110772891545253</v>
      </c>
      <c r="CM167" s="243">
        <f>IFERROR('Turistas lugar residencia isla '!CM167/'Turistas lugar residencia isla '!$G167,"-")</f>
        <v>5.6479809571127186E-2</v>
      </c>
      <c r="CN167" s="35">
        <f t="shared" si="811"/>
        <v>6.1942221009145815E-2</v>
      </c>
      <c r="CO167" s="243">
        <f>IFERROR('Turistas lugar residencia isla '!CO167/'Turistas lugar residencia isla '!$I167,"-")</f>
        <v>1.8133743054687082E-2</v>
      </c>
      <c r="CP167" s="35">
        <f t="shared" si="812"/>
        <v>-0.26487313177703597</v>
      </c>
      <c r="CQ167" s="243">
        <f>IFERROR('Turistas lugar residencia isla '!CQ167/'Turistas lugar residencia isla '!$K167,"-")</f>
        <v>2.4541976094862659E-2</v>
      </c>
      <c r="CR167" s="35">
        <f t="shared" si="813"/>
        <v>3.0978626753695115E-2</v>
      </c>
      <c r="CS167" s="243">
        <f>IFERROR('Turistas lugar residencia isla '!CS167/'Turistas lugar residencia isla '!$M167,"-")</f>
        <v>0.10731932274853416</v>
      </c>
      <c r="CT167" s="35">
        <f t="shared" si="814"/>
        <v>9.6027125942476532E-2</v>
      </c>
      <c r="CU167" s="242">
        <f>IFERROR('Turistas lugar residencia isla '!CU167/'Turistas lugar residencia isla '!$C167,"-")</f>
        <v>2.9674682305850478E-2</v>
      </c>
      <c r="CV167" s="35">
        <f t="shared" si="815"/>
        <v>5.818227389288011E-2</v>
      </c>
      <c r="CW167" s="243">
        <f>IFERROR('Turistas lugar residencia isla '!CW167/'Turistas lugar residencia isla '!$E167,"-")</f>
        <v>1.7542826734298751E-2</v>
      </c>
      <c r="CX167" s="35">
        <f t="shared" si="816"/>
        <v>-6.3664298509646833E-2</v>
      </c>
      <c r="CY167" s="243">
        <f>IFERROR('Turistas lugar residencia isla '!CY167/'Turistas lugar residencia isla '!$G167,"-")</f>
        <v>1.8638745008472155E-2</v>
      </c>
      <c r="CZ167" s="35">
        <f t="shared" si="817"/>
        <v>0.44277036173784978</v>
      </c>
      <c r="DA167" s="243">
        <f>IFERROR('Turistas lugar residencia isla '!DA167/'Turistas lugar residencia isla '!$I167,"-")</f>
        <v>1.8776910296035589E-2</v>
      </c>
      <c r="DB167" s="35">
        <f t="shared" si="818"/>
        <v>0.3574648855428324</v>
      </c>
      <c r="DC167" s="243">
        <f>IFERROR('Turistas lugar residencia isla '!DC167/'Turistas lugar residencia isla '!$K167,"-")</f>
        <v>8.4267977536960331E-2</v>
      </c>
      <c r="DD167" s="35">
        <f t="shared" si="819"/>
        <v>1.0496019305070714E-3</v>
      </c>
      <c r="DE167" s="243">
        <f>IFERROR('Turistas lugar residencia isla '!DE167/'Turistas lugar residencia isla '!$M167,"-")</f>
        <v>6.1927663218920874E-3</v>
      </c>
      <c r="DF167" s="35">
        <f t="shared" si="820"/>
        <v>-0.19741748468278542</v>
      </c>
      <c r="DG167" s="242">
        <f>IFERROR('Turistas lugar residencia isla '!DG167/'Turistas lugar residencia isla '!$C167,"-")</f>
        <v>0.12151028876556183</v>
      </c>
      <c r="DH167" s="35">
        <f t="shared" si="821"/>
        <v>0.58706416863101296</v>
      </c>
      <c r="DI167" s="243">
        <f>IFERROR('Turistas lugar residencia isla '!DI167/'Turistas lugar residencia isla '!$E167,"-")</f>
        <v>9.6923721425255599E-2</v>
      </c>
      <c r="DJ167" s="35">
        <f t="shared" si="822"/>
        <v>1.0158387560170707</v>
      </c>
      <c r="DK167" s="243">
        <f>IFERROR('Turistas lugar residencia isla '!DK167/'Turistas lugar residencia isla '!$G167,"-")</f>
        <v>0.2310507328322958</v>
      </c>
      <c r="DL167" s="35">
        <f t="shared" si="823"/>
        <v>0.35730925013330439</v>
      </c>
      <c r="DM167" s="243">
        <f>IFERROR('Turistas lugar residencia isla '!DM167/'Turistas lugar residencia isla '!$I167,"-")</f>
        <v>6.7949427998022852E-2</v>
      </c>
      <c r="DN167" s="35">
        <f t="shared" si="824"/>
        <v>1.194219208026571</v>
      </c>
      <c r="DO167" s="243">
        <f>IFERROR('Turistas lugar residencia isla '!DO167/'Turistas lugar residencia isla '!$K167,"-")</f>
        <v>7.5794337924537242E-2</v>
      </c>
      <c r="DP167" s="35">
        <f t="shared" si="825"/>
        <v>0.89695976457779869</v>
      </c>
      <c r="DQ167" s="243">
        <f>IFERROR('Turistas lugar residencia isla '!DQ167/'Turistas lugar residencia isla '!$M167,"-")</f>
        <v>3.8869490743790765E-3</v>
      </c>
      <c r="DR167" s="35">
        <f t="shared" si="826"/>
        <v>-0.35416846148778425</v>
      </c>
      <c r="DS167" s="242">
        <f>IFERROR('Turistas lugar residencia isla '!DS167/'Turistas lugar residencia isla '!$C167,"-")</f>
        <v>6.2910735307371471E-2</v>
      </c>
      <c r="DT167" s="35">
        <f t="shared" si="827"/>
        <v>9.6402057349894266E-2</v>
      </c>
      <c r="DU167" s="243">
        <f>IFERROR('Turistas lugar residencia isla '!DU167/'Turistas lugar residencia isla '!$E167,"-")</f>
        <v>9.1509380555020892E-2</v>
      </c>
      <c r="DV167" s="35">
        <f t="shared" si="828"/>
        <v>4.1130174671655917E-2</v>
      </c>
      <c r="DW167" s="243">
        <f>IFERROR('Turistas lugar residencia isla '!DW167/'Turistas lugar residencia isla '!$G167,"-")</f>
        <v>0.10639323413926965</v>
      </c>
      <c r="DX167" s="35">
        <f t="shared" si="829"/>
        <v>0.38827993859364507</v>
      </c>
      <c r="DY167" s="243">
        <f>IFERROR('Turistas lugar residencia isla '!DY167/'Turistas lugar residencia isla '!$I167,"-")</f>
        <v>7.1802476193879194E-2</v>
      </c>
      <c r="DZ167" s="35">
        <f t="shared" si="830"/>
        <v>-0.14117295308148903</v>
      </c>
      <c r="EA167" s="243">
        <f>IFERROR('Turistas lugar residencia isla '!EA167/'Turistas lugar residencia isla '!$K167,"-")</f>
        <v>3.6747175014868343E-2</v>
      </c>
      <c r="EB167" s="35">
        <f t="shared" si="831"/>
        <v>7.936360960054567E-2</v>
      </c>
      <c r="EC167" s="243">
        <f>IFERROR('Turistas lugar residencia isla '!EC167/'Turistas lugar residencia isla '!$M167,"-")</f>
        <v>3.794716384478556E-2</v>
      </c>
      <c r="ED167" s="35">
        <f t="shared" si="832"/>
        <v>-0.23752675437454129</v>
      </c>
    </row>
    <row r="168" spans="1:134" s="16" customFormat="1" outlineLevel="1" x14ac:dyDescent="0.25">
      <c r="A168" s="218"/>
      <c r="B168" s="33" t="s">
        <v>41</v>
      </c>
      <c r="C168" s="242">
        <f>IFERROR('Turistas lugar residencia isla '!C168/'Turistas lugar residencia isla '!$C168,"-")</f>
        <v>1</v>
      </c>
      <c r="D168" s="35">
        <f t="shared" si="767"/>
        <v>0</v>
      </c>
      <c r="E168" s="243">
        <f>IFERROR('Turistas lugar residencia isla '!E168/'Turistas lugar residencia isla '!$E168,"-")</f>
        <v>1</v>
      </c>
      <c r="F168" s="35">
        <f t="shared" si="768"/>
        <v>0</v>
      </c>
      <c r="G168" s="243">
        <f>IFERROR('Turistas lugar residencia isla '!G168/'Turistas lugar residencia isla '!$G168,"-")</f>
        <v>1</v>
      </c>
      <c r="H168" s="35">
        <f t="shared" si="769"/>
        <v>0</v>
      </c>
      <c r="I168" s="243">
        <f>IFERROR('Turistas lugar residencia isla '!I168/'Turistas lugar residencia isla '!$I168,"-")</f>
        <v>1</v>
      </c>
      <c r="J168" s="35">
        <f t="shared" si="770"/>
        <v>0</v>
      </c>
      <c r="K168" s="243">
        <f>IFERROR('Turistas lugar residencia isla '!K168/'Turistas lugar residencia isla '!$K168,"-")</f>
        <v>1</v>
      </c>
      <c r="L168" s="35">
        <f t="shared" si="771"/>
        <v>0</v>
      </c>
      <c r="M168" s="243">
        <f>IFERROR('Turistas lugar residencia isla '!M168/'Turistas lugar residencia isla '!$M168,"-")</f>
        <v>1</v>
      </c>
      <c r="N168" s="35">
        <f t="shared" si="772"/>
        <v>0</v>
      </c>
      <c r="O168" s="242">
        <f>IFERROR('Turistas lugar residencia isla '!O168/'Turistas lugar residencia isla '!$C168,"-")</f>
        <v>0.83676692975369249</v>
      </c>
      <c r="P168" s="35">
        <f t="shared" si="773"/>
        <v>2.0645942117239358E-2</v>
      </c>
      <c r="Q168" s="243">
        <f>IFERROR('Turistas lugar residencia isla '!Q168/'Turistas lugar residencia isla '!$E168,"-")</f>
        <v>0.81758580794446589</v>
      </c>
      <c r="R168" s="35">
        <f t="shared" si="774"/>
        <v>5.2719758003368256E-2</v>
      </c>
      <c r="S168" s="243">
        <f>IFERROR('Turistas lugar residencia isla '!S168/'Turistas lugar residencia isla '!$G168,"-")</f>
        <v>0.81199561822256616</v>
      </c>
      <c r="T168" s="35">
        <f t="shared" si="775"/>
        <v>4.2863354003512821E-3</v>
      </c>
      <c r="U168" s="243">
        <f>IFERROR('Turistas lugar residencia isla '!U168/'Turistas lugar residencia isla '!$I168,"-")</f>
        <v>0.93427191751770045</v>
      </c>
      <c r="V168" s="35">
        <f t="shared" si="776"/>
        <v>4.3813593612892054E-2</v>
      </c>
      <c r="W168" s="243">
        <f>IFERROR('Turistas lugar residencia isla '!W168/'Turistas lugar residencia isla '!$K168,"-")</f>
        <v>0.79009192078123114</v>
      </c>
      <c r="X168" s="35">
        <f t="shared" si="777"/>
        <v>-2.8593950146326486E-2</v>
      </c>
      <c r="Y168" s="243">
        <f>IFERROR('Turistas lugar residencia isla '!Y168/'Turistas lugar residencia isla '!$M168,"-")</f>
        <v>0.58483657796035005</v>
      </c>
      <c r="Z168" s="35">
        <f t="shared" si="778"/>
        <v>-0.11774947451430562</v>
      </c>
      <c r="AA168" s="242">
        <f>IFERROR('Turistas lugar residencia isla '!AA168/'Turistas lugar residencia isla '!$C168,"-")</f>
        <v>0.16323177552669194</v>
      </c>
      <c r="AB168" s="35">
        <f t="shared" si="779"/>
        <v>-9.3952147819058363E-2</v>
      </c>
      <c r="AC168" s="243">
        <f>IFERROR('Turistas lugar residencia isla '!AC168/'Turistas lugar residencia isla '!$E168,"-")</f>
        <v>0.18241757498257793</v>
      </c>
      <c r="AD168" s="35">
        <f t="shared" si="780"/>
        <v>-0.183311252747548</v>
      </c>
      <c r="AE168" s="243">
        <f>IFERROR('Turistas lugar residencia isla '!AE168/'Turistas lugar residencia isla '!$G168,"-")</f>
        <v>0.18800438177743384</v>
      </c>
      <c r="AF168" s="35">
        <f t="shared" si="781"/>
        <v>-1.8100122639303273E-2</v>
      </c>
      <c r="AG168" s="243">
        <f>IFERROR('Turistas lugar residencia isla '!AG168/'Turistas lugar residencia isla '!$I168,"-")</f>
        <v>6.5728082482299582E-2</v>
      </c>
      <c r="AH168" s="35">
        <f t="shared" si="782"/>
        <v>-0.37368252501893851</v>
      </c>
      <c r="AI168" s="243">
        <f>IFERROR('Turistas lugar residencia isla '!AI168/'Turistas lugar residencia isla '!$K168,"-")</f>
        <v>0.20990807921876892</v>
      </c>
      <c r="AJ168" s="35">
        <f t="shared" si="783"/>
        <v>0.12460059847187965</v>
      </c>
      <c r="AK168" s="243">
        <f>IFERROR('Turistas lugar residencia isla '!AK168/'Turistas lugar residencia isla '!$M168,"-")</f>
        <v>0.41516342203964995</v>
      </c>
      <c r="AL168" s="35">
        <f t="shared" si="784"/>
        <v>0.23154327597802915</v>
      </c>
      <c r="AM168" s="242">
        <f>IFERROR('Turistas lugar residencia isla '!AM168/'Turistas lugar residencia isla '!$C168,"-")</f>
        <v>0.20554321256188759</v>
      </c>
      <c r="AN168" s="35">
        <f t="shared" si="785"/>
        <v>-7.8598153633852696E-2</v>
      </c>
      <c r="AO168" s="243">
        <f>IFERROR('Turistas lugar residencia isla '!AO168/'Turistas lugar residencia isla '!$E168,"-")</f>
        <v>0.12148767599677945</v>
      </c>
      <c r="AP168" s="35">
        <f t="shared" si="786"/>
        <v>-0.10839650322281602</v>
      </c>
      <c r="AQ168" s="243">
        <f>IFERROR('Turistas lugar residencia isla '!AQ168/'Turistas lugar residencia isla '!$G168,"-")</f>
        <v>0.23867622081746279</v>
      </c>
      <c r="AR168" s="35">
        <f t="shared" si="787"/>
        <v>-6.5278451166574269E-2</v>
      </c>
      <c r="AS168" s="243">
        <f>IFERROR('Turistas lugar residencia isla '!AS168/'Turistas lugar residencia isla '!$I168,"-")</f>
        <v>0.42716728115109792</v>
      </c>
      <c r="AT168" s="35">
        <f t="shared" si="788"/>
        <v>-8.2360353652398355E-2</v>
      </c>
      <c r="AU168" s="243">
        <f>IFERROR('Turistas lugar residencia isla '!AU168/'Turistas lugar residencia isla '!$K168,"-")</f>
        <v>0.1185032774249441</v>
      </c>
      <c r="AV168" s="35">
        <f t="shared" si="789"/>
        <v>-9.049086805425488E-2</v>
      </c>
      <c r="AW168" s="243">
        <f>IFERROR('Turistas lugar residencia isla '!AW168/'Turistas lugar residencia isla '!$M168,"-")</f>
        <v>0.28853366672620112</v>
      </c>
      <c r="AX168" s="35">
        <f t="shared" si="790"/>
        <v>-1.287563517819712E-2</v>
      </c>
      <c r="AY168" s="242">
        <f>IFERROR('Turistas lugar residencia isla '!AY168/'Turistas lugar residencia isla '!$C168,"-")</f>
        <v>2.4213846249456217E-2</v>
      </c>
      <c r="AZ168" s="35">
        <f t="shared" si="791"/>
        <v>-7.4372882085335879E-2</v>
      </c>
      <c r="BA168" s="243">
        <f>IFERROR('Turistas lugar residencia isla '!BA168/'Turistas lugar residencia isla '!$E168,"-")</f>
        <v>3.1031589772734961E-2</v>
      </c>
      <c r="BB168" s="35">
        <f t="shared" si="792"/>
        <v>-0.18733542322773611</v>
      </c>
      <c r="BC168" s="243">
        <f>IFERROR('Turistas lugar residencia isla '!BC168/'Turistas lugar residencia isla '!$G168,"-")</f>
        <v>3.2908555520939069E-2</v>
      </c>
      <c r="BD168" s="35">
        <f t="shared" si="793"/>
        <v>0.11256297891191447</v>
      </c>
      <c r="BE168" s="243">
        <f>IFERROR('Turistas lugar residencia isla '!BE168/'Turistas lugar residencia isla '!$I168,"-")</f>
        <v>9.5598551339358545E-3</v>
      </c>
      <c r="BF168" s="35">
        <f t="shared" si="794"/>
        <v>0.35516031552867289</v>
      </c>
      <c r="BG168" s="243">
        <f>IFERROR('Turistas lugar residencia isla '!BG168/'Turistas lugar residencia isla '!$K168,"-")</f>
        <v>1.0956600396221247E-2</v>
      </c>
      <c r="BH168" s="35">
        <f t="shared" si="795"/>
        <v>5.4907400222259151E-2</v>
      </c>
      <c r="BI168" s="243">
        <f>IFERROR('Turistas lugar residencia isla '!BI168/'Turistas lugar residencia isla '!$M168,"-")</f>
        <v>2.6790498303268441E-2</v>
      </c>
      <c r="BJ168" s="35">
        <f t="shared" si="796"/>
        <v>-0.1315978667076626</v>
      </c>
      <c r="BK168" s="242">
        <f>IFERROR('Turistas lugar residencia isla '!BK168/'Turistas lugar residencia isla '!$C168,"-")</f>
        <v>3.1591158618689538E-2</v>
      </c>
      <c r="BL168" s="35">
        <f t="shared" si="797"/>
        <v>0.31519650880847561</v>
      </c>
      <c r="BM168" s="243">
        <f>IFERROR('Turistas lugar residencia isla '!BM168/'Turistas lugar residencia isla '!$E168,"-")</f>
        <v>4.0649251358245209E-2</v>
      </c>
      <c r="BN168" s="35">
        <f t="shared" si="798"/>
        <v>0.21594077293776404</v>
      </c>
      <c r="BO168" s="243">
        <f>IFERROR('Turistas lugar residencia isla '!BO168/'Turistas lugar residencia isla '!$G168,"-")</f>
        <v>1.6004542576605732E-2</v>
      </c>
      <c r="BP168" s="35">
        <f t="shared" si="799"/>
        <v>0.58361978964278105</v>
      </c>
      <c r="BQ168" s="243">
        <f>IFERROR('Turistas lugar residencia isla '!BQ168/'Turistas lugar residencia isla '!$I168,"-")</f>
        <v>6.0523997520310617E-2</v>
      </c>
      <c r="BR168" s="35">
        <f t="shared" si="800"/>
        <v>0.50392963535317281</v>
      </c>
      <c r="BS168" s="243">
        <f>IFERROR('Turistas lugar residencia isla '!BS168/'Turistas lugar residencia isla '!$K168,"-")</f>
        <v>1.0950230279711816E-2</v>
      </c>
      <c r="BT168" s="35">
        <f t="shared" si="801"/>
        <v>-9.5401543322015336E-2</v>
      </c>
      <c r="BU168" s="243">
        <f>IFERROR('Turistas lugar residencia isla '!BU168/'Turistas lugar residencia isla '!$M168,"-")</f>
        <v>2.8130023218431863E-2</v>
      </c>
      <c r="BV168" s="35">
        <f t="shared" si="802"/>
        <v>-0.19062969711686073</v>
      </c>
      <c r="BW168" s="242">
        <f>IFERROR('Turistas lugar residencia isla '!BW168/'Turistas lugar residencia isla '!$C168,"-")</f>
        <v>0.34656666252356388</v>
      </c>
      <c r="BX168" s="35">
        <f t="shared" si="803"/>
        <v>9.8244781358351352E-2</v>
      </c>
      <c r="BY168" s="243">
        <f>IFERROR('Turistas lugar residencia isla '!BY168/'Turistas lugar residencia isla '!$E168,"-")</f>
        <v>0.41050128212934961</v>
      </c>
      <c r="BZ168" s="35">
        <f t="shared" si="804"/>
        <v>0.11887439585899662</v>
      </c>
      <c r="CA168" s="243">
        <f>IFERROR('Turistas lugar residencia isla '!CA168/'Turistas lugar residencia isla '!$G168,"-")</f>
        <v>0.23477684089926937</v>
      </c>
      <c r="CB168" s="35">
        <f t="shared" si="805"/>
        <v>5.3216505809839498E-2</v>
      </c>
      <c r="CC168" s="243">
        <f>IFERROR('Turistas lugar residencia isla '!CC168/'Turistas lugar residencia isla '!$I168,"-")</f>
        <v>0.24563607295507195</v>
      </c>
      <c r="CD168" s="35">
        <f t="shared" si="806"/>
        <v>0.27843010335956797</v>
      </c>
      <c r="CE168" s="243">
        <f>IFERROR('Turistas lugar residencia isla '!CE168/'Turistas lugar residencia isla '!$K168,"-")</f>
        <v>0.43329532497149376</v>
      </c>
      <c r="CF168" s="35">
        <f t="shared" si="807"/>
        <v>1.1378045716288643E-2</v>
      </c>
      <c r="CG168" s="243">
        <f>IFERROR('Turistas lugar residencia isla '!CG168/'Turistas lugar residencia isla '!$M168,"-")</f>
        <v>7.7603143418467579E-2</v>
      </c>
      <c r="CH168" s="35">
        <f t="shared" si="808"/>
        <v>-0.41249889280460939</v>
      </c>
      <c r="CI168" s="242">
        <f>IFERROR('Turistas lugar residencia isla '!CI168/'Turistas lugar residencia isla '!$C168,"-")</f>
        <v>3.9841112008783375E-2</v>
      </c>
      <c r="CJ168" s="35">
        <f t="shared" si="809"/>
        <v>-0.2644498076534203</v>
      </c>
      <c r="CK168" s="243">
        <f>IFERROR('Turistas lugar residencia isla '!CK168/'Turistas lugar residencia isla '!$E168,"-")</f>
        <v>3.2800860616639942E-2</v>
      </c>
      <c r="CL168" s="35">
        <f t="shared" si="810"/>
        <v>-0.2720800490575257</v>
      </c>
      <c r="CM168" s="243">
        <f>IFERROR('Turistas lugar residencia isla '!CM168/'Turistas lugar residencia isla '!$G168,"-")</f>
        <v>6.1254434539662124E-2</v>
      </c>
      <c r="CN168" s="35">
        <f t="shared" si="811"/>
        <v>-0.24213261401760988</v>
      </c>
      <c r="CO168" s="243">
        <f>IFERROR('Turistas lugar residencia isla '!CO168/'Turistas lugar residencia isla '!$I168,"-")</f>
        <v>3.5082710692029104E-2</v>
      </c>
      <c r="CP168" s="35">
        <f t="shared" si="812"/>
        <v>-1.2719915583341512E-2</v>
      </c>
      <c r="CQ168" s="243">
        <f>IFERROR('Turistas lugar residencia isla '!CQ168/'Turistas lugar residencia isla '!$K168,"-")</f>
        <v>2.4168222036781054E-2</v>
      </c>
      <c r="CR168" s="35">
        <f t="shared" si="813"/>
        <v>-0.36591509890223539</v>
      </c>
      <c r="CS168" s="243">
        <f>IFERROR('Turistas lugar residencia isla '!CS168/'Turistas lugar residencia isla '!$M168,"-")</f>
        <v>7.6620825147347735E-2</v>
      </c>
      <c r="CT168" s="35">
        <f t="shared" si="814"/>
        <v>-0.21438727529100809</v>
      </c>
      <c r="CU168" s="242">
        <f>IFERROR('Turistas lugar residencia isla '!CU168/'Turistas lugar residencia isla '!$C168,"-")</f>
        <v>4.1425848818179935E-2</v>
      </c>
      <c r="CV168" s="35">
        <f t="shared" si="815"/>
        <v>-8.5996526965392506E-2</v>
      </c>
      <c r="CW168" s="243">
        <f>IFERROR('Turistas lugar residencia isla '!CW168/'Turistas lugar residencia isla '!$E168,"-")</f>
        <v>2.5821882125290085E-2</v>
      </c>
      <c r="CX168" s="35">
        <f t="shared" si="816"/>
        <v>0.29486042512758615</v>
      </c>
      <c r="CY168" s="243">
        <f>IFERROR('Turistas lugar residencia isla '!CY168/'Turistas lugar residencia isla '!$G168,"-")</f>
        <v>2.4074651015547271E-2</v>
      </c>
      <c r="CZ168" s="35">
        <f t="shared" si="817"/>
        <v>-6.6412950426981254E-2</v>
      </c>
      <c r="DA168" s="243">
        <f>IFERROR('Turistas lugar residencia isla '!DA168/'Turistas lugar residencia isla '!$I168,"-")</f>
        <v>2.0008809422819667E-2</v>
      </c>
      <c r="DB168" s="35">
        <f t="shared" si="818"/>
        <v>-0.3981548858711691</v>
      </c>
      <c r="DC168" s="243">
        <f>IFERROR('Turistas lugar residencia isla '!DC168/'Turistas lugar residencia isla '!$K168,"-")</f>
        <v>0.10947045221457101</v>
      </c>
      <c r="DD168" s="35">
        <f t="shared" si="819"/>
        <v>-0.15329817347156449</v>
      </c>
      <c r="DE168" s="243">
        <f>IFERROR('Turistas lugar residencia isla '!DE168/'Turistas lugar residencia isla '!$M168,"-")</f>
        <v>1.2680835863547062E-2</v>
      </c>
      <c r="DF168" s="35">
        <f t="shared" si="820"/>
        <v>-0.28631977060267833</v>
      </c>
      <c r="DG168" s="242">
        <f>IFERROR('Turistas lugar residencia isla '!DG168/'Turistas lugar residencia isla '!$C168,"-")</f>
        <v>2.8505841774905227E-2</v>
      </c>
      <c r="DH168" s="35">
        <f t="shared" si="821"/>
        <v>-5.8072625466686345E-2</v>
      </c>
      <c r="DI168" s="243">
        <f>IFERROR('Turistas lugar residencia isla '!DI168/'Turistas lugar residencia isla '!$E168,"-")</f>
        <v>1.833884750441472E-2</v>
      </c>
      <c r="DJ168" s="35">
        <f t="shared" si="822"/>
        <v>0.65569741912231638</v>
      </c>
      <c r="DK168" s="243">
        <f>IFERROR('Turistas lugar residencia isla '!DK168/'Turistas lugar residencia isla '!$G168,"-")</f>
        <v>7.4103293368039155E-2</v>
      </c>
      <c r="DL168" s="35">
        <f t="shared" si="823"/>
        <v>-7.3025381353889807E-2</v>
      </c>
      <c r="DM168" s="243">
        <f>IFERROR('Turistas lugar residencia isla '!DM168/'Turistas lugar residencia isla '!$I168,"-")</f>
        <v>3.1077686058272702E-3</v>
      </c>
      <c r="DN168" s="35">
        <f t="shared" si="824"/>
        <v>-0.6351452275537588</v>
      </c>
      <c r="DO168" s="243">
        <f>IFERROR('Turistas lugar residencia isla '!DO168/'Turistas lugar residencia isla '!$K168,"-")</f>
        <v>1.0574393405655389E-2</v>
      </c>
      <c r="DP168" s="35">
        <f t="shared" si="825"/>
        <v>-0.1395579272203713</v>
      </c>
      <c r="DQ168" s="243">
        <f>IFERROR('Turistas lugar residencia isla '!DQ168/'Turistas lugar residencia isla '!$M168,"-")</f>
        <v>0</v>
      </c>
      <c r="DR168" s="35">
        <f t="shared" si="826"/>
        <v>-1</v>
      </c>
      <c r="DS168" s="242">
        <f>IFERROR('Turistas lugar residencia isla '!DS168/'Turistas lugar residencia isla '!$C168,"-")</f>
        <v>6.9900617322312675E-2</v>
      </c>
      <c r="DT168" s="35">
        <f t="shared" si="827"/>
        <v>0.20905501365469203</v>
      </c>
      <c r="DU168" s="243">
        <f>IFERROR('Turistas lugar residencia isla '!DU168/'Turistas lugar residencia isla '!$E168,"-")</f>
        <v>0.10597357257393387</v>
      </c>
      <c r="DV168" s="35">
        <f t="shared" si="828"/>
        <v>4.3906085276163243E-2</v>
      </c>
      <c r="DW168" s="243">
        <f>IFERROR('Turistas lugar residencia isla '!DW168/'Turistas lugar residencia isla '!$G168,"-")</f>
        <v>0.11280061907681176</v>
      </c>
      <c r="DX168" s="35">
        <f t="shared" si="829"/>
        <v>0.25353987047727222</v>
      </c>
      <c r="DY168" s="243">
        <f>IFERROR('Turistas lugar residencia isla '!DY168/'Turistas lugar residencia isla '!$I168,"-")</f>
        <v>7.3599464909132439E-2</v>
      </c>
      <c r="DZ168" s="35">
        <f t="shared" si="830"/>
        <v>7.6523457644555259E-2</v>
      </c>
      <c r="EA168" s="243">
        <f>IFERROR('Turistas lugar residencia isla '!EA168/'Turistas lugar residencia isla '!$K168,"-")</f>
        <v>4.31702795844136E-2</v>
      </c>
      <c r="EB168" s="35">
        <f t="shared" si="831"/>
        <v>0.14280269699313819</v>
      </c>
      <c r="EC168" s="243">
        <f>IFERROR('Turistas lugar residencia isla '!EC168/'Turistas lugar residencia isla '!$M168,"-")</f>
        <v>6.4565100910876944E-2</v>
      </c>
      <c r="ED168" s="35">
        <f t="shared" si="832"/>
        <v>0.5099094260961472</v>
      </c>
    </row>
    <row r="169" spans="1:134" s="16" customFormat="1" outlineLevel="1" x14ac:dyDescent="0.25">
      <c r="A169" s="218"/>
      <c r="B169" s="33" t="s">
        <v>43</v>
      </c>
      <c r="C169" s="242">
        <f>IFERROR('Turistas lugar residencia isla '!C169/'Turistas lugar residencia isla '!$C169,"-")</f>
        <v>1</v>
      </c>
      <c r="D169" s="35">
        <f t="shared" si="767"/>
        <v>0</v>
      </c>
      <c r="E169" s="243">
        <f>IFERROR('Turistas lugar residencia isla '!E169/'Turistas lugar residencia isla '!$E169,"-")</f>
        <v>1</v>
      </c>
      <c r="F169" s="35">
        <f t="shared" si="768"/>
        <v>0</v>
      </c>
      <c r="G169" s="243">
        <f>IFERROR('Turistas lugar residencia isla '!G169/'Turistas lugar residencia isla '!$G169,"-")</f>
        <v>1</v>
      </c>
      <c r="H169" s="35">
        <f t="shared" si="769"/>
        <v>0</v>
      </c>
      <c r="I169" s="243">
        <f>IFERROR('Turistas lugar residencia isla '!I169/'Turistas lugar residencia isla '!$I169,"-")</f>
        <v>1</v>
      </c>
      <c r="J169" s="35">
        <f t="shared" si="770"/>
        <v>0</v>
      </c>
      <c r="K169" s="243">
        <f>IFERROR('Turistas lugar residencia isla '!K169/'Turistas lugar residencia isla '!$K169,"-")</f>
        <v>1</v>
      </c>
      <c r="L169" s="35">
        <f t="shared" si="771"/>
        <v>0</v>
      </c>
      <c r="M169" s="243">
        <f>IFERROR('Turistas lugar residencia isla '!M169/'Turistas lugar residencia isla '!$M169,"-")</f>
        <v>1</v>
      </c>
      <c r="N169" s="35">
        <f t="shared" si="772"/>
        <v>0</v>
      </c>
      <c r="O169" s="242">
        <f>IFERROR('Turistas lugar residencia isla '!O169/'Turistas lugar residencia isla '!$C169,"-")</f>
        <v>0.82797065252846869</v>
      </c>
      <c r="P169" s="35">
        <f t="shared" si="773"/>
        <v>3.4847205602345444E-2</v>
      </c>
      <c r="Q169" s="243">
        <f>IFERROR('Turistas lugar residencia isla '!Q169/'Turistas lugar residencia isla '!$E169,"-")</f>
        <v>0.81402966386120723</v>
      </c>
      <c r="R169" s="35">
        <f t="shared" si="774"/>
        <v>7.3821613330527391E-2</v>
      </c>
      <c r="S169" s="243">
        <f>IFERROR('Turistas lugar residencia isla '!S169/'Turistas lugar residencia isla '!$G169,"-")</f>
        <v>0.79508274817306135</v>
      </c>
      <c r="T169" s="35">
        <f t="shared" si="775"/>
        <v>1.7197197843397127E-3</v>
      </c>
      <c r="U169" s="243">
        <f>IFERROR('Turistas lugar residencia isla '!U169/'Turistas lugar residencia isla '!$I169,"-")</f>
        <v>0.89162809780535379</v>
      </c>
      <c r="V169" s="35">
        <f t="shared" si="776"/>
        <v>2.7225552314894985E-2</v>
      </c>
      <c r="W169" s="243">
        <f>IFERROR('Turistas lugar residencia isla '!W169/'Turistas lugar residencia isla '!$K169,"-")</f>
        <v>0.79551405388548602</v>
      </c>
      <c r="X169" s="35">
        <f t="shared" si="777"/>
        <v>2.7976154633362338E-2</v>
      </c>
      <c r="Y169" s="243">
        <f>IFERROR('Turistas lugar residencia isla '!Y169/'Turistas lugar residencia isla '!$M169,"-")</f>
        <v>0.52927700907174924</v>
      </c>
      <c r="Z169" s="35">
        <f t="shared" si="778"/>
        <v>-0.21655089670038663</v>
      </c>
      <c r="AA169" s="242">
        <f>IFERROR('Turistas lugar residencia isla '!AA169/'Turistas lugar residencia isla '!$C169,"-")</f>
        <v>0.17202934747153129</v>
      </c>
      <c r="AB169" s="35">
        <f t="shared" si="779"/>
        <v>-0.13946705478539301</v>
      </c>
      <c r="AC169" s="243">
        <f>IFERROR('Turistas lugar residencia isla '!AC169/'Turistas lugar residencia isla '!$E169,"-")</f>
        <v>0.1859703361387928</v>
      </c>
      <c r="AD169" s="35">
        <f t="shared" si="780"/>
        <v>-0.23131195253699643</v>
      </c>
      <c r="AE169" s="243">
        <f>IFERROR('Turistas lugar residencia isla '!AE169/'Turistas lugar residencia isla '!$G169,"-")</f>
        <v>0.20492201568261287</v>
      </c>
      <c r="AF169" s="35">
        <f t="shared" si="781"/>
        <v>-6.5939191492438987E-3</v>
      </c>
      <c r="AG169" s="243">
        <f>IFERROR('Turistas lugar residencia isla '!AG169/'Turistas lugar residencia isla '!$I169,"-")</f>
        <v>0.10837190219464618</v>
      </c>
      <c r="AH169" s="35">
        <f t="shared" si="782"/>
        <v>-0.17902303188532054</v>
      </c>
      <c r="AI169" s="243">
        <f>IFERROR('Turistas lugar residencia isla '!AI169/'Turistas lugar residencia isla '!$K169,"-")</f>
        <v>0.20448594611451401</v>
      </c>
      <c r="AJ169" s="35">
        <f t="shared" si="783"/>
        <v>-9.5737860549798159E-2</v>
      </c>
      <c r="AK169" s="243">
        <f>IFERROR('Turistas lugar residencia isla '!AK169/'Turistas lugar residencia isla '!$M169,"-")</f>
        <v>0.47063135709704024</v>
      </c>
      <c r="AL169" s="35">
        <f t="shared" si="784"/>
        <v>0.45016830816347042</v>
      </c>
      <c r="AM169" s="242">
        <f>IFERROR('Turistas lugar residencia isla '!AM169/'Turistas lugar residencia isla '!$C169,"-")</f>
        <v>0.20442208168412032</v>
      </c>
      <c r="AN169" s="35">
        <f t="shared" si="785"/>
        <v>-4.3711486925705256E-2</v>
      </c>
      <c r="AO169" s="243">
        <f>IFERROR('Turistas lugar residencia isla '!AO169/'Turistas lugar residencia isla '!$E169,"-")</f>
        <v>0.12160827696597305</v>
      </c>
      <c r="AP169" s="35">
        <f t="shared" si="786"/>
        <v>-2.1837622764914855E-2</v>
      </c>
      <c r="AQ169" s="243">
        <f>IFERROR('Turistas lugar residencia isla '!AQ169/'Turistas lugar residencia isla '!$G169,"-")</f>
        <v>0.24776813361662395</v>
      </c>
      <c r="AR169" s="35">
        <f t="shared" si="787"/>
        <v>-5.8677668964006502E-2</v>
      </c>
      <c r="AS169" s="243">
        <f>IFERROR('Turistas lugar residencia isla '!AS169/'Turistas lugar residencia isla '!$I169,"-")</f>
        <v>0.39453245902583334</v>
      </c>
      <c r="AT169" s="35">
        <f t="shared" si="788"/>
        <v>-3.1585801040275197E-2</v>
      </c>
      <c r="AU169" s="243">
        <f>IFERROR('Turistas lugar residencia isla '!AU169/'Turistas lugar residencia isla '!$K169,"-")</f>
        <v>0.12391072826016604</v>
      </c>
      <c r="AV169" s="35">
        <f t="shared" si="789"/>
        <v>-0.12594895845815668</v>
      </c>
      <c r="AW169" s="243">
        <f>IFERROR('Turistas lugar residencia isla '!AW169/'Turistas lugar residencia isla '!$M169,"-")</f>
        <v>0.30065060020159445</v>
      </c>
      <c r="AX169" s="35">
        <f t="shared" si="790"/>
        <v>-4.9093069029171987E-2</v>
      </c>
      <c r="AY169" s="242">
        <f>IFERROR('Turistas lugar residencia isla '!AY169/'Turistas lugar residencia isla '!$C169,"-")</f>
        <v>2.456171099459107E-2</v>
      </c>
      <c r="AZ169" s="35">
        <f t="shared" si="791"/>
        <v>-4.0581661223356824E-2</v>
      </c>
      <c r="BA169" s="243">
        <f>IFERROR('Turistas lugar residencia isla '!BA169/'Turistas lugar residencia isla '!$E169,"-")</f>
        <v>3.2687690401197914E-2</v>
      </c>
      <c r="BB169" s="35">
        <f t="shared" si="792"/>
        <v>-4.1951457498568989E-2</v>
      </c>
      <c r="BC169" s="243">
        <f>IFERROR('Turistas lugar residencia isla '!BC169/'Turistas lugar residencia isla '!$G169,"-")</f>
        <v>2.8297302704917253E-2</v>
      </c>
      <c r="BD169" s="35">
        <f t="shared" si="793"/>
        <v>1.425451785219245E-3</v>
      </c>
      <c r="BE169" s="243">
        <f>IFERROR('Turistas lugar residencia isla '!BE169/'Turistas lugar residencia isla '!$I169,"-")</f>
        <v>1.2258059872308878E-2</v>
      </c>
      <c r="BF169" s="35">
        <f t="shared" si="794"/>
        <v>8.3915225668266036E-2</v>
      </c>
      <c r="BG169" s="243">
        <f>IFERROR('Turistas lugar residencia isla '!BG169/'Turistas lugar residencia isla '!$K169,"-")</f>
        <v>1.299182715221267E-2</v>
      </c>
      <c r="BH169" s="35">
        <f t="shared" si="795"/>
        <v>-0.10379473034575215</v>
      </c>
      <c r="BI169" s="243">
        <f>IFERROR('Turistas lugar residencia isla '!BI169/'Turistas lugar residencia isla '!$M169,"-")</f>
        <v>2.2267020984147349E-2</v>
      </c>
      <c r="BJ169" s="35">
        <f t="shared" si="796"/>
        <v>-0.29790252670875128</v>
      </c>
      <c r="BK169" s="242">
        <f>IFERROR('Turistas lugar residencia isla '!BK169/'Turistas lugar residencia isla '!$C169,"-")</f>
        <v>2.173796622217029E-2</v>
      </c>
      <c r="BL169" s="35">
        <f t="shared" si="797"/>
        <v>0.3645592464159717</v>
      </c>
      <c r="BM169" s="243">
        <f>IFERROR('Turistas lugar residencia isla '!BM169/'Turistas lugar residencia isla '!$E169,"-")</f>
        <v>2.5410492074146744E-2</v>
      </c>
      <c r="BN169" s="35">
        <f t="shared" si="798"/>
        <v>0.32657851220966228</v>
      </c>
      <c r="BO169" s="243">
        <f>IFERROR('Turistas lugar residencia isla '!BO169/'Turistas lugar residencia isla '!$G169,"-")</f>
        <v>9.4133788122755038E-3</v>
      </c>
      <c r="BP169" s="35">
        <f t="shared" si="799"/>
        <v>0.11108526582515443</v>
      </c>
      <c r="BQ169" s="243">
        <f>IFERROR('Turistas lugar residencia isla '!BQ169/'Turistas lugar residencia isla '!$I169,"-")</f>
        <v>4.6484175370153098E-2</v>
      </c>
      <c r="BR169" s="35">
        <f t="shared" si="800"/>
        <v>0.66577931656947542</v>
      </c>
      <c r="BS169" s="243">
        <f>IFERROR('Turistas lugar residencia isla '!BS169/'Turistas lugar residencia isla '!$K169,"-")</f>
        <v>9.4379034203573922E-3</v>
      </c>
      <c r="BT169" s="35">
        <f t="shared" si="801"/>
        <v>0.11318222492725361</v>
      </c>
      <c r="BU169" s="243">
        <f>IFERROR('Turistas lugar residencia isla '!BU169/'Turistas lugar residencia isla '!$M169,"-")</f>
        <v>2.0709245853569137E-2</v>
      </c>
      <c r="BV169" s="35">
        <f t="shared" si="802"/>
        <v>-0.19207615858554639</v>
      </c>
      <c r="BW169" s="242">
        <f>IFERROR('Turistas lugar residencia isla '!BW169/'Turistas lugar residencia isla '!$C169,"-")</f>
        <v>0.33795843252953978</v>
      </c>
      <c r="BX169" s="35">
        <f t="shared" si="803"/>
        <v>1.1344429130482059E-3</v>
      </c>
      <c r="BY169" s="243">
        <f>IFERROR('Turistas lugar residencia isla '!BY169/'Turistas lugar residencia isla '!$E169,"-")</f>
        <v>0.41032103578251666</v>
      </c>
      <c r="BZ169" s="35">
        <f t="shared" si="804"/>
        <v>2.8154775500280005E-2</v>
      </c>
      <c r="CA169" s="243">
        <f>IFERROR('Turistas lugar residencia isla '!CA169/'Turistas lugar residencia isla '!$G169,"-")</f>
        <v>0.21240603294682583</v>
      </c>
      <c r="CB169" s="35">
        <f t="shared" si="805"/>
        <v>-3.2648728037787844E-2</v>
      </c>
      <c r="CC169" s="243">
        <f>IFERROR('Turistas lugar residencia isla '!CC169/'Turistas lugar residencia isla '!$I169,"-")</f>
        <v>0.23473860749015685</v>
      </c>
      <c r="CD169" s="35">
        <f t="shared" si="806"/>
        <v>-3.4973023438537809E-2</v>
      </c>
      <c r="CE169" s="243">
        <f>IFERROR('Turistas lugar residencia isla '!CE169/'Turistas lugar residencia isla '!$K169,"-")</f>
        <v>0.42749466028843269</v>
      </c>
      <c r="CF169" s="35">
        <f t="shared" si="807"/>
        <v>2.2916072480971605E-2</v>
      </c>
      <c r="CG169" s="243">
        <f>IFERROR('Turistas lugar residencia isla '!CG169/'Turistas lugar residencia isla '!$M169,"-")</f>
        <v>5.9928525611655827E-2</v>
      </c>
      <c r="CH169" s="35">
        <f t="shared" si="808"/>
        <v>-0.55574723405272519</v>
      </c>
      <c r="CI169" s="242">
        <f>IFERROR('Turistas lugar residencia isla '!CI169/'Turistas lugar residencia isla '!$C169,"-")</f>
        <v>3.2818730191186994E-2</v>
      </c>
      <c r="CJ169" s="35">
        <f t="shared" si="809"/>
        <v>0.22288196379196812</v>
      </c>
      <c r="CK169" s="243">
        <f>IFERROR('Turistas lugar residencia isla '!CK169/'Turistas lugar residencia isla '!$E169,"-")</f>
        <v>2.8440775546031909E-2</v>
      </c>
      <c r="CL169" s="35">
        <f t="shared" si="810"/>
        <v>0.35797407104845158</v>
      </c>
      <c r="CM169" s="243">
        <f>IFERROR('Turistas lugar residencia isla '!CM169/'Turistas lugar residencia isla '!$G169,"-")</f>
        <v>5.4327010108901744E-2</v>
      </c>
      <c r="CN169" s="35">
        <f t="shared" si="811"/>
        <v>7.5133856693714085E-2</v>
      </c>
      <c r="CO169" s="243">
        <f>IFERROR('Turistas lugar residencia isla '!CO169/'Turistas lugar residencia isla '!$I169,"-")</f>
        <v>1.9520762403817778E-2</v>
      </c>
      <c r="CP169" s="35">
        <f t="shared" si="812"/>
        <v>0.35935391167631137</v>
      </c>
      <c r="CQ169" s="243">
        <f>IFERROR('Turistas lugar residencia isla '!CQ169/'Turistas lugar residencia isla '!$K169,"-")</f>
        <v>2.0629232787888415E-2</v>
      </c>
      <c r="CR169" s="35">
        <f t="shared" si="813"/>
        <v>0.39949663703508032</v>
      </c>
      <c r="CS169" s="243">
        <f>IFERROR('Turistas lugar residencia isla '!CS169/'Turistas lugar residencia isla '!$M169,"-")</f>
        <v>6.6801062952442036E-2</v>
      </c>
      <c r="CT169" s="35">
        <f t="shared" si="814"/>
        <v>0.16484353523320805</v>
      </c>
      <c r="CU169" s="242">
        <f>IFERROR('Turistas lugar residencia isla '!CU169/'Turistas lugar residencia isla '!$C169,"-")</f>
        <v>4.7634870326824112E-2</v>
      </c>
      <c r="CV169" s="35">
        <f t="shared" si="815"/>
        <v>2.5324457106865816E-2</v>
      </c>
      <c r="CW169" s="243">
        <f>IFERROR('Turistas lugar residencia isla '!CW169/'Turistas lugar residencia isla '!$E169,"-")</f>
        <v>2.747263386172355E-2</v>
      </c>
      <c r="CX169" s="35">
        <f t="shared" si="816"/>
        <v>0.3580500587334865</v>
      </c>
      <c r="CY169" s="243">
        <f>IFERROR('Turistas lugar residencia isla '!CY169/'Turistas lugar residencia isla '!$G169,"-")</f>
        <v>2.6715702621073392E-2</v>
      </c>
      <c r="CZ169" s="35">
        <f t="shared" si="817"/>
        <v>-0.25338618736368546</v>
      </c>
      <c r="DA169" s="243">
        <f>IFERROR('Turistas lugar residencia isla '!DA169/'Turistas lugar residencia isla '!$I169,"-")</f>
        <v>3.2304270526671897E-2</v>
      </c>
      <c r="DB169" s="35">
        <f t="shared" si="818"/>
        <v>5.9557835757398703E-2</v>
      </c>
      <c r="DC169" s="243">
        <f>IFERROR('Turistas lugar residencia isla '!DC169/'Turistas lugar residencia isla '!$K169,"-")</f>
        <v>0.12149829658788018</v>
      </c>
      <c r="DD169" s="35">
        <f t="shared" si="819"/>
        <v>-1.1445373232341627E-2</v>
      </c>
      <c r="DE169" s="243">
        <f>IFERROR('Turistas lugar residencia isla '!DE169/'Turistas lugar residencia isla '!$M169,"-")</f>
        <v>5.6812975350499402E-3</v>
      </c>
      <c r="DF169" s="35">
        <f t="shared" si="820"/>
        <v>-0.18269208741867504</v>
      </c>
      <c r="DG169" s="242">
        <f>IFERROR('Turistas lugar residencia isla '!DG169/'Turistas lugar residencia isla '!$C169,"-")</f>
        <v>3.0803160646734922E-2</v>
      </c>
      <c r="DH169" s="35">
        <f t="shared" si="821"/>
        <v>-7.0649300742868348E-2</v>
      </c>
      <c r="DI169" s="243">
        <f>IFERROR('Turistas lugar residencia isla '!DI169/'Turistas lugar residencia isla '!$E169,"-")</f>
        <v>1.9656503330407395E-2</v>
      </c>
      <c r="DJ169" s="35">
        <f t="shared" si="822"/>
        <v>0.27546213355583204</v>
      </c>
      <c r="DK169" s="243">
        <f>IFERROR('Turistas lugar residencia isla '!DK169/'Turistas lugar residencia isla '!$G169,"-")</f>
        <v>8.0347189801537766E-2</v>
      </c>
      <c r="DL169" s="35">
        <f t="shared" si="823"/>
        <v>-0.13835610259187525</v>
      </c>
      <c r="DM169" s="243">
        <f>IFERROR('Turistas lugar residencia isla '!DM169/'Turistas lugar residencia isla '!$I169,"-")</f>
        <v>7.6297965147665353E-3</v>
      </c>
      <c r="DN169" s="35">
        <f t="shared" si="824"/>
        <v>-3.2546487575411898E-2</v>
      </c>
      <c r="DO169" s="243">
        <f>IFERROR('Turistas lugar residencia isla '!DO169/'Turistas lugar residencia isla '!$K169,"-")</f>
        <v>9.5496990344389326E-3</v>
      </c>
      <c r="DP169" s="35">
        <f t="shared" si="825"/>
        <v>-0.24445751119111647</v>
      </c>
      <c r="DQ169" s="243">
        <f>IFERROR('Turistas lugar residencia isla '!DQ169/'Turistas lugar residencia isla '!$M169,"-")</f>
        <v>6.7809035095757354E-3</v>
      </c>
      <c r="DR169" s="35">
        <f t="shared" si="826"/>
        <v>0.22415252181693712</v>
      </c>
      <c r="DS169" s="242">
        <f>IFERROR('Turistas lugar residencia isla '!DS169/'Turistas lugar residencia isla '!$C169,"-")</f>
        <v>8.3201883145651676E-2</v>
      </c>
      <c r="DT169" s="35">
        <f t="shared" si="827"/>
        <v>0.25971292616735431</v>
      </c>
      <c r="DU169" s="243">
        <f>IFERROR('Turistas lugar residencia isla '!DU169/'Turistas lugar residencia isla '!$E169,"-")</f>
        <v>0.12507099705684929</v>
      </c>
      <c r="DV169" s="35">
        <f t="shared" si="828"/>
        <v>0.19598700457192653</v>
      </c>
      <c r="DW169" s="243">
        <f>IFERROR('Turistas lugar residencia isla '!DW169/'Turistas lugar residencia isla '!$G169,"-")</f>
        <v>0.1212639461874863</v>
      </c>
      <c r="DX169" s="35">
        <f t="shared" si="829"/>
        <v>0.46012028853812637</v>
      </c>
      <c r="DY169" s="243">
        <f>IFERROR('Turistas lugar residencia isla '!DY169/'Turistas lugar residencia isla '!$I169,"-")</f>
        <v>8.410770969344053E-2</v>
      </c>
      <c r="DZ169" s="35">
        <f t="shared" si="830"/>
        <v>5.3966761071464031E-2</v>
      </c>
      <c r="EA169" s="243">
        <f>IFERROR('Turistas lugar residencia isla '!EA169/'Turistas lugar residencia isla '!$K169,"-")</f>
        <v>4.4324018993486432E-2</v>
      </c>
      <c r="EB169" s="35">
        <f t="shared" si="831"/>
        <v>0.42735529780574066</v>
      </c>
      <c r="EC169" s="243">
        <f>IFERROR('Turistas lugar residencia isla '!EC169/'Turistas lugar residencia isla '!$M169,"-")</f>
        <v>3.2621643910931919E-2</v>
      </c>
      <c r="ED169" s="35">
        <f t="shared" si="832"/>
        <v>-0.60584320802106273</v>
      </c>
    </row>
    <row r="170" spans="1:134" s="16" customFormat="1" outlineLevel="1" x14ac:dyDescent="0.25">
      <c r="A170" s="218"/>
      <c r="B170" s="33" t="s">
        <v>45</v>
      </c>
      <c r="C170" s="242">
        <f>IFERROR('Turistas lugar residencia isla '!C170/'Turistas lugar residencia isla '!$C170,"-")</f>
        <v>1</v>
      </c>
      <c r="D170" s="35">
        <f t="shared" si="767"/>
        <v>0</v>
      </c>
      <c r="E170" s="243">
        <f>IFERROR('Turistas lugar residencia isla '!E170/'Turistas lugar residencia isla '!$E170,"-")</f>
        <v>1</v>
      </c>
      <c r="F170" s="35">
        <f t="shared" si="768"/>
        <v>0</v>
      </c>
      <c r="G170" s="243">
        <f>IFERROR('Turistas lugar residencia isla '!G170/'Turistas lugar residencia isla '!$G170,"-")</f>
        <v>1</v>
      </c>
      <c r="H170" s="35">
        <f t="shared" si="769"/>
        <v>0</v>
      </c>
      <c r="I170" s="243">
        <f>IFERROR('Turistas lugar residencia isla '!I170/'Turistas lugar residencia isla '!$I170,"-")</f>
        <v>1</v>
      </c>
      <c r="J170" s="35">
        <f t="shared" si="770"/>
        <v>0</v>
      </c>
      <c r="K170" s="243">
        <f>IFERROR('Turistas lugar residencia isla '!K170/'Turistas lugar residencia isla '!$K170,"-")</f>
        <v>1</v>
      </c>
      <c r="L170" s="35">
        <f t="shared" si="771"/>
        <v>0</v>
      </c>
      <c r="M170" s="243">
        <f>IFERROR('Turistas lugar residencia isla '!M170/'Turistas lugar residencia isla '!$M170,"-")</f>
        <v>1</v>
      </c>
      <c r="N170" s="35">
        <f t="shared" si="772"/>
        <v>0</v>
      </c>
      <c r="O170" s="242">
        <f>IFERROR('Turistas lugar residencia isla '!O170/'Turistas lugar residencia isla '!$C170,"-")</f>
        <v>0.80825541409331902</v>
      </c>
      <c r="P170" s="35">
        <f t="shared" si="773"/>
        <v>2.1188723527170605E-2</v>
      </c>
      <c r="Q170" s="243">
        <f>IFERROR('Turistas lugar residencia isla '!Q170/'Turistas lugar residencia isla '!$E170,"-")</f>
        <v>0.80765393333349922</v>
      </c>
      <c r="R170" s="35">
        <f t="shared" si="774"/>
        <v>4.9117104033123526E-2</v>
      </c>
      <c r="S170" s="243">
        <f>IFERROR('Turistas lugar residencia isla '!S170/'Turistas lugar residencia isla '!$G170,"-")</f>
        <v>0.80243551153198622</v>
      </c>
      <c r="T170" s="35">
        <f t="shared" si="775"/>
        <v>-1.7806879354091754E-2</v>
      </c>
      <c r="U170" s="243">
        <f>IFERROR('Turistas lugar residencia isla '!U170/'Turistas lugar residencia isla '!$I170,"-")</f>
        <v>0.860978887193386</v>
      </c>
      <c r="V170" s="35">
        <f t="shared" si="776"/>
        <v>2.4493278054913858E-2</v>
      </c>
      <c r="W170" s="243">
        <f>IFERROR('Turistas lugar residencia isla '!W170/'Turistas lugar residencia isla '!$K170,"-")</f>
        <v>0.77805662966196831</v>
      </c>
      <c r="X170" s="35">
        <f t="shared" si="777"/>
        <v>3.143855998354339E-2</v>
      </c>
      <c r="Y170" s="243">
        <f>IFERROR('Turistas lugar residencia isla '!Y170/'Turistas lugar residencia isla '!$M170,"-")</f>
        <v>0.4576713008937438</v>
      </c>
      <c r="Z170" s="35">
        <f t="shared" si="778"/>
        <v>-0.31026850997252375</v>
      </c>
      <c r="AA170" s="242">
        <f>IFERROR('Turistas lugar residencia isla '!AA170/'Turistas lugar residencia isla '!$C170,"-")</f>
        <v>0.19174458590668092</v>
      </c>
      <c r="AB170" s="35">
        <f t="shared" si="779"/>
        <v>-8.0428471027368165E-2</v>
      </c>
      <c r="AC170" s="243">
        <f>IFERROR('Turistas lugar residencia isla '!AC170/'Turistas lugar residencia isla '!$E170,"-")</f>
        <v>0.19234855477954074</v>
      </c>
      <c r="AD170" s="35">
        <f t="shared" si="780"/>
        <v>-0.16427769017288774</v>
      </c>
      <c r="AE170" s="243">
        <f>IFERROR('Turistas lugar residencia isla '!AE170/'Turistas lugar residencia isla '!$G170,"-")</f>
        <v>0.1975644884680138</v>
      </c>
      <c r="AF170" s="35">
        <f t="shared" si="781"/>
        <v>7.9489666188391483E-2</v>
      </c>
      <c r="AG170" s="243">
        <f>IFERROR('Turistas lugar residencia isla '!AG170/'Turistas lugar residencia isla '!$I170,"-")</f>
        <v>0.13902680665953038</v>
      </c>
      <c r="AH170" s="35">
        <f t="shared" si="782"/>
        <v>-0.12893276156501965</v>
      </c>
      <c r="AI170" s="243">
        <f>IFERROR('Turistas lugar residencia isla '!AI170/'Turistas lugar residencia isla '!$K170,"-")</f>
        <v>0.22194835973556193</v>
      </c>
      <c r="AJ170" s="35">
        <f t="shared" si="783"/>
        <v>-9.6517670909602948E-2</v>
      </c>
      <c r="AK170" s="243">
        <f>IFERROR('Turistas lugar residencia isla '!AK170/'Turistas lugar residencia isla '!$M170,"-")</f>
        <v>0.54226663356504468</v>
      </c>
      <c r="AL170" s="35">
        <f t="shared" si="784"/>
        <v>0.61135993225378704</v>
      </c>
      <c r="AM170" s="242">
        <f>IFERROR('Turistas lugar residencia isla '!AM170/'Turistas lugar residencia isla '!$C170,"-")</f>
        <v>0.19729860799625834</v>
      </c>
      <c r="AN170" s="35">
        <f t="shared" si="785"/>
        <v>-2.5082995235041872E-2</v>
      </c>
      <c r="AO170" s="243">
        <f>IFERROR('Turistas lugar residencia isla '!AO170/'Turistas lugar residencia isla '!$E170,"-")</f>
        <v>0.11628942726125933</v>
      </c>
      <c r="AP170" s="35">
        <f t="shared" si="786"/>
        <v>-4.2563431909018457E-2</v>
      </c>
      <c r="AQ170" s="243">
        <f>IFERROR('Turistas lugar residencia isla '!AQ170/'Turistas lugar residencia isla '!$G170,"-")</f>
        <v>0.24311161518446861</v>
      </c>
      <c r="AR170" s="35">
        <f t="shared" si="787"/>
        <v>3.4342240119032752E-2</v>
      </c>
      <c r="AS170" s="243">
        <f>IFERROR('Turistas lugar residencia isla '!AS170/'Turistas lugar residencia isla '!$I170,"-")</f>
        <v>0.3799280296991368</v>
      </c>
      <c r="AT170" s="35">
        <f t="shared" si="788"/>
        <v>-7.0978818204137539E-2</v>
      </c>
      <c r="AU170" s="243">
        <f>IFERROR('Turistas lugar residencia isla '!AU170/'Turistas lugar residencia isla '!$K170,"-")</f>
        <v>0.12695023075963577</v>
      </c>
      <c r="AV170" s="35">
        <f t="shared" si="789"/>
        <v>-1.4967496948785297E-2</v>
      </c>
      <c r="AW170" s="243">
        <f>IFERROR('Turistas lugar residencia isla '!AW170/'Turistas lugar residencia isla '!$M170,"-")</f>
        <v>0.22610476663356505</v>
      </c>
      <c r="AX170" s="35">
        <f t="shared" si="790"/>
        <v>-0.30149873836119234</v>
      </c>
      <c r="AY170" s="242">
        <f>IFERROR('Turistas lugar residencia isla '!AY170/'Turistas lugar residencia isla '!$C170,"-")</f>
        <v>2.9850832096976389E-2</v>
      </c>
      <c r="AZ170" s="35">
        <f t="shared" si="791"/>
        <v>-4.9572582370507989E-2</v>
      </c>
      <c r="BA170" s="243">
        <f>IFERROR('Turistas lugar residencia isla '!BA170/'Turistas lugar residencia isla '!$E170,"-")</f>
        <v>3.7515768416390691E-2</v>
      </c>
      <c r="BB170" s="35">
        <f t="shared" si="792"/>
        <v>-0.11161671099019121</v>
      </c>
      <c r="BC170" s="243">
        <f>IFERROR('Turistas lugar residencia isla '!BC170/'Turistas lugar residencia isla '!$G170,"-")</f>
        <v>4.0111768237884253E-2</v>
      </c>
      <c r="BD170" s="35">
        <f t="shared" si="793"/>
        <v>3.2715443280717738E-2</v>
      </c>
      <c r="BE170" s="243">
        <f>IFERROR('Turistas lugar residencia isla '!BE170/'Turistas lugar residencia isla '!$I170,"-")</f>
        <v>1.1342155009451797E-2</v>
      </c>
      <c r="BF170" s="35">
        <f t="shared" si="794"/>
        <v>-2.0819155639571485E-2</v>
      </c>
      <c r="BG170" s="243">
        <f>IFERROR('Turistas lugar residencia isla '!BG170/'Turistas lugar residencia isla '!$K170,"-")</f>
        <v>1.589123113384059E-2</v>
      </c>
      <c r="BH170" s="35">
        <f t="shared" si="795"/>
        <v>-3.6760682048768922E-2</v>
      </c>
      <c r="BI170" s="243">
        <f>IFERROR('Turistas lugar residencia isla '!BI170/'Turistas lugar residencia isla '!$M170,"-")</f>
        <v>3.5873882820258191E-2</v>
      </c>
      <c r="BJ170" s="35">
        <f t="shared" si="796"/>
        <v>-0.12075015610424</v>
      </c>
      <c r="BK170" s="242">
        <f>IFERROR('Turistas lugar residencia isla '!BK170/'Turistas lugar residencia isla '!$C170,"-")</f>
        <v>2.7192185457375395E-2</v>
      </c>
      <c r="BL170" s="35">
        <f t="shared" si="797"/>
        <v>0.25908125852614705</v>
      </c>
      <c r="BM170" s="243">
        <f>IFERROR('Turistas lugar residencia isla '!BM170/'Turistas lugar residencia isla '!$E170,"-")</f>
        <v>3.1310414494751325E-2</v>
      </c>
      <c r="BN170" s="35">
        <f t="shared" si="798"/>
        <v>0.18711741078109823</v>
      </c>
      <c r="BO170" s="243">
        <f>IFERROR('Turistas lugar residencia isla '!BO170/'Turistas lugar residencia isla '!$G170,"-")</f>
        <v>1.2573926761978393E-2</v>
      </c>
      <c r="BP170" s="35">
        <f t="shared" si="799"/>
        <v>6.4770604879416549E-2</v>
      </c>
      <c r="BQ170" s="243">
        <f>IFERROR('Turistas lugar residencia isla '!BQ170/'Turistas lugar residencia isla '!$I170,"-")</f>
        <v>5.6078757373539526E-2</v>
      </c>
      <c r="BR170" s="35">
        <f t="shared" si="800"/>
        <v>0.35485301318696338</v>
      </c>
      <c r="BS170" s="243">
        <f>IFERROR('Turistas lugar residencia isla '!BS170/'Turistas lugar residencia isla '!$K170,"-")</f>
        <v>1.1385805164026444E-2</v>
      </c>
      <c r="BT170" s="35">
        <f t="shared" si="801"/>
        <v>-7.6338475881131185E-2</v>
      </c>
      <c r="BU170" s="243">
        <f>IFERROR('Turistas lugar residencia isla '!BU170/'Turistas lugar residencia isla '!$M170,"-")</f>
        <v>3.3701588877855015E-2</v>
      </c>
      <c r="BV170" s="35">
        <f t="shared" si="802"/>
        <v>9.5809702684225506E-2</v>
      </c>
      <c r="BW170" s="242">
        <f>IFERROR('Turistas lugar residencia isla '!BW170/'Turistas lugar residencia isla '!$C170,"-")</f>
        <v>0.30955598492602943</v>
      </c>
      <c r="BX170" s="35">
        <f t="shared" si="803"/>
        <v>-9.94590813477636E-4</v>
      </c>
      <c r="BY170" s="243">
        <f>IFERROR('Turistas lugar residencia isla '!BY170/'Turistas lugar residencia isla '!$E170,"-")</f>
        <v>0.39775721490578758</v>
      </c>
      <c r="BZ170" s="35">
        <f t="shared" si="804"/>
        <v>5.9186964210143467E-2</v>
      </c>
      <c r="CA170" s="243">
        <f>IFERROR('Turistas lugar residencia isla '!CA170/'Turistas lugar residencia isla '!$G170,"-")</f>
        <v>0.19784704861996838</v>
      </c>
      <c r="CB170" s="35">
        <f t="shared" si="805"/>
        <v>-7.9969403156473384E-2</v>
      </c>
      <c r="CC170" s="243">
        <f>IFERROR('Turistas lugar residencia isla '!CC170/'Turistas lugar residencia isla '!$I170,"-")</f>
        <v>0.1780980253718086</v>
      </c>
      <c r="CD170" s="35">
        <f t="shared" si="806"/>
        <v>-6.393422340940369E-2</v>
      </c>
      <c r="CE170" s="243">
        <f>IFERROR('Turistas lugar residencia isla '!CE170/'Turistas lugar residencia isla '!$K170,"-")</f>
        <v>0.39598852438568044</v>
      </c>
      <c r="CF170" s="35">
        <f t="shared" si="807"/>
        <v>1.1717673798422146E-2</v>
      </c>
      <c r="CG170" s="243">
        <f>IFERROR('Turistas lugar residencia isla '!CG170/'Turistas lugar residencia isla '!$M170,"-")</f>
        <v>4.5245779543197619E-2</v>
      </c>
      <c r="CH170" s="35">
        <f t="shared" si="808"/>
        <v>-0.52434960758040583</v>
      </c>
      <c r="CI170" s="242">
        <f>IFERROR('Turistas lugar residencia isla '!CI170/'Turistas lugar residencia isla '!$C170,"-")</f>
        <v>4.3828374487726522E-2</v>
      </c>
      <c r="CJ170" s="35">
        <f t="shared" si="809"/>
        <v>1.157770442736461E-2</v>
      </c>
      <c r="CK170" s="243">
        <f>IFERROR('Turistas lugar residencia isla '!CK170/'Turistas lugar residencia isla '!$E170,"-")</f>
        <v>3.4084660534297394E-2</v>
      </c>
      <c r="CL170" s="35">
        <f t="shared" si="810"/>
        <v>-5.3436284016844748E-2</v>
      </c>
      <c r="CM170" s="243">
        <f>IFERROR('Turistas lugar residencia isla '!CM170/'Turistas lugar residencia isla '!$G170,"-")</f>
        <v>7.9846789606495744E-2</v>
      </c>
      <c r="CN170" s="35">
        <f t="shared" si="811"/>
        <v>7.1493384429677231E-2</v>
      </c>
      <c r="CO170" s="243">
        <f>IFERROR('Turistas lugar residencia isla '!CO170/'Turistas lugar residencia isla '!$I170,"-")</f>
        <v>2.3452980162616439E-2</v>
      </c>
      <c r="CP170" s="35">
        <f t="shared" si="812"/>
        <v>-0.20443149850470543</v>
      </c>
      <c r="CQ170" s="243">
        <f>IFERROR('Turistas lugar residencia isla '!CQ170/'Turistas lugar residencia isla '!$K170,"-")</f>
        <v>3.4112510914307094E-2</v>
      </c>
      <c r="CR170" s="35">
        <f t="shared" si="813"/>
        <v>0.17045909747843213</v>
      </c>
      <c r="CS170" s="243">
        <f>IFERROR('Turistas lugar residencia isla '!CS170/'Turistas lugar residencia isla '!$M170,"-")</f>
        <v>6.0327706057596825E-2</v>
      </c>
      <c r="CT170" s="35">
        <f t="shared" si="814"/>
        <v>-0.2338558939240819</v>
      </c>
      <c r="CU170" s="242">
        <f>IFERROR('Turistas lugar residencia isla '!CU170/'Turistas lugar residencia isla '!$C170,"-")</f>
        <v>4.2633229441013311E-2</v>
      </c>
      <c r="CV170" s="35">
        <f t="shared" si="815"/>
        <v>-4.4289255113220571E-2</v>
      </c>
      <c r="CW170" s="243">
        <f>IFERROR('Turistas lugar residencia isla '!CW170/'Turistas lugar residencia isla '!$E170,"-")</f>
        <v>2.4699498147599842E-2</v>
      </c>
      <c r="CX170" s="35">
        <f t="shared" si="816"/>
        <v>0.20146386588138654</v>
      </c>
      <c r="CY170" s="243">
        <f>IFERROR('Turistas lugar residencia isla '!CY170/'Turistas lugar residencia isla '!$G170,"-")</f>
        <v>2.4253079709433977E-2</v>
      </c>
      <c r="CZ170" s="35">
        <f t="shared" si="817"/>
        <v>-0.27366634768091336</v>
      </c>
      <c r="DA170" s="243">
        <f>IFERROR('Turistas lugar residencia isla '!DA170/'Turistas lugar residencia isla '!$I170,"-")</f>
        <v>2.4529118363814426E-2</v>
      </c>
      <c r="DB170" s="35">
        <f t="shared" si="818"/>
        <v>-2.7372575334701166E-2</v>
      </c>
      <c r="DC170" s="243">
        <f>IFERROR('Turistas lugar residencia isla '!DC170/'Turistas lugar residencia isla '!$K170,"-")</f>
        <v>0.12078832480977922</v>
      </c>
      <c r="DD170" s="35">
        <f t="shared" si="819"/>
        <v>4.7664984797388232E-2</v>
      </c>
      <c r="DE170" s="243">
        <f>IFERROR('Turistas lugar residencia isla '!DE170/'Turistas lugar residencia isla '!$M170,"-")</f>
        <v>4.3445878848063554E-3</v>
      </c>
      <c r="DF170" s="35">
        <f t="shared" si="820"/>
        <v>-0.73970688973481924</v>
      </c>
      <c r="DG170" s="242">
        <f>IFERROR('Turistas lugar residencia isla '!DG170/'Turistas lugar residencia isla '!$C170,"-")</f>
        <v>3.0871545388676119E-2</v>
      </c>
      <c r="DH170" s="35">
        <f t="shared" si="821"/>
        <v>0.15889933556652025</v>
      </c>
      <c r="DI170" s="243">
        <f>IFERROR('Turistas lugar residencia isla '!DI170/'Turistas lugar residencia isla '!$E170,"-")</f>
        <v>2.1459974969582817E-2</v>
      </c>
      <c r="DJ170" s="35">
        <f t="shared" si="822"/>
        <v>0.61397733668728072</v>
      </c>
      <c r="DK170" s="243">
        <f>IFERROR('Turistas lugar residencia isla '!DK170/'Turistas lugar residencia isla '!$G170,"-")</f>
        <v>7.4996173664608951E-2</v>
      </c>
      <c r="DL170" s="35">
        <f t="shared" si="823"/>
        <v>1.044605428538592E-2</v>
      </c>
      <c r="DM170" s="243">
        <f>IFERROR('Turistas lugar residencia isla '!DM170/'Turistas lugar residencia isla '!$I170,"-")</f>
        <v>1.5111485640102945E-2</v>
      </c>
      <c r="DN170" s="35">
        <f t="shared" si="824"/>
        <v>0.55514200167512429</v>
      </c>
      <c r="DO170" s="243">
        <f>IFERROR('Turistas lugar residencia isla '!DO170/'Turistas lugar residencia isla '!$K170,"-")</f>
        <v>1.0298116502432331E-2</v>
      </c>
      <c r="DP170" s="35">
        <f t="shared" si="825"/>
        <v>-0.19686299463880796</v>
      </c>
      <c r="DQ170" s="243">
        <f>IFERROR('Turistas lugar residencia isla '!DQ170/'Turistas lugar residencia isla '!$M170,"-")</f>
        <v>0</v>
      </c>
      <c r="DR170" s="35">
        <f t="shared" si="826"/>
        <v>-1</v>
      </c>
      <c r="DS170" s="242">
        <f>IFERROR('Turistas lugar residencia isla '!DS170/'Turistas lugar residencia isla '!$C170,"-")</f>
        <v>8.1069554183103507E-2</v>
      </c>
      <c r="DT170" s="35">
        <f t="shared" si="827"/>
        <v>0.10901520853349078</v>
      </c>
      <c r="DU170" s="243">
        <f>IFERROR('Turistas lugar residencia isla '!DU170/'Turistas lugar residencia isla '!$E170,"-")</f>
        <v>0.11873524237953179</v>
      </c>
      <c r="DV170" s="35">
        <f t="shared" si="828"/>
        <v>5.2131854046478354E-2</v>
      </c>
      <c r="DW170" s="243">
        <f>IFERROR('Turistas lugar residencia isla '!DW170/'Turistas lugar residencia isla '!$G170,"-")</f>
        <v>0.11369514114272035</v>
      </c>
      <c r="DX170" s="35">
        <f t="shared" si="829"/>
        <v>-6.0867817643316613E-2</v>
      </c>
      <c r="DY170" s="243">
        <f>IFERROR('Turistas lugar residencia isla '!DY170/'Turistas lugar residencia isla '!$I170,"-")</f>
        <v>0.11430979114947502</v>
      </c>
      <c r="DZ170" s="35">
        <f t="shared" si="830"/>
        <v>0.52317649678132572</v>
      </c>
      <c r="EA170" s="243">
        <f>IFERROR('Turistas lugar residencia isla '!EA170/'Turistas lugar residencia isla '!$K170,"-")</f>
        <v>4.1337158538106523E-2</v>
      </c>
      <c r="EB170" s="35">
        <f t="shared" si="831"/>
        <v>7.8373242746586191E-2</v>
      </c>
      <c r="EC170" s="243">
        <f>IFERROR('Turistas lugar residencia isla '!EC170/'Turistas lugar residencia isla '!$M170,"-")</f>
        <v>5.1514399205561071E-2</v>
      </c>
      <c r="ED170" s="35">
        <f t="shared" si="832"/>
        <v>-0.23373811480555651</v>
      </c>
    </row>
    <row r="171" spans="1:134" s="16" customFormat="1" outlineLevel="1" x14ac:dyDescent="0.25">
      <c r="A171" s="218"/>
      <c r="B171" s="33" t="s">
        <v>47</v>
      </c>
      <c r="C171" s="242">
        <f>IFERROR('Turistas lugar residencia isla '!C171/'Turistas lugar residencia isla '!$C171,"-")</f>
        <v>1</v>
      </c>
      <c r="D171" s="35">
        <f t="shared" si="767"/>
        <v>0</v>
      </c>
      <c r="E171" s="243">
        <f>IFERROR('Turistas lugar residencia isla '!E171/'Turistas lugar residencia isla '!$E171,"-")</f>
        <v>1</v>
      </c>
      <c r="F171" s="35">
        <f t="shared" si="768"/>
        <v>0</v>
      </c>
      <c r="G171" s="243">
        <f>IFERROR('Turistas lugar residencia isla '!G171/'Turistas lugar residencia isla '!$G171,"-")</f>
        <v>1</v>
      </c>
      <c r="H171" s="35">
        <f t="shared" si="769"/>
        <v>0</v>
      </c>
      <c r="I171" s="243">
        <f>IFERROR('Turistas lugar residencia isla '!I171/'Turistas lugar residencia isla '!$I171,"-")</f>
        <v>1</v>
      </c>
      <c r="J171" s="35">
        <f t="shared" si="770"/>
        <v>0</v>
      </c>
      <c r="K171" s="243">
        <f>IFERROR('Turistas lugar residencia isla '!K171/'Turistas lugar residencia isla '!$K171,"-")</f>
        <v>1</v>
      </c>
      <c r="L171" s="35">
        <f t="shared" si="771"/>
        <v>0</v>
      </c>
      <c r="M171" s="243">
        <f>IFERROR('Turistas lugar residencia isla '!M171/'Turistas lugar residencia isla '!$M171,"-")</f>
        <v>1</v>
      </c>
      <c r="N171" s="35">
        <f t="shared" si="772"/>
        <v>0</v>
      </c>
      <c r="O171" s="242">
        <f>IFERROR('Turistas lugar residencia isla '!O171/'Turistas lugar residencia isla '!$C171,"-")</f>
        <v>0.78028664556768235</v>
      </c>
      <c r="P171" s="35">
        <f t="shared" si="773"/>
        <v>5.1104277945933418E-2</v>
      </c>
      <c r="Q171" s="243">
        <f>IFERROR('Turistas lugar residencia isla '!Q171/'Turistas lugar residencia isla '!$E171,"-")</f>
        <v>0.77583233042774935</v>
      </c>
      <c r="R171" s="35">
        <f t="shared" si="774"/>
        <v>8.0822266072503979E-2</v>
      </c>
      <c r="S171" s="243">
        <f>IFERROR('Turistas lugar residencia isla '!S171/'Turistas lugar residencia isla '!$G171,"-")</f>
        <v>0.79410238245867915</v>
      </c>
      <c r="T171" s="35">
        <f t="shared" si="775"/>
        <v>-1.128920315957016E-3</v>
      </c>
      <c r="U171" s="243">
        <f>IFERROR('Turistas lugar residencia isla '!U171/'Turistas lugar residencia isla '!$I171,"-")</f>
        <v>0.84365019699170773</v>
      </c>
      <c r="V171" s="35">
        <f t="shared" si="776"/>
        <v>8.4768622194534071E-2</v>
      </c>
      <c r="W171" s="243">
        <f>IFERROR('Turistas lugar residencia isla '!W171/'Turistas lugar residencia isla '!$K171,"-")</f>
        <v>0.73488063906290546</v>
      </c>
      <c r="X171" s="35">
        <f t="shared" si="777"/>
        <v>5.2971828235644169E-2</v>
      </c>
      <c r="Y171" s="243">
        <f>IFERROR('Turistas lugar residencia isla '!Y171/'Turistas lugar residencia isla '!$M171,"-")</f>
        <v>0.45590127500292432</v>
      </c>
      <c r="Z171" s="35">
        <f t="shared" si="778"/>
        <v>-0.14184604327716277</v>
      </c>
      <c r="AA171" s="242">
        <f>IFERROR('Turistas lugar residencia isla '!AA171/'Turistas lugar residencia isla '!$C171,"-")</f>
        <v>0.21971335443231763</v>
      </c>
      <c r="AB171" s="35">
        <f t="shared" si="779"/>
        <v>-0.14724294449519526</v>
      </c>
      <c r="AC171" s="243">
        <f>IFERROR('Turistas lugar residencia isla '!AC171/'Turistas lugar residencia isla '!$E171,"-")</f>
        <v>0.22416766957225062</v>
      </c>
      <c r="AD171" s="35">
        <f t="shared" si="780"/>
        <v>-0.20559539745114463</v>
      </c>
      <c r="AE171" s="243">
        <f>IFERROR('Turistas lugar residencia isla '!AE171/'Turistas lugar residencia isla '!$G171,"-")</f>
        <v>0.20589761754132083</v>
      </c>
      <c r="AF171" s="35">
        <f t="shared" si="781"/>
        <v>4.3574223089217767E-3</v>
      </c>
      <c r="AG171" s="243">
        <f>IFERROR('Turistas lugar residencia isla '!AG171/'Turistas lugar residencia isla '!$I171,"-")</f>
        <v>0.15634980300829229</v>
      </c>
      <c r="AH171" s="35">
        <f t="shared" si="782"/>
        <v>-0.29659726233271733</v>
      </c>
      <c r="AI171" s="243">
        <f>IFERROR('Turistas lugar residencia isla '!AI171/'Turistas lugar residencia isla '!$K171,"-")</f>
        <v>0.26511936093709454</v>
      </c>
      <c r="AJ171" s="35">
        <f t="shared" si="783"/>
        <v>-0.12239361195647136</v>
      </c>
      <c r="AK171" s="243">
        <f>IFERROR('Turistas lugar residencia isla '!AK171/'Turistas lugar residencia isla '!$M171,"-")</f>
        <v>0.54409872499707568</v>
      </c>
      <c r="AL171" s="35">
        <f t="shared" si="784"/>
        <v>0.16076410406433661</v>
      </c>
      <c r="AM171" s="242">
        <f>IFERROR('Turistas lugar residencia isla '!AM171/'Turistas lugar residencia isla '!$C171,"-")</f>
        <v>0.1892144664434294</v>
      </c>
      <c r="AN171" s="35">
        <f t="shared" si="785"/>
        <v>3.9240811290919053E-2</v>
      </c>
      <c r="AO171" s="243">
        <f>IFERROR('Turistas lugar residencia isla '!AO171/'Turistas lugar residencia isla '!$E171,"-")</f>
        <v>0.10640137986815243</v>
      </c>
      <c r="AP171" s="35">
        <f t="shared" si="786"/>
        <v>3.772688254256984E-2</v>
      </c>
      <c r="AQ171" s="243">
        <f>IFERROR('Turistas lugar residencia isla '!AQ171/'Turistas lugar residencia isla '!$G171,"-")</f>
        <v>0.2226608225903603</v>
      </c>
      <c r="AR171" s="35">
        <f t="shared" si="787"/>
        <v>1.9815786582398243E-2</v>
      </c>
      <c r="AS171" s="243">
        <f>IFERROR('Turistas lugar residencia isla '!AS171/'Turistas lugar residencia isla '!$I171,"-")</f>
        <v>0.34896642944757533</v>
      </c>
      <c r="AT171" s="35">
        <f t="shared" si="788"/>
        <v>-6.5807398871560507E-2</v>
      </c>
      <c r="AU171" s="243">
        <f>IFERROR('Turistas lugar residencia isla '!AU171/'Turistas lugar residencia isla '!$K171,"-")</f>
        <v>0.15557697297698039</v>
      </c>
      <c r="AV171" s="35">
        <f t="shared" si="789"/>
        <v>0.35695915252840438</v>
      </c>
      <c r="AW171" s="243">
        <f>IFERROR('Turistas lugar residencia isla '!AW171/'Turistas lugar residencia isla '!$M171,"-")</f>
        <v>0.24459001052754709</v>
      </c>
      <c r="AX171" s="35">
        <f t="shared" si="790"/>
        <v>2.648925981443373E-2</v>
      </c>
      <c r="AY171" s="242">
        <f>IFERROR('Turistas lugar residencia isla '!AY171/'Turistas lugar residencia isla '!$C171,"-")</f>
        <v>2.4264759778692625E-2</v>
      </c>
      <c r="AZ171" s="35">
        <f t="shared" si="791"/>
        <v>-2.5523945418597482E-2</v>
      </c>
      <c r="BA171" s="243">
        <f>IFERROR('Turistas lugar residencia isla '!BA171/'Turistas lugar residencia isla '!$E171,"-")</f>
        <v>3.0467215950340337E-2</v>
      </c>
      <c r="BB171" s="35">
        <f t="shared" si="792"/>
        <v>-0.10167336248932701</v>
      </c>
      <c r="BC171" s="243">
        <f>IFERROR('Turistas lugar residencia isla '!BC171/'Turistas lugar residencia isla '!$G171,"-")</f>
        <v>3.4249974429009247E-2</v>
      </c>
      <c r="BD171" s="35">
        <f t="shared" si="793"/>
        <v>1.0631646899297298E-3</v>
      </c>
      <c r="BE171" s="243">
        <f>IFERROR('Turistas lugar residencia isla '!BE171/'Turistas lugar residencia isla '!$I171,"-")</f>
        <v>8.6879843537145795E-3</v>
      </c>
      <c r="BF171" s="35">
        <f t="shared" si="794"/>
        <v>-5.5111479724945234E-4</v>
      </c>
      <c r="BG171" s="243">
        <f>IFERROR('Turistas lugar residencia isla '!BG171/'Turistas lugar residencia isla '!$K171,"-")</f>
        <v>1.1426400266894021E-2</v>
      </c>
      <c r="BH171" s="35">
        <f t="shared" si="795"/>
        <v>-4.0177850480954902E-2</v>
      </c>
      <c r="BI171" s="243">
        <f>IFERROR('Turistas lugar residencia isla '!BI171/'Turistas lugar residencia isla '!$M171,"-")</f>
        <v>1.643467072172184E-2</v>
      </c>
      <c r="BJ171" s="35">
        <f t="shared" si="796"/>
        <v>-0.21623974036409754</v>
      </c>
      <c r="BK171" s="242">
        <f>IFERROR('Turistas lugar residencia isla '!BK171/'Turistas lugar residencia isla '!$C171,"-")</f>
        <v>3.0005279385253165E-2</v>
      </c>
      <c r="BL171" s="35">
        <f t="shared" si="797"/>
        <v>0.21728978487141659</v>
      </c>
      <c r="BM171" s="243">
        <f>IFERROR('Turistas lugar residencia isla '!BM171/'Turistas lugar residencia isla '!$E171,"-")</f>
        <v>3.6981635864878168E-2</v>
      </c>
      <c r="BN171" s="35">
        <f t="shared" si="798"/>
        <v>0.27332473796151446</v>
      </c>
      <c r="BO171" s="243">
        <f>IFERROR('Turistas lugar residencia isla '!BO171/'Turistas lugar residencia isla '!$G171,"-")</f>
        <v>1.9630944308276287E-2</v>
      </c>
      <c r="BP171" s="35">
        <f t="shared" si="799"/>
        <v>0.52209517833102215</v>
      </c>
      <c r="BQ171" s="243">
        <f>IFERROR('Turistas lugar residencia isla '!BQ171/'Turistas lugar residencia isla '!$I171,"-")</f>
        <v>5.2874044010830304E-2</v>
      </c>
      <c r="BR171" s="35">
        <f t="shared" si="800"/>
        <v>0.38130635485153563</v>
      </c>
      <c r="BS171" s="243">
        <f>IFERROR('Turistas lugar residencia isla '!BS171/'Turistas lugar residencia isla '!$K171,"-")</f>
        <v>1.2607962338288172E-2</v>
      </c>
      <c r="BT171" s="35">
        <f t="shared" si="801"/>
        <v>-0.4127631038934878</v>
      </c>
      <c r="BU171" s="243">
        <f>IFERROR('Turistas lugar residencia isla '!BU171/'Turistas lugar residencia isla '!$M171,"-")</f>
        <v>2.5850976722423674E-2</v>
      </c>
      <c r="BV171" s="35">
        <f t="shared" si="802"/>
        <v>-8.5328113941156802E-2</v>
      </c>
      <c r="BW171" s="242">
        <f>IFERROR('Turistas lugar residencia isla '!BW171/'Turistas lugar residencia isla '!$C171,"-")</f>
        <v>0.30011681451728883</v>
      </c>
      <c r="BX171" s="35">
        <f t="shared" si="803"/>
        <v>6.6038869579517545E-2</v>
      </c>
      <c r="BY171" s="243">
        <f>IFERROR('Turistas lugar residencia isla '!BY171/'Turistas lugar residencia isla '!$E171,"-")</f>
        <v>0.38302791407007508</v>
      </c>
      <c r="BZ171" s="35">
        <f t="shared" si="804"/>
        <v>0.16580037430298167</v>
      </c>
      <c r="CA171" s="243">
        <f>IFERROR('Turistas lugar residencia isla '!CA171/'Turistas lugar residencia isla '!$G171,"-")</f>
        <v>0.20997761117698535</v>
      </c>
      <c r="CB171" s="35">
        <f t="shared" si="805"/>
        <v>-5.3231347573448051E-2</v>
      </c>
      <c r="CC171" s="243">
        <f>IFERROR('Turistas lugar residencia isla '!CC171/'Turistas lugar residencia isla '!$I171,"-")</f>
        <v>0.17632029664633631</v>
      </c>
      <c r="CD171" s="35">
        <f t="shared" si="806"/>
        <v>0.13533169009608303</v>
      </c>
      <c r="CE171" s="243">
        <f>IFERROR('Turistas lugar residencia isla '!CE171/'Turistas lugar residencia isla '!$K171,"-")</f>
        <v>0.36559847277310303</v>
      </c>
      <c r="CF171" s="35">
        <f t="shared" si="807"/>
        <v>4.0425823750338541E-3</v>
      </c>
      <c r="CG171" s="243">
        <f>IFERROR('Turistas lugar residencia isla '!CG171/'Turistas lugar residencia isla '!$M171,"-")</f>
        <v>5.1701953444847348E-2</v>
      </c>
      <c r="CH171" s="35">
        <f t="shared" si="808"/>
        <v>-0.49204401977026491</v>
      </c>
      <c r="CI171" s="242">
        <f>IFERROR('Turistas lugar residencia isla '!CI171/'Turistas lugar residencia isla '!$C171,"-")</f>
        <v>3.9540647091188624E-2</v>
      </c>
      <c r="CJ171" s="35">
        <f t="shared" si="809"/>
        <v>-2.0578061596731922E-2</v>
      </c>
      <c r="CK171" s="243">
        <f>IFERROR('Turistas lugar residencia isla '!CK171/'Turistas lugar residencia isla '!$E171,"-")</f>
        <v>3.3756096610260335E-2</v>
      </c>
      <c r="CL171" s="35">
        <f t="shared" si="810"/>
        <v>-9.0235357812979755E-2</v>
      </c>
      <c r="CM171" s="243">
        <f>IFERROR('Turistas lugar residencia isla '!CM171/'Turistas lugar residencia isla '!$G171,"-")</f>
        <v>7.212913539744896E-2</v>
      </c>
      <c r="CN171" s="35">
        <f t="shared" si="811"/>
        <v>0.12187575896473901</v>
      </c>
      <c r="CO171" s="243">
        <f>IFERROR('Turistas lugar residencia isla '!CO171/'Turistas lugar residencia isla '!$I171,"-")</f>
        <v>2.0824030162058887E-2</v>
      </c>
      <c r="CP171" s="35">
        <f t="shared" si="812"/>
        <v>-0.14296149199330299</v>
      </c>
      <c r="CQ171" s="243">
        <f>IFERROR('Turistas lugar residencia isla '!CQ171/'Turistas lugar residencia isla '!$K171,"-")</f>
        <v>2.4831337806279424E-2</v>
      </c>
      <c r="CR171" s="35">
        <f t="shared" si="813"/>
        <v>-0.17442908143736169</v>
      </c>
      <c r="CS171" s="243">
        <f>IFERROR('Turistas lugar residencia isla '!CS171/'Turistas lugar residencia isla '!$M171,"-")</f>
        <v>4.7958825593636685E-2</v>
      </c>
      <c r="CT171" s="35">
        <f t="shared" si="814"/>
        <v>-0.19776064725938458</v>
      </c>
      <c r="CU171" s="242">
        <f>IFERROR('Turistas lugar residencia isla '!CU171/'Turistas lugar residencia isla '!$C171,"-")</f>
        <v>3.4719612684256579E-2</v>
      </c>
      <c r="CV171" s="35">
        <f t="shared" si="815"/>
        <v>-0.1396035828529536</v>
      </c>
      <c r="CW171" s="243">
        <f>IFERROR('Turistas lugar residencia isla '!CW171/'Turistas lugar residencia isla '!$E171,"-")</f>
        <v>1.9397087269839259E-2</v>
      </c>
      <c r="CX171" s="35">
        <f t="shared" si="816"/>
        <v>4.2367087333157638E-2</v>
      </c>
      <c r="CY171" s="243">
        <f>IFERROR('Turistas lugar residencia isla '!CY171/'Turistas lugar residencia isla '!$G171,"-")</f>
        <v>2.2366093245091315E-2</v>
      </c>
      <c r="CZ171" s="35">
        <f t="shared" si="817"/>
        <v>-0.36286612739324253</v>
      </c>
      <c r="DA171" s="243">
        <f>IFERROR('Turistas lugar residencia isla '!DA171/'Turistas lugar residencia isla '!$I171,"-")</f>
        <v>2.223151754271922E-2</v>
      </c>
      <c r="DB171" s="35">
        <f t="shared" si="818"/>
        <v>0.17880228425078659</v>
      </c>
      <c r="DC171" s="243">
        <f>IFERROR('Turistas lugar residencia isla '!DC171/'Turistas lugar residencia isla '!$K171,"-")</f>
        <v>9.1281461986136334E-2</v>
      </c>
      <c r="DD171" s="35">
        <f t="shared" si="819"/>
        <v>-9.0757729578827107E-2</v>
      </c>
      <c r="DE171" s="243">
        <f>IFERROR('Turistas lugar residencia isla '!DE171/'Turistas lugar residencia isla '!$M171,"-")</f>
        <v>0</v>
      </c>
      <c r="DF171" s="35">
        <f t="shared" si="820"/>
        <v>-1</v>
      </c>
      <c r="DG171" s="242">
        <f>IFERROR('Turistas lugar residencia isla '!DG171/'Turistas lugar residencia isla '!$C171,"-")</f>
        <v>2.7207854686080703E-2</v>
      </c>
      <c r="DH171" s="35">
        <f t="shared" si="821"/>
        <v>0.10834368409339357</v>
      </c>
      <c r="DI171" s="243">
        <f>IFERROR('Turistas lugar residencia isla '!DI171/'Turistas lugar residencia isla '!$E171,"-")</f>
        <v>1.7223989826395825E-2</v>
      </c>
      <c r="DJ171" s="35">
        <f t="shared" si="822"/>
        <v>-8.759063365229891E-2</v>
      </c>
      <c r="DK171" s="243">
        <f>IFERROR('Turistas lugar residencia isla '!DK171/'Turistas lugar residencia isla '!$G171,"-")</f>
        <v>6.7041455311378895E-2</v>
      </c>
      <c r="DL171" s="35">
        <f t="shared" si="823"/>
        <v>0.10743551516924099</v>
      </c>
      <c r="DM171" s="243">
        <f>IFERROR('Turistas lugar residencia isla '!DM171/'Turistas lugar residencia isla '!$I171,"-")</f>
        <v>1.5437140709170148E-2</v>
      </c>
      <c r="DN171" s="35">
        <f t="shared" si="824"/>
        <v>1.2569181179290712</v>
      </c>
      <c r="DO171" s="243">
        <f>IFERROR('Turistas lugar residencia isla '!DO171/'Turistas lugar residencia isla '!$K171,"-")</f>
        <v>7.8631797457093082E-3</v>
      </c>
      <c r="DP171" s="35">
        <f t="shared" si="825"/>
        <v>-0.11464270836640977</v>
      </c>
      <c r="DQ171" s="243">
        <f>IFERROR('Turistas lugar residencia isla '!DQ171/'Turistas lugar residencia isla '!$M171,"-")</f>
        <v>1.0703006199555503E-2</v>
      </c>
      <c r="DR171" s="35">
        <f t="shared" si="826"/>
        <v>22.479337600053473</v>
      </c>
      <c r="DS171" s="242">
        <f>IFERROR('Turistas lugar residencia isla '!DS171/'Turistas lugar residencia isla '!$C171,"-")</f>
        <v>6.9948607179407249E-2</v>
      </c>
      <c r="DT171" s="35">
        <f t="shared" si="827"/>
        <v>3.8452424280785991E-3</v>
      </c>
      <c r="DU171" s="243">
        <f>IFERROR('Turistas lugar residencia isla '!DU171/'Turistas lugar residencia isla '!$E171,"-")</f>
        <v>0.10537086392804416</v>
      </c>
      <c r="DV171" s="35">
        <f t="shared" si="828"/>
        <v>-1.5335994021042021E-2</v>
      </c>
      <c r="DW171" s="243">
        <f>IFERROR('Turistas lugar residencia isla '!DW171/'Turistas lugar residencia isla '!$G171,"-")</f>
        <v>0.12066098169874721</v>
      </c>
      <c r="DX171" s="35">
        <f t="shared" si="829"/>
        <v>-1.2364907751466814E-2</v>
      </c>
      <c r="DY171" s="243">
        <f>IFERROR('Turistas lugar residencia isla '!DY171/'Turistas lugar residencia isla '!$I171,"-")</f>
        <v>9.9117635421200487E-2</v>
      </c>
      <c r="DZ171" s="35">
        <f t="shared" si="830"/>
        <v>0.47650546967166929</v>
      </c>
      <c r="EA171" s="243">
        <f>IFERROR('Turistas lugar residencia isla '!EA171/'Turistas lugar residencia isla '!$K171,"-")</f>
        <v>3.5530266523334693E-2</v>
      </c>
      <c r="EB171" s="35">
        <f t="shared" si="831"/>
        <v>0.2175562497943837</v>
      </c>
      <c r="EC171" s="243">
        <f>IFERROR('Turistas lugar residencia isla '!EC171/'Turistas lugar residencia isla '!$M171,"-")</f>
        <v>4.0881974499941513E-2</v>
      </c>
      <c r="ED171" s="35">
        <f t="shared" si="832"/>
        <v>-0.18043916394112025</v>
      </c>
    </row>
    <row r="172" spans="1:134" s="16" customFormat="1" outlineLevel="1" x14ac:dyDescent="0.25">
      <c r="A172" s="218"/>
      <c r="B172" s="33" t="s">
        <v>49</v>
      </c>
      <c r="C172" s="242">
        <f>IFERROR('Turistas lugar residencia isla '!C172/'Turistas lugar residencia isla '!$C172,"-")</f>
        <v>1</v>
      </c>
      <c r="D172" s="35">
        <f t="shared" si="767"/>
        <v>0</v>
      </c>
      <c r="E172" s="243">
        <f>IFERROR('Turistas lugar residencia isla '!E172/'Turistas lugar residencia isla '!$E172,"-")</f>
        <v>1</v>
      </c>
      <c r="F172" s="35">
        <f t="shared" si="768"/>
        <v>0</v>
      </c>
      <c r="G172" s="243">
        <f>IFERROR('Turistas lugar residencia isla '!G172/'Turistas lugar residencia isla '!$G172,"-")</f>
        <v>1</v>
      </c>
      <c r="H172" s="35">
        <f t="shared" si="769"/>
        <v>0</v>
      </c>
      <c r="I172" s="243">
        <f>IFERROR('Turistas lugar residencia isla '!I172/'Turistas lugar residencia isla '!$I172,"-")</f>
        <v>1</v>
      </c>
      <c r="J172" s="35">
        <f t="shared" si="770"/>
        <v>0</v>
      </c>
      <c r="K172" s="243">
        <f>IFERROR('Turistas lugar residencia isla '!K172/'Turistas lugar residencia isla '!$K172,"-")</f>
        <v>1</v>
      </c>
      <c r="L172" s="35">
        <f t="shared" si="771"/>
        <v>0</v>
      </c>
      <c r="M172" s="243">
        <f>IFERROR('Turistas lugar residencia isla '!M172/'Turistas lugar residencia isla '!$M172,"-")</f>
        <v>1</v>
      </c>
      <c r="N172" s="35">
        <f t="shared" si="772"/>
        <v>0</v>
      </c>
      <c r="O172" s="242">
        <f>IFERROR('Turistas lugar residencia isla '!O172/'Turistas lugar residencia isla '!$C172,"-")</f>
        <v>0.82270515021928625</v>
      </c>
      <c r="P172" s="35">
        <f t="shared" si="773"/>
        <v>1.8070420306141699E-2</v>
      </c>
      <c r="Q172" s="243">
        <f>IFERROR('Turistas lugar residencia isla '!Q172/'Turistas lugar residencia isla '!$E172,"-")</f>
        <v>0.82490390931835023</v>
      </c>
      <c r="R172" s="35">
        <f t="shared" si="774"/>
        <v>4.0655062809436204E-2</v>
      </c>
      <c r="S172" s="243">
        <f>IFERROR('Turistas lugar residencia isla '!S172/'Turistas lugar residencia isla '!$G172,"-")</f>
        <v>0.82222439596987185</v>
      </c>
      <c r="T172" s="35">
        <f t="shared" si="775"/>
        <v>-8.734223347939607E-3</v>
      </c>
      <c r="U172" s="243">
        <f>IFERROR('Turistas lugar residencia isla '!U172/'Turistas lugar residencia isla '!$I172,"-")</f>
        <v>0.87072632530440797</v>
      </c>
      <c r="V172" s="35">
        <f t="shared" si="776"/>
        <v>5.2402168081879585E-2</v>
      </c>
      <c r="W172" s="243">
        <f>IFERROR('Turistas lugar residencia isla '!W172/'Turistas lugar residencia isla '!$K172,"-")</f>
        <v>0.78965495416618314</v>
      </c>
      <c r="X172" s="35">
        <f t="shared" si="777"/>
        <v>-1.0151896202446054E-2</v>
      </c>
      <c r="Y172" s="243">
        <f>IFERROR('Turistas lugar residencia isla '!Y172/'Turistas lugar residencia isla '!$M172,"-")</f>
        <v>0.55803685692347071</v>
      </c>
      <c r="Z172" s="35">
        <f t="shared" si="778"/>
        <v>-0.20115556604533846</v>
      </c>
      <c r="AA172" s="242">
        <f>IFERROR('Turistas lugar residencia isla '!AA172/'Turistas lugar residencia isla '!$C172,"-")</f>
        <v>0.17729484978071375</v>
      </c>
      <c r="AB172" s="35">
        <f t="shared" si="779"/>
        <v>-7.6090389653835633E-2</v>
      </c>
      <c r="AC172" s="243">
        <f>IFERROR('Turistas lugar residencia isla '!AC172/'Turistas lugar residencia isla '!$E172,"-")</f>
        <v>0.17509609068164983</v>
      </c>
      <c r="AD172" s="35">
        <f t="shared" si="780"/>
        <v>-0.15545499077010227</v>
      </c>
      <c r="AE172" s="243">
        <f>IFERROR('Turistas lugar residencia isla '!AE172/'Turistas lugar residencia isla '!$G172,"-")</f>
        <v>0.17778049496233983</v>
      </c>
      <c r="AF172" s="35">
        <f t="shared" si="781"/>
        <v>4.2512310898322747E-2</v>
      </c>
      <c r="AG172" s="243">
        <f>IFERROR('Turistas lugar residencia isla '!AG172/'Turistas lugar residencia isla '!$I172,"-")</f>
        <v>0.12927367469559206</v>
      </c>
      <c r="AH172" s="35">
        <f t="shared" si="782"/>
        <v>-0.25115032661666004</v>
      </c>
      <c r="AI172" s="243">
        <f>IFERROR('Turistas lugar residencia isla '!AI172/'Turistas lugar residencia isla '!$K172,"-")</f>
        <v>0.21035032015105645</v>
      </c>
      <c r="AJ172" s="35">
        <f t="shared" si="783"/>
        <v>4.0069882102018672E-2</v>
      </c>
      <c r="AK172" s="243">
        <f>IFERROR('Turistas lugar residencia isla '!AK172/'Turistas lugar residencia isla '!$M172,"-")</f>
        <v>0.44196314307652929</v>
      </c>
      <c r="AL172" s="35">
        <f t="shared" si="784"/>
        <v>0.46614903572599276</v>
      </c>
      <c r="AM172" s="242">
        <f>IFERROR('Turistas lugar residencia isla '!AM172/'Turistas lugar residencia isla '!$C172,"-")</f>
        <v>0.21304124331477695</v>
      </c>
      <c r="AN172" s="35">
        <f t="shared" si="785"/>
        <v>1.0024625172703416E-2</v>
      </c>
      <c r="AO172" s="243">
        <f>IFERROR('Turistas lugar residencia isla '!AO172/'Turistas lugar residencia isla '!$E172,"-")</f>
        <v>0.14688246886661915</v>
      </c>
      <c r="AP172" s="35">
        <f t="shared" si="786"/>
        <v>4.6332692850415524E-2</v>
      </c>
      <c r="AQ172" s="243">
        <f>IFERROR('Turistas lugar residencia isla '!AQ172/'Turistas lugar residencia isla '!$G172,"-")</f>
        <v>0.2616893279859141</v>
      </c>
      <c r="AR172" s="35">
        <f t="shared" si="787"/>
        <v>5.1581403443490048E-2</v>
      </c>
      <c r="AS172" s="243">
        <f>IFERROR('Turistas lugar residencia isla '!AS172/'Turistas lugar residencia isla '!$I172,"-")</f>
        <v>0.39347716275854733</v>
      </c>
      <c r="AT172" s="35">
        <f t="shared" si="788"/>
        <v>-9.7503112777787337E-2</v>
      </c>
      <c r="AU172" s="243">
        <f>IFERROR('Turistas lugar residencia isla '!AU172/'Turistas lugar residencia isla '!$K172,"-")</f>
        <v>0.12403611852445701</v>
      </c>
      <c r="AV172" s="35">
        <f t="shared" si="789"/>
        <v>0.10665687686341374</v>
      </c>
      <c r="AW172" s="243">
        <f>IFERROR('Turistas lugar residencia isla '!AW172/'Turistas lugar residencia isla '!$M172,"-")</f>
        <v>0.34610954696698232</v>
      </c>
      <c r="AX172" s="35">
        <f t="shared" si="790"/>
        <v>4.0969843379112802E-3</v>
      </c>
      <c r="AY172" s="242">
        <f>IFERROR('Turistas lugar residencia isla '!AY172/'Turistas lugar residencia isla '!$C172,"-")</f>
        <v>2.6844793455317009E-2</v>
      </c>
      <c r="AZ172" s="35">
        <f t="shared" si="791"/>
        <v>-8.0725249068135163E-2</v>
      </c>
      <c r="BA172" s="243">
        <f>IFERROR('Turistas lugar residencia isla '!BA172/'Turistas lugar residencia isla '!$E172,"-")</f>
        <v>3.616084531846199E-2</v>
      </c>
      <c r="BB172" s="35">
        <f t="shared" si="792"/>
        <v>-0.12999184454647694</v>
      </c>
      <c r="BC172" s="243">
        <f>IFERROR('Turistas lugar residencia isla '!BC172/'Turistas lugar residencia isla '!$G172,"-")</f>
        <v>3.4500635821187516E-2</v>
      </c>
      <c r="BD172" s="35">
        <f t="shared" si="793"/>
        <v>3.8981152315789913E-2</v>
      </c>
      <c r="BE172" s="243">
        <f>IFERROR('Turistas lugar residencia isla '!BE172/'Turistas lugar residencia isla '!$I172,"-")</f>
        <v>8.4675918540968783E-3</v>
      </c>
      <c r="BF172" s="35">
        <f t="shared" si="794"/>
        <v>-0.17490990280593388</v>
      </c>
      <c r="BG172" s="243">
        <f>IFERROR('Turistas lugar residencia isla '!BG172/'Turistas lugar residencia isla '!$K172,"-")</f>
        <v>1.5089821622590956E-2</v>
      </c>
      <c r="BH172" s="35">
        <f t="shared" si="795"/>
        <v>-8.9252799998959409E-2</v>
      </c>
      <c r="BI172" s="243">
        <f>IFERROR('Turistas lugar residencia isla '!BI172/'Turistas lugar residencia isla '!$M172,"-")</f>
        <v>1.9900179165600204E-2</v>
      </c>
      <c r="BJ172" s="35">
        <f t="shared" si="796"/>
        <v>-0.36909282280077682</v>
      </c>
      <c r="BK172" s="242">
        <f>IFERROR('Turistas lugar residencia isla '!BK172/'Turistas lugar residencia isla '!$C172,"-")</f>
        <v>1.928515962508066E-2</v>
      </c>
      <c r="BL172" s="35">
        <f t="shared" si="797"/>
        <v>0.19154397316527416</v>
      </c>
      <c r="BM172" s="243">
        <f>IFERROR('Turistas lugar residencia isla '!BM172/'Turistas lugar residencia isla '!$E172,"-")</f>
        <v>2.5653067214558262E-2</v>
      </c>
      <c r="BN172" s="35">
        <f t="shared" si="798"/>
        <v>0.32418910313126825</v>
      </c>
      <c r="BO172" s="243">
        <f>IFERROR('Turistas lugar residencia isla '!BO172/'Turistas lugar residencia isla '!$G172,"-")</f>
        <v>9.0237699305487622E-3</v>
      </c>
      <c r="BP172" s="35">
        <f t="shared" si="799"/>
        <v>-0.25491804385551164</v>
      </c>
      <c r="BQ172" s="243">
        <f>IFERROR('Turistas lugar residencia isla '!BQ172/'Turistas lugar residencia isla '!$I172,"-")</f>
        <v>3.4807518477162756E-2</v>
      </c>
      <c r="BR172" s="35">
        <f t="shared" si="800"/>
        <v>0.26535258159796271</v>
      </c>
      <c r="BS172" s="243">
        <f>IFERROR('Turistas lugar residencia isla '!BS172/'Turistas lugar residencia isla '!$K172,"-")</f>
        <v>6.9462758045970947E-3</v>
      </c>
      <c r="BT172" s="35">
        <f t="shared" si="801"/>
        <v>-6.2516967043909411E-2</v>
      </c>
      <c r="BU172" s="243">
        <f>IFERROR('Turistas lugar residencia isla '!BU172/'Turistas lugar residencia isla '!$M172,"-")</f>
        <v>1.3245456872280521E-2</v>
      </c>
      <c r="BV172" s="35">
        <f t="shared" si="802"/>
        <v>-0.52775709488020728</v>
      </c>
      <c r="BW172" s="242">
        <f>IFERROR('Turistas lugar residencia isla '!BW172/'Turistas lugar residencia isla '!$C172,"-")</f>
        <v>0.34464908730983346</v>
      </c>
      <c r="BX172" s="35">
        <f t="shared" si="803"/>
        <v>-2.6051090416020495E-3</v>
      </c>
      <c r="BY172" s="243">
        <f>IFERROR('Turistas lugar residencia isla '!BY172/'Turistas lugar residencia isla '!$E172,"-")</f>
        <v>0.41410541322487315</v>
      </c>
      <c r="BZ172" s="35">
        <f t="shared" si="804"/>
        <v>3.2429469581323422E-2</v>
      </c>
      <c r="CA172" s="243">
        <f>IFERROR('Turistas lugar residencia isla '!CA172/'Turistas lugar residencia isla '!$G172,"-")</f>
        <v>0.22929179301574881</v>
      </c>
      <c r="CB172" s="35">
        <f t="shared" si="805"/>
        <v>-2.1294084343319586E-2</v>
      </c>
      <c r="CC172" s="243">
        <f>IFERROR('Turistas lugar residencia isla '!CC172/'Turistas lugar residencia isla '!$I172,"-")</f>
        <v>0.23682006699633115</v>
      </c>
      <c r="CD172" s="35">
        <f t="shared" si="806"/>
        <v>0.16558636734111709</v>
      </c>
      <c r="CE172" s="243">
        <f>IFERROR('Turistas lugar residencia isla '!CE172/'Turistas lugar residencia isla '!$K172,"-")</f>
        <v>0.43670819312440007</v>
      </c>
      <c r="CF172" s="35">
        <f t="shared" si="807"/>
        <v>-0.10509393053883642</v>
      </c>
      <c r="CG172" s="243">
        <f>IFERROR('Turistas lugar residencia isla '!CG172/'Turistas lugar residencia isla '!$M172,"-")</f>
        <v>5.2022011773739441E-2</v>
      </c>
      <c r="CH172" s="35">
        <f t="shared" si="808"/>
        <v>-0.57098046520862389</v>
      </c>
      <c r="CI172" s="242">
        <f>IFERROR('Turistas lugar residencia isla '!CI172/'Turistas lugar residencia isla '!$C172,"-")</f>
        <v>3.7606772171972919E-2</v>
      </c>
      <c r="CJ172" s="35">
        <f t="shared" si="809"/>
        <v>0.10075071639262667</v>
      </c>
      <c r="CK172" s="243">
        <f>IFERROR('Turistas lugar residencia isla '!CK172/'Turistas lugar residencia isla '!$E172,"-")</f>
        <v>2.859379149370344E-2</v>
      </c>
      <c r="CL172" s="35">
        <f t="shared" si="810"/>
        <v>9.2009422202774083E-2</v>
      </c>
      <c r="CM172" s="243">
        <f>IFERROR('Turistas lugar residencia isla '!CM172/'Turistas lugar residencia isla '!$G172,"-")</f>
        <v>7.3403110632886626E-2</v>
      </c>
      <c r="CN172" s="35">
        <f t="shared" si="811"/>
        <v>9.775547202010082E-2</v>
      </c>
      <c r="CO172" s="243">
        <f>IFERROR('Turistas lugar residencia isla '!CO172/'Turistas lugar residencia isla '!$I172,"-")</f>
        <v>1.793215292178444E-2</v>
      </c>
      <c r="CP172" s="35">
        <f t="shared" si="812"/>
        <v>0.20116501748662552</v>
      </c>
      <c r="CQ172" s="243">
        <f>IFERROR('Turistas lugar residencia isla '!CQ172/'Turistas lugar residencia isla '!$K172,"-")</f>
        <v>2.8607896707771179E-2</v>
      </c>
      <c r="CR172" s="35">
        <f t="shared" si="813"/>
        <v>0.41029064632735257</v>
      </c>
      <c r="CS172" s="243">
        <f>IFERROR('Turistas lugar residencia isla '!CS172/'Turistas lugar residencia isla '!$M172,"-")</f>
        <v>6.5843358075249547E-2</v>
      </c>
      <c r="CT172" s="35">
        <f t="shared" si="814"/>
        <v>-0.16700678774334821</v>
      </c>
      <c r="CU172" s="242">
        <f>IFERROR('Turistas lugar residencia isla '!CU172/'Turistas lugar residencia isla '!$C172,"-")</f>
        <v>4.0191178239804011E-2</v>
      </c>
      <c r="CV172" s="35">
        <f t="shared" si="815"/>
        <v>0.10263833172200165</v>
      </c>
      <c r="CW172" s="243">
        <f>IFERROR('Turistas lugar residencia isla '!CW172/'Turistas lugar residencia isla '!$E172,"-")</f>
        <v>2.2332173256740324E-2</v>
      </c>
      <c r="CX172" s="35">
        <f t="shared" si="816"/>
        <v>0.20770264489977874</v>
      </c>
      <c r="CY172" s="243">
        <f>IFERROR('Turistas lugar residencia isla '!CY172/'Turistas lugar residencia isla '!$G172,"-")</f>
        <v>2.4073168345886724E-2</v>
      </c>
      <c r="CZ172" s="35">
        <f t="shared" si="817"/>
        <v>-0.25879961541451502</v>
      </c>
      <c r="DA172" s="243">
        <f>IFERROR('Turistas lugar residencia isla '!DA172/'Turistas lugar residencia isla '!$I172,"-")</f>
        <v>2.375445312915404E-2</v>
      </c>
      <c r="DB172" s="35">
        <f t="shared" si="818"/>
        <v>0.76927338992945282</v>
      </c>
      <c r="DC172" s="243">
        <f>IFERROR('Turistas lugar residencia isla '!DC172/'Turistas lugar residencia isla '!$K172,"-")</f>
        <v>0.10715830335763035</v>
      </c>
      <c r="DD172" s="35">
        <f t="shared" si="819"/>
        <v>0.20439597099632567</v>
      </c>
      <c r="DE172" s="243">
        <f>IFERROR('Turistas lugar residencia isla '!DE172/'Turistas lugar residencia isla '!$M172,"-")</f>
        <v>0</v>
      </c>
      <c r="DF172" s="35">
        <f t="shared" si="820"/>
        <v>-1</v>
      </c>
      <c r="DG172" s="242">
        <f>IFERROR('Turistas lugar residencia isla '!DG172/'Turistas lugar residencia isla '!$C172,"-")</f>
        <v>2.7656316647162404E-2</v>
      </c>
      <c r="DH172" s="35">
        <f t="shared" si="821"/>
        <v>-0.16961071875528377</v>
      </c>
      <c r="DI172" s="243">
        <f>IFERROR('Turistas lugar residencia isla '!DI172/'Turistas lugar residencia isla '!$E172,"-")</f>
        <v>2.1138552280319231E-2</v>
      </c>
      <c r="DJ172" s="35">
        <f t="shared" si="822"/>
        <v>0.51351822624008281</v>
      </c>
      <c r="DK172" s="243">
        <f>IFERROR('Turistas lugar residencia isla '!DK172/'Turistas lugar residencia isla '!$G172,"-")</f>
        <v>6.7216081385112009E-2</v>
      </c>
      <c r="DL172" s="35">
        <f t="shared" si="823"/>
        <v>-0.30298923397156086</v>
      </c>
      <c r="DM172" s="243">
        <f>IFERROR('Turistas lugar residencia isla '!DM172/'Turistas lugar residencia isla '!$I172,"-")</f>
        <v>1.2721327165417132E-2</v>
      </c>
      <c r="DN172" s="35">
        <f t="shared" si="824"/>
        <v>1.8018923469331094E-2</v>
      </c>
      <c r="DO172" s="243">
        <f>IFERROR('Turistas lugar residencia isla '!DO172/'Turistas lugar residencia isla '!$K172,"-")</f>
        <v>1.0685766727497126E-2</v>
      </c>
      <c r="DP172" s="35">
        <f t="shared" si="825"/>
        <v>4.0606724162816299E-2</v>
      </c>
      <c r="DQ172" s="243">
        <f>IFERROR('Turistas lugar residencia isla '!DQ172/'Turistas lugar residencia isla '!$M172,"-")</f>
        <v>4.7990785769132325E-3</v>
      </c>
      <c r="DR172" s="35">
        <f t="shared" si="826"/>
        <v>3.7090674508861499E-2</v>
      </c>
      <c r="DS172" s="242">
        <f>IFERROR('Turistas lugar residencia isla '!DS172/'Turistas lugar residencia isla '!$C172,"-")</f>
        <v>6.7382673651744995E-2</v>
      </c>
      <c r="DT172" s="35">
        <f t="shared" si="827"/>
        <v>4.2183567390617238E-2</v>
      </c>
      <c r="DU172" s="243">
        <f>IFERROR('Turistas lugar residencia isla '!DU172/'Turistas lugar residencia isla '!$E172,"-")</f>
        <v>0.10119222329377892</v>
      </c>
      <c r="DV172" s="35">
        <f t="shared" si="828"/>
        <v>-6.6273009741527611E-3</v>
      </c>
      <c r="DW172" s="243">
        <f>IFERROR('Turistas lugar residencia isla '!DW172/'Turistas lugar residencia isla '!$G172,"-")</f>
        <v>0.10795265577619094</v>
      </c>
      <c r="DX172" s="35">
        <f t="shared" si="829"/>
        <v>0.20974019604535155</v>
      </c>
      <c r="DY172" s="243">
        <f>IFERROR('Turistas lugar residencia isla '!DY172/'Turistas lugar residencia isla '!$I172,"-")</f>
        <v>8.5387089913330147E-2</v>
      </c>
      <c r="DZ172" s="35">
        <f t="shared" si="830"/>
        <v>0.27321591530168909</v>
      </c>
      <c r="EA172" s="243">
        <f>IFERROR('Turistas lugar residencia isla '!EA172/'Turistas lugar residencia isla '!$K172,"-")</f>
        <v>3.6187090581124272E-2</v>
      </c>
      <c r="EB172" s="35">
        <f t="shared" si="831"/>
        <v>-0.14692627792965418</v>
      </c>
      <c r="EC172" s="243">
        <f>IFERROR('Turistas lugar residencia isla '!EC172/'Turistas lugar residencia isla '!$M172,"-")</f>
        <v>5.0166368057332995E-2</v>
      </c>
      <c r="ED172" s="35">
        <f t="shared" si="832"/>
        <v>-0.33515435374330527</v>
      </c>
    </row>
    <row r="173" spans="1:134" s="16" customFormat="1" outlineLevel="1" x14ac:dyDescent="0.25">
      <c r="A173" s="218"/>
      <c r="B173" s="33" t="s">
        <v>51</v>
      </c>
      <c r="C173" s="242">
        <f>IFERROR('Turistas lugar residencia isla '!C173/'Turistas lugar residencia isla '!$C173,"-")</f>
        <v>1</v>
      </c>
      <c r="D173" s="35">
        <f t="shared" si="767"/>
        <v>0</v>
      </c>
      <c r="E173" s="243">
        <f>IFERROR('Turistas lugar residencia isla '!E173/'Turistas lugar residencia isla '!$E173,"-")</f>
        <v>1</v>
      </c>
      <c r="F173" s="35">
        <f t="shared" si="768"/>
        <v>0</v>
      </c>
      <c r="G173" s="243">
        <f>IFERROR('Turistas lugar residencia isla '!G173/'Turistas lugar residencia isla '!$G173,"-")</f>
        <v>1</v>
      </c>
      <c r="H173" s="35">
        <f t="shared" si="769"/>
        <v>0</v>
      </c>
      <c r="I173" s="243">
        <f>IFERROR('Turistas lugar residencia isla '!I173/'Turistas lugar residencia isla '!$I173,"-")</f>
        <v>1</v>
      </c>
      <c r="J173" s="35">
        <f t="shared" si="770"/>
        <v>0</v>
      </c>
      <c r="K173" s="243">
        <f>IFERROR('Turistas lugar residencia isla '!K173/'Turistas lugar residencia isla '!$K173,"-")</f>
        <v>1</v>
      </c>
      <c r="L173" s="35">
        <f t="shared" si="771"/>
        <v>0</v>
      </c>
      <c r="M173" s="243">
        <f>IFERROR('Turistas lugar residencia isla '!M173/'Turistas lugar residencia isla '!$M173,"-")</f>
        <v>1</v>
      </c>
      <c r="N173" s="35">
        <f t="shared" si="772"/>
        <v>0</v>
      </c>
      <c r="O173" s="242">
        <f>IFERROR('Turistas lugar residencia isla '!O173/'Turistas lugar residencia isla '!$C173,"-")</f>
        <v>0.88384220377037837</v>
      </c>
      <c r="P173" s="35">
        <f t="shared" si="773"/>
        <v>2.3981185774778035E-2</v>
      </c>
      <c r="Q173" s="243">
        <f>IFERROR('Turistas lugar residencia isla '!Q173/'Turistas lugar residencia isla '!$E173,"-")</f>
        <v>0.8742063396116927</v>
      </c>
      <c r="R173" s="35">
        <f t="shared" si="774"/>
        <v>2.2807607664579121E-2</v>
      </c>
      <c r="S173" s="243">
        <f>IFERROR('Turistas lugar residencia isla '!S173/'Turistas lugar residencia isla '!$G173,"-")</f>
        <v>0.88178653583860922</v>
      </c>
      <c r="T173" s="35">
        <f t="shared" si="775"/>
        <v>3.9845050148352046E-2</v>
      </c>
      <c r="U173" s="243">
        <f>IFERROR('Turistas lugar residencia isla '!U173/'Turistas lugar residencia isla '!$I173,"-")</f>
        <v>0.92061981552290484</v>
      </c>
      <c r="V173" s="35">
        <f t="shared" si="776"/>
        <v>-3.1849591376116315E-3</v>
      </c>
      <c r="W173" s="243">
        <f>IFERROR('Turistas lugar residencia isla '!W173/'Turistas lugar residencia isla '!$K173,"-")</f>
        <v>0.87723292916400764</v>
      </c>
      <c r="X173" s="35">
        <f t="shared" si="777"/>
        <v>3.9050642702339156E-2</v>
      </c>
      <c r="Y173" s="243">
        <f>IFERROR('Turistas lugar residencia isla '!Y173/'Turistas lugar residencia isla '!$M173,"-")</f>
        <v>0.66084630007744838</v>
      </c>
      <c r="Z173" s="35">
        <f t="shared" si="778"/>
        <v>-0.11797826255293353</v>
      </c>
      <c r="AA173" s="242">
        <f>IFERROR('Turistas lugar residencia isla '!AA173/'Turistas lugar residencia isla '!$C173,"-")</f>
        <v>0.11615688055585061</v>
      </c>
      <c r="AB173" s="35">
        <f t="shared" si="779"/>
        <v>-0.15125994094689033</v>
      </c>
      <c r="AC173" s="243">
        <f>IFERROR('Turistas lugar residencia isla '!AC173/'Turistas lugar residencia isla '!$E173,"-")</f>
        <v>0.125796078241737</v>
      </c>
      <c r="AD173" s="35">
        <f t="shared" si="780"/>
        <v>-0.13415822404539668</v>
      </c>
      <c r="AE173" s="243">
        <f>IFERROR('Turistas lugar residencia isla '!AE173/'Turistas lugar residencia isla '!$G173,"-")</f>
        <v>0.11821346416139079</v>
      </c>
      <c r="AF173" s="35">
        <f t="shared" si="781"/>
        <v>-0.22229001008941729</v>
      </c>
      <c r="AG173" s="243">
        <f>IFERROR('Turistas lugar residencia isla '!AG173/'Turistas lugar residencia isla '!$I173,"-")</f>
        <v>7.9380184477095148E-2</v>
      </c>
      <c r="AH173" s="35">
        <f t="shared" si="782"/>
        <v>3.8387054275308863E-2</v>
      </c>
      <c r="AI173" s="243">
        <f>IFERROR('Turistas lugar residencia isla '!AI173/'Turistas lugar residencia isla '!$K173,"-")</f>
        <v>0.12276707083599234</v>
      </c>
      <c r="AJ173" s="35">
        <f t="shared" si="783"/>
        <v>-0.21169814437771883</v>
      </c>
      <c r="AK173" s="243">
        <f>IFERROR('Turistas lugar residencia isla '!AK173/'Turistas lugar residencia isla '!$M173,"-")</f>
        <v>0.33915369992255157</v>
      </c>
      <c r="AL173" s="35">
        <f t="shared" si="784"/>
        <v>0.35205014693216374</v>
      </c>
      <c r="AM173" s="242">
        <f>IFERROR('Turistas lugar residencia isla '!AM173/'Turistas lugar residencia isla '!$C173,"-")</f>
        <v>0.20248110965010274</v>
      </c>
      <c r="AN173" s="35">
        <f t="shared" si="785"/>
        <v>-5.1349490672081499E-2</v>
      </c>
      <c r="AO173" s="243">
        <f>IFERROR('Turistas lugar residencia isla '!AO173/'Turistas lugar residencia isla '!$E173,"-")</f>
        <v>0.11434754225198869</v>
      </c>
      <c r="AP173" s="35">
        <f t="shared" si="786"/>
        <v>-6.6207755185596406E-2</v>
      </c>
      <c r="AQ173" s="243">
        <f>IFERROR('Turistas lugar residencia isla '!AQ173/'Turistas lugar residencia isla '!$G173,"-")</f>
        <v>0.21269398584505561</v>
      </c>
      <c r="AR173" s="35">
        <f t="shared" si="787"/>
        <v>-5.3842984367325486E-2</v>
      </c>
      <c r="AS173" s="243">
        <f>IFERROR('Turistas lugar residencia isla '!AS173/'Turistas lugar residencia isla '!$I173,"-")</f>
        <v>0.41569259167961292</v>
      </c>
      <c r="AT173" s="35">
        <f t="shared" si="788"/>
        <v>-0.11410900957261139</v>
      </c>
      <c r="AU173" s="243">
        <f>IFERROR('Turistas lugar residencia isla '!AU173/'Turistas lugar residencia isla '!$K173,"-")</f>
        <v>0.15673771537970643</v>
      </c>
      <c r="AV173" s="35">
        <f t="shared" si="789"/>
        <v>-1.5051285626991318E-3</v>
      </c>
      <c r="AW173" s="243">
        <f>IFERROR('Turistas lugar residencia isla '!AW173/'Turistas lugar residencia isla '!$M173,"-")</f>
        <v>0.3702738857987749</v>
      </c>
      <c r="AX173" s="35">
        <f t="shared" si="790"/>
        <v>-2.5975799524004195E-2</v>
      </c>
      <c r="AY173" s="242">
        <f>IFERROR('Turistas lugar residencia isla '!AY173/'Turistas lugar residencia isla '!$C173,"-")</f>
        <v>2.6134245100229651E-2</v>
      </c>
      <c r="AZ173" s="35">
        <f t="shared" si="791"/>
        <v>-4.3447536500573314E-2</v>
      </c>
      <c r="BA173" s="243">
        <f>IFERROR('Turistas lugar residencia isla '!BA173/'Turistas lugar residencia isla '!$E173,"-")</f>
        <v>3.8891172417128077E-2</v>
      </c>
      <c r="BB173" s="35">
        <f t="shared" si="792"/>
        <v>-9.1889849895947506E-3</v>
      </c>
      <c r="BC173" s="243">
        <f>IFERROR('Turistas lugar residencia isla '!BC173/'Turistas lugar residencia isla '!$G173,"-")</f>
        <v>2.3502229098385684E-2</v>
      </c>
      <c r="BD173" s="35">
        <f t="shared" si="793"/>
        <v>-9.3813398475146692E-2</v>
      </c>
      <c r="BE173" s="243">
        <f>IFERROR('Turistas lugar residencia isla '!BE173/'Turistas lugar residencia isla '!$I173,"-")</f>
        <v>6.9594528746438587E-3</v>
      </c>
      <c r="BF173" s="35">
        <f t="shared" si="794"/>
        <v>-0.10273170989098857</v>
      </c>
      <c r="BG173" s="243">
        <f>IFERROR('Turistas lugar residencia isla '!BG173/'Turistas lugar residencia isla '!$K173,"-")</f>
        <v>1.8649649010848757E-2</v>
      </c>
      <c r="BH173" s="35">
        <f t="shared" si="795"/>
        <v>3.3460962985768949E-2</v>
      </c>
      <c r="BI173" s="243">
        <f>IFERROR('Turistas lugar residencia isla '!BI173/'Turistas lugar residencia isla '!$M173,"-")</f>
        <v>3.351404632824051E-2</v>
      </c>
      <c r="BJ173" s="35">
        <f t="shared" si="796"/>
        <v>-0.18128985382063179</v>
      </c>
      <c r="BK173" s="242">
        <f>IFERROR('Turistas lugar residencia isla '!BK173/'Turistas lugar residencia isla '!$C173,"-")</f>
        <v>2.0131087857066986E-2</v>
      </c>
      <c r="BL173" s="35">
        <f t="shared" si="797"/>
        <v>0.22721631900668715</v>
      </c>
      <c r="BM173" s="243">
        <f>IFERROR('Turistas lugar residencia isla '!BM173/'Turistas lugar residencia isla '!$E173,"-")</f>
        <v>2.8368674290964482E-2</v>
      </c>
      <c r="BN173" s="35">
        <f t="shared" si="798"/>
        <v>0.32184118017566066</v>
      </c>
      <c r="BO173" s="243">
        <f>IFERROR('Turistas lugar residencia isla '!BO173/'Turistas lugar residencia isla '!$G173,"-")</f>
        <v>9.0249645447821446E-3</v>
      </c>
      <c r="BP173" s="35">
        <f t="shared" si="799"/>
        <v>0.25725280856390631</v>
      </c>
      <c r="BQ173" s="243">
        <f>IFERROR('Turistas lugar residencia isla '!BQ173/'Turistas lugar residencia isla '!$I173,"-")</f>
        <v>3.241247656774001E-2</v>
      </c>
      <c r="BR173" s="35">
        <f t="shared" si="800"/>
        <v>0.19874276557875326</v>
      </c>
      <c r="BS173" s="243">
        <f>IFERROR('Turistas lugar residencia isla '!BS173/'Turistas lugar residencia isla '!$K173,"-")</f>
        <v>1.1405232929164007E-2</v>
      </c>
      <c r="BT173" s="35">
        <f t="shared" si="801"/>
        <v>1.2014044216892561E-2</v>
      </c>
      <c r="BU173" s="243">
        <f>IFERROR('Turistas lugar residencia isla '!BU173/'Turistas lugar residencia isla '!$M173,"-")</f>
        <v>1.6757023164120255E-2</v>
      </c>
      <c r="BV173" s="35">
        <f t="shared" si="802"/>
        <v>-0.15155038269873167</v>
      </c>
      <c r="BW173" s="242">
        <f>IFERROR('Turistas lugar residencia isla '!BW173/'Turistas lugar residencia isla '!$C173,"-")</f>
        <v>0.32124766045351488</v>
      </c>
      <c r="BX173" s="35">
        <f t="shared" si="803"/>
        <v>-3.0668103441338967E-2</v>
      </c>
      <c r="BY173" s="243">
        <f>IFERROR('Turistas lugar residencia isla '!BY173/'Turistas lugar residencia isla '!$E173,"-")</f>
        <v>0.40675064677579242</v>
      </c>
      <c r="BZ173" s="35">
        <f t="shared" si="804"/>
        <v>-5.0176187789119475E-2</v>
      </c>
      <c r="CA173" s="243">
        <f>IFERROR('Turistas lugar residencia isla '!CA173/'Turistas lugar residencia isla '!$G173,"-")</f>
        <v>0.1873256926490646</v>
      </c>
      <c r="CB173" s="35">
        <f t="shared" si="805"/>
        <v>0.10998641287512045</v>
      </c>
      <c r="CC173" s="243">
        <f>IFERROR('Turistas lugar residencia isla '!CC173/'Turistas lugar residencia isla '!$I173,"-")</f>
        <v>0.24086356835340722</v>
      </c>
      <c r="CD173" s="35">
        <f t="shared" si="806"/>
        <v>-1.5610861706353285E-3</v>
      </c>
      <c r="CE173" s="243">
        <f>IFERROR('Turistas lugar residencia isla '!CE173/'Turistas lugar residencia isla '!$K173,"-")</f>
        <v>0.42978430121250799</v>
      </c>
      <c r="CF173" s="35">
        <f t="shared" si="807"/>
        <v>-4.9967799263693657E-2</v>
      </c>
      <c r="CG173" s="243">
        <f>IFERROR('Turistas lugar residencia isla '!CG173/'Turistas lugar residencia isla '!$M173,"-")</f>
        <v>6.2029148771386329E-2</v>
      </c>
      <c r="CH173" s="35">
        <f t="shared" si="808"/>
        <v>-0.49350699197561321</v>
      </c>
      <c r="CI173" s="242">
        <f>IFERROR('Turistas lugar residencia isla '!CI173/'Turistas lugar residencia isla '!$C173,"-")</f>
        <v>4.6195741750694998E-2</v>
      </c>
      <c r="CJ173" s="35">
        <f t="shared" si="809"/>
        <v>0.15463389057220511</v>
      </c>
      <c r="CK173" s="243">
        <f>IFERROR('Turistas lugar residencia isla '!CK173/'Turistas lugar residencia isla '!$E173,"-")</f>
        <v>3.7868420416354361E-2</v>
      </c>
      <c r="CL173" s="35">
        <f t="shared" si="810"/>
        <v>0.20733192923829113</v>
      </c>
      <c r="CM173" s="243">
        <f>IFERROR('Turistas lugar residencia isla '!CM173/'Turistas lugar residencia isla '!$G173,"-")</f>
        <v>7.5572203109202069E-2</v>
      </c>
      <c r="CN173" s="35">
        <f t="shared" si="811"/>
        <v>0.17173964341039616</v>
      </c>
      <c r="CO173" s="243">
        <f>IFERROR('Turistas lugar residencia isla '!CO173/'Turistas lugar residencia isla '!$I173,"-")</f>
        <v>2.1944633940804523E-2</v>
      </c>
      <c r="CP173" s="35">
        <f t="shared" si="812"/>
        <v>-2.5626961857749819E-2</v>
      </c>
      <c r="CQ173" s="243">
        <f>IFERROR('Turistas lugar residencia isla '!CQ173/'Turistas lugar residencia isla '!$K173,"-")</f>
        <v>3.7299298021697513E-2</v>
      </c>
      <c r="CR173" s="35">
        <f t="shared" si="813"/>
        <v>0.18461931140086629</v>
      </c>
      <c r="CS173" s="243">
        <f>IFERROR('Turistas lugar residencia isla '!CS173/'Turistas lugar residencia isla '!$M173,"-")</f>
        <v>0.10075336196578187</v>
      </c>
      <c r="CT173" s="35">
        <f t="shared" si="814"/>
        <v>-3.6540893809052788E-2</v>
      </c>
      <c r="CU173" s="242">
        <f>IFERROR('Turistas lugar residencia isla '!CU173/'Turistas lugar residencia isla '!$C173,"-")</f>
        <v>3.3839639883819314E-2</v>
      </c>
      <c r="CV173" s="35">
        <f t="shared" si="815"/>
        <v>0.10981802177870081</v>
      </c>
      <c r="CW173" s="243">
        <f>IFERROR('Turistas lugar residencia isla '!CW173/'Turistas lugar residencia isla '!$E173,"-")</f>
        <v>1.7780894122198312E-2</v>
      </c>
      <c r="CX173" s="35">
        <f t="shared" si="816"/>
        <v>-4.182492253766279E-2</v>
      </c>
      <c r="CY173" s="243">
        <f>IFERROR('Turistas lugar residencia isla '!CY173/'Turistas lugar residencia isla '!$G173,"-")</f>
        <v>1.9057603702271171E-2</v>
      </c>
      <c r="CZ173" s="35">
        <f t="shared" si="817"/>
        <v>-2.1951010742881083E-3</v>
      </c>
      <c r="DA173" s="243">
        <f>IFERROR('Turistas lugar residencia isla '!DA173/'Turistas lugar residencia isla '!$I173,"-")</f>
        <v>2.3309007733362377E-2</v>
      </c>
      <c r="DB173" s="35">
        <f t="shared" si="818"/>
        <v>0.14812894041234315</v>
      </c>
      <c r="DC173" s="243">
        <f>IFERROR('Turistas lugar residencia isla '!DC173/'Turistas lugar residencia isla '!$K173,"-")</f>
        <v>0.1017996171027441</v>
      </c>
      <c r="DD173" s="35">
        <f t="shared" si="819"/>
        <v>0.18899915946609891</v>
      </c>
      <c r="DE173" s="243">
        <f>IFERROR('Turistas lugar residencia isla '!DE173/'Turistas lugar residencia isla '!$M173,"-")</f>
        <v>0</v>
      </c>
      <c r="DF173" s="35">
        <f t="shared" si="820"/>
        <v>-1</v>
      </c>
      <c r="DG173" s="242">
        <f>IFERROR('Turistas lugar residencia isla '!DG173/'Turistas lugar residencia isla '!$C173,"-")</f>
        <v>0.12974731066613435</v>
      </c>
      <c r="DH173" s="35">
        <f t="shared" si="821"/>
        <v>0.11991205020189444</v>
      </c>
      <c r="DI173" s="243">
        <f>IFERROR('Turistas lugar residencia isla '!DI173/'Turistas lugar residencia isla '!$E173,"-")</f>
        <v>0.11073043352111996</v>
      </c>
      <c r="DJ173" s="35">
        <f t="shared" si="822"/>
        <v>0.21705392338635576</v>
      </c>
      <c r="DK173" s="243">
        <f>IFERROR('Turistas lugar residencia isla '!DK173/'Turistas lugar residencia isla '!$G173,"-")</f>
        <v>0.25195258161485795</v>
      </c>
      <c r="DL173" s="35">
        <f t="shared" si="823"/>
        <v>4.1401129313783036E-2</v>
      </c>
      <c r="DM173" s="243">
        <f>IFERROR('Turistas lugar residencia isla '!DM173/'Turistas lugar residencia isla '!$I173,"-")</f>
        <v>5.9355992639260717E-2</v>
      </c>
      <c r="DN173" s="35">
        <f t="shared" si="824"/>
        <v>0.4915952683605378</v>
      </c>
      <c r="DO173" s="243">
        <f>IFERROR('Turistas lugar residencia isla '!DO173/'Turistas lugar residencia isla '!$K173,"-")</f>
        <v>5.7781748564135288E-2</v>
      </c>
      <c r="DP173" s="35">
        <f t="shared" si="825"/>
        <v>0.25164416717494986</v>
      </c>
      <c r="DQ173" s="243">
        <f>IFERROR('Turistas lugar residencia isla '!DQ173/'Turistas lugar residencia isla '!$M173,"-")</f>
        <v>2.041822150249947E-3</v>
      </c>
      <c r="DR173" s="35">
        <f t="shared" si="826"/>
        <v>-0.91600170542999526</v>
      </c>
      <c r="DS173" s="242">
        <f>IFERROR('Turistas lugar residencia isla '!DS173/'Turistas lugar residencia isla '!$C173,"-")</f>
        <v>5.4157525190185442E-2</v>
      </c>
      <c r="DT173" s="35">
        <f t="shared" si="827"/>
        <v>0.10534697373180824</v>
      </c>
      <c r="DU173" s="243">
        <f>IFERROR('Turistas lugar residencia isla '!DU173/'Turistas lugar residencia isla '!$E173,"-")</f>
        <v>9.674315143016031E-2</v>
      </c>
      <c r="DV173" s="35">
        <f t="shared" si="828"/>
        <v>0.1168963662362521</v>
      </c>
      <c r="DW173" s="243">
        <f>IFERROR('Turistas lugar residencia isla '!DW173/'Turistas lugar residencia isla '!$G173,"-")</f>
        <v>9.1976602949059849E-2</v>
      </c>
      <c r="DX173" s="35">
        <f t="shared" si="829"/>
        <v>4.941574970151974E-2</v>
      </c>
      <c r="DY173" s="243">
        <f>IFERROR('Turistas lugar residencia isla '!DY173/'Turistas lugar residencia isla '!$I173,"-")</f>
        <v>7.8652136276864695E-2</v>
      </c>
      <c r="DZ173" s="35">
        <f t="shared" si="830"/>
        <v>0.22991848779059199</v>
      </c>
      <c r="EA173" s="243">
        <f>IFERROR('Turistas lugar residencia isla '!EA173/'Turistas lugar residencia isla '!$K173,"-")</f>
        <v>4.4681557115507337E-2</v>
      </c>
      <c r="EB173" s="35">
        <f t="shared" si="831"/>
        <v>0.24123122850779044</v>
      </c>
      <c r="EC173" s="243">
        <f>IFERROR('Turistas lugar residencia isla '!EC173/'Turistas lugar residencia isla '!$M173,"-")</f>
        <v>7.3646412729704985E-2</v>
      </c>
      <c r="ED173" s="35">
        <f t="shared" si="832"/>
        <v>0.58359836301550749</v>
      </c>
    </row>
    <row r="174" spans="1:134" s="16" customFormat="1" outlineLevel="1" x14ac:dyDescent="0.25">
      <c r="A174" s="218"/>
      <c r="B174" s="33" t="s">
        <v>53</v>
      </c>
      <c r="C174" s="242">
        <f>IFERROR('Turistas lugar residencia isla '!C174/'Turistas lugar residencia isla '!$C174,"-")</f>
        <v>1</v>
      </c>
      <c r="D174" s="35">
        <f t="shared" si="767"/>
        <v>0</v>
      </c>
      <c r="E174" s="243">
        <f>IFERROR('Turistas lugar residencia isla '!E174/'Turistas lugar residencia isla '!$E174,"-")</f>
        <v>1</v>
      </c>
      <c r="F174" s="35">
        <f t="shared" si="768"/>
        <v>0</v>
      </c>
      <c r="G174" s="243">
        <f>IFERROR('Turistas lugar residencia isla '!G174/'Turistas lugar residencia isla '!$G174,"-")</f>
        <v>1</v>
      </c>
      <c r="H174" s="35">
        <f t="shared" si="769"/>
        <v>0</v>
      </c>
      <c r="I174" s="243">
        <f>IFERROR('Turistas lugar residencia isla '!I174/'Turistas lugar residencia isla '!$I174,"-")</f>
        <v>1</v>
      </c>
      <c r="J174" s="35">
        <f t="shared" si="770"/>
        <v>0</v>
      </c>
      <c r="K174" s="243">
        <f>IFERROR('Turistas lugar residencia isla '!K174/'Turistas lugar residencia isla '!$K174,"-")</f>
        <v>1</v>
      </c>
      <c r="L174" s="35">
        <f t="shared" si="771"/>
        <v>0</v>
      </c>
      <c r="M174" s="243">
        <f>IFERROR('Turistas lugar residencia isla '!M174/'Turistas lugar residencia isla '!$M174,"-")</f>
        <v>1</v>
      </c>
      <c r="N174" s="35">
        <f t="shared" si="772"/>
        <v>0</v>
      </c>
      <c r="O174" s="242">
        <f>IFERROR('Turistas lugar residencia isla '!O174/'Turistas lugar residencia isla '!$C174,"-")</f>
        <v>0.89863628267137485</v>
      </c>
      <c r="P174" s="35">
        <f t="shared" si="773"/>
        <v>2.8132699267751082E-2</v>
      </c>
      <c r="Q174" s="243">
        <f>IFERROR('Turistas lugar residencia isla '!Q174/'Turistas lugar residencia isla '!$E174,"-")</f>
        <v>0.89118429601212756</v>
      </c>
      <c r="R174" s="35">
        <f t="shared" si="774"/>
        <v>3.7647995692353442E-2</v>
      </c>
      <c r="S174" s="243">
        <f>IFERROR('Turistas lugar residencia isla '!S174/'Turistas lugar residencia isla '!$G174,"-")</f>
        <v>0.91152113856265626</v>
      </c>
      <c r="T174" s="35">
        <f t="shared" si="775"/>
        <v>3.316933413698453E-2</v>
      </c>
      <c r="U174" s="243">
        <f>IFERROR('Turistas lugar residencia isla '!U174/'Turistas lugar residencia isla '!$I174,"-")</f>
        <v>0.94955669402125986</v>
      </c>
      <c r="V174" s="35">
        <f t="shared" si="776"/>
        <v>1.9757949355695192E-2</v>
      </c>
      <c r="W174" s="243">
        <f>IFERROR('Turistas lugar residencia isla '!W174/'Turistas lugar residencia isla '!$K174,"-")</f>
        <v>0.83904113896190469</v>
      </c>
      <c r="X174" s="35">
        <f t="shared" si="777"/>
        <v>2.2432947557067262E-3</v>
      </c>
      <c r="Y174" s="243">
        <f>IFERROR('Turistas lugar residencia isla '!Y174/'Turistas lugar residencia isla '!$M174,"-")</f>
        <v>0.78364821936131079</v>
      </c>
      <c r="Z174" s="35">
        <f t="shared" si="778"/>
        <v>-2.6591979235940366E-3</v>
      </c>
      <c r="AA174" s="242">
        <f>IFERROR('Turistas lugar residencia isla '!AA174/'Turistas lugar residencia isla '!$C174,"-")</f>
        <v>0.10136371732862515</v>
      </c>
      <c r="AB174" s="35">
        <f t="shared" si="779"/>
        <v>-0.19522597579113987</v>
      </c>
      <c r="AC174" s="243">
        <f>IFERROR('Turistas lugar residencia isla '!AC174/'Turistas lugar residencia isla '!$E174,"-")</f>
        <v>0.10881570398787241</v>
      </c>
      <c r="AD174" s="35">
        <f t="shared" si="780"/>
        <v>-0.22909116098658588</v>
      </c>
      <c r="AE174" s="243">
        <f>IFERROR('Turistas lugar residencia isla '!AE174/'Turistas lugar residencia isla '!$G174,"-")</f>
        <v>8.8478861437343709E-2</v>
      </c>
      <c r="AF174" s="35">
        <f t="shared" si="781"/>
        <v>-0.24854087703615568</v>
      </c>
      <c r="AG174" s="243">
        <f>IFERROR('Turistas lugar residencia isla '!AG174/'Turistas lugar residencia isla '!$I174,"-")</f>
        <v>5.0443305978740166E-2</v>
      </c>
      <c r="AH174" s="35">
        <f t="shared" si="782"/>
        <v>-0.26725010801381743</v>
      </c>
      <c r="AI174" s="243">
        <f>IFERROR('Turistas lugar residencia isla '!AI174/'Turistas lugar residencia isla '!$K174,"-")</f>
        <v>0.16095886103809537</v>
      </c>
      <c r="AJ174" s="35">
        <f t="shared" si="783"/>
        <v>-1.1533037524538048E-2</v>
      </c>
      <c r="AK174" s="243">
        <f>IFERROR('Turistas lugar residencia isla '!AK174/'Turistas lugar residencia isla '!$M174,"-")</f>
        <v>0.21629604859833917</v>
      </c>
      <c r="AL174" s="35">
        <f t="shared" si="784"/>
        <v>9.4916344505693306E-3</v>
      </c>
      <c r="AM174" s="242">
        <f>IFERROR('Turistas lugar residencia isla '!AM174/'Turistas lugar residencia isla '!$C174,"-")</f>
        <v>0.25194418291467907</v>
      </c>
      <c r="AN174" s="35">
        <f t="shared" si="785"/>
        <v>4.4969905965452917E-2</v>
      </c>
      <c r="AO174" s="243">
        <f>IFERROR('Turistas lugar residencia isla '!AO174/'Turistas lugar residencia isla '!$E174,"-")</f>
        <v>0.17267889737957492</v>
      </c>
      <c r="AP174" s="35">
        <f t="shared" si="786"/>
        <v>8.5852144480207837E-2</v>
      </c>
      <c r="AQ174" s="243">
        <f>IFERROR('Turistas lugar residencia isla '!AQ174/'Turistas lugar residencia isla '!$G174,"-")</f>
        <v>0.24291344252850988</v>
      </c>
      <c r="AR174" s="35">
        <f t="shared" si="787"/>
        <v>-6.7181699945410012E-3</v>
      </c>
      <c r="AS174" s="243">
        <f>IFERROR('Turistas lugar residencia isla '!AS174/'Turistas lugar residencia isla '!$I174,"-")</f>
        <v>0.49863002632234438</v>
      </c>
      <c r="AT174" s="35">
        <f t="shared" si="788"/>
        <v>5.2149870167623957E-2</v>
      </c>
      <c r="AU174" s="243">
        <f>IFERROR('Turistas lugar residencia isla '!AU174/'Turistas lugar residencia isla '!$K174,"-")</f>
        <v>0.1812013432103734</v>
      </c>
      <c r="AV174" s="35">
        <f t="shared" si="789"/>
        <v>-4.3697146398692932E-2</v>
      </c>
      <c r="AW174" s="243">
        <f>IFERROR('Turistas lugar residencia isla '!AW174/'Turistas lugar residencia isla '!$M174,"-")</f>
        <v>0.47472551970127624</v>
      </c>
      <c r="AX174" s="35">
        <f t="shared" si="790"/>
        <v>0.2234327379251404</v>
      </c>
      <c r="AY174" s="242">
        <f>IFERROR('Turistas lugar residencia isla '!AY174/'Turistas lugar residencia isla '!$C174,"-")</f>
        <v>2.4926450870355835E-2</v>
      </c>
      <c r="AZ174" s="35">
        <f t="shared" si="791"/>
        <v>-9.0972753923203475E-2</v>
      </c>
      <c r="BA174" s="243">
        <f>IFERROR('Turistas lugar residencia isla '!BA174/'Turistas lugar residencia isla '!$E174,"-")</f>
        <v>3.8483948478379687E-2</v>
      </c>
      <c r="BB174" s="35">
        <f t="shared" si="792"/>
        <v>-0.12085180814323238</v>
      </c>
      <c r="BC174" s="243">
        <f>IFERROR('Turistas lugar residencia isla '!BC174/'Turistas lugar residencia isla '!$G174,"-")</f>
        <v>1.8428322662581667E-2</v>
      </c>
      <c r="BD174" s="35">
        <f t="shared" si="793"/>
        <v>-0.15473834221793059</v>
      </c>
      <c r="BE174" s="243">
        <f>IFERROR('Turistas lugar residencia isla '!BE174/'Turistas lugar residencia isla '!$I174,"-")</f>
        <v>8.3208229266946276E-3</v>
      </c>
      <c r="BF174" s="35">
        <f t="shared" si="794"/>
        <v>-8.1197697678781267E-2</v>
      </c>
      <c r="BG174" s="243">
        <f>IFERROR('Turistas lugar residencia isla '!BG174/'Turistas lugar residencia isla '!$K174,"-")</f>
        <v>1.4576599464225076E-2</v>
      </c>
      <c r="BH174" s="35">
        <f t="shared" si="795"/>
        <v>-0.15308473629303376</v>
      </c>
      <c r="BI174" s="243">
        <f>IFERROR('Turistas lugar residencia isla '!BI174/'Turistas lugar residencia isla '!$M174,"-")</f>
        <v>2.9816641587248508E-2</v>
      </c>
      <c r="BJ174" s="35">
        <f t="shared" si="796"/>
        <v>0.16262083331911592</v>
      </c>
      <c r="BK174" s="242">
        <f>IFERROR('Turistas lugar residencia isla '!BK174/'Turistas lugar residencia isla '!$C174,"-")</f>
        <v>1.209474576370715E-2</v>
      </c>
      <c r="BL174" s="35">
        <f t="shared" si="797"/>
        <v>-2.0859545887408237E-2</v>
      </c>
      <c r="BM174" s="243">
        <f>IFERROR('Turistas lugar residencia isla '!BM174/'Turistas lugar residencia isla '!$E174,"-")</f>
        <v>1.9114356134434716E-2</v>
      </c>
      <c r="BN174" s="35">
        <f t="shared" si="798"/>
        <v>-4.9789359402890088E-2</v>
      </c>
      <c r="BO174" s="243">
        <f>IFERROR('Turistas lugar residencia isla '!BO174/'Turistas lugar residencia isla '!$G174,"-")</f>
        <v>7.3680558283252809E-3</v>
      </c>
      <c r="BP174" s="35">
        <f t="shared" si="799"/>
        <v>0.2598116340808525</v>
      </c>
      <c r="BQ174" s="243">
        <f>IFERROR('Turistas lugar residencia isla '!BQ174/'Turistas lugar residencia isla '!$I174,"-")</f>
        <v>9.6672344035060552E-3</v>
      </c>
      <c r="BR174" s="35">
        <f t="shared" si="800"/>
        <v>8.1095920103728236E-2</v>
      </c>
      <c r="BS174" s="243">
        <f>IFERROR('Turistas lugar residencia isla '!BS174/'Turistas lugar residencia isla '!$K174,"-")</f>
        <v>7.0870697136245298E-3</v>
      </c>
      <c r="BT174" s="35">
        <f t="shared" si="801"/>
        <v>-0.16290030666857302</v>
      </c>
      <c r="BU174" s="243">
        <f>IFERROR('Turistas lugar residencia isla '!BU174/'Turistas lugar residencia isla '!$M174,"-")</f>
        <v>1.3375689683999331E-2</v>
      </c>
      <c r="BV174" s="35">
        <f t="shared" si="802"/>
        <v>-0.31622937518418137</v>
      </c>
      <c r="BW174" s="242">
        <f>IFERROR('Turistas lugar residencia isla '!BW174/'Turistas lugar residencia isla '!$C174,"-")</f>
        <v>0.25905246406711518</v>
      </c>
      <c r="BX174" s="35">
        <f t="shared" si="803"/>
        <v>-3.7126579379447522E-2</v>
      </c>
      <c r="BY174" s="243">
        <f>IFERROR('Turistas lugar residencia isla '!BY174/'Turistas lugar residencia isla '!$E174,"-")</f>
        <v>0.34621373841124481</v>
      </c>
      <c r="BZ174" s="35">
        <f t="shared" si="804"/>
        <v>2.268380583815488E-2</v>
      </c>
      <c r="CA174" s="243">
        <f>IFERROR('Turistas lugar residencia isla '!CA174/'Turistas lugar residencia isla '!$G174,"-")</f>
        <v>0.11330636186286447</v>
      </c>
      <c r="CB174" s="35">
        <f t="shared" si="805"/>
        <v>-0.15093237918945712</v>
      </c>
      <c r="CC174" s="243">
        <f>IFERROR('Turistas lugar residencia isla '!CC174/'Turistas lugar residencia isla '!$I174,"-")</f>
        <v>0.21407269275563304</v>
      </c>
      <c r="CD174" s="35">
        <f t="shared" si="806"/>
        <v>-7.2461900102609111E-2</v>
      </c>
      <c r="CE174" s="243">
        <f>IFERROR('Turistas lugar residencia isla '!CE174/'Turistas lugar residencia isla '!$K174,"-")</f>
        <v>0.38421098967438466</v>
      </c>
      <c r="CF174" s="35">
        <f t="shared" si="807"/>
        <v>-5.512220603099971E-2</v>
      </c>
      <c r="CG174" s="243">
        <f>IFERROR('Turistas lugar residencia isla '!CG174/'Turistas lugar residencia isla '!$M174,"-")</f>
        <v>8.6663322744245666E-2</v>
      </c>
      <c r="CH174" s="35">
        <f t="shared" si="808"/>
        <v>-0.43535853020213344</v>
      </c>
      <c r="CI174" s="242">
        <f>IFERROR('Turistas lugar residencia isla '!CI174/'Turistas lugar residencia isla '!$C174,"-")</f>
        <v>3.150525658516725E-2</v>
      </c>
      <c r="CJ174" s="35">
        <f t="shared" si="809"/>
        <v>-3.465029708812517E-2</v>
      </c>
      <c r="CK174" s="243">
        <f>IFERROR('Turistas lugar residencia isla '!CK174/'Turistas lugar residencia isla '!$E174,"-")</f>
        <v>2.5943858346481864E-2</v>
      </c>
      <c r="CL174" s="35">
        <f t="shared" si="810"/>
        <v>-0.10264757549612291</v>
      </c>
      <c r="CM174" s="243">
        <f>IFERROR('Turistas lugar residencia isla '!CM174/'Turistas lugar residencia isla '!$G174,"-")</f>
        <v>4.3223090721028583E-2</v>
      </c>
      <c r="CN174" s="35">
        <f t="shared" si="811"/>
        <v>-4.0287300471976484E-2</v>
      </c>
      <c r="CO174" s="243">
        <f>IFERROR('Turistas lugar residencia isla '!CO174/'Turistas lugar residencia isla '!$I174,"-")</f>
        <v>2.4201746295685424E-2</v>
      </c>
      <c r="CP174" s="35">
        <f t="shared" si="812"/>
        <v>0.12943630400057948</v>
      </c>
      <c r="CQ174" s="243">
        <f>IFERROR('Turistas lugar residencia isla '!CQ174/'Turistas lugar residencia isla '!$K174,"-")</f>
        <v>2.5002829797134987E-2</v>
      </c>
      <c r="CR174" s="35">
        <f t="shared" si="813"/>
        <v>0.18986915424204431</v>
      </c>
      <c r="CS174" s="243">
        <f>IFERROR('Turistas lugar residencia isla '!CS174/'Turistas lugar residencia isla '!$M174,"-")</f>
        <v>8.5492949896895723E-2</v>
      </c>
      <c r="CT174" s="35">
        <f t="shared" si="814"/>
        <v>-0.2258532350864626</v>
      </c>
      <c r="CU174" s="242">
        <f>IFERROR('Turistas lugar residencia isla '!CU174/'Turistas lugar residencia isla '!$C174,"-")</f>
        <v>2.366001608978964E-2</v>
      </c>
      <c r="CV174" s="35">
        <f t="shared" si="815"/>
        <v>1.3781912332167412E-2</v>
      </c>
      <c r="CW174" s="243">
        <f>IFERROR('Turistas lugar residencia isla '!CW174/'Turistas lugar residencia isla '!$E174,"-")</f>
        <v>1.7008012870092504E-2</v>
      </c>
      <c r="CX174" s="35">
        <f t="shared" si="816"/>
        <v>4.2387768906113177E-2</v>
      </c>
      <c r="CY174" s="243">
        <f>IFERROR('Turistas lugar residencia isla '!CY174/'Turistas lugar residencia isla '!$G174,"-")</f>
        <v>1.3583932335650785E-2</v>
      </c>
      <c r="CZ174" s="35">
        <f t="shared" si="817"/>
        <v>0.12453256452147232</v>
      </c>
      <c r="DA174" s="243">
        <f>IFERROR('Turistas lugar residencia isla '!DA174/'Turistas lugar residencia isla '!$I174,"-")</f>
        <v>1.893727742135274E-2</v>
      </c>
      <c r="DB174" s="35">
        <f t="shared" si="818"/>
        <v>0.30244631508622999</v>
      </c>
      <c r="DC174" s="243">
        <f>IFERROR('Turistas lugar residencia isla '!DC174/'Turistas lugar residencia isla '!$K174,"-")</f>
        <v>6.6808366138018632E-2</v>
      </c>
      <c r="DD174" s="35">
        <f t="shared" si="819"/>
        <v>-6.1345805008981014E-2</v>
      </c>
      <c r="DE174" s="243">
        <f>IFERROR('Turistas lugar residencia isla '!DE174/'Turistas lugar residencia isla '!$M174,"-")</f>
        <v>0</v>
      </c>
      <c r="DF174" s="35">
        <f t="shared" si="820"/>
        <v>-1</v>
      </c>
      <c r="DG174" s="242">
        <f>IFERROR('Turistas lugar residencia isla '!DG174/'Turistas lugar residencia isla '!$C174,"-")</f>
        <v>0.21030940548031546</v>
      </c>
      <c r="DH174" s="35">
        <f t="shared" si="821"/>
        <v>0.13147925883924527</v>
      </c>
      <c r="DI174" s="243">
        <f>IFERROR('Turistas lugar residencia isla '!DI174/'Turistas lugar residencia isla '!$E174,"-")</f>
        <v>0.17241077045241263</v>
      </c>
      <c r="DJ174" s="35">
        <f t="shared" si="822"/>
        <v>0.10677639439871478</v>
      </c>
      <c r="DK174" s="243">
        <f>IFERROR('Turistas lugar residencia isla '!DK174/'Turistas lugar residencia isla '!$G174,"-")</f>
        <v>0.38494900297209894</v>
      </c>
      <c r="DL174" s="35">
        <f t="shared" si="823"/>
        <v>0.114964541514472</v>
      </c>
      <c r="DM174" s="243">
        <f>IFERROR('Turistas lugar residencia isla '!DM174/'Turistas lugar residencia isla '!$I174,"-")</f>
        <v>9.5406717246857814E-2</v>
      </c>
      <c r="DN174" s="35">
        <f t="shared" si="824"/>
        <v>0.59907450697147757</v>
      </c>
      <c r="DO174" s="243">
        <f>IFERROR('Turistas lugar residencia isla '!DO174/'Turistas lugar residencia isla '!$K174,"-")</f>
        <v>9.9690608846574685E-2</v>
      </c>
      <c r="DP174" s="35">
        <f t="shared" si="825"/>
        <v>0.19009524696628821</v>
      </c>
      <c r="DQ174" s="243">
        <f>IFERROR('Turistas lugar residencia isla '!DQ174/'Turistas lugar residencia isla '!$M174,"-")</f>
        <v>8.5827342138995715E-3</v>
      </c>
      <c r="DR174" s="35">
        <f t="shared" si="826"/>
        <v>-0.64351333570800284</v>
      </c>
      <c r="DS174" s="242">
        <f>IFERROR('Turistas lugar residencia isla '!DS174/'Turistas lugar residencia isla '!$C174,"-")</f>
        <v>5.0042769088029938E-2</v>
      </c>
      <c r="DT174" s="35">
        <f t="shared" si="827"/>
        <v>-1.1043788555480383E-3</v>
      </c>
      <c r="DU174" s="243">
        <f>IFERROR('Turistas lugar residencia isla '!DU174/'Turistas lugar residencia isla '!$E174,"-")</f>
        <v>8.2059730429312458E-2</v>
      </c>
      <c r="DV174" s="35">
        <f t="shared" si="828"/>
        <v>8.202013569141009E-2</v>
      </c>
      <c r="DW174" s="243">
        <f>IFERROR('Turistas lugar residencia isla '!DW174/'Turistas lugar residencia isla '!$G174,"-")</f>
        <v>7.451850688034356E-2</v>
      </c>
      <c r="DX174" s="35">
        <f t="shared" si="829"/>
        <v>0.13216781439871861</v>
      </c>
      <c r="DY174" s="243">
        <f>IFERROR('Turistas lugar residencia isla '!DY174/'Turistas lugar residencia isla '!$I174,"-")</f>
        <v>5.7949549961963873E-2</v>
      </c>
      <c r="DZ174" s="35">
        <f t="shared" si="830"/>
        <v>-0.32676554647784228</v>
      </c>
      <c r="EA174" s="243">
        <f>IFERROR('Turistas lugar residencia isla '!EA174/'Turistas lugar residencia isla '!$K174,"-")</f>
        <v>4.7704091257813386E-2</v>
      </c>
      <c r="EB174" s="35">
        <f t="shared" si="831"/>
        <v>0.59713380422716567</v>
      </c>
      <c r="EC174" s="243">
        <f>IFERROR('Turistas lugar residencia isla '!EC174/'Turistas lugar residencia isla '!$M174,"-")</f>
        <v>7.5628378754946213E-2</v>
      </c>
      <c r="ED174" s="35">
        <f t="shared" si="832"/>
        <v>0.40459267225923812</v>
      </c>
    </row>
    <row r="175" spans="1:134" s="16" customFormat="1" outlineLevel="1" x14ac:dyDescent="0.25">
      <c r="A175" s="218"/>
      <c r="B175" s="33" t="s">
        <v>55</v>
      </c>
      <c r="C175" s="242">
        <f>IFERROR('Turistas lugar residencia isla '!C175/'Turistas lugar residencia isla '!$C175,"-")</f>
        <v>1</v>
      </c>
      <c r="D175" s="35">
        <f t="shared" si="767"/>
        <v>0</v>
      </c>
      <c r="E175" s="243">
        <f>IFERROR('Turistas lugar residencia isla '!E175/'Turistas lugar residencia isla '!$E175,"-")</f>
        <v>1</v>
      </c>
      <c r="F175" s="35">
        <f t="shared" si="768"/>
        <v>0</v>
      </c>
      <c r="G175" s="243">
        <f>IFERROR('Turistas lugar residencia isla '!G175/'Turistas lugar residencia isla '!$G175,"-")</f>
        <v>1</v>
      </c>
      <c r="H175" s="35">
        <f t="shared" si="769"/>
        <v>0</v>
      </c>
      <c r="I175" s="243">
        <f>IFERROR('Turistas lugar residencia isla '!I175/'Turistas lugar residencia isla '!$I175,"-")</f>
        <v>1</v>
      </c>
      <c r="J175" s="35">
        <f t="shared" si="770"/>
        <v>0</v>
      </c>
      <c r="K175" s="243">
        <f>IFERROR('Turistas lugar residencia isla '!K175/'Turistas lugar residencia isla '!$K175,"-")</f>
        <v>1</v>
      </c>
      <c r="L175" s="35">
        <f t="shared" si="771"/>
        <v>0</v>
      </c>
      <c r="M175" s="243">
        <f>IFERROR('Turistas lugar residencia isla '!M175/'Turistas lugar residencia isla '!$M175,"-")</f>
        <v>1</v>
      </c>
      <c r="N175" s="35">
        <f t="shared" si="772"/>
        <v>0</v>
      </c>
      <c r="O175" s="242">
        <f>IFERROR('Turistas lugar residencia isla '!O175/'Turistas lugar residencia isla '!$C175,"-")</f>
        <v>0.88268622552342468</v>
      </c>
      <c r="P175" s="35">
        <f t="shared" si="773"/>
        <v>2.3889798955331498E-2</v>
      </c>
      <c r="Q175" s="243">
        <f>IFERROR('Turistas lugar residencia isla '!Q175/'Turistas lugar residencia isla '!$E175,"-")</f>
        <v>0.87553741689854325</v>
      </c>
      <c r="R175" s="35">
        <f t="shared" si="774"/>
        <v>2.57263055246999E-2</v>
      </c>
      <c r="S175" s="243">
        <f>IFERROR('Turistas lugar residencia isla '!S175/'Turistas lugar residencia isla '!$G175,"-")</f>
        <v>0.88697601118496894</v>
      </c>
      <c r="T175" s="35">
        <f t="shared" si="775"/>
        <v>1.6257511364976329E-2</v>
      </c>
      <c r="U175" s="243">
        <f>IFERROR('Turistas lugar residencia isla '!U175/'Turistas lugar residencia isla '!$I175,"-")</f>
        <v>0.93140439885535753</v>
      </c>
      <c r="V175" s="35">
        <f t="shared" si="776"/>
        <v>1.6268492996442285E-2</v>
      </c>
      <c r="W175" s="243">
        <f>IFERROR('Turistas lugar residencia isla '!W175/'Turistas lugar residencia isla '!$K175,"-")</f>
        <v>0.83722239905976836</v>
      </c>
      <c r="X175" s="35">
        <f t="shared" si="777"/>
        <v>2.7090090462420724E-2</v>
      </c>
      <c r="Y175" s="243">
        <f>IFERROR('Turistas lugar residencia isla '!Y175/'Turistas lugar residencia isla '!$M175,"-")</f>
        <v>0.80618653126670226</v>
      </c>
      <c r="Z175" s="35">
        <f t="shared" si="778"/>
        <v>0.11675709674462453</v>
      </c>
      <c r="AA175" s="242">
        <f>IFERROR('Turistas lugar residencia isla '!AA175/'Turistas lugar residencia isla '!$C175,"-")</f>
        <v>0.11731377447657526</v>
      </c>
      <c r="AB175" s="35">
        <f t="shared" si="779"/>
        <v>-0.14933897178292077</v>
      </c>
      <c r="AC175" s="243">
        <f>IFERROR('Turistas lugar residencia isla '!AC175/'Turistas lugar residencia isla '!$E175,"-")</f>
        <v>0.12446511958239379</v>
      </c>
      <c r="AD175" s="35">
        <f t="shared" si="780"/>
        <v>-0.14995610897872758</v>
      </c>
      <c r="AE175" s="243">
        <f>IFERROR('Turistas lugar residencia isla '!AE175/'Turistas lugar residencia isla '!$G175,"-")</f>
        <v>0.11302398881503103</v>
      </c>
      <c r="AF175" s="35">
        <f t="shared" si="781"/>
        <v>-0.1115397219418327</v>
      </c>
      <c r="AG175" s="243">
        <f>IFERROR('Turistas lugar residencia isla '!AG175/'Turistas lugar residencia isla '!$I175,"-")</f>
        <v>6.8595601144642443E-2</v>
      </c>
      <c r="AH175" s="35">
        <f t="shared" si="782"/>
        <v>-0.17855072976379349</v>
      </c>
      <c r="AI175" s="243">
        <f>IFERROR('Turistas lugar residencia isla '!AI175/'Turistas lugar residencia isla '!$K175,"-")</f>
        <v>0.16277760094023164</v>
      </c>
      <c r="AJ175" s="35">
        <f t="shared" si="783"/>
        <v>-0.11945387000885577</v>
      </c>
      <c r="AK175" s="243">
        <f>IFERROR('Turistas lugar residencia isla '!AK175/'Turistas lugar residencia isla '!$M175,"-")</f>
        <v>0.19374665954035275</v>
      </c>
      <c r="AL175" s="35">
        <f t="shared" si="784"/>
        <v>-0.30332110939330281</v>
      </c>
      <c r="AM175" s="242">
        <f>IFERROR('Turistas lugar residencia isla '!AM175/'Turistas lugar residencia isla '!$C175,"-")</f>
        <v>0.21989983735091301</v>
      </c>
      <c r="AN175" s="35">
        <f t="shared" si="785"/>
        <v>4.1846587028835369E-3</v>
      </c>
      <c r="AO175" s="243">
        <f>IFERROR('Turistas lugar residencia isla '!AO175/'Turistas lugar residencia isla '!$E175,"-")</f>
        <v>0.15839308859674264</v>
      </c>
      <c r="AP175" s="35">
        <f t="shared" si="786"/>
        <v>1.4685484575166718E-2</v>
      </c>
      <c r="AQ175" s="243">
        <f>IFERROR('Turistas lugar residencia isla '!AQ175/'Turistas lugar residencia isla '!$G175,"-")</f>
        <v>0.21862505825504672</v>
      </c>
      <c r="AR175" s="35">
        <f t="shared" si="787"/>
        <v>1.7444342587148665E-2</v>
      </c>
      <c r="AS175" s="243">
        <f>IFERROR('Turistas lugar residencia isla '!AS175/'Turistas lugar residencia isla '!$I175,"-")</f>
        <v>0.4333328725271991</v>
      </c>
      <c r="AT175" s="35">
        <f t="shared" si="788"/>
        <v>-4.1354416208504996E-2</v>
      </c>
      <c r="AU175" s="243">
        <f>IFERROR('Turistas lugar residencia isla '!AU175/'Turistas lugar residencia isla '!$K175,"-")</f>
        <v>0.14034915893342476</v>
      </c>
      <c r="AV175" s="35">
        <f t="shared" si="789"/>
        <v>5.5215658071117169E-3</v>
      </c>
      <c r="AW175" s="243">
        <f>IFERROR('Turistas lugar residencia isla '!AW175/'Turistas lugar residencia isla '!$M175,"-")</f>
        <v>0.45236504543025119</v>
      </c>
      <c r="AX175" s="35">
        <f t="shared" si="790"/>
        <v>0.10111269513612875</v>
      </c>
      <c r="AY175" s="242">
        <f>IFERROR('Turistas lugar residencia isla '!AY175/'Turistas lugar residencia isla '!$C175,"-")</f>
        <v>2.4593233260298067E-2</v>
      </c>
      <c r="AZ175" s="35">
        <f t="shared" si="791"/>
        <v>3.6058195973101004E-2</v>
      </c>
      <c r="BA175" s="243">
        <f>IFERROR('Turistas lugar residencia isla '!BA175/'Turistas lugar residencia isla '!$E175,"-")</f>
        <v>3.9226677691903807E-2</v>
      </c>
      <c r="BB175" s="35">
        <f t="shared" si="792"/>
        <v>6.9148753238727378E-2</v>
      </c>
      <c r="BC175" s="243">
        <f>IFERROR('Turistas lugar residencia isla '!BC175/'Turistas lugar residencia isla '!$G175,"-")</f>
        <v>1.6716132355466162E-2</v>
      </c>
      <c r="BD175" s="35">
        <f t="shared" si="793"/>
        <v>-5.988125942310496E-2</v>
      </c>
      <c r="BE175" s="243">
        <f>IFERROR('Turistas lugar residencia isla '!BE175/'Turistas lugar residencia isla '!$I175,"-")</f>
        <v>1.0001797143923579E-2</v>
      </c>
      <c r="BF175" s="35">
        <f t="shared" si="794"/>
        <v>0.28967388007257577</v>
      </c>
      <c r="BG175" s="243">
        <f>IFERROR('Turistas lugar residencia isla '!BG175/'Turistas lugar residencia isla '!$K175,"-")</f>
        <v>1.415856614676428E-2</v>
      </c>
      <c r="BH175" s="35">
        <f t="shared" si="795"/>
        <v>-0.13147429634702978</v>
      </c>
      <c r="BI175" s="243">
        <f>IFERROR('Turistas lugar residencia isla '!BI175/'Turistas lugar residencia isla '!$M175,"-")</f>
        <v>5.0975414216996258E-2</v>
      </c>
      <c r="BJ175" s="35">
        <f t="shared" si="796"/>
        <v>0.69519618865073074</v>
      </c>
      <c r="BK175" s="242">
        <f>IFERROR('Turistas lugar residencia isla '!BK175/'Turistas lugar residencia isla '!$C175,"-")</f>
        <v>2.0465556607451134E-2</v>
      </c>
      <c r="BL175" s="35">
        <f t="shared" si="797"/>
        <v>0.17822577529695449</v>
      </c>
      <c r="BM175" s="243">
        <f>IFERROR('Turistas lugar residencia isla '!BM175/'Turistas lugar residencia isla '!$E175,"-")</f>
        <v>2.7315363211387785E-2</v>
      </c>
      <c r="BN175" s="35">
        <f t="shared" si="798"/>
        <v>7.0485823181931195E-2</v>
      </c>
      <c r="BO175" s="243">
        <f>IFERROR('Turistas lugar residencia isla '!BO175/'Turistas lugar residencia isla '!$G175,"-")</f>
        <v>9.4465157349947256E-3</v>
      </c>
      <c r="BP175" s="35">
        <f t="shared" si="799"/>
        <v>0.29258681101114092</v>
      </c>
      <c r="BQ175" s="243">
        <f>IFERROR('Turistas lugar residencia isla '!BQ175/'Turistas lugar residencia isla '!$I175,"-")</f>
        <v>3.3606591370944329E-2</v>
      </c>
      <c r="BR175" s="35">
        <f t="shared" si="800"/>
        <v>0.14234954295711577</v>
      </c>
      <c r="BS175" s="243">
        <f>IFERROR('Turistas lugar residencia isla '!BS175/'Turistas lugar residencia isla '!$K175,"-")</f>
        <v>1.4183051345461668E-2</v>
      </c>
      <c r="BT175" s="35">
        <f t="shared" si="801"/>
        <v>0.70263484129550879</v>
      </c>
      <c r="BU175" s="243">
        <f>IFERROR('Turistas lugar residencia isla '!BU175/'Turistas lugar residencia isla '!$M175,"-")</f>
        <v>2.2915553180117586E-2</v>
      </c>
      <c r="BV175" s="35">
        <f t="shared" si="802"/>
        <v>0.61705557221259011</v>
      </c>
      <c r="BW175" s="242">
        <f>IFERROR('Turistas lugar residencia isla '!BW175/'Turistas lugar residencia isla '!$C175,"-")</f>
        <v>0.25564327041802926</v>
      </c>
      <c r="BX175" s="35">
        <f t="shared" si="803"/>
        <v>-3.2945341870563416E-2</v>
      </c>
      <c r="BY175" s="243">
        <f>IFERROR('Turistas lugar residencia isla '!BY175/'Turistas lugar residencia isla '!$E175,"-")</f>
        <v>0.33953080175625938</v>
      </c>
      <c r="BZ175" s="35">
        <f t="shared" si="804"/>
        <v>7.1584141910108201E-3</v>
      </c>
      <c r="CA175" s="243">
        <f>IFERROR('Turistas lugar residencia isla '!CA175/'Turistas lugar residencia isla '!$G175,"-")</f>
        <v>0.10979849885942751</v>
      </c>
      <c r="CB175" s="35">
        <f t="shared" si="805"/>
        <v>-6.5129477108507361E-2</v>
      </c>
      <c r="CC175" s="243">
        <f>IFERROR('Turistas lugar residencia isla '!CC175/'Turistas lugar residencia isla '!$I175,"-")</f>
        <v>0.18767021026583905</v>
      </c>
      <c r="CD175" s="35">
        <f t="shared" si="806"/>
        <v>-0.1908314516922347</v>
      </c>
      <c r="CE175" s="243">
        <f>IFERROR('Turistas lugar residencia isla '!CE175/'Turistas lugar residencia isla '!$K175,"-")</f>
        <v>0.41058005435714112</v>
      </c>
      <c r="CF175" s="35">
        <f t="shared" si="807"/>
        <v>-2.4899244841726786E-2</v>
      </c>
      <c r="CG175" s="243">
        <f>IFERROR('Turistas lugar residencia isla '!CG175/'Turistas lugar residencia isla '!$M175,"-")</f>
        <v>0.11517904863709247</v>
      </c>
      <c r="CH175" s="35">
        <f t="shared" si="808"/>
        <v>0.40605917095711352</v>
      </c>
      <c r="CI175" s="242">
        <f>IFERROR('Turistas lugar residencia isla '!CI175/'Turistas lugar residencia isla '!$C175,"-")</f>
        <v>3.6925375369897054E-2</v>
      </c>
      <c r="CJ175" s="35">
        <f t="shared" si="809"/>
        <v>7.9428650357231012E-2</v>
      </c>
      <c r="CK175" s="243">
        <f>IFERROR('Turistas lugar residencia isla '!CK175/'Turistas lugar residencia isla '!$E175,"-")</f>
        <v>2.9887354881584387E-2</v>
      </c>
      <c r="CL175" s="35">
        <f t="shared" si="810"/>
        <v>9.56630550744626E-2</v>
      </c>
      <c r="CM175" s="243">
        <f>IFERROR('Turistas lugar residencia isla '!CM175/'Turistas lugar residencia isla '!$G175,"-")</f>
        <v>4.6677622703524733E-2</v>
      </c>
      <c r="CN175" s="35">
        <f t="shared" si="811"/>
        <v>-1.1905891439015881E-2</v>
      </c>
      <c r="CO175" s="243">
        <f>IFERROR('Turistas lugar residencia isla '!CO175/'Turistas lugar residencia isla '!$I175,"-")</f>
        <v>3.068968854113386E-2</v>
      </c>
      <c r="CP175" s="35">
        <f t="shared" si="812"/>
        <v>9.2903151020612196E-2</v>
      </c>
      <c r="CQ175" s="243">
        <f>IFERROR('Turistas lugar residencia isla '!CQ175/'Turistas lugar residencia isla '!$K175,"-")</f>
        <v>3.346514531965427E-2</v>
      </c>
      <c r="CR175" s="35">
        <f t="shared" si="813"/>
        <v>0.48533051873353572</v>
      </c>
      <c r="CS175" s="243">
        <f>IFERROR('Turistas lugar residencia isla '!CS175/'Turistas lugar residencia isla '!$M175,"-")</f>
        <v>9.7741849278460718E-2</v>
      </c>
      <c r="CT175" s="35">
        <f t="shared" si="814"/>
        <v>1.7950749936798127E-2</v>
      </c>
      <c r="CU175" s="242">
        <f>IFERROR('Turistas lugar residencia isla '!CU175/'Turistas lugar residencia isla '!$C175,"-")</f>
        <v>2.2389693386307905E-2</v>
      </c>
      <c r="CV175" s="35">
        <f t="shared" si="815"/>
        <v>-1.3426255227426909E-2</v>
      </c>
      <c r="CW175" s="243">
        <f>IFERROR('Turistas lugar residencia isla '!CW175/'Turistas lugar residencia isla '!$E175,"-")</f>
        <v>1.373250779333768E-2</v>
      </c>
      <c r="CX175" s="35">
        <f t="shared" si="816"/>
        <v>9.4646652097285955E-2</v>
      </c>
      <c r="CY175" s="243">
        <f>IFERROR('Turistas lugar residencia isla '!CY175/'Turistas lugar residencia isla '!$G175,"-")</f>
        <v>1.1552895582427825E-2</v>
      </c>
      <c r="CZ175" s="35">
        <f t="shared" si="817"/>
        <v>-2.6652200366628964E-2</v>
      </c>
      <c r="DA175" s="243">
        <f>IFERROR('Turistas lugar residencia isla '!DA175/'Turistas lugar residencia isla '!$I175,"-")</f>
        <v>1.5199690338277783E-2</v>
      </c>
      <c r="DB175" s="35">
        <f t="shared" si="818"/>
        <v>-9.0074365159157677E-2</v>
      </c>
      <c r="DC175" s="243">
        <f>IFERROR('Turistas lugar residencia isla '!DC175/'Turistas lugar residencia isla '!$K175,"-")</f>
        <v>7.2678191033520231E-2</v>
      </c>
      <c r="DD175" s="35">
        <f t="shared" si="819"/>
        <v>-1.0664545860811669E-2</v>
      </c>
      <c r="DE175" s="243">
        <f>IFERROR('Turistas lugar residencia isla '!DE175/'Turistas lugar residencia isla '!$M175,"-")</f>
        <v>0</v>
      </c>
      <c r="DF175" s="35">
        <f t="shared" si="820"/>
        <v>-1</v>
      </c>
      <c r="DG175" s="242">
        <f>IFERROR('Turistas lugar residencia isla '!DG175/'Turistas lugar residencia isla '!$C175,"-")</f>
        <v>0.21623687237519515</v>
      </c>
      <c r="DH175" s="35">
        <f t="shared" si="821"/>
        <v>0.10363487286468831</v>
      </c>
      <c r="DI175" s="243">
        <f>IFERROR('Turistas lugar residencia isla '!DI175/'Turistas lugar residencia isla '!$E175,"-")</f>
        <v>0.16296890020723048</v>
      </c>
      <c r="DJ175" s="35">
        <f t="shared" si="822"/>
        <v>0.11155470928339661</v>
      </c>
      <c r="DK175" s="243">
        <f>IFERROR('Turistas lugar residencia isla '!DK175/'Turistas lugar residencia isla '!$G175,"-")</f>
        <v>0.39707253059922981</v>
      </c>
      <c r="DL175" s="35">
        <f t="shared" si="823"/>
        <v>5.7902541253992856E-2</v>
      </c>
      <c r="DM175" s="243">
        <f>IFERROR('Turistas lugar residencia isla '!DM175/'Turistas lugar residencia isla '!$I175,"-")</f>
        <v>0.10225748925169692</v>
      </c>
      <c r="DN175" s="35">
        <f t="shared" si="824"/>
        <v>0.69166007865053758</v>
      </c>
      <c r="DO175" s="243">
        <f>IFERROR('Turistas lugar residencia isla '!DO175/'Turistas lugar residencia isla '!$K175,"-")</f>
        <v>9.9048750030606494E-2</v>
      </c>
      <c r="DP175" s="35">
        <f t="shared" si="825"/>
        <v>6.929771148409225E-2</v>
      </c>
      <c r="DQ175" s="243">
        <f>IFERROR('Turistas lugar residencia isla '!DQ175/'Turistas lugar residencia isla '!$M175,"-")</f>
        <v>7.349011223944415E-3</v>
      </c>
      <c r="DR175" s="35">
        <f t="shared" si="826"/>
        <v>-0.74687905627242879</v>
      </c>
      <c r="DS175" s="242">
        <f>IFERROR('Turistas lugar residencia isla '!DS175/'Turistas lugar residencia isla '!$C175,"-")</f>
        <v>5.1828794073197848E-2</v>
      </c>
      <c r="DT175" s="35">
        <f t="shared" si="827"/>
        <v>3.0286424943472889E-2</v>
      </c>
      <c r="DU175" s="243">
        <f>IFERROR('Turistas lugar residencia isla '!DU175/'Turistas lugar residencia isla '!$E175,"-")</f>
        <v>8.2466068226264247E-2</v>
      </c>
      <c r="DV175" s="35">
        <f t="shared" si="828"/>
        <v>-1.8711866813242217E-2</v>
      </c>
      <c r="DW175" s="243">
        <f>IFERROR('Turistas lugar residencia isla '!DW175/'Turistas lugar residencia isla '!$G175,"-")</f>
        <v>6.2106011920822192E-2</v>
      </c>
      <c r="DX175" s="35">
        <f t="shared" si="829"/>
        <v>-9.6653763764979028E-2</v>
      </c>
      <c r="DY175" s="243">
        <f>IFERROR('Turistas lugar residencia isla '!DY175/'Turistas lugar residencia isla '!$I175,"-")</f>
        <v>8.5385072646087065E-2</v>
      </c>
      <c r="DZ175" s="35">
        <f t="shared" si="830"/>
        <v>0.44411842785085298</v>
      </c>
      <c r="EA175" s="243">
        <f>IFERROR('Turistas lugar residencia isla '!EA175/'Turistas lugar residencia isla '!$K175,"-")</f>
        <v>3.5521902010234814E-2</v>
      </c>
      <c r="EB175" s="35">
        <f t="shared" si="831"/>
        <v>0.22926616405804712</v>
      </c>
      <c r="EC175" s="243">
        <f>IFERROR('Turistas lugar residencia isla '!EC175/'Turistas lugar residencia isla '!$M175,"-")</f>
        <v>4.9706039551042226E-2</v>
      </c>
      <c r="ED175" s="35">
        <f t="shared" si="832"/>
        <v>0.9539336090906978</v>
      </c>
    </row>
    <row r="176" spans="1:134" s="16" customFormat="1" ht="15.75" x14ac:dyDescent="0.25">
      <c r="A176" s="218"/>
      <c r="B176" s="225">
        <v>2011</v>
      </c>
      <c r="C176" s="246">
        <f>IFERROR('Turistas lugar residencia isla '!C176/'Turistas lugar residencia isla '!$C176,"-")</f>
        <v>1</v>
      </c>
      <c r="D176" s="247">
        <f t="shared" si="767"/>
        <v>0</v>
      </c>
      <c r="E176" s="246">
        <f>IFERROR('Turistas lugar residencia isla '!E176/'Turistas lugar residencia isla '!$E176,"-")</f>
        <v>1</v>
      </c>
      <c r="F176" s="247">
        <f t="shared" si="768"/>
        <v>0</v>
      </c>
      <c r="G176" s="246">
        <f>IFERROR('Turistas lugar residencia isla '!G176/'Turistas lugar residencia isla '!$G176,"-")</f>
        <v>1</v>
      </c>
      <c r="H176" s="247">
        <f t="shared" si="769"/>
        <v>0</v>
      </c>
      <c r="I176" s="246">
        <f>IFERROR('Turistas lugar residencia isla '!I176/'Turistas lugar residencia isla '!$I176,"-")</f>
        <v>1</v>
      </c>
      <c r="J176" s="247">
        <f t="shared" si="770"/>
        <v>0</v>
      </c>
      <c r="K176" s="246">
        <f>IFERROR('Turistas lugar residencia isla '!K176/'Turistas lugar residencia isla '!$K176,"-")</f>
        <v>1</v>
      </c>
      <c r="L176" s="247">
        <f t="shared" si="771"/>
        <v>0</v>
      </c>
      <c r="M176" s="246">
        <f>IFERROR('Turistas lugar residencia isla '!M176/'Turistas lugar residencia isla '!$M176,"-")</f>
        <v>1</v>
      </c>
      <c r="N176" s="247">
        <f t="shared" si="772"/>
        <v>0</v>
      </c>
      <c r="O176" s="246">
        <f>IFERROR('Turistas lugar residencia isla '!O176/'Turistas lugar residencia isla '!$C176,"-")</f>
        <v>0.8593020488446812</v>
      </c>
      <c r="P176" s="247">
        <f t="shared" si="773"/>
        <v>2.7574042461419701E-2</v>
      </c>
      <c r="Q176" s="246">
        <f>IFERROR('Turistas lugar residencia isla '!Q176/'Turistas lugar residencia isla '!$E176,"-")</f>
        <v>0.84852829351924641</v>
      </c>
      <c r="R176" s="247">
        <f t="shared" si="774"/>
        <v>4.0850703983159375E-2</v>
      </c>
      <c r="S176" s="246">
        <f>IFERROR('Turistas lugar residencia isla '!S176/'Turistas lugar residencia isla '!$G176,"-")</f>
        <v>0.86402397616647564</v>
      </c>
      <c r="T176" s="247">
        <f t="shared" si="775"/>
        <v>1.356777686702082E-2</v>
      </c>
      <c r="U176" s="246">
        <f>IFERROR('Turistas lugar residencia isla '!U176/'Turistas lugar residencia isla '!$I176,"-")</f>
        <v>0.9152906417501725</v>
      </c>
      <c r="V176" s="247">
        <f t="shared" si="776"/>
        <v>3.7895669259481402E-2</v>
      </c>
      <c r="W176" s="246">
        <f>IFERROR('Turistas lugar residencia isla '!W176/'Turistas lugar residencia isla '!$K176,"-")</f>
        <v>0.81919261190858716</v>
      </c>
      <c r="X176" s="247">
        <f t="shared" si="777"/>
        <v>1.7832043638194017E-2</v>
      </c>
      <c r="Y176" s="246">
        <f>IFERROR('Turistas lugar residencia isla '!Y176/'Turistas lugar residencia isla '!$M176,"-")</f>
        <v>0.65907573742910641</v>
      </c>
      <c r="Z176" s="247">
        <f t="shared" si="778"/>
        <v>-8.8743587178277683E-2</v>
      </c>
      <c r="AA176" s="246">
        <f>IFERROR('Turistas lugar residencia isla '!AA176/'Turistas lugar residencia isla '!$C176,"-")</f>
        <v>0.1406979511553188</v>
      </c>
      <c r="AB176" s="247">
        <f t="shared" si="779"/>
        <v>-0.14081081054743416</v>
      </c>
      <c r="AC176" s="246">
        <f>IFERROR('Turistas lugar residencia isla '!AC176/'Turistas lugar residencia isla '!$E176,"-")</f>
        <v>0.15147279557687571</v>
      </c>
      <c r="AD176" s="247">
        <f t="shared" si="780"/>
        <v>-0.18023115078646623</v>
      </c>
      <c r="AE176" s="246">
        <f>IFERROR('Turistas lugar residencia isla '!AE176/'Turistas lugar residencia isla '!$G176,"-")</f>
        <v>0.13597663867008392</v>
      </c>
      <c r="AF176" s="247">
        <f t="shared" si="781"/>
        <v>-7.8388938442591649E-2</v>
      </c>
      <c r="AG176" s="246">
        <f>IFERROR('Turistas lugar residencia isla '!AG176/'Turistas lugar residencia isla '!$I176,"-")</f>
        <v>8.4710425245982629E-2</v>
      </c>
      <c r="AH176" s="247">
        <f t="shared" si="782"/>
        <v>-0.28290380329886156</v>
      </c>
      <c r="AI176" s="246">
        <f>IFERROR('Turistas lugar residencia isla '!AI176/'Turistas lugar residencia isla '!$K176,"-")</f>
        <v>0.18080877073153645</v>
      </c>
      <c r="AJ176" s="247">
        <f t="shared" si="783"/>
        <v>-7.3535046357242617E-2</v>
      </c>
      <c r="AK176" s="246">
        <f>IFERROR('Turistas lugar residencia isla '!AK176/'Turistas lugar residencia isla '!$M176,"-")</f>
        <v>0.34090255352636289</v>
      </c>
      <c r="AL176" s="247">
        <f t="shared" si="784"/>
        <v>0.2318007804813722</v>
      </c>
      <c r="AM176" s="246">
        <f>IFERROR('Turistas lugar residencia isla '!AM176/'Turistas lugar residencia isla '!$C176,"-")</f>
        <v>0.21384114295580686</v>
      </c>
      <c r="AN176" s="247">
        <f t="shared" si="785"/>
        <v>-1.1903993306589089E-2</v>
      </c>
      <c r="AO176" s="246">
        <f>IFERROR('Turistas lugar residencia isla '!AO176/'Turistas lugar residencia isla '!$E176,"-")</f>
        <v>0.13612481738580773</v>
      </c>
      <c r="AP176" s="247">
        <f t="shared" si="786"/>
        <v>-2.9081078387815706E-2</v>
      </c>
      <c r="AQ176" s="246">
        <f>IFERROR('Turistas lugar residencia isla '!AQ176/'Turistas lugar residencia isla '!$G176,"-")</f>
        <v>0.22853813078004007</v>
      </c>
      <c r="AR176" s="247">
        <f t="shared" si="787"/>
        <v>-4.7231273212018809E-2</v>
      </c>
      <c r="AS176" s="246">
        <f>IFERROR('Turistas lugar residencia isla '!AS176/'Turistas lugar residencia isla '!$I176,"-")</f>
        <v>0.425822694047922</v>
      </c>
      <c r="AT176" s="247">
        <f t="shared" si="788"/>
        <v>-1.6491958490556402E-2</v>
      </c>
      <c r="AU176" s="246">
        <f>IFERROR('Turistas lugar residencia isla '!AU176/'Turistas lugar residencia isla '!$K176,"-")</f>
        <v>0.14500161768894468</v>
      </c>
      <c r="AV176" s="247">
        <f t="shared" si="789"/>
        <v>-1.68019103617012E-3</v>
      </c>
      <c r="AW176" s="246">
        <f>IFERROR('Turistas lugar residencia isla '!AW176/'Turistas lugar residencia isla '!$M176,"-")</f>
        <v>0.35292936419635829</v>
      </c>
      <c r="AX176" s="247">
        <f t="shared" si="790"/>
        <v>-5.7780747272670907E-2</v>
      </c>
      <c r="AY176" s="246">
        <f>IFERROR('Turistas lugar residencia isla '!AY176/'Turistas lugar residencia isla '!$C176,"-")</f>
        <v>2.5910050428638427E-2</v>
      </c>
      <c r="AZ176" s="247">
        <f t="shared" si="791"/>
        <v>-1.2289653750755414E-2</v>
      </c>
      <c r="BA176" s="246">
        <f>IFERROR('Turistas lugar residencia isla '!BA176/'Turistas lugar residencia isla '!$E176,"-")</f>
        <v>3.6575550706899621E-2</v>
      </c>
      <c r="BB176" s="247">
        <f t="shared" si="792"/>
        <v>-4.5831748656661175E-2</v>
      </c>
      <c r="BC176" s="246">
        <f>IFERROR('Turistas lugar residencia isla '!BC176/'Turistas lugar residencia isla '!$G176,"-")</f>
        <v>2.6325764387867184E-2</v>
      </c>
      <c r="BD176" s="247">
        <f t="shared" si="793"/>
        <v>4.1330117453280968E-2</v>
      </c>
      <c r="BE176" s="246">
        <f>IFERROR('Turistas lugar residencia isla '!BE176/'Turistas lugar residencia isla '!$I176,"-")</f>
        <v>9.7619478228210196E-3</v>
      </c>
      <c r="BF176" s="247">
        <f t="shared" si="794"/>
        <v>8.471555664583641E-2</v>
      </c>
      <c r="BG176" s="246">
        <f>IFERROR('Turistas lugar residencia isla '!BG176/'Turistas lugar residencia isla '!$K176,"-")</f>
        <v>1.4826510926083137E-2</v>
      </c>
      <c r="BH176" s="247">
        <f t="shared" si="795"/>
        <v>-1.5631014652525144E-3</v>
      </c>
      <c r="BI176" s="246">
        <f>IFERROR('Turistas lugar residencia isla '!BI176/'Turistas lugar residencia isla '!$M176,"-")</f>
        <v>3.2531003229220375E-2</v>
      </c>
      <c r="BJ176" s="247">
        <f t="shared" si="796"/>
        <v>6.3485004387718647E-2</v>
      </c>
      <c r="BK176" s="246">
        <f>IFERROR('Turistas lugar residencia isla '!BK176/'Turistas lugar residencia isla '!$C176,"-")</f>
        <v>2.4639918055545832E-2</v>
      </c>
      <c r="BL176" s="247">
        <f t="shared" si="797"/>
        <v>0.25731762820051296</v>
      </c>
      <c r="BM176" s="246">
        <f>IFERROR('Turistas lugar residencia isla '!BM176/'Turistas lugar residencia isla '!$E176,"-")</f>
        <v>3.3820355337213566E-2</v>
      </c>
      <c r="BN176" s="247">
        <f t="shared" si="798"/>
        <v>0.26791694844339786</v>
      </c>
      <c r="BO176" s="246">
        <f>IFERROR('Turistas lugar residencia isla '!BO176/'Turistas lugar residencia isla '!$G176,"-")</f>
        <v>1.0996044448994236E-2</v>
      </c>
      <c r="BP176" s="247">
        <f t="shared" si="799"/>
        <v>0.16836049187409774</v>
      </c>
      <c r="BQ176" s="246">
        <f>IFERROR('Turistas lugar residencia isla '!BQ176/'Turistas lugar residencia isla '!$I176,"-")</f>
        <v>4.338459716360412E-2</v>
      </c>
      <c r="BR176" s="247">
        <f t="shared" si="800"/>
        <v>0.31192848948282936</v>
      </c>
      <c r="BS176" s="246">
        <f>IFERROR('Turistas lugar residencia isla '!BS176/'Turistas lugar residencia isla '!$K176,"-")</f>
        <v>1.1519235750280446E-2</v>
      </c>
      <c r="BT176" s="247">
        <f t="shared" si="801"/>
        <v>1.7613885013935571E-2</v>
      </c>
      <c r="BU176" s="246">
        <f>IFERROR('Turistas lugar residencia isla '!BU176/'Turistas lugar residencia isla '!$M176,"-")</f>
        <v>2.1638490135952891E-2</v>
      </c>
      <c r="BV176" s="247">
        <f t="shared" si="802"/>
        <v>9.7393559469865387E-2</v>
      </c>
      <c r="BW176" s="246">
        <f>IFERROR('Turistas lugar residencia isla '!BW176/'Turistas lugar residencia isla '!$C176,"-")</f>
        <v>0.29331266389140825</v>
      </c>
      <c r="BX176" s="247">
        <f t="shared" si="803"/>
        <v>-5.6394676020252721E-3</v>
      </c>
      <c r="BY176" s="246">
        <f>IFERROR('Turistas lugar residencia isla '!BY176/'Turistas lugar residencia isla '!$E176,"-")</f>
        <v>0.36636278706667863</v>
      </c>
      <c r="BZ176" s="247">
        <f t="shared" si="804"/>
        <v>1.485034366072413E-2</v>
      </c>
      <c r="CA176" s="246">
        <f>IFERROR('Turistas lugar residencia isla '!CA176/'Turistas lugar residencia isla '!$G176,"-")</f>
        <v>0.16386039889981147</v>
      </c>
      <c r="CB176" s="247">
        <f t="shared" si="805"/>
        <v>-2.0903433449658726E-2</v>
      </c>
      <c r="CC176" s="246">
        <f>IFERROR('Turistas lugar residencia isla '!CC176/'Turistas lugar residencia isla '!$I176,"-")</f>
        <v>0.20893758659340672</v>
      </c>
      <c r="CD176" s="247">
        <f t="shared" si="806"/>
        <v>-2.4859459764927871E-2</v>
      </c>
      <c r="CE176" s="246">
        <f>IFERROR('Turistas lugar residencia isla '!CE176/'Turistas lugar residencia isla '!$K176,"-")</f>
        <v>0.41116583293467207</v>
      </c>
      <c r="CF176" s="247">
        <f t="shared" si="807"/>
        <v>-1.6966457111367683E-2</v>
      </c>
      <c r="CG176" s="246">
        <f>IFERROR('Turistas lugar residencia isla '!CG176/'Turistas lugar residencia isla '!$M176,"-")</f>
        <v>9.4494043580906892E-2</v>
      </c>
      <c r="CH176" s="247">
        <f t="shared" si="808"/>
        <v>-0.25373685692439096</v>
      </c>
      <c r="CI176" s="246">
        <f>IFERROR('Turistas lugar residencia isla '!CI176/'Turistas lugar residencia isla '!$C176,"-")</f>
        <v>3.8094638111437658E-2</v>
      </c>
      <c r="CJ176" s="247">
        <f t="shared" si="809"/>
        <v>3.6693415310914856E-2</v>
      </c>
      <c r="CK176" s="246">
        <f>IFERROR('Turistas lugar residencia isla '!CK176/'Turistas lugar residencia isla '!$E176,"-")</f>
        <v>3.0927716036918615E-2</v>
      </c>
      <c r="CL176" s="247">
        <f t="shared" si="810"/>
        <v>4.5895843763596122E-2</v>
      </c>
      <c r="CM176" s="246">
        <f>IFERROR('Turistas lugar residencia isla '!CM176/'Turistas lugar residencia isla '!$G176,"-")</f>
        <v>5.9078415332548186E-2</v>
      </c>
      <c r="CN176" s="247">
        <f t="shared" si="811"/>
        <v>4.0666548615728493E-2</v>
      </c>
      <c r="CO176" s="246">
        <f>IFERROR('Turistas lugar residencia isla '!CO176/'Turistas lugar residencia isla '!$I176,"-")</f>
        <v>2.4561717991849218E-2</v>
      </c>
      <c r="CP176" s="247">
        <f t="shared" si="812"/>
        <v>1.8786018624631806E-2</v>
      </c>
      <c r="CQ176" s="246">
        <f>IFERROR('Turistas lugar residencia isla '!CQ176/'Turistas lugar residencia isla '!$K176,"-")</f>
        <v>2.8475473346846338E-2</v>
      </c>
      <c r="CR176" s="247">
        <f t="shared" si="813"/>
        <v>0.12977419781658051</v>
      </c>
      <c r="CS176" s="246">
        <f>IFERROR('Turistas lugar residencia isla '!CS176/'Turistas lugar residencia isla '!$M176,"-")</f>
        <v>8.8752001302542669E-2</v>
      </c>
      <c r="CT176" s="247">
        <f t="shared" si="814"/>
        <v>3.9687395778597256E-2</v>
      </c>
      <c r="CU176" s="246">
        <f>IFERROR('Turistas lugar residencia isla '!CU176/'Turistas lugar residencia isla '!$C176,"-")</f>
        <v>3.2560537532153301E-2</v>
      </c>
      <c r="CV176" s="247">
        <f t="shared" si="815"/>
        <v>-3.650338024930444E-2</v>
      </c>
      <c r="CW176" s="246">
        <f>IFERROR('Turistas lugar residencia isla '!CW176/'Turistas lugar residencia isla '!$E176,"-")</f>
        <v>1.9396584115358804E-2</v>
      </c>
      <c r="CX176" s="247">
        <f t="shared" si="816"/>
        <v>2.6845664979818107E-2</v>
      </c>
      <c r="CY176" s="246">
        <f>IFERROR('Turistas lugar residencia isla '!CY176/'Turistas lugar residencia isla '!$G176,"-")</f>
        <v>1.8122000173998745E-2</v>
      </c>
      <c r="CZ176" s="247">
        <f t="shared" si="817"/>
        <v>-0.13502922949111273</v>
      </c>
      <c r="DA176" s="246">
        <f>IFERROR('Turistas lugar residencia isla '!DA176/'Turistas lugar residencia isla '!$I176,"-")</f>
        <v>2.1749649625137576E-2</v>
      </c>
      <c r="DB176" s="247">
        <f t="shared" si="818"/>
        <v>9.4617003474126049E-2</v>
      </c>
      <c r="DC176" s="246">
        <f>IFERROR('Turistas lugar residencia isla '!DC176/'Turistas lugar residencia isla '!$K176,"-")</f>
        <v>9.3230501778536076E-2</v>
      </c>
      <c r="DD176" s="247">
        <f t="shared" si="819"/>
        <v>-2.6931663724560573E-2</v>
      </c>
      <c r="DE176" s="246">
        <f>IFERROR('Turistas lugar residencia isla '!DE176/'Turistas lugar residencia isla '!$M176,"-")</f>
        <v>2.507394643293262E-3</v>
      </c>
      <c r="DF176" s="247">
        <f t="shared" si="820"/>
        <v>-0.7290891549789118</v>
      </c>
      <c r="DG176" s="246">
        <f>IFERROR('Turistas lugar residencia isla '!DG176/'Turistas lugar residencia isla '!$C176,"-")</f>
        <v>0.12418589698078152</v>
      </c>
      <c r="DH176" s="247">
        <f t="shared" si="821"/>
        <v>9.6595964816825752E-2</v>
      </c>
      <c r="DI176" s="246">
        <f>IFERROR('Turistas lugar residencia isla '!DI176/'Turistas lugar residencia isla '!$E176,"-")</f>
        <v>0.10111255525256901</v>
      </c>
      <c r="DJ176" s="247">
        <f t="shared" si="822"/>
        <v>0.22558356663377954</v>
      </c>
      <c r="DK176" s="246">
        <f>IFERROR('Turistas lugar residencia isla '!DK176/'Turistas lugar residencia isla '!$G176,"-")</f>
        <v>0.24688147211547123</v>
      </c>
      <c r="DL176" s="247">
        <f t="shared" si="823"/>
        <v>4.6396271299741887E-2</v>
      </c>
      <c r="DM176" s="246">
        <f>IFERROR('Turistas lugar residencia isla '!DM176/'Turistas lugar residencia isla '!$I176,"-")</f>
        <v>5.4387995012859972E-2</v>
      </c>
      <c r="DN176" s="247">
        <f t="shared" si="824"/>
        <v>0.26162957901300188</v>
      </c>
      <c r="DO176" s="246">
        <f>IFERROR('Turistas lugar residencia isla '!DO176/'Turistas lugar residencia isla '!$K176,"-")</f>
        <v>5.5640203856459833E-2</v>
      </c>
      <c r="DP176" s="247">
        <f t="shared" si="825"/>
        <v>0.13715031285929391</v>
      </c>
      <c r="DQ176" s="246">
        <f>IFERROR('Turistas lugar residencia isla '!DQ176/'Turistas lugar residencia isla '!$M176,"-")</f>
        <v>8.5099454560256162E-3</v>
      </c>
      <c r="DR176" s="247">
        <f t="shared" si="826"/>
        <v>-0.42730880005968908</v>
      </c>
      <c r="DS176" s="246">
        <f>IFERROR('Turistas lugar residencia isla '!DS176/'Turistas lugar residencia isla '!$C176,"-")</f>
        <v>6.1444007678459346E-2</v>
      </c>
      <c r="DT176" s="247">
        <f t="shared" si="827"/>
        <v>5.4270070652429281E-2</v>
      </c>
      <c r="DU176" s="246">
        <f>IFERROR('Turistas lugar residencia isla '!DU176/'Turistas lugar residencia isla '!$E176,"-")</f>
        <v>9.4988349938781913E-2</v>
      </c>
      <c r="DV176" s="247">
        <f t="shared" si="828"/>
        <v>1.8279995195412457E-2</v>
      </c>
      <c r="DW176" s="246">
        <f>IFERROR('Turistas lugar residencia isla '!DW176/'Turistas lugar residencia isla '!$G176,"-")</f>
        <v>9.2618979328272608E-2</v>
      </c>
      <c r="DX176" s="247">
        <f t="shared" si="829"/>
        <v>0.11716990242976788</v>
      </c>
      <c r="DY176" s="246">
        <f>IFERROR('Turistas lugar residencia isla '!DY176/'Turistas lugar residencia isla '!$I176,"-")</f>
        <v>7.7382829150975149E-2</v>
      </c>
      <c r="DZ176" s="247">
        <f t="shared" si="830"/>
        <v>0.15481047679569615</v>
      </c>
      <c r="EA176" s="246">
        <f>IFERROR('Turistas lugar residencia isla '!EA176/'Turistas lugar residencia isla '!$K176,"-")</f>
        <v>3.9299241114924124E-2</v>
      </c>
      <c r="EB176" s="247">
        <f t="shared" si="831"/>
        <v>0.1198603518928516</v>
      </c>
      <c r="EC176" s="246">
        <f>IFERROR('Turistas lugar residencia isla '!EC176/'Turistas lugar residencia isla '!$M176,"-")</f>
        <v>4.9740848280915038E-2</v>
      </c>
      <c r="ED176" s="247">
        <f t="shared" si="832"/>
        <v>-5.4733690485201936E-2</v>
      </c>
    </row>
    <row r="177" spans="1:134" s="16" customFormat="1" outlineLevel="1" x14ac:dyDescent="0.25">
      <c r="A177" s="218"/>
      <c r="B177" s="33" t="s">
        <v>33</v>
      </c>
      <c r="C177" s="242">
        <f>IFERROR('Turistas lugar residencia isla '!C177/'Turistas lugar residencia isla '!$C177,"-")</f>
        <v>1</v>
      </c>
      <c r="D177" s="35" t="str">
        <f>IFERROR(C177/C190-1,"-")</f>
        <v>-</v>
      </c>
      <c r="E177" s="243">
        <f>IFERROR('Turistas lugar residencia isla '!E177/'Turistas lugar residencia isla '!$E177,"-")</f>
        <v>1</v>
      </c>
      <c r="F177" s="35" t="str">
        <f>IFERROR(E177/E190-1,"-")</f>
        <v>-</v>
      </c>
      <c r="G177" s="243">
        <f>IFERROR('Turistas lugar residencia isla '!G177/'Turistas lugar residencia isla '!$G177,"-")</f>
        <v>1</v>
      </c>
      <c r="H177" s="35" t="str">
        <f>IFERROR(G177/G190-1,"-")</f>
        <v>-</v>
      </c>
      <c r="I177" s="243">
        <f>IFERROR('Turistas lugar residencia isla '!I177/'Turistas lugar residencia isla '!$I177,"-")</f>
        <v>1</v>
      </c>
      <c r="J177" s="35" t="str">
        <f>IFERROR(I177/I190-1,"-")</f>
        <v>-</v>
      </c>
      <c r="K177" s="243">
        <f>IFERROR('Turistas lugar residencia isla '!K177/'Turistas lugar residencia isla '!$K177,"-")</f>
        <v>1</v>
      </c>
      <c r="L177" s="35" t="str">
        <f>IFERROR(K177/K190-1,"-")</f>
        <v>-</v>
      </c>
      <c r="M177" s="243">
        <f>IFERROR('Turistas lugar residencia isla '!M177/'Turistas lugar residencia isla '!$M177,"-")</f>
        <v>1</v>
      </c>
      <c r="N177" s="35" t="str">
        <f>IFERROR(M177/M190-1,"-")</f>
        <v>-</v>
      </c>
      <c r="O177" s="242">
        <f>IFERROR('Turistas lugar residencia isla '!O177/'Turistas lugar residencia isla '!$C177,"-")</f>
        <v>0.88737434241949353</v>
      </c>
      <c r="P177" s="35" t="str">
        <f>IFERROR(O177/O190-1,"-")</f>
        <v>-</v>
      </c>
      <c r="Q177" s="243">
        <f>IFERROR('Turistas lugar residencia isla '!Q177/'Turistas lugar residencia isla '!$E177,"-")</f>
        <v>0.86136517323980788</v>
      </c>
      <c r="R177" s="35" t="str">
        <f>IFERROR(Q177/Q190-1,"-")</f>
        <v>-</v>
      </c>
      <c r="S177" s="243">
        <f>IFERROR('Turistas lugar residencia isla '!S177/'Turistas lugar residencia isla '!$G177,"-")</f>
        <v>0.9120699520655664</v>
      </c>
      <c r="T177" s="35" t="str">
        <f>IFERROR(S177/S190-1,"-")</f>
        <v>-</v>
      </c>
      <c r="U177" s="243">
        <f>IFERROR('Turistas lugar residencia isla '!U177/'Turistas lugar residencia isla '!$I177,"-")</f>
        <v>0.93299367787048404</v>
      </c>
      <c r="V177" s="35" t="str">
        <f>IFERROR(U177/U190-1,"-")</f>
        <v>-</v>
      </c>
      <c r="W177" s="243">
        <f>IFERROR('Turistas lugar residencia isla '!W177/'Turistas lugar residencia isla '!$K177,"-")</f>
        <v>0.8638738656155468</v>
      </c>
      <c r="X177" s="35" t="str">
        <f>IFERROR(W177/W190-1,"-")</f>
        <v>-</v>
      </c>
      <c r="Y177" s="243">
        <f>IFERROR('Turistas lugar residencia isla '!Y177/'Turistas lugar residencia isla '!$M177,"-")</f>
        <v>0.79574388417373942</v>
      </c>
      <c r="Z177" s="35" t="str">
        <f>IFERROR(Y177/Y190-1,"-")</f>
        <v>-</v>
      </c>
      <c r="AA177" s="242">
        <f>IFERROR('Turistas lugar residencia isla '!AA177/'Turistas lugar residencia isla '!$C177,"-")</f>
        <v>0.11262677615249268</v>
      </c>
      <c r="AB177" s="35" t="str">
        <f>IFERROR(AA177/AA190-1,"-")</f>
        <v>-</v>
      </c>
      <c r="AC177" s="243">
        <f>IFERROR('Turistas lugar residencia isla '!AC177/'Turistas lugar residencia isla '!$E177,"-")</f>
        <v>0.13863482676019209</v>
      </c>
      <c r="AD177" s="35" t="str">
        <f>IFERROR(AC177/AC190-1,"-")</f>
        <v>-</v>
      </c>
      <c r="AE177" s="243">
        <f>IFERROR('Turistas lugar residencia isla '!AE177/'Turistas lugar residencia isla '!$G177,"-")</f>
        <v>8.7930047934433639E-2</v>
      </c>
      <c r="AF177" s="35" t="str">
        <f>IFERROR(AE177/AE190-1,"-")</f>
        <v>-</v>
      </c>
      <c r="AG177" s="243">
        <f>IFERROR('Turistas lugar residencia isla '!AG177/'Turistas lugar residencia isla '!$I177,"-")</f>
        <v>6.7006322129515988E-2</v>
      </c>
      <c r="AH177" s="35" t="str">
        <f>IFERROR(AG177/AG190-1,"-")</f>
        <v>-</v>
      </c>
      <c r="AI177" s="243">
        <f>IFERROR('Turistas lugar residencia isla '!AI177/'Turistas lugar residencia isla '!$K177,"-")</f>
        <v>0.1361261343844532</v>
      </c>
      <c r="AJ177" s="35" t="str">
        <f>IFERROR(AI177/AI190-1,"-")</f>
        <v>-</v>
      </c>
      <c r="AK177" s="243">
        <f>IFERROR('Turistas lugar residencia isla '!AK177/'Turistas lugar residencia isla '!$M177,"-")</f>
        <v>0.2042561158262606</v>
      </c>
      <c r="AL177" s="35" t="str">
        <f>IFERROR(AK177/AK190-1,"-")</f>
        <v>-</v>
      </c>
      <c r="AM177" s="242">
        <f>IFERROR('Turistas lugar residencia isla '!AM177/'Turistas lugar residencia isla '!$C177,"-")</f>
        <v>0.2355421774345999</v>
      </c>
      <c r="AN177" s="35" t="str">
        <f>IFERROR(AM177/AM190-1,"-")</f>
        <v>-</v>
      </c>
      <c r="AO177" s="243">
        <f>IFERROR('Turistas lugar residencia isla '!AO177/'Turistas lugar residencia isla '!$E177,"-")</f>
        <v>0.16243739183257114</v>
      </c>
      <c r="AP177" s="35" t="str">
        <f>IFERROR(AO177/AO190-1,"-")</f>
        <v>-</v>
      </c>
      <c r="AQ177" s="243">
        <f>IFERROR('Turistas lugar residencia isla '!AQ177/'Turistas lugar residencia isla '!$G177,"-")</f>
        <v>0.26509557762877023</v>
      </c>
      <c r="AR177" s="35" t="str">
        <f>IFERROR(AQ177/AQ190-1,"-")</f>
        <v>-</v>
      </c>
      <c r="AS177" s="243">
        <f>IFERROR('Turistas lugar residencia isla '!AS177/'Turistas lugar residencia isla '!$I177,"-")</f>
        <v>0.45198584998092017</v>
      </c>
      <c r="AT177" s="35" t="str">
        <f>IFERROR(AS177/AS190-1,"-")</f>
        <v>-</v>
      </c>
      <c r="AU177" s="243">
        <f>IFERROR('Turistas lugar residencia isla '!AU177/'Turistas lugar residencia isla '!$K177,"-")</f>
        <v>0.17823674171643739</v>
      </c>
      <c r="AV177" s="35" t="str">
        <f>IFERROR(AU177/AU190-1,"-")</f>
        <v>-</v>
      </c>
      <c r="AW177" s="243">
        <f>IFERROR('Turistas lugar residencia isla '!AW177/'Turistas lugar residencia isla '!$M177,"-")</f>
        <v>0.40807538691962059</v>
      </c>
      <c r="AX177" s="35" t="str">
        <f>IFERROR(AW177/AW190-1,"-")</f>
        <v>-</v>
      </c>
      <c r="AY177" s="242">
        <f>IFERROR('Turistas lugar residencia isla '!AY177/'Turistas lugar residencia isla '!$C177,"-")</f>
        <v>2.3614173201923497E-2</v>
      </c>
      <c r="AZ177" s="35" t="str">
        <f>IFERROR(AY177/AY190-1,"-")</f>
        <v>-</v>
      </c>
      <c r="BA177" s="243">
        <f>IFERROR('Turistas lugar residencia isla '!BA177/'Turistas lugar residencia isla '!$E177,"-")</f>
        <v>4.0017650632098938E-2</v>
      </c>
      <c r="BB177" s="35" t="str">
        <f>IFERROR(BA177/BA190-1,"-")</f>
        <v>-</v>
      </c>
      <c r="BC177" s="243">
        <f>IFERROR('Turistas lugar residencia isla '!BC177/'Turistas lugar residencia isla '!$G177,"-")</f>
        <v>1.372932634817736E-2</v>
      </c>
      <c r="BD177" s="35" t="str">
        <f>IFERROR(BC177/BC190-1,"-")</f>
        <v>-</v>
      </c>
      <c r="BE177" s="243">
        <f>IFERROR('Turistas lugar residencia isla '!BE177/'Turistas lugar residencia isla '!$I177,"-")</f>
        <v>6.188054991182022E-3</v>
      </c>
      <c r="BF177" s="35" t="str">
        <f>IFERROR(BE177/BE190-1,"-")</f>
        <v>-</v>
      </c>
      <c r="BG177" s="243">
        <f>IFERROR('Turistas lugar residencia isla '!BG177/'Turistas lugar residencia isla '!$K177,"-")</f>
        <v>1.2882799664356178E-2</v>
      </c>
      <c r="BH177" s="35" t="str">
        <f>IFERROR(BG177/BG190-1,"-")</f>
        <v>-</v>
      </c>
      <c r="BI177" s="243">
        <f>IFERROR('Turistas lugar residencia isla '!BI177/'Turistas lugar residencia isla '!$M177,"-")</f>
        <v>3.700698951572641E-2</v>
      </c>
      <c r="BJ177" s="35" t="str">
        <f>IFERROR(BI177/BI190-1,"-")</f>
        <v>-</v>
      </c>
      <c r="BK177" s="242">
        <f>IFERROR('Turistas lugar residencia isla '!BK177/'Turistas lugar residencia isla '!$C177,"-")</f>
        <v>1.6756208354166736E-2</v>
      </c>
      <c r="BL177" s="35" t="str">
        <f>IFERROR(BK177/BK190-1,"-")</f>
        <v>-</v>
      </c>
      <c r="BM177" s="243">
        <f>IFERROR('Turistas lugar residencia isla '!BM177/'Turistas lugar residencia isla '!$E177,"-")</f>
        <v>2.5215188712764618E-2</v>
      </c>
      <c r="BN177" s="35" t="str">
        <f>IFERROR(BM177/BM190-1,"-")</f>
        <v>-</v>
      </c>
      <c r="BO177" s="243">
        <f>IFERROR('Turistas lugar residencia isla '!BO177/'Turistas lugar residencia isla '!$G177,"-")</f>
        <v>7.2090098918305883E-3</v>
      </c>
      <c r="BP177" s="35" t="str">
        <f>IFERROR(BO177/BO190-1,"-")</f>
        <v>-</v>
      </c>
      <c r="BQ177" s="243">
        <f>IFERROR('Turistas lugar residencia isla '!BQ177/'Turistas lugar residencia isla '!$I177,"-")</f>
        <v>3.0012066707232804E-2</v>
      </c>
      <c r="BR177" s="35" t="str">
        <f>IFERROR(BQ177/BQ190-1,"-")</f>
        <v>-</v>
      </c>
      <c r="BS177" s="243">
        <f>IFERROR('Turistas lugar residencia isla '!BS177/'Turistas lugar residencia isla '!$K177,"-")</f>
        <v>5.9513316457124321E-3</v>
      </c>
      <c r="BT177" s="35" t="str">
        <f>IFERROR(BS177/BS190-1,"-")</f>
        <v>-</v>
      </c>
      <c r="BU177" s="243">
        <f>IFERROR('Turistas lugar residencia isla '!BU177/'Turistas lugar residencia isla '!$M177,"-")</f>
        <v>1.1482775836245632E-2</v>
      </c>
      <c r="BV177" s="35" t="str">
        <f>IFERROR(BU177/BU190-1,"-")</f>
        <v>-</v>
      </c>
      <c r="BW177" s="242">
        <f>IFERROR('Turistas lugar residencia isla '!BW177/'Turistas lugar residencia isla '!$C177,"-")</f>
        <v>0.23918089210590193</v>
      </c>
      <c r="BX177" s="35" t="str">
        <f>IFERROR(BW177/BW190-1,"-")</f>
        <v>-</v>
      </c>
      <c r="BY177" s="243">
        <f>IFERROR('Turistas lugar residencia isla '!BY177/'Turistas lugar residencia isla '!$E177,"-")</f>
        <v>0.31414973237515614</v>
      </c>
      <c r="BZ177" s="35" t="str">
        <f>IFERROR(BY177/BY190-1,"-")</f>
        <v>-</v>
      </c>
      <c r="CA177" s="243">
        <f>IFERROR('Turistas lugar residencia isla '!CA177/'Turistas lugar residencia isla '!$G177,"-")</f>
        <v>0.1002854137471433</v>
      </c>
      <c r="CB177" s="35" t="str">
        <f>IFERROR(CA177/CA190-1,"-")</f>
        <v>-</v>
      </c>
      <c r="CC177" s="243">
        <f>IFERROR('Turistas lugar residencia isla '!CC177/'Turistas lugar residencia isla '!$I177,"-")</f>
        <v>0.19311888284980558</v>
      </c>
      <c r="CD177" s="35" t="str">
        <f>IFERROR(CC177/CC190-1,"-")</f>
        <v>-</v>
      </c>
      <c r="CE177" s="243">
        <f>IFERROR('Turistas lugar residencia isla '!CE177/'Turistas lugar residencia isla '!$K177,"-")</f>
        <v>0.37601980016500136</v>
      </c>
      <c r="CF177" s="35" t="str">
        <f>IFERROR(CE177/CE190-1,"-")</f>
        <v>-</v>
      </c>
      <c r="CG177" s="243">
        <f>IFERROR('Turistas lugar residencia isla '!CG177/'Turistas lugar residencia isla '!$M177,"-")</f>
        <v>0.13186470294558164</v>
      </c>
      <c r="CH177" s="35" t="str">
        <f>IFERROR(CG177/CG190-1,"-")</f>
        <v>-</v>
      </c>
      <c r="CI177" s="242">
        <f>IFERROR('Turistas lugar residencia isla '!CI177/'Turistas lugar residencia isla '!$C177,"-")</f>
        <v>3.3073936489719763E-2</v>
      </c>
      <c r="CJ177" s="35" t="str">
        <f>IFERROR(CI177/CI190-1,"-")</f>
        <v>-</v>
      </c>
      <c r="CK177" s="243">
        <f>IFERROR('Turistas lugar residencia isla '!CK177/'Turistas lugar residencia isla '!$E177,"-")</f>
        <v>2.3885660580637028E-2</v>
      </c>
      <c r="CL177" s="35" t="str">
        <f>IFERROR(CK177/CK190-1,"-")</f>
        <v>-</v>
      </c>
      <c r="CM177" s="243">
        <f>IFERROR('Turistas lugar residencia isla '!CM177/'Turistas lugar residencia isla '!$G177,"-")</f>
        <v>4.7910449295374108E-2</v>
      </c>
      <c r="CN177" s="35" t="str">
        <f>IFERROR(CM177/CM190-1,"-")</f>
        <v>-</v>
      </c>
      <c r="CO177" s="243">
        <f>IFERROR('Turistas lugar residencia isla '!CO177/'Turistas lugar residencia isla '!$I177,"-")</f>
        <v>2.7567784985715906E-2</v>
      </c>
      <c r="CP177" s="35" t="str">
        <f>IFERROR(CO177/CO190-1,"-")</f>
        <v>-</v>
      </c>
      <c r="CQ177" s="243">
        <f>IFERROR('Turistas lugar residencia isla '!CQ177/'Turistas lugar residencia isla '!$K177,"-")</f>
        <v>2.2493777191733007E-2</v>
      </c>
      <c r="CR177" s="35" t="str">
        <f>IFERROR(CQ177/CQ190-1,"-")</f>
        <v>-</v>
      </c>
      <c r="CS177" s="243">
        <f>IFERROR('Turistas lugar residencia isla '!CS177/'Turistas lugar residencia isla '!$M177,"-")</f>
        <v>9.0738891662506246E-2</v>
      </c>
      <c r="CT177" s="35" t="str">
        <f>IFERROR(CS177/CS190-1,"-")</f>
        <v>-</v>
      </c>
      <c r="CU177" s="242">
        <f>IFERROR('Turistas lugar residencia isla '!CU177/'Turistas lugar residencia isla '!$C177,"-")</f>
        <v>3.274955061370452E-2</v>
      </c>
      <c r="CV177" s="35" t="str">
        <f>IFERROR(CU177/CU190-1,"-")</f>
        <v>-</v>
      </c>
      <c r="CW177" s="243">
        <f>IFERROR('Turistas lugar residencia isla '!CW177/'Turistas lugar residencia isla '!$E177,"-")</f>
        <v>2.0965856342193032E-2</v>
      </c>
      <c r="CX177" s="35" t="str">
        <f>IFERROR(CW177/CW190-1,"-")</f>
        <v>-</v>
      </c>
      <c r="CY177" s="243">
        <f>IFERROR('Turistas lugar residencia isla '!CY177/'Turistas lugar residencia isla '!$G177,"-")</f>
        <v>1.6347046670115845E-2</v>
      </c>
      <c r="CZ177" s="35" t="str">
        <f>IFERROR(CY177/CY190-1,"-")</f>
        <v>-</v>
      </c>
      <c r="DA177" s="243">
        <f>IFERROR('Turistas lugar residencia isla '!DA177/'Turistas lugar residencia isla '!$I177,"-")</f>
        <v>1.876012004826683E-2</v>
      </c>
      <c r="DB177" s="35" t="str">
        <f>IFERROR(DA177/DA190-1,"-")</f>
        <v>-</v>
      </c>
      <c r="DC177" s="243">
        <f>IFERROR('Turistas lugar residencia isla '!DC177/'Turistas lugar residencia isla '!$K177,"-")</f>
        <v>0.10731435582476008</v>
      </c>
      <c r="DD177" s="35" t="str">
        <f>IFERROR(DC177/DC190-1,"-")</f>
        <v>-</v>
      </c>
      <c r="DE177" s="243">
        <f>IFERROR('Turistas lugar residencia isla '!DE177/'Turistas lugar residencia isla '!$M177,"-")</f>
        <v>9.9850224663005499E-3</v>
      </c>
      <c r="DF177" s="35" t="str">
        <f>IFERROR(DE177/DE190-1,"-")</f>
        <v>-</v>
      </c>
      <c r="DG177" s="242">
        <f>IFERROR('Turistas lugar residencia isla '!DG177/'Turistas lugar residencia isla '!$C177,"-")</f>
        <v>0.21753652417178135</v>
      </c>
      <c r="DH177" s="35" t="str">
        <f>IFERROR(DG177/DG190-1,"-")</f>
        <v>-</v>
      </c>
      <c r="DI177" s="243">
        <f>IFERROR('Turistas lugar residencia isla '!DI177/'Turistas lugar residencia isla '!$E177,"-")</f>
        <v>0.15592728856491192</v>
      </c>
      <c r="DJ177" s="35" t="str">
        <f>IFERROR(DI177/DI190-1,"-")</f>
        <v>-</v>
      </c>
      <c r="DK177" s="243">
        <f>IFERROR('Turistas lugar residencia isla '!DK177/'Turistas lugar residencia isla '!$G177,"-")</f>
        <v>0.37931247151858616</v>
      </c>
      <c r="DL177" s="35" t="str">
        <f>IFERROR(DK177/DK190-1,"-")</f>
        <v>-</v>
      </c>
      <c r="DM177" s="243">
        <f>IFERROR('Turistas lugar residencia isla '!DM177/'Turistas lugar residencia isla '!$I177,"-")</f>
        <v>0.12873217066655665</v>
      </c>
      <c r="DN177" s="35" t="str">
        <f>IFERROR(DM177/DM190-1,"-")</f>
        <v>-</v>
      </c>
      <c r="DO177" s="243">
        <f>IFERROR('Turistas lugar residencia isla '!DO177/'Turistas lugar residencia isla '!$K177,"-")</f>
        <v>0.11837790955950274</v>
      </c>
      <c r="DP177" s="35" t="str">
        <f>IFERROR(DO177/DO190-1,"-")</f>
        <v>-</v>
      </c>
      <c r="DQ177" s="243">
        <f>IFERROR('Turistas lugar residencia isla '!DQ177/'Turistas lugar residencia isla '!$M177,"-")</f>
        <v>3.8192710933599598E-2</v>
      </c>
      <c r="DR177" s="35" t="str">
        <f>IFERROR(DQ177/DQ190-1,"-")</f>
        <v>-</v>
      </c>
      <c r="DS177" s="242">
        <f>IFERROR('Turistas lugar residencia isla '!DS177/'Turistas lugar residencia isla '!$C177,"-")</f>
        <v>5.5618754872779216E-2</v>
      </c>
      <c r="DT177" s="35" t="str">
        <f>IFERROR(DS177/DS190-1,"-")</f>
        <v>-</v>
      </c>
      <c r="DU177" s="243">
        <f>IFERROR('Turistas lugar residencia isla '!DU177/'Turistas lugar residencia isla '!$E177,"-")</f>
        <v>8.7711607009822459E-2</v>
      </c>
      <c r="DV177" s="35" t="str">
        <f>IFERROR(DU177/DU190-1,"-")</f>
        <v>-</v>
      </c>
      <c r="DW177" s="243">
        <f>IFERROR('Turistas lugar residencia isla '!DW177/'Turistas lugar residencia isla '!$G177,"-")</f>
        <v>6.5566356126459197E-2</v>
      </c>
      <c r="DX177" s="35" t="str">
        <f>IFERROR(DW177/DW190-1,"-")</f>
        <v>-</v>
      </c>
      <c r="DY177" s="243">
        <f>IFERROR('Turistas lugar residencia isla '!DY177/'Turistas lugar residencia isla '!$I177,"-")</f>
        <v>6.005507368942152E-2</v>
      </c>
      <c r="DZ177" s="35" t="str">
        <f>IFERROR(DY177/DY190-1,"-")</f>
        <v>-</v>
      </c>
      <c r="EA177" s="243">
        <f>IFERROR('Turistas lugar residencia isla '!EA177/'Turistas lugar residencia isla '!$K177,"-")</f>
        <v>3.5517603672338298E-2</v>
      </c>
      <c r="EB177" s="35" t="str">
        <f>IFERROR(EA177/EA190-1,"-")</f>
        <v>-</v>
      </c>
      <c r="EC177" s="243">
        <f>IFERROR('Turistas lugar residencia isla '!EC177/'Turistas lugar residencia isla '!$M177,"-")</f>
        <v>6.2905641537693457E-2</v>
      </c>
      <c r="ED177" s="35" t="str">
        <f>IFERROR(EC177/EC190-1,"-")</f>
        <v>-</v>
      </c>
    </row>
    <row r="178" spans="1:134" s="16" customFormat="1" outlineLevel="1" x14ac:dyDescent="0.25">
      <c r="A178" s="218"/>
      <c r="B178" s="33" t="s">
        <v>35</v>
      </c>
      <c r="C178" s="242">
        <f>IFERROR('Turistas lugar residencia isla '!C178/'Turistas lugar residencia isla '!$C178,"-")</f>
        <v>1</v>
      </c>
      <c r="D178" s="35" t="str">
        <f t="shared" ref="D178:D189" si="833">IFERROR(C178/C191-1,"-")</f>
        <v>-</v>
      </c>
      <c r="E178" s="243">
        <f>IFERROR('Turistas lugar residencia isla '!E178/'Turistas lugar residencia isla '!$E178,"-")</f>
        <v>1</v>
      </c>
      <c r="F178" s="35" t="str">
        <f t="shared" ref="F178:F189" si="834">IFERROR(E178/E191-1,"-")</f>
        <v>-</v>
      </c>
      <c r="G178" s="243">
        <f>IFERROR('Turistas lugar residencia isla '!G178/'Turistas lugar residencia isla '!$G178,"-")</f>
        <v>1</v>
      </c>
      <c r="H178" s="35" t="str">
        <f t="shared" ref="H178:H189" si="835">IFERROR(G178/G191-1,"-")</f>
        <v>-</v>
      </c>
      <c r="I178" s="243">
        <f>IFERROR('Turistas lugar residencia isla '!I178/'Turistas lugar residencia isla '!$I178,"-")</f>
        <v>1</v>
      </c>
      <c r="J178" s="35" t="str">
        <f t="shared" ref="J178:J189" si="836">IFERROR(I178/I191-1,"-")</f>
        <v>-</v>
      </c>
      <c r="K178" s="243">
        <f>IFERROR('Turistas lugar residencia isla '!K178/'Turistas lugar residencia isla '!$K178,"-")</f>
        <v>1</v>
      </c>
      <c r="L178" s="35" t="str">
        <f t="shared" ref="L178:L189" si="837">IFERROR(K178/K191-1,"-")</f>
        <v>-</v>
      </c>
      <c r="M178" s="243">
        <f>IFERROR('Turistas lugar residencia isla '!M178/'Turistas lugar residencia isla '!$M178,"-")</f>
        <v>1</v>
      </c>
      <c r="N178" s="35" t="str">
        <f t="shared" ref="N178:N189" si="838">IFERROR(M178/M191-1,"-")</f>
        <v>-</v>
      </c>
      <c r="O178" s="242">
        <f>IFERROR('Turistas lugar residencia isla '!O178/'Turistas lugar residencia isla '!$C178,"-")</f>
        <v>0.87612842257093826</v>
      </c>
      <c r="P178" s="35" t="str">
        <f t="shared" ref="P178:P189" si="839">IFERROR(O178/O191-1,"-")</f>
        <v>-</v>
      </c>
      <c r="Q178" s="243">
        <f>IFERROR('Turistas lugar residencia isla '!Q178/'Turistas lugar residencia isla '!$E178,"-")</f>
        <v>0.86155343086702441</v>
      </c>
      <c r="R178" s="35" t="str">
        <f t="shared" ref="R178:R189" si="840">IFERROR(Q178/Q191-1,"-")</f>
        <v>-</v>
      </c>
      <c r="S178" s="243">
        <f>IFERROR('Turistas lugar residencia isla '!S178/'Turistas lugar residencia isla '!$G178,"-")</f>
        <v>0.87313446104281711</v>
      </c>
      <c r="T178" s="35" t="str">
        <f t="shared" ref="T178:T189" si="841">IFERROR(S178/S191-1,"-")</f>
        <v>-</v>
      </c>
      <c r="U178" s="243">
        <f>IFERROR('Turistas lugar residencia isla '!U178/'Turistas lugar residencia isla '!$I178,"-")</f>
        <v>0.92615758493272116</v>
      </c>
      <c r="V178" s="35" t="str">
        <f t="shared" ref="V178:V189" si="842">IFERROR(U178/U191-1,"-")</f>
        <v>-</v>
      </c>
      <c r="W178" s="243">
        <f>IFERROR('Turistas lugar residencia isla '!W178/'Turistas lugar residencia isla '!$K178,"-")</f>
        <v>0.85788571613362219</v>
      </c>
      <c r="X178" s="35" t="str">
        <f t="shared" ref="X178:X189" si="843">IFERROR(W178/W191-1,"-")</f>
        <v>-</v>
      </c>
      <c r="Y178" s="243">
        <f>IFERROR('Turistas lugar residencia isla '!Y178/'Turistas lugar residencia isla '!$M178,"-")</f>
        <v>0.81499060150375935</v>
      </c>
      <c r="Z178" s="35" t="str">
        <f t="shared" ref="Z178:Z189" si="844">IFERROR(Y178/Y191-1,"-")</f>
        <v>-</v>
      </c>
      <c r="AA178" s="242">
        <f>IFERROR('Turistas lugar residencia isla '!AA178/'Turistas lugar residencia isla '!$C178,"-")</f>
        <v>0.12387270782983399</v>
      </c>
      <c r="AB178" s="35" t="str">
        <f t="shared" ref="AB178:AB189" si="845">IFERROR(AA178/AA191-1,"-")</f>
        <v>-</v>
      </c>
      <c r="AC178" s="243">
        <f>IFERROR('Turistas lugar residencia isla '!AC178/'Turistas lugar residencia isla '!$E178,"-")</f>
        <v>0.13844656913297559</v>
      </c>
      <c r="AD178" s="35" t="str">
        <f t="shared" ref="AD178:AD189" si="846">IFERROR(AC178/AC191-1,"-")</f>
        <v>-</v>
      </c>
      <c r="AE178" s="243">
        <f>IFERROR('Turistas lugar residencia isla '!AE178/'Turistas lugar residencia isla '!$G178,"-")</f>
        <v>0.12686909490468282</v>
      </c>
      <c r="AF178" s="35" t="str">
        <f t="shared" ref="AF178:AF189" si="847">IFERROR(AE178/AE191-1,"-")</f>
        <v>-</v>
      </c>
      <c r="AG178" s="243">
        <f>IFERROR('Turistas lugar residencia isla '!AG178/'Turistas lugar residencia isla '!$I178,"-")</f>
        <v>7.3852374929035985E-2</v>
      </c>
      <c r="AH178" s="35" t="str">
        <f t="shared" ref="AH178:AH189" si="848">IFERROR(AG178/AG191-1,"-")</f>
        <v>-</v>
      </c>
      <c r="AI178" s="243">
        <f>IFERROR('Turistas lugar residencia isla '!AI178/'Turistas lugar residencia isla '!$K178,"-")</f>
        <v>0.14211428386637778</v>
      </c>
      <c r="AJ178" s="35" t="str">
        <f t="shared" ref="AJ178:AJ189" si="849">IFERROR(AI178/AI191-1,"-")</f>
        <v>-</v>
      </c>
      <c r="AK178" s="243">
        <f>IFERROR('Turistas lugar residencia isla '!AK178/'Turistas lugar residencia isla '!$M178,"-")</f>
        <v>0.18496240601503761</v>
      </c>
      <c r="AL178" s="35" t="str">
        <f t="shared" ref="AL178:AL189" si="850">IFERROR(AK178/AK191-1,"-")</f>
        <v>-</v>
      </c>
      <c r="AM178" s="242">
        <f>IFERROR('Turistas lugar residencia isla '!AM178/'Turistas lugar residencia isla '!$C178,"-")</f>
        <v>0.21474110431112248</v>
      </c>
      <c r="AN178" s="35" t="str">
        <f t="shared" ref="AN178:AN189" si="851">IFERROR(AM178/AM191-1,"-")</f>
        <v>-</v>
      </c>
      <c r="AO178" s="243">
        <f>IFERROR('Turistas lugar residencia isla '!AO178/'Turistas lugar residencia isla '!$E178,"-")</f>
        <v>0.15335920248437071</v>
      </c>
      <c r="AP178" s="35" t="str">
        <f t="shared" ref="AP178:AP189" si="852">IFERROR(AO178/AO191-1,"-")</f>
        <v>-</v>
      </c>
      <c r="AQ178" s="243">
        <f>IFERROR('Turistas lugar residencia isla '!AQ178/'Turistas lugar residencia isla '!$G178,"-")</f>
        <v>0.22931594237942671</v>
      </c>
      <c r="AR178" s="35" t="str">
        <f t="shared" ref="AR178:AR189" si="853">IFERROR(AQ178/AQ191-1,"-")</f>
        <v>-</v>
      </c>
      <c r="AS178" s="243">
        <f>IFERROR('Turistas lugar residencia isla '!AS178/'Turistas lugar residencia isla '!$I178,"-")</f>
        <v>0.42587372887264324</v>
      </c>
      <c r="AT178" s="35" t="str">
        <f t="shared" ref="AT178:AT189" si="854">IFERROR(AS178/AS191-1,"-")</f>
        <v>-</v>
      </c>
      <c r="AU178" s="243">
        <f>IFERROR('Turistas lugar residencia isla '!AU178/'Turistas lugar residencia isla '!$K178,"-")</f>
        <v>0.15324515732626201</v>
      </c>
      <c r="AV178" s="35" t="str">
        <f t="shared" ref="AV178:AV189" si="855">IFERROR(AU178/AU191-1,"-")</f>
        <v>-</v>
      </c>
      <c r="AW178" s="243">
        <f>IFERROR('Turistas lugar residencia isla '!AW178/'Turistas lugar residencia isla '!$M178,"-")</f>
        <v>0.41987781954887216</v>
      </c>
      <c r="AX178" s="35" t="str">
        <f t="shared" ref="AX178:AX189" si="856">IFERROR(AW178/AW191-1,"-")</f>
        <v>-</v>
      </c>
      <c r="AY178" s="242">
        <f>IFERROR('Turistas lugar residencia isla '!AY178/'Turistas lugar residencia isla '!$C178,"-")</f>
        <v>2.4287790993418806E-2</v>
      </c>
      <c r="AZ178" s="35" t="str">
        <f t="shared" ref="AZ178:AZ189" si="857">IFERROR(AY178/AY191-1,"-")</f>
        <v>-</v>
      </c>
      <c r="BA178" s="243">
        <f>IFERROR('Turistas lugar residencia isla '!BA178/'Turistas lugar residencia isla '!$E178,"-")</f>
        <v>3.8189042899675472E-2</v>
      </c>
      <c r="BB178" s="35" t="str">
        <f t="shared" ref="BB178:BB189" si="858">IFERROR(BA178/BA191-1,"-")</f>
        <v>-</v>
      </c>
      <c r="BC178" s="243">
        <f>IFERROR('Turistas lugar residencia isla '!BC178/'Turistas lugar residencia isla '!$G178,"-")</f>
        <v>1.9707061044950732E-2</v>
      </c>
      <c r="BD178" s="35" t="str">
        <f t="shared" ref="BD178:BD189" si="859">IFERROR(BC178/BC191-1,"-")</f>
        <v>-</v>
      </c>
      <c r="BE178" s="243">
        <f>IFERROR('Turistas lugar residencia isla '!BE178/'Turistas lugar residencia isla '!$I178,"-")</f>
        <v>5.3285260400585642E-3</v>
      </c>
      <c r="BF178" s="35" t="str">
        <f t="shared" ref="BF178:BF189" si="860">IFERROR(BE178/BE191-1,"-")</f>
        <v>-</v>
      </c>
      <c r="BG178" s="243">
        <f>IFERROR('Turistas lugar residencia isla '!BG178/'Turistas lugar residencia isla '!$K178,"-")</f>
        <v>1.1305500759952139E-2</v>
      </c>
      <c r="BH178" s="35" t="str">
        <f t="shared" ref="BH178:BH189" si="861">IFERROR(BG178/BG191-1,"-")</f>
        <v>-</v>
      </c>
      <c r="BI178" s="243">
        <f>IFERROR('Turistas lugar residencia isla '!BI178/'Turistas lugar residencia isla '!$M178,"-")</f>
        <v>2.8618421052631578E-2</v>
      </c>
      <c r="BJ178" s="35" t="str">
        <f t="shared" ref="BJ178:BJ189" si="862">IFERROR(BI178/BI191-1,"-")</f>
        <v>-</v>
      </c>
      <c r="BK178" s="242">
        <f>IFERROR('Turistas lugar residencia isla '!BK178/'Turistas lugar residencia isla '!$C178,"-")</f>
        <v>2.0717985354527593E-2</v>
      </c>
      <c r="BL178" s="35" t="str">
        <f t="shared" ref="BL178:BL189" si="863">IFERROR(BK178/BK191-1,"-")</f>
        <v>-</v>
      </c>
      <c r="BM178" s="243">
        <f>IFERROR('Turistas lugar residencia isla '!BM178/'Turistas lugar residencia isla '!$E178,"-")</f>
        <v>2.727330991126415E-2</v>
      </c>
      <c r="BN178" s="35" t="str">
        <f t="shared" ref="BN178:BN189" si="864">IFERROR(BM178/BM191-1,"-")</f>
        <v>-</v>
      </c>
      <c r="BO178" s="243">
        <f>IFERROR('Turistas lugar residencia isla '!BO178/'Turistas lugar residencia isla '!$G178,"-")</f>
        <v>8.9396520149776504E-3</v>
      </c>
      <c r="BP178" s="35" t="str">
        <f t="shared" ref="BP178:BP189" si="865">IFERROR(BO178/BO191-1,"-")</f>
        <v>-</v>
      </c>
      <c r="BQ178" s="243">
        <f>IFERROR('Turistas lugar residencia isla '!BQ178/'Turistas lugar residencia isla '!$I178,"-")</f>
        <v>4.8524446480682847E-2</v>
      </c>
      <c r="BR178" s="35" t="str">
        <f t="shared" ref="BR178:BR189" si="866">IFERROR(BQ178/BQ191-1,"-")</f>
        <v>-</v>
      </c>
      <c r="BS178" s="243">
        <f>IFERROR('Turistas lugar residencia isla '!BS178/'Turistas lugar residencia isla '!$K178,"-")</f>
        <v>1.0445299615173173E-2</v>
      </c>
      <c r="BT178" s="35" t="str">
        <f t="shared" ref="BT178:BT189" si="867">IFERROR(BS178/BS191-1,"-")</f>
        <v>-</v>
      </c>
      <c r="BU178" s="243">
        <f>IFERROR('Turistas lugar residencia isla '!BU178/'Turistas lugar residencia isla '!$M178,"-")</f>
        <v>1.2406015037593985E-2</v>
      </c>
      <c r="BV178" s="35" t="str">
        <f t="shared" ref="BV178:BV189" si="868">IFERROR(BU178/BU191-1,"-")</f>
        <v>-</v>
      </c>
      <c r="BW178" s="242">
        <f>IFERROR('Turistas lugar residencia isla '!BW178/'Turistas lugar residencia isla '!$C178,"-")</f>
        <v>0.27130183735341529</v>
      </c>
      <c r="BX178" s="35" t="str">
        <f t="shared" ref="BX178:BX189" si="869">IFERROR(BW178/BW191-1,"-")</f>
        <v>-</v>
      </c>
      <c r="BY178" s="243">
        <f>IFERROR('Turistas lugar residencia isla '!BY178/'Turistas lugar residencia isla '!$E178,"-")</f>
        <v>0.33744967459637715</v>
      </c>
      <c r="BZ178" s="35" t="str">
        <f t="shared" ref="BZ178:BZ189" si="870">IFERROR(BY178/BY191-1,"-")</f>
        <v>-</v>
      </c>
      <c r="CA178" s="243">
        <f>IFERROR('Turistas lugar residencia isla '!CA178/'Turistas lugar residencia isla '!$G178,"-")</f>
        <v>0.12735270376468161</v>
      </c>
      <c r="CB178" s="35" t="str">
        <f t="shared" ref="CB178:CB189" si="871">IFERROR(CA178/CA191-1,"-")</f>
        <v>-</v>
      </c>
      <c r="CC178" s="243">
        <f>IFERROR('Turistas lugar residencia isla '!CC178/'Turistas lugar residencia isla '!$I178,"-")</f>
        <v>0.25077935918249455</v>
      </c>
      <c r="CD178" s="35" t="str">
        <f t="shared" ref="CD178:CD189" si="872">IFERROR(CC178/CC191-1,"-")</f>
        <v>-</v>
      </c>
      <c r="CE178" s="243">
        <f>IFERROR('Turistas lugar residencia isla '!CE178/'Turistas lugar residencia isla '!$K178,"-")</f>
        <v>0.41690004203990555</v>
      </c>
      <c r="CF178" s="35" t="str">
        <f t="shared" ref="CF178:CF189" si="873">IFERROR(CE178/CE191-1,"-")</f>
        <v>-</v>
      </c>
      <c r="CG178" s="243">
        <f>IFERROR('Turistas lugar residencia isla '!CG178/'Turistas lugar residencia isla '!$M178,"-")</f>
        <v>0.21602443609022556</v>
      </c>
      <c r="CH178" s="35" t="str">
        <f t="shared" ref="CH178:CH189" si="874">IFERROR(CG178/CG191-1,"-")</f>
        <v>-</v>
      </c>
      <c r="CI178" s="242">
        <f>IFERROR('Turistas lugar residencia isla '!CI178/'Turistas lugar residencia isla '!$C178,"-")</f>
        <v>3.679680593957782E-2</v>
      </c>
      <c r="CJ178" s="35" t="str">
        <f t="shared" ref="CJ178:CJ189" si="875">IFERROR(CI178/CI191-1,"-")</f>
        <v>-</v>
      </c>
      <c r="CK178" s="243">
        <f>IFERROR('Turistas lugar residencia isla '!CK178/'Turistas lugar residencia isla '!$E178,"-")</f>
        <v>2.9717478573467807E-2</v>
      </c>
      <c r="CL178" s="35" t="str">
        <f t="shared" ref="CL178:CL189" si="876">IFERROR(CK178/CK191-1,"-")</f>
        <v>-</v>
      </c>
      <c r="CM178" s="243">
        <f>IFERROR('Turistas lugar residencia isla '!CM178/'Turistas lugar residencia isla '!$G178,"-")</f>
        <v>5.0771818404873069E-2</v>
      </c>
      <c r="CN178" s="35" t="str">
        <f t="shared" ref="CN178:CN189" si="877">IFERROR(CM178/CM191-1,"-")</f>
        <v>-</v>
      </c>
      <c r="CO178" s="243">
        <f>IFERROR('Turistas lugar residencia isla '!CO178/'Turistas lugar residencia isla '!$I178,"-")</f>
        <v>2.6035078633108572E-2</v>
      </c>
      <c r="CP178" s="35" t="str">
        <f t="shared" ref="CP178:CP189" si="878">IFERROR(CO178/CO191-1,"-")</f>
        <v>-</v>
      </c>
      <c r="CQ178" s="243">
        <f>IFERROR('Turistas lugar residencia isla '!CQ178/'Turistas lugar residencia isla '!$K178,"-")</f>
        <v>2.707369918830644E-2</v>
      </c>
      <c r="CR178" s="35" t="str">
        <f t="shared" ref="CR178:CR189" si="879">IFERROR(CQ178/CQ191-1,"-")</f>
        <v>-</v>
      </c>
      <c r="CS178" s="243">
        <f>IFERROR('Turistas lugar residencia isla '!CS178/'Turistas lugar residencia isla '!$M178,"-")</f>
        <v>6.3862781954887218E-2</v>
      </c>
      <c r="CT178" s="35" t="str">
        <f t="shared" ref="CT178:CT189" si="880">IFERROR(CS178/CS191-1,"-")</f>
        <v>-</v>
      </c>
      <c r="CU178" s="242">
        <f>IFERROR('Turistas lugar residencia isla '!CU178/'Turistas lugar residencia isla '!$C178,"-")</f>
        <v>3.0599948905885091E-2</v>
      </c>
      <c r="CV178" s="35" t="str">
        <f t="shared" ref="CV178:CV189" si="881">IFERROR(CU178/CU191-1,"-")</f>
        <v>-</v>
      </c>
      <c r="CW178" s="243">
        <f>IFERROR('Turistas lugar residencia isla '!CW178/'Turistas lugar residencia isla '!$E178,"-")</f>
        <v>2.2047042235467537E-2</v>
      </c>
      <c r="CX178" s="35" t="str">
        <f t="shared" ref="CX178:CX189" si="882">IFERROR(CW178/CW191-1,"-")</f>
        <v>-</v>
      </c>
      <c r="CY178" s="243">
        <f>IFERROR('Turistas lugar residencia isla '!CY178/'Turistas lugar residencia isla '!$G178,"-")</f>
        <v>1.3082330852467294E-2</v>
      </c>
      <c r="CZ178" s="35" t="str">
        <f t="shared" ref="CZ178:CZ189" si="883">IFERROR(CY178/CY191-1,"-")</f>
        <v>-</v>
      </c>
      <c r="DA178" s="243">
        <f>IFERROR('Turistas lugar residencia isla '!DA178/'Turistas lugar residencia isla '!$I178,"-")</f>
        <v>1.4591197474179059E-2</v>
      </c>
      <c r="DB178" s="35" t="str">
        <f t="shared" ref="DB178:DB189" si="884">IFERROR(DA178/DA191-1,"-")</f>
        <v>-</v>
      </c>
      <c r="DC178" s="243">
        <f>IFERROR('Turistas lugar residencia isla '!DC178/'Turistas lugar residencia isla '!$K178,"-")</f>
        <v>9.2145005335834168E-2</v>
      </c>
      <c r="DD178" s="35" t="str">
        <f t="shared" ref="DD178:DD189" si="885">IFERROR(DC178/DC191-1,"-")</f>
        <v>-</v>
      </c>
      <c r="DE178" s="243">
        <f>IFERROR('Turistas lugar residencia isla '!DE178/'Turistas lugar residencia isla '!$M178,"-")</f>
        <v>4.464285714285714E-3</v>
      </c>
      <c r="DF178" s="35" t="str">
        <f t="shared" ref="DF178:DF189" si="886">IFERROR(DE178/DE191-1,"-")</f>
        <v>-</v>
      </c>
      <c r="DG178" s="242">
        <f>IFERROR('Turistas lugar residencia isla '!DG178/'Turistas lugar residencia isla '!$C178,"-")</f>
        <v>0.18877127696853643</v>
      </c>
      <c r="DH178" s="35" t="str">
        <f t="shared" ref="DH178:DH189" si="887">IFERROR(DG178/DG191-1,"-")</f>
        <v>-</v>
      </c>
      <c r="DI178" s="243">
        <f>IFERROR('Turistas lugar residencia isla '!DI178/'Turistas lugar residencia isla '!$E178,"-")</f>
        <v>0.14357670145018731</v>
      </c>
      <c r="DJ178" s="35" t="str">
        <f t="shared" ref="DJ178:DJ189" si="888">IFERROR(DI178/DI191-1,"-")</f>
        <v>-</v>
      </c>
      <c r="DK178" s="243">
        <f>IFERROR('Turistas lugar residencia isla '!DK178/'Turistas lugar residencia isla '!$G178,"-")</f>
        <v>0.33310338206166723</v>
      </c>
      <c r="DL178" s="35" t="str">
        <f t="shared" ref="DL178:DL189" si="889">IFERROR(DK178/DK191-1,"-")</f>
        <v>-</v>
      </c>
      <c r="DM178" s="243">
        <f>IFERROR('Turistas lugar residencia isla '!DM178/'Turistas lugar residencia isla '!$I178,"-")</f>
        <v>9.7526966325707398E-2</v>
      </c>
      <c r="DN178" s="35" t="str">
        <f t="shared" ref="DN178:DN189" si="890">IFERROR(DM178/DM191-1,"-")</f>
        <v>-</v>
      </c>
      <c r="DO178" s="243">
        <f>IFERROR('Turistas lugar residencia isla '!DO178/'Turistas lugar residencia isla '!$K178,"-")</f>
        <v>8.8277334023218967E-2</v>
      </c>
      <c r="DP178" s="35" t="str">
        <f t="shared" ref="DP178:DP189" si="891">IFERROR(DO178/DO191-1,"-")</f>
        <v>-</v>
      </c>
      <c r="DQ178" s="243">
        <f>IFERROR('Turistas lugar residencia isla '!DQ178/'Turistas lugar residencia isla '!$M178,"-")</f>
        <v>1.2593984962406015E-2</v>
      </c>
      <c r="DR178" s="35" t="str">
        <f t="shared" ref="DR178:DR189" si="892">IFERROR(DQ178/DQ191-1,"-")</f>
        <v>-</v>
      </c>
      <c r="DS178" s="242">
        <f>IFERROR('Turistas lugar residencia isla '!DS178/'Turistas lugar residencia isla '!$C178,"-")</f>
        <v>5.8006515630051478E-2</v>
      </c>
      <c r="DT178" s="35" t="str">
        <f t="shared" ref="DT178:DT189" si="893">IFERROR(DS178/DS191-1,"-")</f>
        <v>-</v>
      </c>
      <c r="DU178" s="243">
        <f>IFERROR('Turistas lugar residencia isla '!DU178/'Turistas lugar residencia isla '!$E178,"-")</f>
        <v>8.6987933555901259E-2</v>
      </c>
      <c r="DV178" s="35" t="str">
        <f t="shared" ref="DV178:DV189" si="894">IFERROR(DU178/DU191-1,"-")</f>
        <v>-</v>
      </c>
      <c r="DW178" s="243">
        <f>IFERROR('Turistas lugar residencia isla '!DW178/'Turistas lugar residencia isla '!$G178,"-")</f>
        <v>7.6267961979809326E-2</v>
      </c>
      <c r="DX178" s="35" t="str">
        <f t="shared" ref="DX178:DX189" si="895">IFERROR(DW178/DW191-1,"-")</f>
        <v>-</v>
      </c>
      <c r="DY178" s="243">
        <f>IFERROR('Turistas lugar residencia isla '!DY178/'Turistas lugar residencia isla '!$I178,"-")</f>
        <v>4.0158162604703049E-2</v>
      </c>
      <c r="DZ178" s="35" t="str">
        <f t="shared" ref="DZ178:DZ189" si="896">IFERROR(DY178/DY191-1,"-")</f>
        <v>-</v>
      </c>
      <c r="EA178" s="243">
        <f>IFERROR('Turistas lugar residencia isla '!EA178/'Turistas lugar residencia isla '!$K178,"-")</f>
        <v>5.1657342431200078E-2</v>
      </c>
      <c r="EB178" s="35" t="str">
        <f t="shared" ref="EB178:EB189" si="897">IFERROR(EA178/EA191-1,"-")</f>
        <v>-</v>
      </c>
      <c r="EC178" s="243">
        <f>IFERROR('Turistas lugar residencia isla '!EC178/'Turistas lugar residencia isla '!$M178,"-")</f>
        <v>5.2725563909774439E-2</v>
      </c>
      <c r="ED178" s="35" t="str">
        <f t="shared" ref="ED178:ED189" si="898">IFERROR(EC178/EC191-1,"-")</f>
        <v>-</v>
      </c>
    </row>
    <row r="179" spans="1:134" s="16" customFormat="1" outlineLevel="1" x14ac:dyDescent="0.25">
      <c r="A179" s="218"/>
      <c r="B179" s="33" t="s">
        <v>37</v>
      </c>
      <c r="C179" s="242">
        <f>IFERROR('Turistas lugar residencia isla '!C179/'Turistas lugar residencia isla '!$C179,"-")</f>
        <v>1</v>
      </c>
      <c r="D179" s="35" t="str">
        <f t="shared" si="833"/>
        <v>-</v>
      </c>
      <c r="E179" s="243">
        <f>IFERROR('Turistas lugar residencia isla '!E179/'Turistas lugar residencia isla '!$E179,"-")</f>
        <v>1</v>
      </c>
      <c r="F179" s="35" t="str">
        <f t="shared" si="834"/>
        <v>-</v>
      </c>
      <c r="G179" s="243">
        <f>IFERROR('Turistas lugar residencia isla '!G179/'Turistas lugar residencia isla '!$G179,"-")</f>
        <v>1</v>
      </c>
      <c r="H179" s="35" t="str">
        <f t="shared" si="835"/>
        <v>-</v>
      </c>
      <c r="I179" s="243">
        <f>IFERROR('Turistas lugar residencia isla '!I179/'Turistas lugar residencia isla '!$I179,"-")</f>
        <v>1</v>
      </c>
      <c r="J179" s="35" t="str">
        <f t="shared" si="836"/>
        <v>-</v>
      </c>
      <c r="K179" s="243">
        <f>IFERROR('Turistas lugar residencia isla '!K179/'Turistas lugar residencia isla '!$K179,"-")</f>
        <v>1</v>
      </c>
      <c r="L179" s="35" t="str">
        <f t="shared" si="837"/>
        <v>-</v>
      </c>
      <c r="M179" s="243">
        <f>IFERROR('Turistas lugar residencia isla '!M179/'Turistas lugar residencia isla '!$M179,"-")</f>
        <v>1</v>
      </c>
      <c r="N179" s="35" t="str">
        <f t="shared" si="838"/>
        <v>-</v>
      </c>
      <c r="O179" s="242">
        <f>IFERROR('Turistas lugar residencia isla '!O179/'Turistas lugar residencia isla '!$C179,"-")</f>
        <v>0.87348576045325177</v>
      </c>
      <c r="P179" s="35" t="str">
        <f t="shared" si="839"/>
        <v>-</v>
      </c>
      <c r="Q179" s="243">
        <f>IFERROR('Turistas lugar residencia isla '!Q179/'Turistas lugar residencia isla '!$E179,"-")</f>
        <v>0.85092456850744724</v>
      </c>
      <c r="R179" s="35" t="str">
        <f t="shared" si="840"/>
        <v>-</v>
      </c>
      <c r="S179" s="243">
        <f>IFERROR('Turistas lugar residencia isla '!S179/'Turistas lugar residencia isla '!$G179,"-")</f>
        <v>0.90139528453732443</v>
      </c>
      <c r="T179" s="35" t="str">
        <f t="shared" si="841"/>
        <v>-</v>
      </c>
      <c r="U179" s="243">
        <f>IFERROR('Turistas lugar residencia isla '!U179/'Turistas lugar residencia isla '!$I179,"-")</f>
        <v>0.90477378953578069</v>
      </c>
      <c r="V179" s="35" t="str">
        <f t="shared" si="842"/>
        <v>-</v>
      </c>
      <c r="W179" s="243">
        <f>IFERROR('Turistas lugar residencia isla '!W179/'Turistas lugar residencia isla '!$K179,"-")</f>
        <v>0.8341395715419806</v>
      </c>
      <c r="X179" s="35" t="str">
        <f t="shared" si="843"/>
        <v>-</v>
      </c>
      <c r="Y179" s="243">
        <f>IFERROR('Turistas lugar residencia isla '!Y179/'Turistas lugar residencia isla '!$M179,"-")</f>
        <v>0.79545333546291863</v>
      </c>
      <c r="Z179" s="35" t="str">
        <f t="shared" si="844"/>
        <v>-</v>
      </c>
      <c r="AA179" s="242">
        <f>IFERROR('Turistas lugar residencia isla '!AA179/'Turistas lugar residencia isla '!$C179,"-")</f>
        <v>0.12651423954674818</v>
      </c>
      <c r="AB179" s="35" t="str">
        <f t="shared" si="845"/>
        <v>-</v>
      </c>
      <c r="AC179" s="243">
        <f>IFERROR('Turistas lugar residencia isla '!AC179/'Turistas lugar residencia isla '!$E179,"-")</f>
        <v>0.14907543149255276</v>
      </c>
      <c r="AD179" s="35" t="str">
        <f t="shared" si="846"/>
        <v>-</v>
      </c>
      <c r="AE179" s="243">
        <f>IFERROR('Turistas lugar residencia isla '!AE179/'Turistas lugar residencia isla '!$G179,"-")</f>
        <v>9.860471546267556E-2</v>
      </c>
      <c r="AF179" s="35" t="str">
        <f t="shared" si="847"/>
        <v>-</v>
      </c>
      <c r="AG179" s="243">
        <f>IFERROR('Turistas lugar residencia isla '!AG179/'Turistas lugar residencia isla '!$I179,"-")</f>
        <v>9.5226210464219266E-2</v>
      </c>
      <c r="AH179" s="35" t="str">
        <f t="shared" si="848"/>
        <v>-</v>
      </c>
      <c r="AI179" s="243">
        <f>IFERROR('Turistas lugar residencia isla '!AI179/'Turistas lugar residencia isla '!$K179,"-")</f>
        <v>0.16586042845801946</v>
      </c>
      <c r="AJ179" s="35" t="str">
        <f t="shared" si="849"/>
        <v>-</v>
      </c>
      <c r="AK179" s="243">
        <f>IFERROR('Turistas lugar residencia isla '!AK179/'Turistas lugar residencia isla '!$M179,"-")</f>
        <v>0.2045466645370814</v>
      </c>
      <c r="AL179" s="35" t="str">
        <f t="shared" si="850"/>
        <v>-</v>
      </c>
      <c r="AM179" s="242">
        <f>IFERROR('Turistas lugar residencia isla '!AM179/'Turistas lugar residencia isla '!$C179,"-")</f>
        <v>0.22311981184703561</v>
      </c>
      <c r="AN179" s="35" t="str">
        <f t="shared" si="851"/>
        <v>-</v>
      </c>
      <c r="AO179" s="243">
        <f>IFERROR('Turistas lugar residencia isla '!AO179/'Turistas lugar residencia isla '!$E179,"-")</f>
        <v>0.15473783455319334</v>
      </c>
      <c r="AP179" s="35" t="str">
        <f t="shared" si="852"/>
        <v>-</v>
      </c>
      <c r="AQ179" s="243">
        <f>IFERROR('Turistas lugar residencia isla '!AQ179/'Turistas lugar residencia isla '!$G179,"-")</f>
        <v>0.23606278944995046</v>
      </c>
      <c r="AR179" s="35" t="str">
        <f t="shared" si="853"/>
        <v>-</v>
      </c>
      <c r="AS179" s="243">
        <f>IFERROR('Turistas lugar residencia isla '!AS179/'Turistas lugar residencia isla '!$I179,"-")</f>
        <v>0.43091164859100606</v>
      </c>
      <c r="AT179" s="35" t="str">
        <f t="shared" si="854"/>
        <v>-</v>
      </c>
      <c r="AU179" s="243">
        <f>IFERROR('Turistas lugar residencia isla '!AU179/'Turistas lugar residencia isla '!$K179,"-")</f>
        <v>0.16715688234252654</v>
      </c>
      <c r="AV179" s="35" t="str">
        <f t="shared" si="855"/>
        <v>-</v>
      </c>
      <c r="AW179" s="243">
        <f>IFERROR('Turistas lugar residencia isla '!AW179/'Turistas lugar residencia isla '!$M179,"-")</f>
        <v>0.48996432944684021</v>
      </c>
      <c r="AX179" s="35" t="str">
        <f t="shared" si="856"/>
        <v>-</v>
      </c>
      <c r="AY179" s="242">
        <f>IFERROR('Turistas lugar residencia isla '!AY179/'Turistas lugar residencia isla '!$C179,"-")</f>
        <v>2.0693383766643345E-2</v>
      </c>
      <c r="AZ179" s="35" t="str">
        <f t="shared" si="857"/>
        <v>-</v>
      </c>
      <c r="BA179" s="243">
        <f>IFERROR('Turistas lugar residencia isla '!BA179/'Turistas lugar residencia isla '!$E179,"-")</f>
        <v>3.072630265244617E-2</v>
      </c>
      <c r="BB179" s="35" t="str">
        <f t="shared" si="858"/>
        <v>-</v>
      </c>
      <c r="BC179" s="243">
        <f>IFERROR('Turistas lugar residencia isla '!BC179/'Turistas lugar residencia isla '!$G179,"-")</f>
        <v>1.9459594679551957E-2</v>
      </c>
      <c r="BD179" s="35" t="str">
        <f t="shared" si="859"/>
        <v>-</v>
      </c>
      <c r="BE179" s="243">
        <f>IFERROR('Turistas lugar residencia isla '!BE179/'Turistas lugar residencia isla '!$I179,"-")</f>
        <v>6.3302627399373784E-3</v>
      </c>
      <c r="BF179" s="35" t="str">
        <f t="shared" si="860"/>
        <v>-</v>
      </c>
      <c r="BG179" s="243">
        <f>IFERROR('Turistas lugar residencia isla '!BG179/'Turistas lugar residencia isla '!$K179,"-")</f>
        <v>1.2667553814258709E-2</v>
      </c>
      <c r="BH179" s="35" t="str">
        <f t="shared" si="861"/>
        <v>-</v>
      </c>
      <c r="BI179" s="243">
        <f>IFERROR('Turistas lugar residencia isla '!BI179/'Turistas lugar residencia isla '!$M179,"-")</f>
        <v>2.7524889527764468E-2</v>
      </c>
      <c r="BJ179" s="35" t="str">
        <f t="shared" si="862"/>
        <v>-</v>
      </c>
      <c r="BK179" s="242">
        <f>IFERROR('Turistas lugar residencia isla '!BK179/'Turistas lugar residencia isla '!$C179,"-")</f>
        <v>1.9098781318751409E-2</v>
      </c>
      <c r="BL179" s="35" t="str">
        <f t="shared" si="863"/>
        <v>-</v>
      </c>
      <c r="BM179" s="243">
        <f>IFERROR('Turistas lugar residencia isla '!BM179/'Turistas lugar residencia isla '!$E179,"-")</f>
        <v>2.746728722389654E-2</v>
      </c>
      <c r="BN179" s="35" t="str">
        <f t="shared" si="864"/>
        <v>-</v>
      </c>
      <c r="BO179" s="243">
        <f>IFERROR('Turistas lugar residencia isla '!BO179/'Turistas lugar residencia isla '!$G179,"-")</f>
        <v>9.6935903807984624E-3</v>
      </c>
      <c r="BP179" s="35" t="str">
        <f t="shared" si="865"/>
        <v>-</v>
      </c>
      <c r="BQ179" s="243">
        <f>IFERROR('Turistas lugar residencia isla '!BQ179/'Turistas lugar residencia isla '!$I179,"-")</f>
        <v>3.1613498510081529E-2</v>
      </c>
      <c r="BR179" s="35" t="str">
        <f t="shared" si="866"/>
        <v>-</v>
      </c>
      <c r="BS179" s="243">
        <f>IFERROR('Turistas lugar residencia isla '!BS179/'Turistas lugar residencia isla '!$K179,"-")</f>
        <v>8.7382134065896403E-3</v>
      </c>
      <c r="BT179" s="35" t="str">
        <f t="shared" si="867"/>
        <v>-</v>
      </c>
      <c r="BU179" s="243">
        <f>IFERROR('Turistas lugar residencia isla '!BU179/'Turistas lugar residencia isla '!$M179,"-")</f>
        <v>1.1340041526912634E-2</v>
      </c>
      <c r="BV179" s="35" t="str">
        <f t="shared" si="868"/>
        <v>-</v>
      </c>
      <c r="BW179" s="242">
        <f>IFERROR('Turistas lugar residencia isla '!BW179/'Turistas lugar residencia isla '!$C179,"-")</f>
        <v>0.28836993156877494</v>
      </c>
      <c r="BX179" s="35" t="str">
        <f t="shared" si="869"/>
        <v>-</v>
      </c>
      <c r="BY179" s="243">
        <f>IFERROR('Turistas lugar residencia isla '!BY179/'Turistas lugar residencia isla '!$E179,"-")</f>
        <v>0.35694393730482693</v>
      </c>
      <c r="BZ179" s="35" t="str">
        <f t="shared" si="870"/>
        <v>-</v>
      </c>
      <c r="CA179" s="243">
        <f>IFERROR('Turistas lugar residencia isla '!CA179/'Turistas lugar residencia isla '!$G179,"-")</f>
        <v>0.14827737163810156</v>
      </c>
      <c r="CB179" s="35" t="str">
        <f t="shared" si="871"/>
        <v>-</v>
      </c>
      <c r="CC179" s="243">
        <f>IFERROR('Turistas lugar residencia isla '!CC179/'Turistas lugar residencia isla '!$I179,"-")</f>
        <v>0.23734325603908579</v>
      </c>
      <c r="CD179" s="35" t="str">
        <f t="shared" si="872"/>
        <v>-</v>
      </c>
      <c r="CE179" s="243">
        <f>IFERROR('Turistas lugar residencia isla '!CE179/'Turistas lugar residencia isla '!$K179,"-")</f>
        <v>0.42623634297202057</v>
      </c>
      <c r="CF179" s="35" t="str">
        <f t="shared" si="873"/>
        <v>-</v>
      </c>
      <c r="CG179" s="243">
        <f>IFERROR('Turistas lugar residencia isla '!CG179/'Turistas lugar residencia isla '!$M179,"-")</f>
        <v>0.10344460416333918</v>
      </c>
      <c r="CH179" s="35" t="str">
        <f t="shared" si="874"/>
        <v>-</v>
      </c>
      <c r="CI179" s="242">
        <f>IFERROR('Turistas lugar residencia isla '!CI179/'Turistas lugar residencia isla '!$C179,"-")</f>
        <v>3.272124223074252E-2</v>
      </c>
      <c r="CJ179" s="35" t="str">
        <f t="shared" si="875"/>
        <v>-</v>
      </c>
      <c r="CK179" s="243">
        <f>IFERROR('Turistas lugar residencia isla '!CK179/'Turistas lugar residencia isla '!$E179,"-")</f>
        <v>2.4055675755214154E-2</v>
      </c>
      <c r="CL179" s="35" t="str">
        <f t="shared" si="876"/>
        <v>-</v>
      </c>
      <c r="CM179" s="243">
        <f>IFERROR('Turistas lugar residencia isla '!CM179/'Turistas lugar residencia isla '!$G179,"-")</f>
        <v>5.0169678975935536E-2</v>
      </c>
      <c r="CN179" s="35" t="str">
        <f t="shared" si="877"/>
        <v>-</v>
      </c>
      <c r="CO179" s="243">
        <f>IFERROR('Turistas lugar residencia isla '!CO179/'Turistas lugar residencia isla '!$I179,"-")</f>
        <v>2.2227768450031007E-2</v>
      </c>
      <c r="CP179" s="35" t="str">
        <f t="shared" si="878"/>
        <v>-</v>
      </c>
      <c r="CQ179" s="243">
        <f>IFERROR('Turistas lugar residencia isla '!CQ179/'Turistas lugar residencia isla '!$K179,"-")</f>
        <v>1.9920842066787365E-2</v>
      </c>
      <c r="CR179" s="35" t="str">
        <f t="shared" si="879"/>
        <v>-</v>
      </c>
      <c r="CS179" s="243">
        <f>IFERROR('Turistas lugar residencia isla '!CS179/'Turistas lugar residencia isla '!$M179,"-")</f>
        <v>9.1891604110099556E-2</v>
      </c>
      <c r="CT179" s="35" t="str">
        <f t="shared" si="880"/>
        <v>-</v>
      </c>
      <c r="CU179" s="242">
        <f>IFERROR('Turistas lugar residencia isla '!CU179/'Turistas lugar residencia isla '!$C179,"-")</f>
        <v>2.9342709933208939E-2</v>
      </c>
      <c r="CV179" s="35" t="str">
        <f t="shared" si="881"/>
        <v>-</v>
      </c>
      <c r="CW179" s="243">
        <f>IFERROR('Turistas lugar residencia isla '!CW179/'Turistas lugar residencia isla '!$E179,"-")</f>
        <v>2.0118152933931363E-2</v>
      </c>
      <c r="CX179" s="35" t="str">
        <f t="shared" si="882"/>
        <v>-</v>
      </c>
      <c r="CY179" s="243">
        <f>IFERROR('Turistas lugar residencia isla '!CY179/'Turistas lugar residencia isla '!$G179,"-")</f>
        <v>1.7155515471891879E-2</v>
      </c>
      <c r="CZ179" s="35" t="str">
        <f t="shared" si="883"/>
        <v>-</v>
      </c>
      <c r="DA179" s="243">
        <f>IFERROR('Turistas lugar residencia isla '!DA179/'Turistas lugar residencia isla '!$I179,"-")</f>
        <v>1.7614315318177004E-2</v>
      </c>
      <c r="DB179" s="35" t="str">
        <f t="shared" si="884"/>
        <v>-</v>
      </c>
      <c r="DC179" s="243">
        <f>IFERROR('Turistas lugar residencia isla '!DC179/'Turistas lugar residencia isla '!$K179,"-")</f>
        <v>7.9237890720931167E-2</v>
      </c>
      <c r="DD179" s="35" t="str">
        <f t="shared" si="885"/>
        <v>-</v>
      </c>
      <c r="DE179" s="243">
        <f>IFERROR('Turistas lugar residencia isla '!DE179/'Turistas lugar residencia isla '!$M179,"-")</f>
        <v>1.0381728158441144E-2</v>
      </c>
      <c r="DF179" s="35" t="str">
        <f t="shared" si="886"/>
        <v>-</v>
      </c>
      <c r="DG179" s="242">
        <f>IFERROR('Turistas lugar residencia isla '!DG179/'Turistas lugar residencia isla '!$C179,"-")</f>
        <v>0.17793535937276944</v>
      </c>
      <c r="DH179" s="35" t="str">
        <f t="shared" si="887"/>
        <v>-</v>
      </c>
      <c r="DI179" s="243">
        <f>IFERROR('Turistas lugar residencia isla '!DI179/'Turistas lugar residencia isla '!$E179,"-")</f>
        <v>0.12543122005983945</v>
      </c>
      <c r="DJ179" s="35" t="str">
        <f t="shared" si="888"/>
        <v>-</v>
      </c>
      <c r="DK179" s="243">
        <f>IFERROR('Turistas lugar residencia isla '!DK179/'Turistas lugar residencia isla '!$G179,"-")</f>
        <v>0.33662597223913709</v>
      </c>
      <c r="DL179" s="35" t="str">
        <f t="shared" si="889"/>
        <v>-</v>
      </c>
      <c r="DM179" s="243">
        <f>IFERROR('Turistas lugar residencia isla '!DM179/'Turistas lugar residencia isla '!$I179,"-")</f>
        <v>9.1595952262104638E-2</v>
      </c>
      <c r="DN179" s="35" t="str">
        <f t="shared" si="890"/>
        <v>-</v>
      </c>
      <c r="DO179" s="243">
        <f>IFERROR('Turistas lugar residencia isla '!DO179/'Turistas lugar residencia isla '!$K179,"-")</f>
        <v>8.5348928854951364E-2</v>
      </c>
      <c r="DP179" s="35" t="str">
        <f t="shared" si="891"/>
        <v>-</v>
      </c>
      <c r="DQ179" s="243">
        <f>IFERROR('Turistas lugar residencia isla '!DQ179/'Turistas lugar residencia isla '!$M179,"-")</f>
        <v>1.5758930948197837E-2</v>
      </c>
      <c r="DR179" s="35" t="str">
        <f t="shared" si="892"/>
        <v>-</v>
      </c>
      <c r="DS179" s="242">
        <f>IFERROR('Turistas lugar residencia isla '!DS179/'Turistas lugar residencia isla '!$C179,"-")</f>
        <v>5.0577752309136213E-2</v>
      </c>
      <c r="DT179" s="35" t="str">
        <f t="shared" si="893"/>
        <v>-</v>
      </c>
      <c r="DU179" s="243">
        <f>IFERROR('Turistas lugar residencia isla '!DU179/'Turistas lugar residencia isla '!$E179,"-")</f>
        <v>8.8473004125542945E-2</v>
      </c>
      <c r="DV179" s="35" t="str">
        <f t="shared" si="894"/>
        <v>-</v>
      </c>
      <c r="DW179" s="243">
        <f>IFERROR('Turistas lugar residencia isla '!DW179/'Turistas lugar residencia isla '!$G179,"-")</f>
        <v>6.9128959313252733E-2</v>
      </c>
      <c r="DX179" s="35" t="str">
        <f t="shared" si="895"/>
        <v>-</v>
      </c>
      <c r="DY179" s="243">
        <f>IFERROR('Turistas lugar residencia isla '!DY179/'Turistas lugar residencia isla '!$I179,"-")</f>
        <v>4.7571508523543735E-2</v>
      </c>
      <c r="DZ179" s="35" t="str">
        <f t="shared" si="896"/>
        <v>-</v>
      </c>
      <c r="EA179" s="243">
        <f>IFERROR('Turistas lugar residencia isla '!EA179/'Turistas lugar residencia isla '!$K179,"-")</f>
        <v>2.7522516605461098E-2</v>
      </c>
      <c r="EB179" s="35" t="str">
        <f t="shared" si="897"/>
        <v>-</v>
      </c>
      <c r="EC179" s="243">
        <f>IFERROR('Turistas lugar residencia isla '!EC179/'Turistas lugar residencia isla '!$M179,"-")</f>
        <v>3.9397327370494596E-2</v>
      </c>
      <c r="ED179" s="35" t="str">
        <f t="shared" si="898"/>
        <v>-</v>
      </c>
    </row>
    <row r="180" spans="1:134" s="16" customFormat="1" outlineLevel="1" x14ac:dyDescent="0.25">
      <c r="A180" s="218"/>
      <c r="B180" s="33" t="s">
        <v>39</v>
      </c>
      <c r="C180" s="242">
        <f>IFERROR('Turistas lugar residencia isla '!C180/'Turistas lugar residencia isla '!$C180,"-")</f>
        <v>1</v>
      </c>
      <c r="D180" s="35" t="str">
        <f t="shared" si="833"/>
        <v>-</v>
      </c>
      <c r="E180" s="243">
        <f>IFERROR('Turistas lugar residencia isla '!E180/'Turistas lugar residencia isla '!$E180,"-")</f>
        <v>1</v>
      </c>
      <c r="F180" s="35" t="str">
        <f t="shared" si="834"/>
        <v>-</v>
      </c>
      <c r="G180" s="243">
        <f>IFERROR('Turistas lugar residencia isla '!G180/'Turistas lugar residencia isla '!$G180,"-")</f>
        <v>1</v>
      </c>
      <c r="H180" s="35" t="str">
        <f t="shared" si="835"/>
        <v>-</v>
      </c>
      <c r="I180" s="243">
        <f>IFERROR('Turistas lugar residencia isla '!I180/'Turistas lugar residencia isla '!$I180,"-")</f>
        <v>1</v>
      </c>
      <c r="J180" s="35" t="str">
        <f t="shared" si="836"/>
        <v>-</v>
      </c>
      <c r="K180" s="243">
        <f>IFERROR('Turistas lugar residencia isla '!K180/'Turistas lugar residencia isla '!$K180,"-")</f>
        <v>1</v>
      </c>
      <c r="L180" s="35" t="str">
        <f t="shared" si="837"/>
        <v>-</v>
      </c>
      <c r="M180" s="243">
        <f>IFERROR('Turistas lugar residencia isla '!M180/'Turistas lugar residencia isla '!$M180,"-")</f>
        <v>1</v>
      </c>
      <c r="N180" s="35" t="str">
        <f t="shared" si="838"/>
        <v>-</v>
      </c>
      <c r="O180" s="242">
        <f>IFERROR('Turistas lugar residencia isla '!O180/'Turistas lugar residencia isla '!$C180,"-")</f>
        <v>0.82109847162712213</v>
      </c>
      <c r="P180" s="35" t="str">
        <f t="shared" si="839"/>
        <v>-</v>
      </c>
      <c r="Q180" s="243">
        <f>IFERROR('Turistas lugar residencia isla '!Q180/'Turistas lugar residencia isla '!$E180,"-")</f>
        <v>0.79473399214836871</v>
      </c>
      <c r="R180" s="35" t="str">
        <f t="shared" si="840"/>
        <v>-</v>
      </c>
      <c r="S180" s="243">
        <f>IFERROR('Turistas lugar residencia isla '!S180/'Turistas lugar residencia isla '!$G180,"-")</f>
        <v>0.82040266669397532</v>
      </c>
      <c r="T180" s="35" t="str">
        <f t="shared" si="841"/>
        <v>-</v>
      </c>
      <c r="U180" s="243">
        <f>IFERROR('Turistas lugar residencia isla '!U180/'Turistas lugar residencia isla '!$I180,"-")</f>
        <v>0.89171735894073689</v>
      </c>
      <c r="V180" s="35" t="str">
        <f t="shared" si="842"/>
        <v>-</v>
      </c>
      <c r="W180" s="243">
        <f>IFERROR('Turistas lugar residencia isla '!W180/'Turistas lugar residencia isla '!$K180,"-")</f>
        <v>0.82170993005042881</v>
      </c>
      <c r="X180" s="35" t="str">
        <f t="shared" si="843"/>
        <v>-</v>
      </c>
      <c r="Y180" s="243">
        <f>IFERROR('Turistas lugar residencia isla '!Y180/'Turistas lugar residencia isla '!$M180,"-")</f>
        <v>0.6713734567901235</v>
      </c>
      <c r="Z180" s="35" t="str">
        <f t="shared" si="844"/>
        <v>-</v>
      </c>
      <c r="AA180" s="242">
        <f>IFERROR('Turistas lugar residencia isla '!AA180/'Turistas lugar residencia isla '!$C180,"-")</f>
        <v>0.1789015283728779</v>
      </c>
      <c r="AB180" s="35" t="str">
        <f t="shared" si="845"/>
        <v>-</v>
      </c>
      <c r="AC180" s="243">
        <f>IFERROR('Turistas lugar residencia isla '!AC180/'Turistas lugar residencia isla '!$E180,"-")</f>
        <v>0.20526600785163124</v>
      </c>
      <c r="AD180" s="35" t="str">
        <f t="shared" si="846"/>
        <v>-</v>
      </c>
      <c r="AE180" s="243">
        <f>IFERROR('Turistas lugar residencia isla '!AE180/'Turistas lugar residencia isla '!$G180,"-")</f>
        <v>0.17959221292588762</v>
      </c>
      <c r="AF180" s="35" t="str">
        <f t="shared" si="847"/>
        <v>-</v>
      </c>
      <c r="AG180" s="243">
        <f>IFERROR('Turistas lugar residencia isla '!AG180/'Turistas lugar residencia isla '!$I180,"-")</f>
        <v>0.10828264105926313</v>
      </c>
      <c r="AH180" s="35" t="str">
        <f t="shared" si="848"/>
        <v>-</v>
      </c>
      <c r="AI180" s="243">
        <f>IFERROR('Turistas lugar residencia isla '!AI180/'Turistas lugar residencia isla '!$K180,"-")</f>
        <v>0.17829006994957125</v>
      </c>
      <c r="AJ180" s="35" t="str">
        <f t="shared" si="849"/>
        <v>-</v>
      </c>
      <c r="AK180" s="243">
        <f>IFERROR('Turistas lugar residencia isla '!AK180/'Turistas lugar residencia isla '!$M180,"-")</f>
        <v>0.32862654320987655</v>
      </c>
      <c r="AL180" s="35" t="str">
        <f t="shared" si="850"/>
        <v>-</v>
      </c>
      <c r="AM180" s="242">
        <f>IFERROR('Turistas lugar residencia isla '!AM180/'Turistas lugar residencia isla '!$C180,"-")</f>
        <v>0.22018765923413705</v>
      </c>
      <c r="AN180" s="35" t="str">
        <f t="shared" si="851"/>
        <v>-</v>
      </c>
      <c r="AO180" s="243">
        <f>IFERROR('Turistas lugar residencia isla '!AO180/'Turistas lugar residencia isla '!$E180,"-")</f>
        <v>0.14792879382699337</v>
      </c>
      <c r="AP180" s="35" t="str">
        <f t="shared" si="852"/>
        <v>-</v>
      </c>
      <c r="AQ180" s="243">
        <f>IFERROR('Turistas lugar residencia isla '!AQ180/'Turistas lugar residencia isla '!$G180,"-")</f>
        <v>0.25803131624491804</v>
      </c>
      <c r="AR180" s="35" t="str">
        <f t="shared" si="853"/>
        <v>-</v>
      </c>
      <c r="AS180" s="243">
        <f>IFERROR('Turistas lugar residencia isla '!AS180/'Turistas lugar residencia isla '!$I180,"-")</f>
        <v>0.42074751796823395</v>
      </c>
      <c r="AT180" s="35" t="str">
        <f t="shared" si="854"/>
        <v>-</v>
      </c>
      <c r="AU180" s="243">
        <f>IFERROR('Turistas lugar residencia isla '!AU180/'Turistas lugar residencia isla '!$K180,"-")</f>
        <v>0.14601101531454069</v>
      </c>
      <c r="AV180" s="35" t="str">
        <f t="shared" si="855"/>
        <v>-</v>
      </c>
      <c r="AW180" s="243">
        <f>IFERROR('Turistas lugar residencia isla '!AW180/'Turistas lugar residencia isla '!$M180,"-")</f>
        <v>0.37330246913580245</v>
      </c>
      <c r="AX180" s="35" t="str">
        <f t="shared" si="856"/>
        <v>-</v>
      </c>
      <c r="AY180" s="242">
        <f>IFERROR('Turistas lugar residencia isla '!AY180/'Turistas lugar residencia isla '!$C180,"-")</f>
        <v>3.2286567853324573E-2</v>
      </c>
      <c r="AZ180" s="35" t="str">
        <f t="shared" si="857"/>
        <v>-</v>
      </c>
      <c r="BA180" s="243">
        <f>IFERROR('Turistas lugar residencia isla '!BA180/'Turistas lugar residencia isla '!$E180,"-")</f>
        <v>4.1945309327196423E-2</v>
      </c>
      <c r="BB180" s="35" t="str">
        <f t="shared" si="858"/>
        <v>-</v>
      </c>
      <c r="BC180" s="243">
        <f>IFERROR('Turistas lugar residencia isla '!BC180/'Turistas lugar residencia isla '!$G180,"-")</f>
        <v>3.4250222736535961E-2</v>
      </c>
      <c r="BD180" s="35" t="str">
        <f t="shared" si="859"/>
        <v>-</v>
      </c>
      <c r="BE180" s="243">
        <f>IFERROR('Turistas lugar residencia isla '!BE180/'Turistas lugar residencia isla '!$I180,"-")</f>
        <v>1.6277396011002771E-2</v>
      </c>
      <c r="BF180" s="35" t="str">
        <f t="shared" si="860"/>
        <v>-</v>
      </c>
      <c r="BG180" s="243">
        <f>IFERROR('Turistas lugar residencia isla '!BG180/'Turistas lugar residencia isla '!$K180,"-")</f>
        <v>2.072924170946527E-2</v>
      </c>
      <c r="BH180" s="35" t="str">
        <f t="shared" si="861"/>
        <v>-</v>
      </c>
      <c r="BI180" s="243">
        <f>IFERROR('Turistas lugar residencia isla '!BI180/'Turistas lugar residencia isla '!$M180,"-")</f>
        <v>2.669753086419753E-2</v>
      </c>
      <c r="BJ180" s="35" t="str">
        <f t="shared" si="862"/>
        <v>-</v>
      </c>
      <c r="BK180" s="242">
        <f>IFERROR('Turistas lugar residencia isla '!BK180/'Turistas lugar residencia isla '!$C180,"-")</f>
        <v>3.2841740162868865E-2</v>
      </c>
      <c r="BL180" s="35" t="str">
        <f t="shared" si="863"/>
        <v>-</v>
      </c>
      <c r="BM180" s="243">
        <f>IFERROR('Turistas lugar residencia isla '!BM180/'Turistas lugar residencia isla '!$E180,"-")</f>
        <v>4.8771490456206851E-2</v>
      </c>
      <c r="BN180" s="35" t="str">
        <f t="shared" si="864"/>
        <v>-</v>
      </c>
      <c r="BO180" s="243">
        <f>IFERROR('Turistas lugar residencia isla '!BO180/'Turistas lugar residencia isla '!$G180,"-")</f>
        <v>1.49975934213356E-2</v>
      </c>
      <c r="BP180" s="35" t="str">
        <f t="shared" si="865"/>
        <v>-</v>
      </c>
      <c r="BQ180" s="243">
        <f>IFERROR('Turistas lugar residencia isla '!BQ180/'Turistas lugar residencia isla '!$I180,"-")</f>
        <v>5.3042029399875776E-2</v>
      </c>
      <c r="BR180" s="35" t="str">
        <f t="shared" si="866"/>
        <v>-</v>
      </c>
      <c r="BS180" s="243">
        <f>IFERROR('Turistas lugar residencia isla '!BS180/'Turistas lugar residencia isla '!$K180,"-")</f>
        <v>1.8002525311209747E-2</v>
      </c>
      <c r="BT180" s="35" t="str">
        <f t="shared" si="867"/>
        <v>-</v>
      </c>
      <c r="BU180" s="243">
        <f>IFERROR('Turistas lugar residencia isla '!BU180/'Turistas lugar residencia isla '!$M180,"-")</f>
        <v>1.6358024691358025E-2</v>
      </c>
      <c r="BV180" s="35" t="str">
        <f t="shared" si="868"/>
        <v>-</v>
      </c>
      <c r="BW180" s="242">
        <f>IFERROR('Turistas lugar residencia isla '!BW180/'Turistas lugar residencia isla '!$C180,"-")</f>
        <v>0.30751049193213703</v>
      </c>
      <c r="BX180" s="35" t="str">
        <f t="shared" si="869"/>
        <v>-</v>
      </c>
      <c r="BY180" s="243">
        <f>IFERROR('Turistas lugar residencia isla '!BY180/'Turistas lugar residencia isla '!$E180,"-")</f>
        <v>0.35756734804386081</v>
      </c>
      <c r="BZ180" s="35" t="str">
        <f t="shared" si="870"/>
        <v>-</v>
      </c>
      <c r="CA180" s="243">
        <f>IFERROR('Turistas lugar residencia isla '!CA180/'Turistas lugar residencia isla '!$G180,"-")</f>
        <v>0.18654568915196265</v>
      </c>
      <c r="CB180" s="35" t="str">
        <f t="shared" si="871"/>
        <v>-</v>
      </c>
      <c r="CC180" s="243">
        <f>IFERROR('Turistas lugar residencia isla '!CC180/'Turistas lugar residencia isla '!$I180,"-")</f>
        <v>0.2199765353104142</v>
      </c>
      <c r="CD180" s="35" t="str">
        <f t="shared" si="872"/>
        <v>-</v>
      </c>
      <c r="CE180" s="243">
        <f>IFERROR('Turistas lugar residencia isla '!CE180/'Turistas lugar residencia isla '!$K180,"-")</f>
        <v>0.44811105172240168</v>
      </c>
      <c r="CF180" s="35" t="str">
        <f t="shared" si="873"/>
        <v>-</v>
      </c>
      <c r="CG180" s="243">
        <f>IFERROR('Turistas lugar residencia isla '!CG180/'Turistas lugar residencia isla '!$M180,"-")</f>
        <v>8.4027777777777785E-2</v>
      </c>
      <c r="CH180" s="35" t="str">
        <f t="shared" si="874"/>
        <v>-</v>
      </c>
      <c r="CI180" s="242">
        <f>IFERROR('Turistas lugar residencia isla '!CI180/'Turistas lugar residencia isla '!$C180,"-")</f>
        <v>3.3987813692967724E-2</v>
      </c>
      <c r="CJ180" s="35" t="str">
        <f t="shared" si="875"/>
        <v>-</v>
      </c>
      <c r="CK180" s="243">
        <f>IFERROR('Turistas lugar residencia isla '!CK180/'Turistas lugar residencia isla '!$E180,"-")</f>
        <v>2.5771625829159334E-2</v>
      </c>
      <c r="CL180" s="35" t="str">
        <f t="shared" si="876"/>
        <v>-</v>
      </c>
      <c r="CM180" s="243">
        <f>IFERROR('Turistas lugar residencia isla '!CM180/'Turistas lugar residencia isla '!$G180,"-")</f>
        <v>5.3185388483240996E-2</v>
      </c>
      <c r="CN180" s="35" t="str">
        <f t="shared" si="877"/>
        <v>-</v>
      </c>
      <c r="CO180" s="243">
        <f>IFERROR('Turistas lugar residencia isla '!CO180/'Turistas lugar residencia isla '!$I180,"-")</f>
        <v>2.4667501404923641E-2</v>
      </c>
      <c r="CP180" s="35" t="str">
        <f t="shared" si="878"/>
        <v>-</v>
      </c>
      <c r="CQ180" s="243">
        <f>IFERROR('Turistas lugar residencia isla '!CQ180/'Turistas lugar residencia isla '!$K180,"-")</f>
        <v>2.3804544010906866E-2</v>
      </c>
      <c r="CR180" s="35" t="str">
        <f t="shared" si="879"/>
        <v>-</v>
      </c>
      <c r="CS180" s="243">
        <f>IFERROR('Turistas lugar residencia isla '!CS180/'Turistas lugar residencia isla '!$M180,"-")</f>
        <v>9.7916666666666666E-2</v>
      </c>
      <c r="CT180" s="35" t="str">
        <f t="shared" si="880"/>
        <v>-</v>
      </c>
      <c r="CU180" s="242">
        <f>IFERROR('Turistas lugar residencia isla '!CU180/'Turistas lugar residencia isla '!$C180,"-")</f>
        <v>2.8043072576411771E-2</v>
      </c>
      <c r="CV180" s="35" t="str">
        <f t="shared" si="881"/>
        <v>-</v>
      </c>
      <c r="CW180" s="243">
        <f>IFERROR('Turistas lugar residencia isla '!CW180/'Turistas lugar residencia isla '!$E180,"-")</f>
        <v>1.8735616623798565E-2</v>
      </c>
      <c r="CX180" s="35" t="str">
        <f t="shared" si="882"/>
        <v>-</v>
      </c>
      <c r="CY180" s="243">
        <f>IFERROR('Turistas lugar residencia isla '!CY180/'Turistas lugar residencia isla '!$G180,"-")</f>
        <v>1.2918719085704923E-2</v>
      </c>
      <c r="CZ180" s="35" t="str">
        <f t="shared" si="883"/>
        <v>-</v>
      </c>
      <c r="DA180" s="243">
        <f>IFERROR('Turistas lugar residencia isla '!DA180/'Turistas lugar residencia isla '!$I180,"-")</f>
        <v>1.3832335919707381E-2</v>
      </c>
      <c r="DB180" s="35" t="str">
        <f t="shared" si="884"/>
        <v>-</v>
      </c>
      <c r="DC180" s="243">
        <f>IFERROR('Turistas lugar residencia isla '!DC180/'Turistas lugar residencia isla '!$K180,"-")</f>
        <v>8.417962244273508E-2</v>
      </c>
      <c r="DD180" s="35" t="str">
        <f t="shared" si="885"/>
        <v>-</v>
      </c>
      <c r="DE180" s="243">
        <f>IFERROR('Turistas lugar residencia isla '!DE180/'Turistas lugar residencia isla '!$M180,"-")</f>
        <v>7.716049382716049E-3</v>
      </c>
      <c r="DF180" s="35" t="str">
        <f t="shared" si="886"/>
        <v>-</v>
      </c>
      <c r="DG180" s="242">
        <f>IFERROR('Turistas lugar residencia isla '!DG180/'Turistas lugar residencia isla '!$C180,"-")</f>
        <v>7.6562933728366825E-2</v>
      </c>
      <c r="DH180" s="35" t="str">
        <f t="shared" si="887"/>
        <v>-</v>
      </c>
      <c r="DI180" s="243">
        <f>IFERROR('Turistas lugar residencia isla '!DI180/'Turistas lugar residencia isla '!$E180,"-")</f>
        <v>4.8081088398537974E-2</v>
      </c>
      <c r="DJ180" s="35" t="str">
        <f t="shared" si="888"/>
        <v>-</v>
      </c>
      <c r="DK180" s="243">
        <f>IFERROR('Turistas lugar residencia isla '!DK180/'Turistas lugar residencia isla '!$G180,"-")</f>
        <v>0.17022703765527553</v>
      </c>
      <c r="DL180" s="35" t="str">
        <f t="shared" si="889"/>
        <v>-</v>
      </c>
      <c r="DM180" s="243">
        <f>IFERROR('Turistas lugar residencia isla '!DM180/'Turistas lugar residencia isla '!$I180,"-")</f>
        <v>3.0967474785317809E-2</v>
      </c>
      <c r="DN180" s="35" t="str">
        <f t="shared" si="890"/>
        <v>-</v>
      </c>
      <c r="DO180" s="243">
        <f>IFERROR('Turistas lugar residencia isla '!DO180/'Turistas lugar residencia isla '!$K180,"-")</f>
        <v>3.9955690858528348E-2</v>
      </c>
      <c r="DP180" s="35" t="str">
        <f t="shared" si="891"/>
        <v>-</v>
      </c>
      <c r="DQ180" s="243">
        <f>IFERROR('Turistas lugar residencia isla '!DQ180/'Turistas lugar residencia isla '!$M180,"-")</f>
        <v>6.0185185185185185E-3</v>
      </c>
      <c r="DR180" s="35" t="str">
        <f t="shared" si="892"/>
        <v>-</v>
      </c>
      <c r="DS180" s="242">
        <f>IFERROR('Turistas lugar residencia isla '!DS180/'Turistas lugar residencia isla '!$C180,"-")</f>
        <v>5.7379256893618544E-2</v>
      </c>
      <c r="DT180" s="35" t="str">
        <f t="shared" si="893"/>
        <v>-</v>
      </c>
      <c r="DU180" s="243">
        <f>IFERROR('Turistas lugar residencia isla '!DU180/'Turistas lugar residencia isla '!$E180,"-")</f>
        <v>8.789427372410992E-2</v>
      </c>
      <c r="DV180" s="35" t="str">
        <f t="shared" si="894"/>
        <v>-</v>
      </c>
      <c r="DW180" s="243">
        <f>IFERROR('Turistas lugar residencia isla '!DW180/'Turistas lugar residencia isla '!$G180,"-")</f>
        <v>7.6636729510798876E-2</v>
      </c>
      <c r="DX180" s="35" t="str">
        <f t="shared" si="895"/>
        <v>-</v>
      </c>
      <c r="DY180" s="243">
        <f>IFERROR('Turistas lugar residencia isla '!DY180/'Turistas lugar residencia isla '!$I180,"-")</f>
        <v>8.3605280541068139E-2</v>
      </c>
      <c r="DZ180" s="35" t="str">
        <f t="shared" si="896"/>
        <v>-</v>
      </c>
      <c r="EA180" s="243">
        <f>IFERROR('Turistas lugar residencia isla '!EA180/'Turistas lugar residencia isla '!$K180,"-")</f>
        <v>3.4045223211173342E-2</v>
      </c>
      <c r="EB180" s="35" t="str">
        <f t="shared" si="897"/>
        <v>-</v>
      </c>
      <c r="EC180" s="243">
        <f>IFERROR('Turistas lugar residencia isla '!EC180/'Turistas lugar residencia isla '!$M180,"-")</f>
        <v>4.9768518518518517E-2</v>
      </c>
      <c r="ED180" s="35" t="str">
        <f t="shared" si="898"/>
        <v>-</v>
      </c>
    </row>
    <row r="181" spans="1:134" s="16" customFormat="1" outlineLevel="1" x14ac:dyDescent="0.25">
      <c r="A181" s="218"/>
      <c r="B181" s="33" t="s">
        <v>41</v>
      </c>
      <c r="C181" s="242">
        <f>IFERROR('Turistas lugar residencia isla '!C181/'Turistas lugar residencia isla '!$C181,"-")</f>
        <v>1</v>
      </c>
      <c r="D181" s="35" t="str">
        <f t="shared" si="833"/>
        <v>-</v>
      </c>
      <c r="E181" s="243">
        <f>IFERROR('Turistas lugar residencia isla '!E181/'Turistas lugar residencia isla '!$E181,"-")</f>
        <v>1</v>
      </c>
      <c r="F181" s="35" t="str">
        <f t="shared" si="834"/>
        <v>-</v>
      </c>
      <c r="G181" s="243">
        <f>IFERROR('Turistas lugar residencia isla '!G181/'Turistas lugar residencia isla '!$G181,"-")</f>
        <v>1</v>
      </c>
      <c r="H181" s="35" t="str">
        <f t="shared" si="835"/>
        <v>-</v>
      </c>
      <c r="I181" s="243">
        <f>IFERROR('Turistas lugar residencia isla '!I181/'Turistas lugar residencia isla '!$I181,"-")</f>
        <v>1</v>
      </c>
      <c r="J181" s="35" t="str">
        <f t="shared" si="836"/>
        <v>-</v>
      </c>
      <c r="K181" s="243">
        <f>IFERROR('Turistas lugar residencia isla '!K181/'Turistas lugar residencia isla '!$K181,"-")</f>
        <v>1</v>
      </c>
      <c r="L181" s="35" t="str">
        <f t="shared" si="837"/>
        <v>-</v>
      </c>
      <c r="M181" s="243">
        <f>IFERROR('Turistas lugar residencia isla '!M181/'Turistas lugar residencia isla '!$M181,"-")</f>
        <v>1</v>
      </c>
      <c r="N181" s="35" t="str">
        <f t="shared" si="838"/>
        <v>-</v>
      </c>
      <c r="O181" s="242">
        <f>IFERROR('Turistas lugar residencia isla '!O181/'Turistas lugar residencia isla '!$C181,"-")</f>
        <v>0.819840549228946</v>
      </c>
      <c r="P181" s="35" t="str">
        <f t="shared" si="839"/>
        <v>-</v>
      </c>
      <c r="Q181" s="243">
        <f>IFERROR('Turistas lugar residencia isla '!Q181/'Turistas lugar residencia isla '!$E181,"-")</f>
        <v>0.77664145821213881</v>
      </c>
      <c r="R181" s="35" t="str">
        <f t="shared" si="840"/>
        <v>-</v>
      </c>
      <c r="S181" s="243">
        <f>IFERROR('Turistas lugar residencia isla '!S181/'Turistas lugar residencia isla '!$G181,"-")</f>
        <v>0.80852998751483574</v>
      </c>
      <c r="T181" s="35" t="str">
        <f t="shared" si="841"/>
        <v>-</v>
      </c>
      <c r="U181" s="243">
        <f>IFERROR('Turistas lugar residencia isla '!U181/'Turistas lugar residencia isla '!$I181,"-")</f>
        <v>0.89505628517823643</v>
      </c>
      <c r="V181" s="35" t="str">
        <f t="shared" si="842"/>
        <v>-</v>
      </c>
      <c r="W181" s="243">
        <f>IFERROR('Turistas lugar residencia isla '!W181/'Turistas lugar residencia isla '!$K181,"-")</f>
        <v>0.81334877510825221</v>
      </c>
      <c r="X181" s="35" t="str">
        <f t="shared" si="843"/>
        <v>-</v>
      </c>
      <c r="Y181" s="243">
        <f>IFERROR('Turistas lugar residencia isla '!Y181/'Turistas lugar residencia isla '!$M181,"-")</f>
        <v>0.66289173093820175</v>
      </c>
      <c r="Z181" s="35" t="str">
        <f t="shared" si="844"/>
        <v>-</v>
      </c>
      <c r="AA181" s="242">
        <f>IFERROR('Turistas lugar residencia isla '!AA181/'Turistas lugar residencia isla '!$C181,"-")</f>
        <v>0.18015800725511114</v>
      </c>
      <c r="AB181" s="35" t="str">
        <f t="shared" si="845"/>
        <v>-</v>
      </c>
      <c r="AC181" s="243">
        <f>IFERROR('Turistas lugar residencia isla '!AC181/'Turistas lugar residencia isla '!$E181,"-")</f>
        <v>0.22336242001163467</v>
      </c>
      <c r="AD181" s="35" t="str">
        <f t="shared" si="846"/>
        <v>-</v>
      </c>
      <c r="AE181" s="243">
        <f>IFERROR('Turistas lugar residencia isla '!AE181/'Turistas lugar residencia isla '!$G181,"-")</f>
        <v>0.19147001248516424</v>
      </c>
      <c r="AF181" s="35" t="str">
        <f t="shared" si="847"/>
        <v>-</v>
      </c>
      <c r="AG181" s="243">
        <f>IFERROR('Turistas lugar residencia isla '!AG181/'Turistas lugar residencia isla '!$I181,"-")</f>
        <v>0.10494371482176361</v>
      </c>
      <c r="AH181" s="35" t="str">
        <f t="shared" si="848"/>
        <v>-</v>
      </c>
      <c r="AI181" s="243">
        <f>IFERROR('Turistas lugar residencia isla '!AI181/'Turistas lugar residencia isla '!$K181,"-")</f>
        <v>0.18665122489174774</v>
      </c>
      <c r="AJ181" s="35" t="str">
        <f t="shared" si="849"/>
        <v>-</v>
      </c>
      <c r="AK181" s="243">
        <f>IFERROR('Turistas lugar residencia isla '!AK181/'Turistas lugar residencia isla '!$M181,"-")</f>
        <v>0.3371082690617983</v>
      </c>
      <c r="AL181" s="35" t="str">
        <f t="shared" si="850"/>
        <v>-</v>
      </c>
      <c r="AM181" s="242">
        <f>IFERROR('Turistas lugar residencia isla '!AM181/'Turistas lugar residencia isla '!$C181,"-")</f>
        <v>0.22307662326976571</v>
      </c>
      <c r="AN181" s="35" t="str">
        <f t="shared" si="851"/>
        <v>-</v>
      </c>
      <c r="AO181" s="243">
        <f>IFERROR('Turistas lugar residencia isla '!AO181/'Turistas lugar residencia isla '!$E181,"-")</f>
        <v>0.13625751405856118</v>
      </c>
      <c r="AP181" s="35" t="str">
        <f t="shared" si="852"/>
        <v>-</v>
      </c>
      <c r="AQ181" s="243">
        <f>IFERROR('Turistas lugar residencia isla '!AQ181/'Turistas lugar residencia isla '!$G181,"-")</f>
        <v>0.25534472925690155</v>
      </c>
      <c r="AR181" s="35" t="str">
        <f t="shared" si="853"/>
        <v>-</v>
      </c>
      <c r="AS181" s="243">
        <f>IFERROR('Turistas lugar residencia isla '!AS181/'Turistas lugar residencia isla '!$I181,"-")</f>
        <v>0.46550656660412759</v>
      </c>
      <c r="AT181" s="35" t="str">
        <f t="shared" si="854"/>
        <v>-</v>
      </c>
      <c r="AU181" s="243">
        <f>IFERROR('Turistas lugar residencia isla '!AU181/'Turistas lugar residencia isla '!$K181,"-")</f>
        <v>0.13029366420040867</v>
      </c>
      <c r="AV181" s="35" t="str">
        <f t="shared" si="855"/>
        <v>-</v>
      </c>
      <c r="AW181" s="243">
        <f>IFERROR('Turistas lugar residencia isla '!AW181/'Turistas lugar residencia isla '!$M181,"-")</f>
        <v>0.29229717856096848</v>
      </c>
      <c r="AX181" s="35" t="str">
        <f t="shared" si="856"/>
        <v>-</v>
      </c>
      <c r="AY181" s="242">
        <f>IFERROR('Turistas lugar residencia isla '!AY181/'Turistas lugar residencia isla '!$C181,"-")</f>
        <v>2.615939591744821E-2</v>
      </c>
      <c r="AZ181" s="35" t="str">
        <f t="shared" si="857"/>
        <v>-</v>
      </c>
      <c r="BA181" s="243">
        <f>IFERROR('Turistas lugar residencia isla '!BA181/'Turistas lugar residencia isla '!$E181,"-")</f>
        <v>3.8184991273996507E-2</v>
      </c>
      <c r="BB181" s="35" t="str">
        <f t="shared" si="858"/>
        <v>-</v>
      </c>
      <c r="BC181" s="243">
        <f>IFERROR('Turistas lugar residencia isla '!BC181/'Turistas lugar residencia isla '!$G181,"-")</f>
        <v>2.9579049586139928E-2</v>
      </c>
      <c r="BD181" s="35" t="str">
        <f t="shared" si="859"/>
        <v>-</v>
      </c>
      <c r="BE181" s="243">
        <f>IFERROR('Turistas lugar residencia isla '!BE181/'Turistas lugar residencia isla '!$I181,"-")</f>
        <v>7.0544090056285178E-3</v>
      </c>
      <c r="BF181" s="35" t="str">
        <f t="shared" si="860"/>
        <v>-</v>
      </c>
      <c r="BG181" s="243">
        <f>IFERROR('Turistas lugar residencia isla '!BG181/'Turistas lugar residencia isla '!$K181,"-")</f>
        <v>1.0386314849922177E-2</v>
      </c>
      <c r="BH181" s="35" t="str">
        <f t="shared" si="861"/>
        <v>-</v>
      </c>
      <c r="BI181" s="243">
        <f>IFERROR('Turistas lugar residencia isla '!BI181/'Turistas lugar residencia isla '!$M181,"-")</f>
        <v>3.0850336815386119E-2</v>
      </c>
      <c r="BJ181" s="35" t="str">
        <f t="shared" si="862"/>
        <v>-</v>
      </c>
      <c r="BK181" s="242">
        <f>IFERROR('Turistas lugar residencia isla '!BK181/'Turistas lugar residencia isla '!$C181,"-")</f>
        <v>2.4020105290052877E-2</v>
      </c>
      <c r="BL181" s="35" t="str">
        <f t="shared" si="863"/>
        <v>-</v>
      </c>
      <c r="BM181" s="243">
        <f>IFERROR('Turistas lugar residencia isla '!BM181/'Turistas lugar residencia isla '!$E181,"-")</f>
        <v>3.343028892767113E-2</v>
      </c>
      <c r="BN181" s="35" t="str">
        <f t="shared" si="864"/>
        <v>-</v>
      </c>
      <c r="BO181" s="243">
        <f>IFERROR('Turistas lugar residencia isla '!BO181/'Turistas lugar residencia isla '!$G181,"-")</f>
        <v>1.0106303723456181E-2</v>
      </c>
      <c r="BP181" s="35" t="str">
        <f t="shared" si="865"/>
        <v>-</v>
      </c>
      <c r="BQ181" s="243">
        <f>IFERROR('Turistas lugar residencia isla '!BQ181/'Turistas lugar residencia isla '!$I181,"-")</f>
        <v>4.0243902439024391E-2</v>
      </c>
      <c r="BR181" s="35" t="str">
        <f t="shared" si="866"/>
        <v>-</v>
      </c>
      <c r="BS181" s="243">
        <f>IFERROR('Turistas lugar residencia isla '!BS181/'Turistas lugar residencia isla '!$K181,"-")</f>
        <v>1.2105072918126628E-2</v>
      </c>
      <c r="BT181" s="35" t="str">
        <f t="shared" si="867"/>
        <v>-</v>
      </c>
      <c r="BU181" s="243">
        <f>IFERROR('Turistas lugar residencia isla '!BU181/'Turistas lugar residencia isla '!$M181,"-")</f>
        <v>3.4755442741384361E-2</v>
      </c>
      <c r="BV181" s="35" t="str">
        <f t="shared" si="868"/>
        <v>-</v>
      </c>
      <c r="BW181" s="242">
        <f>IFERROR('Turistas lugar residencia isla '!BW181/'Turistas lugar residencia isla '!$C181,"-")</f>
        <v>0.31556413324806964</v>
      </c>
      <c r="BX181" s="35" t="str">
        <f t="shared" si="869"/>
        <v>-</v>
      </c>
      <c r="BY181" s="243">
        <f>IFERROR('Turistas lugar residencia isla '!BY181/'Turistas lugar residencia isla '!$E181,"-")</f>
        <v>0.36688772542175685</v>
      </c>
      <c r="BZ181" s="35" t="str">
        <f t="shared" si="870"/>
        <v>-</v>
      </c>
      <c r="CA181" s="243">
        <f>IFERROR('Turistas lugar residencia isla '!CA181/'Turistas lugar residencia isla '!$G181,"-")</f>
        <v>0.22291412981488046</v>
      </c>
      <c r="CB181" s="35" t="str">
        <f t="shared" si="871"/>
        <v>-</v>
      </c>
      <c r="CC181" s="243">
        <f>IFERROR('Turistas lugar residencia isla '!CC181/'Turistas lugar residencia isla '!$I181,"-")</f>
        <v>0.1921388367729831</v>
      </c>
      <c r="CD181" s="35" t="str">
        <f t="shared" si="872"/>
        <v>-</v>
      </c>
      <c r="CE181" s="243">
        <f>IFERROR('Turistas lugar residencia isla '!CE181/'Turistas lugar residencia isla '!$K181,"-")</f>
        <v>0.42842073427115068</v>
      </c>
      <c r="CF181" s="35" t="str">
        <f t="shared" si="873"/>
        <v>-</v>
      </c>
      <c r="CG181" s="243">
        <f>IFERROR('Turistas lugar residencia isla '!CG181/'Turistas lugar residencia isla '!$M181,"-")</f>
        <v>0.13209020794689055</v>
      </c>
      <c r="CH181" s="35" t="str">
        <f t="shared" si="874"/>
        <v>-</v>
      </c>
      <c r="CI181" s="242">
        <f>IFERROR('Turistas lugar residencia isla '!CI181/'Turistas lugar residencia isla '!$C181,"-")</f>
        <v>5.4165048725880655E-2</v>
      </c>
      <c r="CJ181" s="35" t="str">
        <f t="shared" si="875"/>
        <v>-</v>
      </c>
      <c r="CK181" s="243">
        <f>IFERROR('Turistas lugar residencia isla '!CK181/'Turistas lugar residencia isla '!$E181,"-")</f>
        <v>4.5061082024432812E-2</v>
      </c>
      <c r="CL181" s="35" t="str">
        <f t="shared" si="876"/>
        <v>-</v>
      </c>
      <c r="CM181" s="243">
        <f>IFERROR('Turistas lugar residencia isla '!CM181/'Turistas lugar residencia isla '!$G181,"-")</f>
        <v>8.0824740149308183E-2</v>
      </c>
      <c r="CN181" s="35" t="str">
        <f t="shared" si="877"/>
        <v>-</v>
      </c>
      <c r="CO181" s="243">
        <f>IFERROR('Turistas lugar residencia isla '!CO181/'Turistas lugar residencia isla '!$I181,"-")</f>
        <v>3.5534709193245778E-2</v>
      </c>
      <c r="CP181" s="35" t="str">
        <f t="shared" si="878"/>
        <v>-</v>
      </c>
      <c r="CQ181" s="243">
        <f>IFERROR('Turistas lugar residencia isla '!CQ181/'Turistas lugar residencia isla '!$K181,"-")</f>
        <v>3.8115119907349351E-2</v>
      </c>
      <c r="CR181" s="35" t="str">
        <f t="shared" si="879"/>
        <v>-</v>
      </c>
      <c r="CS181" s="243">
        <f>IFERROR('Turistas lugar residencia isla '!CS181/'Turistas lugar residencia isla '!$M181,"-")</f>
        <v>9.7530020501806106E-2</v>
      </c>
      <c r="CT181" s="35" t="str">
        <f t="shared" si="880"/>
        <v>-</v>
      </c>
      <c r="CU181" s="242">
        <f>IFERROR('Turistas lugar residencia isla '!CU181/'Turistas lugar residencia isla '!$C181,"-")</f>
        <v>4.5323513575545683E-2</v>
      </c>
      <c r="CV181" s="35" t="str">
        <f t="shared" si="881"/>
        <v>-</v>
      </c>
      <c r="CW181" s="243">
        <f>IFERROR('Turistas lugar residencia isla '!CW181/'Turistas lugar residencia isla '!$E181,"-")</f>
        <v>1.9941826643397324E-2</v>
      </c>
      <c r="CX181" s="35" t="str">
        <f t="shared" si="882"/>
        <v>-</v>
      </c>
      <c r="CY181" s="243">
        <f>IFERROR('Turistas lugar residencia isla '!CY181/'Turistas lugar residencia isla '!$G181,"-")</f>
        <v>2.5787258966968263E-2</v>
      </c>
      <c r="CZ181" s="35" t="str">
        <f t="shared" si="883"/>
        <v>-</v>
      </c>
      <c r="DA181" s="243">
        <f>IFERROR('Turistas lugar residencia isla '!DA181/'Turistas lugar residencia isla '!$I181,"-")</f>
        <v>3.3245778611632269E-2</v>
      </c>
      <c r="DB181" s="35" t="str">
        <f t="shared" si="884"/>
        <v>-</v>
      </c>
      <c r="DC181" s="243">
        <f>IFERROR('Turistas lugar residencia isla '!DC181/'Turistas lugar residencia isla '!$K181,"-")</f>
        <v>0.12929044060695027</v>
      </c>
      <c r="DD181" s="35" t="str">
        <f t="shared" si="885"/>
        <v>-</v>
      </c>
      <c r="DE181" s="243">
        <f>IFERROR('Turistas lugar residencia isla '!DE181/'Turistas lugar residencia isla '!$M181,"-")</f>
        <v>1.7768231963292004E-2</v>
      </c>
      <c r="DF181" s="35" t="str">
        <f t="shared" si="886"/>
        <v>-</v>
      </c>
      <c r="DG181" s="242">
        <f>IFERROR('Turistas lugar residencia isla '!DG181/'Turistas lugar residencia isla '!$C181,"-")</f>
        <v>3.0263311743146549E-2</v>
      </c>
      <c r="DH181" s="35" t="str">
        <f t="shared" si="887"/>
        <v>-</v>
      </c>
      <c r="DI181" s="243">
        <f>IFERROR('Turistas lugar residencia isla '!DI181/'Turistas lugar residencia isla '!$E181,"-")</f>
        <v>1.1076207097149505E-2</v>
      </c>
      <c r="DJ181" s="35" t="str">
        <f t="shared" si="888"/>
        <v>-</v>
      </c>
      <c r="DK181" s="243">
        <f>IFERROR('Turistas lugar residencia isla '!DK181/'Turistas lugar residencia isla '!$G181,"-")</f>
        <v>7.9941016590368438E-2</v>
      </c>
      <c r="DL181" s="35" t="str">
        <f t="shared" si="889"/>
        <v>-</v>
      </c>
      <c r="DM181" s="243">
        <f>IFERROR('Turistas lugar residencia isla '!DM181/'Turistas lugar residencia isla '!$I181,"-")</f>
        <v>8.5178236397748588E-3</v>
      </c>
      <c r="DN181" s="35" t="str">
        <f t="shared" si="890"/>
        <v>-</v>
      </c>
      <c r="DO181" s="243">
        <f>IFERROR('Turistas lugar residencia isla '!DO181/'Turistas lugar residencia isla '!$K181,"-")</f>
        <v>1.2289489019865303E-2</v>
      </c>
      <c r="DP181" s="35" t="str">
        <f t="shared" si="891"/>
        <v>-</v>
      </c>
      <c r="DQ181" s="243">
        <f>IFERROR('Turistas lugar residencia isla '!DQ181/'Turistas lugar residencia isla '!$M181,"-")</f>
        <v>5.1742653519476715E-3</v>
      </c>
      <c r="DR181" s="35" t="str">
        <f t="shared" si="892"/>
        <v>-</v>
      </c>
      <c r="DS181" s="242">
        <f>IFERROR('Turistas lugar residencia isla '!DS181/'Turistas lugar residencia isla '!$C181,"-")</f>
        <v>5.7814257029561764E-2</v>
      </c>
      <c r="DT181" s="35" t="str">
        <f t="shared" si="893"/>
        <v>-</v>
      </c>
      <c r="DU181" s="243">
        <f>IFERROR('Turistas lugar residencia isla '!DU181/'Turistas lugar residencia isla '!$E181,"-")</f>
        <v>0.10151638549544309</v>
      </c>
      <c r="DV181" s="35" t="str">
        <f t="shared" si="894"/>
        <v>-</v>
      </c>
      <c r="DW181" s="243">
        <f>IFERROR('Turistas lugar residencia isla '!DW181/'Turistas lugar residencia isla '!$G181,"-")</f>
        <v>8.9985665181805577E-2</v>
      </c>
      <c r="DX181" s="35" t="str">
        <f t="shared" si="895"/>
        <v>-</v>
      </c>
      <c r="DY181" s="243">
        <f>IFERROR('Turistas lugar residencia isla '!DY181/'Turistas lugar residencia isla '!$I181,"-")</f>
        <v>6.8367729831144461E-2</v>
      </c>
      <c r="DZ181" s="35" t="str">
        <f t="shared" si="896"/>
        <v>-</v>
      </c>
      <c r="EA181" s="243">
        <f>IFERROR('Turistas lugar residencia isla '!EA181/'Turistas lugar residencia isla '!$K181,"-")</f>
        <v>3.7775794280150189E-2</v>
      </c>
      <c r="EB181" s="35" t="str">
        <f t="shared" si="897"/>
        <v>-</v>
      </c>
      <c r="EC181" s="243">
        <f>IFERROR('Turistas lugar residencia isla '!EC181/'Turistas lugar residencia isla '!$M181,"-")</f>
        <v>4.2760909889680759E-2</v>
      </c>
      <c r="ED181" s="35" t="str">
        <f t="shared" si="898"/>
        <v>-</v>
      </c>
    </row>
    <row r="182" spans="1:134" s="16" customFormat="1" outlineLevel="1" x14ac:dyDescent="0.25">
      <c r="A182" s="218"/>
      <c r="B182" s="33" t="s">
        <v>43</v>
      </c>
      <c r="C182" s="242">
        <f>IFERROR('Turistas lugar residencia isla '!C182/'Turistas lugar residencia isla '!$C182,"-")</f>
        <v>1</v>
      </c>
      <c r="D182" s="35" t="str">
        <f t="shared" si="833"/>
        <v>-</v>
      </c>
      <c r="E182" s="243">
        <f>IFERROR('Turistas lugar residencia isla '!E182/'Turistas lugar residencia isla '!$E182,"-")</f>
        <v>1</v>
      </c>
      <c r="F182" s="35" t="str">
        <f t="shared" si="834"/>
        <v>-</v>
      </c>
      <c r="G182" s="243">
        <f>IFERROR('Turistas lugar residencia isla '!G182/'Turistas lugar residencia isla '!$G182,"-")</f>
        <v>1</v>
      </c>
      <c r="H182" s="35" t="str">
        <f t="shared" si="835"/>
        <v>-</v>
      </c>
      <c r="I182" s="243">
        <f>IFERROR('Turistas lugar residencia isla '!I182/'Turistas lugar residencia isla '!$I182,"-")</f>
        <v>1</v>
      </c>
      <c r="J182" s="35" t="str">
        <f t="shared" si="836"/>
        <v>-</v>
      </c>
      <c r="K182" s="243">
        <f>IFERROR('Turistas lugar residencia isla '!K182/'Turistas lugar residencia isla '!$K182,"-")</f>
        <v>1</v>
      </c>
      <c r="L182" s="35" t="str">
        <f t="shared" si="837"/>
        <v>-</v>
      </c>
      <c r="M182" s="243">
        <f>IFERROR('Turistas lugar residencia isla '!M182/'Turistas lugar residencia isla '!$M182,"-")</f>
        <v>1</v>
      </c>
      <c r="N182" s="35" t="str">
        <f t="shared" si="838"/>
        <v>-</v>
      </c>
      <c r="O182" s="242">
        <f>IFERROR('Turistas lugar residencia isla '!O182/'Turistas lugar residencia isla '!$C182,"-")</f>
        <v>0.80008976015598199</v>
      </c>
      <c r="P182" s="35" t="str">
        <f t="shared" si="839"/>
        <v>-</v>
      </c>
      <c r="Q182" s="243">
        <f>IFERROR('Turistas lugar residencia isla '!Q182/'Turistas lugar residencia isla '!$E182,"-")</f>
        <v>0.75806787063676384</v>
      </c>
      <c r="R182" s="35" t="str">
        <f t="shared" si="840"/>
        <v>-</v>
      </c>
      <c r="S182" s="243">
        <f>IFERROR('Turistas lugar residencia isla '!S182/'Turistas lugar residencia isla '!$G182,"-")</f>
        <v>0.793717776010474</v>
      </c>
      <c r="T182" s="35" t="str">
        <f t="shared" si="841"/>
        <v>-</v>
      </c>
      <c r="U182" s="243">
        <f>IFERROR('Turistas lugar residencia isla '!U182/'Turistas lugar residencia isla '!$I182,"-")</f>
        <v>0.86799641597313593</v>
      </c>
      <c r="V182" s="35" t="str">
        <f t="shared" si="842"/>
        <v>-</v>
      </c>
      <c r="W182" s="243">
        <f>IFERROR('Turistas lugar residencia isla '!W182/'Turistas lugar residencia isla '!$K182,"-")</f>
        <v>0.7738643063848244</v>
      </c>
      <c r="X182" s="35" t="str">
        <f t="shared" si="843"/>
        <v>-</v>
      </c>
      <c r="Y182" s="243">
        <f>IFERROR('Turistas lugar residencia isla '!Y182/'Turistas lugar residencia isla '!$M182,"-")</f>
        <v>0.67557293363744975</v>
      </c>
      <c r="Z182" s="35" t="str">
        <f t="shared" si="844"/>
        <v>-</v>
      </c>
      <c r="AA182" s="242">
        <f>IFERROR('Turistas lugar residencia isla '!AA182/'Turistas lugar residencia isla '!$C182,"-")</f>
        <v>0.19991023984401801</v>
      </c>
      <c r="AB182" s="35" t="str">
        <f t="shared" si="845"/>
        <v>-</v>
      </c>
      <c r="AC182" s="243">
        <f>IFERROR('Turistas lugar residencia isla '!AC182/'Turistas lugar residencia isla '!$E182,"-")</f>
        <v>0.24193212936323616</v>
      </c>
      <c r="AD182" s="35" t="str">
        <f t="shared" si="846"/>
        <v>-</v>
      </c>
      <c r="AE182" s="243">
        <f>IFERROR('Turistas lugar residencia isla '!AE182/'Turistas lugar residencia isla '!$G182,"-")</f>
        <v>0.20628222398952603</v>
      </c>
      <c r="AF182" s="35" t="str">
        <f t="shared" si="847"/>
        <v>-</v>
      </c>
      <c r="AG182" s="243">
        <f>IFERROR('Turistas lugar residencia isla '!AG182/'Turistas lugar residencia isla '!$I182,"-")</f>
        <v>0.13200358402686405</v>
      </c>
      <c r="AH182" s="35" t="str">
        <f t="shared" si="848"/>
        <v>-</v>
      </c>
      <c r="AI182" s="243">
        <f>IFERROR('Turistas lugar residencia isla '!AI182/'Turistas lugar residencia isla '!$K182,"-")</f>
        <v>0.22613569361517558</v>
      </c>
      <c r="AJ182" s="35" t="str">
        <f t="shared" si="849"/>
        <v>-</v>
      </c>
      <c r="AK182" s="243">
        <f>IFERROR('Turistas lugar residencia isla '!AK182/'Turistas lugar residencia isla '!$M182,"-")</f>
        <v>0.32453567937438904</v>
      </c>
      <c r="AL182" s="35" t="str">
        <f t="shared" si="850"/>
        <v>-</v>
      </c>
      <c r="AM182" s="242">
        <f>IFERROR('Turistas lugar residencia isla '!AM182/'Turistas lugar residencia isla '!$C182,"-")</f>
        <v>0.21376611649024232</v>
      </c>
      <c r="AN182" s="35" t="str">
        <f t="shared" si="851"/>
        <v>-</v>
      </c>
      <c r="AO182" s="243">
        <f>IFERROR('Turistas lugar residencia isla '!AO182/'Turistas lugar residencia isla '!$E182,"-")</f>
        <v>0.12432320011092239</v>
      </c>
      <c r="AP182" s="35" t="str">
        <f t="shared" si="852"/>
        <v>-</v>
      </c>
      <c r="AQ182" s="243">
        <f>IFERROR('Turistas lugar residencia isla '!AQ182/'Turistas lugar residencia isla '!$G182,"-")</f>
        <v>0.26321285010198064</v>
      </c>
      <c r="AR182" s="35" t="str">
        <f t="shared" si="853"/>
        <v>-</v>
      </c>
      <c r="AS182" s="243">
        <f>IFERROR('Turistas lugar residencia isla '!AS182/'Turistas lugar residencia isla '!$I182,"-")</f>
        <v>0.40740053114632357</v>
      </c>
      <c r="AT182" s="35" t="str">
        <f t="shared" si="854"/>
        <v>-</v>
      </c>
      <c r="AU182" s="243">
        <f>IFERROR('Turistas lugar residencia isla '!AU182/'Turistas lugar residencia isla '!$K182,"-")</f>
        <v>0.14176600950167059</v>
      </c>
      <c r="AV182" s="35" t="str">
        <f t="shared" si="855"/>
        <v>-</v>
      </c>
      <c r="AW182" s="243">
        <f>IFERROR('Turistas lugar residencia isla '!AW182/'Turistas lugar residencia isla '!$M182,"-")</f>
        <v>0.31617247746280003</v>
      </c>
      <c r="AX182" s="35" t="str">
        <f t="shared" si="856"/>
        <v>-</v>
      </c>
      <c r="AY182" s="242">
        <f>IFERROR('Turistas lugar residencia isla '!AY182/'Turistas lugar residencia isla '!$C182,"-")</f>
        <v>2.560062696519828E-2</v>
      </c>
      <c r="AZ182" s="35" t="str">
        <f t="shared" si="857"/>
        <v>-</v>
      </c>
      <c r="BA182" s="243">
        <f>IFERROR('Turistas lugar residencia isla '!BA182/'Turistas lugar residencia isla '!$E182,"-")</f>
        <v>3.4119033588685919E-2</v>
      </c>
      <c r="BB182" s="35" t="str">
        <f t="shared" si="858"/>
        <v>-</v>
      </c>
      <c r="BC182" s="243">
        <f>IFERROR('Turistas lugar residencia isla '!BC182/'Turistas lugar residencia isla '!$G182,"-")</f>
        <v>2.8257023680067519E-2</v>
      </c>
      <c r="BD182" s="35" t="str">
        <f t="shared" si="859"/>
        <v>-</v>
      </c>
      <c r="BE182" s="243">
        <f>IFERROR('Turistas lugar residencia isla '!BE182/'Turistas lugar residencia isla '!$I182,"-")</f>
        <v>1.1309057739964322E-2</v>
      </c>
      <c r="BF182" s="35" t="str">
        <f t="shared" si="860"/>
        <v>-</v>
      </c>
      <c r="BG182" s="243">
        <f>IFERROR('Turistas lugar residencia isla '!BG182/'Turistas lugar residencia isla '!$K182,"-")</f>
        <v>1.4496486008417315E-2</v>
      </c>
      <c r="BH182" s="35" t="str">
        <f t="shared" si="861"/>
        <v>-</v>
      </c>
      <c r="BI182" s="243">
        <f>IFERROR('Turistas lugar residencia isla '!BI182/'Turistas lugar residencia isla '!$M182,"-")</f>
        <v>3.1714999456934942E-2</v>
      </c>
      <c r="BJ182" s="35" t="str">
        <f t="shared" si="862"/>
        <v>-</v>
      </c>
      <c r="BK182" s="242">
        <f>IFERROR('Turistas lugar residencia isla '!BK182/'Turistas lugar residencia isla '!$C182,"-")</f>
        <v>1.5930393846412511E-2</v>
      </c>
      <c r="BL182" s="35" t="str">
        <f t="shared" si="863"/>
        <v>-</v>
      </c>
      <c r="BM182" s="243">
        <f>IFERROR('Turistas lugar residencia isla '!BM182/'Turistas lugar residencia isla '!$E182,"-")</f>
        <v>1.9154910048875179E-2</v>
      </c>
      <c r="BN182" s="35" t="str">
        <f t="shared" si="864"/>
        <v>-</v>
      </c>
      <c r="BO182" s="243">
        <f>IFERROR('Turistas lugar residencia isla '!BO182/'Turistas lugar residencia isla '!$G182,"-")</f>
        <v>8.4722380017204155E-3</v>
      </c>
      <c r="BP182" s="35" t="str">
        <f t="shared" si="865"/>
        <v>-</v>
      </c>
      <c r="BQ182" s="243">
        <f>IFERROR('Turistas lugar residencia isla '!BQ182/'Turistas lugar residencia isla '!$I182,"-")</f>
        <v>2.7905362317670705E-2</v>
      </c>
      <c r="BR182" s="35" t="str">
        <f t="shared" si="866"/>
        <v>-</v>
      </c>
      <c r="BS182" s="243">
        <f>IFERROR('Turistas lugar residencia isla '!BS182/'Turistas lugar residencia isla '!$K182,"-")</f>
        <v>8.4783094887938577E-3</v>
      </c>
      <c r="BT182" s="35" t="str">
        <f t="shared" si="867"/>
        <v>-</v>
      </c>
      <c r="BU182" s="243">
        <f>IFERROR('Turistas lugar residencia isla '!BU182/'Turistas lugar residencia isla '!$M182,"-")</f>
        <v>2.5632670793961115E-2</v>
      </c>
      <c r="BV182" s="35" t="str">
        <f t="shared" si="868"/>
        <v>-</v>
      </c>
      <c r="BW182" s="242">
        <f>IFERROR('Turistas lugar residencia isla '!BW182/'Turistas lugar residencia isla '!$C182,"-")</f>
        <v>0.3375754724272258</v>
      </c>
      <c r="BX182" s="35" t="str">
        <f t="shared" si="869"/>
        <v>-</v>
      </c>
      <c r="BY182" s="243">
        <f>IFERROR('Turistas lugar residencia isla '!BY182/'Turistas lugar residencia isla '!$E182,"-")</f>
        <v>0.39908489029082461</v>
      </c>
      <c r="BZ182" s="35" t="str">
        <f t="shared" si="870"/>
        <v>-</v>
      </c>
      <c r="CA182" s="243">
        <f>IFERROR('Turistas lugar residencia isla '!CA182/'Turistas lugar residencia isla '!$G182,"-")</f>
        <v>0.21957487326808736</v>
      </c>
      <c r="CB182" s="35" t="str">
        <f t="shared" si="871"/>
        <v>-</v>
      </c>
      <c r="CC182" s="243">
        <f>IFERROR('Turistas lugar residencia isla '!CC182/'Turistas lugar residencia isla '!$I182,"-")</f>
        <v>0.24324564306644172</v>
      </c>
      <c r="CD182" s="35" t="str">
        <f t="shared" si="872"/>
        <v>-</v>
      </c>
      <c r="CE182" s="243">
        <f>IFERROR('Turistas lugar residencia isla '!CE182/'Turistas lugar residencia isla '!$K182,"-")</f>
        <v>0.41791762959750056</v>
      </c>
      <c r="CF182" s="35" t="str">
        <f t="shared" si="873"/>
        <v>-</v>
      </c>
      <c r="CG182" s="243">
        <f>IFERROR('Turistas lugar residencia isla '!CG182/'Turistas lugar residencia isla '!$M182,"-")</f>
        <v>0.13489736070381231</v>
      </c>
      <c r="CH182" s="35" t="str">
        <f t="shared" si="874"/>
        <v>-</v>
      </c>
      <c r="CI182" s="242">
        <f>IFERROR('Turistas lugar residencia isla '!CI182/'Turistas lugar residencia isla '!$C182,"-")</f>
        <v>2.6837201923741831E-2</v>
      </c>
      <c r="CJ182" s="35" t="str">
        <f t="shared" si="875"/>
        <v>-</v>
      </c>
      <c r="CK182" s="243">
        <f>IFERROR('Turistas lugar residencia isla '!CK182/'Turistas lugar residencia isla '!$E182,"-")</f>
        <v>2.0943533571354294E-2</v>
      </c>
      <c r="CL182" s="35" t="str">
        <f t="shared" si="876"/>
        <v>-</v>
      </c>
      <c r="CM182" s="243">
        <f>IFERROR('Turistas lugar residencia isla '!CM182/'Turistas lugar residencia isla '!$G182,"-")</f>
        <v>5.0530461644999164E-2</v>
      </c>
      <c r="CN182" s="35" t="str">
        <f t="shared" si="877"/>
        <v>-</v>
      </c>
      <c r="CO182" s="243">
        <f>IFERROR('Turistas lugar residencia isla '!CO182/'Turistas lugar residencia isla '!$I182,"-")</f>
        <v>1.4360323853958978E-2</v>
      </c>
      <c r="CP182" s="35" t="str">
        <f t="shared" si="878"/>
        <v>-</v>
      </c>
      <c r="CQ182" s="243">
        <f>IFERROR('Turistas lugar residencia isla '!CQ182/'Turistas lugar residencia isla '!$K182,"-")</f>
        <v>1.4740466137591238E-2</v>
      </c>
      <c r="CR182" s="35" t="str">
        <f t="shared" si="879"/>
        <v>-</v>
      </c>
      <c r="CS182" s="243">
        <f>IFERROR('Turistas lugar residencia isla '!CS182/'Turistas lugar residencia isla '!$M182,"-")</f>
        <v>5.7347670250896057E-2</v>
      </c>
      <c r="CT182" s="35" t="str">
        <f t="shared" si="880"/>
        <v>-</v>
      </c>
      <c r="CU182" s="242">
        <f>IFERROR('Turistas lugar residencia isla '!CU182/'Turistas lugar residencia isla '!$C182,"-")</f>
        <v>4.6458338135456481E-2</v>
      </c>
      <c r="CV182" s="35" t="str">
        <f t="shared" si="881"/>
        <v>-</v>
      </c>
      <c r="CW182" s="243">
        <f>IFERROR('Turistas lugar residencia isla '!CW182/'Turistas lugar residencia isla '!$E182,"-")</f>
        <v>2.0229470692225034E-2</v>
      </c>
      <c r="CX182" s="35" t="str">
        <f t="shared" si="882"/>
        <v>-</v>
      </c>
      <c r="CY182" s="243">
        <f>IFERROR('Turistas lugar residencia isla '!CY182/'Turistas lugar residencia isla '!$G182,"-")</f>
        <v>3.5782491790152512E-2</v>
      </c>
      <c r="CZ182" s="35" t="str">
        <f t="shared" si="883"/>
        <v>-</v>
      </c>
      <c r="DA182" s="243">
        <f>IFERROR('Turistas lugar residencia isla '!DA182/'Turistas lugar residencia isla '!$I182,"-")</f>
        <v>3.0488444742216445E-2</v>
      </c>
      <c r="DB182" s="35" t="str">
        <f t="shared" si="884"/>
        <v>-</v>
      </c>
      <c r="DC182" s="243">
        <f>IFERROR('Turistas lugar residencia isla '!DC182/'Turistas lugar residencia isla '!$K182,"-")</f>
        <v>0.12290499007136418</v>
      </c>
      <c r="DD182" s="35" t="str">
        <f t="shared" si="885"/>
        <v>-</v>
      </c>
      <c r="DE182" s="243">
        <f>IFERROR('Turistas lugar residencia isla '!DE182/'Turistas lugar residencia isla '!$M182,"-")</f>
        <v>6.9512327576843709E-3</v>
      </c>
      <c r="DF182" s="35" t="str">
        <f t="shared" si="886"/>
        <v>-</v>
      </c>
      <c r="DG182" s="242">
        <f>IFERROR('Turistas lugar residencia isla '!DG182/'Turistas lugar residencia isla '!$C182,"-")</f>
        <v>3.3144818927189873E-2</v>
      </c>
      <c r="DH182" s="35" t="str">
        <f t="shared" si="887"/>
        <v>-</v>
      </c>
      <c r="DI182" s="243">
        <f>IFERROR('Turistas lugar residencia isla '!DI182/'Turistas lugar residencia isla '!$E182,"-")</f>
        <v>1.5411279420430517E-2</v>
      </c>
      <c r="DJ182" s="35" t="str">
        <f t="shared" si="888"/>
        <v>-</v>
      </c>
      <c r="DK182" s="243">
        <f>IFERROR('Turistas lugar residencia isla '!DK182/'Turistas lugar residencia isla '!$G182,"-")</f>
        <v>9.3248719155589466E-2</v>
      </c>
      <c r="DL182" s="35" t="str">
        <f t="shared" si="889"/>
        <v>-</v>
      </c>
      <c r="DM182" s="243">
        <f>IFERROR('Turistas lugar residencia isla '!DM182/'Turistas lugar residencia isla '!$I182,"-")</f>
        <v>7.8864735274412155E-3</v>
      </c>
      <c r="DN182" s="35" t="str">
        <f t="shared" si="890"/>
        <v>-</v>
      </c>
      <c r="DO182" s="243">
        <f>IFERROR('Turistas lugar residencia isla '!DO182/'Turistas lugar residencia isla '!$K182,"-")</f>
        <v>1.2639526136371338E-2</v>
      </c>
      <c r="DP182" s="35" t="str">
        <f t="shared" si="891"/>
        <v>-</v>
      </c>
      <c r="DQ182" s="243">
        <f>IFERROR('Turistas lugar residencia isla '!DQ182/'Turistas lugar residencia isla '!$M182,"-")</f>
        <v>5.5392636037797328E-3</v>
      </c>
      <c r="DR182" s="35" t="str">
        <f t="shared" si="892"/>
        <v>-</v>
      </c>
      <c r="DS182" s="242">
        <f>IFERROR('Turistas lugar residencia isla '!DS182/'Turistas lugar residencia isla '!$C182,"-")</f>
        <v>6.6048288794488569E-2</v>
      </c>
      <c r="DT182" s="35" t="str">
        <f t="shared" si="893"/>
        <v>-</v>
      </c>
      <c r="DU182" s="243">
        <f>IFERROR('Turistas lugar residencia isla '!DU182/'Turistas lugar residencia isla '!$E182,"-")</f>
        <v>0.10457554854587681</v>
      </c>
      <c r="DV182" s="35" t="str">
        <f t="shared" si="894"/>
        <v>-</v>
      </c>
      <c r="DW182" s="243">
        <f>IFERROR('Turistas lugar residencia isla '!DW182/'Turistas lugar residencia isla '!$G182,"-")</f>
        <v>8.3050654894259335E-2</v>
      </c>
      <c r="DX182" s="35" t="str">
        <f t="shared" si="895"/>
        <v>-</v>
      </c>
      <c r="DY182" s="243">
        <f>IFERROR('Turistas lugar residencia isla '!DY182/'Turistas lugar residencia isla '!$I182,"-")</f>
        <v>7.9801102653309974E-2</v>
      </c>
      <c r="DZ182" s="35" t="str">
        <f t="shared" si="896"/>
        <v>-</v>
      </c>
      <c r="EA182" s="243">
        <f>IFERROR('Turistas lugar residencia isla '!EA182/'Turistas lugar residencia isla '!$K182,"-")</f>
        <v>3.1053248663192208E-2</v>
      </c>
      <c r="EB182" s="35" t="str">
        <f t="shared" si="897"/>
        <v>-</v>
      </c>
      <c r="EC182" s="243">
        <f>IFERROR('Turistas lugar residencia isla '!EC182/'Turistas lugar residencia isla '!$M182,"-")</f>
        <v>8.2763115021179542E-2</v>
      </c>
      <c r="ED182" s="35" t="str">
        <f t="shared" si="898"/>
        <v>-</v>
      </c>
    </row>
    <row r="183" spans="1:134" s="16" customFormat="1" outlineLevel="1" x14ac:dyDescent="0.25">
      <c r="A183" s="218"/>
      <c r="B183" s="33" t="s">
        <v>45</v>
      </c>
      <c r="C183" s="242">
        <f>IFERROR('Turistas lugar residencia isla '!C183/'Turistas lugar residencia isla '!$C183,"-")</f>
        <v>1</v>
      </c>
      <c r="D183" s="35" t="str">
        <f t="shared" si="833"/>
        <v>-</v>
      </c>
      <c r="E183" s="243">
        <f>IFERROR('Turistas lugar residencia isla '!E183/'Turistas lugar residencia isla '!$E183,"-")</f>
        <v>1</v>
      </c>
      <c r="F183" s="35" t="str">
        <f t="shared" si="834"/>
        <v>-</v>
      </c>
      <c r="G183" s="243">
        <f>IFERROR('Turistas lugar residencia isla '!G183/'Turistas lugar residencia isla '!$G183,"-")</f>
        <v>1</v>
      </c>
      <c r="H183" s="35" t="str">
        <f t="shared" si="835"/>
        <v>-</v>
      </c>
      <c r="I183" s="243">
        <f>IFERROR('Turistas lugar residencia isla '!I183/'Turistas lugar residencia isla '!$I183,"-")</f>
        <v>1</v>
      </c>
      <c r="J183" s="35" t="str">
        <f t="shared" si="836"/>
        <v>-</v>
      </c>
      <c r="K183" s="243">
        <f>IFERROR('Turistas lugar residencia isla '!K183/'Turistas lugar residencia isla '!$K183,"-")</f>
        <v>1</v>
      </c>
      <c r="L183" s="35" t="str">
        <f t="shared" si="837"/>
        <v>-</v>
      </c>
      <c r="M183" s="243">
        <f>IFERROR('Turistas lugar residencia isla '!M183/'Turistas lugar residencia isla '!$M183,"-")</f>
        <v>1</v>
      </c>
      <c r="N183" s="35" t="str">
        <f t="shared" si="838"/>
        <v>-</v>
      </c>
      <c r="O183" s="242">
        <f>IFERROR('Turistas lugar residencia isla '!O183/'Turistas lugar residencia isla '!$C183,"-")</f>
        <v>0.79148486021429698</v>
      </c>
      <c r="P183" s="35" t="str">
        <f t="shared" si="839"/>
        <v>-</v>
      </c>
      <c r="Q183" s="243">
        <f>IFERROR('Turistas lugar residencia isla '!Q183/'Turistas lugar residencia isla '!$E183,"-")</f>
        <v>0.76984154602821087</v>
      </c>
      <c r="R183" s="35" t="str">
        <f t="shared" si="840"/>
        <v>-</v>
      </c>
      <c r="S183" s="243">
        <f>IFERROR('Turistas lugar residencia isla '!S183/'Turistas lugar residencia isla '!$G183,"-")</f>
        <v>0.81698343702946108</v>
      </c>
      <c r="T183" s="35" t="str">
        <f t="shared" si="841"/>
        <v>-</v>
      </c>
      <c r="U183" s="243">
        <f>IFERROR('Turistas lugar residencia isla '!U183/'Turistas lugar residencia isla '!$I183,"-")</f>
        <v>0.84039486215861414</v>
      </c>
      <c r="V183" s="35" t="str">
        <f t="shared" si="842"/>
        <v>-</v>
      </c>
      <c r="W183" s="243">
        <f>IFERROR('Turistas lugar residencia isla '!W183/'Turistas lugar residencia isla '!$K183,"-")</f>
        <v>0.75434122772604328</v>
      </c>
      <c r="X183" s="35" t="str">
        <f t="shared" si="843"/>
        <v>-</v>
      </c>
      <c r="Y183" s="243">
        <f>IFERROR('Turistas lugar residencia isla '!Y183/'Turistas lugar residencia isla '!$M183,"-")</f>
        <v>0.66354995749942047</v>
      </c>
      <c r="Z183" s="35" t="str">
        <f t="shared" si="844"/>
        <v>-</v>
      </c>
      <c r="AA183" s="242">
        <f>IFERROR('Turistas lugar residencia isla '!AA183/'Turistas lugar residencia isla '!$C183,"-")</f>
        <v>0.20851513978570296</v>
      </c>
      <c r="AB183" s="35" t="str">
        <f t="shared" si="845"/>
        <v>-</v>
      </c>
      <c r="AC183" s="243">
        <f>IFERROR('Turistas lugar residencia isla '!AC183/'Turistas lugar residencia isla '!$E183,"-")</f>
        <v>0.23015845397178916</v>
      </c>
      <c r="AD183" s="35" t="str">
        <f t="shared" si="846"/>
        <v>-</v>
      </c>
      <c r="AE183" s="243">
        <f>IFERROR('Turistas lugar residencia isla '!AE183/'Turistas lugar residencia isla '!$G183,"-")</f>
        <v>0.18301656297053895</v>
      </c>
      <c r="AF183" s="35" t="str">
        <f t="shared" si="847"/>
        <v>-</v>
      </c>
      <c r="AG183" s="243">
        <f>IFERROR('Turistas lugar residencia isla '!AG183/'Turistas lugar residencia isla '!$I183,"-")</f>
        <v>0.15960513784138589</v>
      </c>
      <c r="AH183" s="35" t="str">
        <f t="shared" si="848"/>
        <v>-</v>
      </c>
      <c r="AI183" s="243">
        <f>IFERROR('Turistas lugar residencia isla '!AI183/'Turistas lugar residencia isla '!$K183,"-")</f>
        <v>0.24565877227395677</v>
      </c>
      <c r="AJ183" s="35" t="str">
        <f t="shared" si="849"/>
        <v>-</v>
      </c>
      <c r="AK183" s="243">
        <f>IFERROR('Turistas lugar residencia isla '!AK183/'Turistas lugar residencia isla '!$M183,"-")</f>
        <v>0.33652731628158566</v>
      </c>
      <c r="AL183" s="35" t="str">
        <f t="shared" si="850"/>
        <v>-</v>
      </c>
      <c r="AM183" s="242">
        <f>IFERROR('Turistas lugar residencia isla '!AM183/'Turistas lugar residencia isla '!$C183,"-")</f>
        <v>0.20237477347502508</v>
      </c>
      <c r="AN183" s="35" t="str">
        <f t="shared" si="851"/>
        <v>-</v>
      </c>
      <c r="AO183" s="243">
        <f>IFERROR('Turistas lugar residencia isla '!AO183/'Turistas lugar residencia isla '!$E183,"-")</f>
        <v>0.12145914532293986</v>
      </c>
      <c r="AP183" s="35" t="str">
        <f t="shared" si="852"/>
        <v>-</v>
      </c>
      <c r="AQ183" s="243">
        <f>IFERROR('Turistas lugar residencia isla '!AQ183/'Turistas lugar residencia isla '!$G183,"-")</f>
        <v>0.23503982120704187</v>
      </c>
      <c r="AR183" s="35" t="str">
        <f t="shared" si="853"/>
        <v>-</v>
      </c>
      <c r="AS183" s="243">
        <f>IFERROR('Turistas lugar residencia isla '!AS183/'Turistas lugar residencia isla '!$I183,"-")</f>
        <v>0.40895518546165927</v>
      </c>
      <c r="AT183" s="35" t="str">
        <f t="shared" si="854"/>
        <v>-</v>
      </c>
      <c r="AU183" s="243">
        <f>IFERROR('Turistas lugar residencia isla '!AU183/'Turistas lugar residencia isla '!$K183,"-")</f>
        <v>0.12887923024509096</v>
      </c>
      <c r="AV183" s="35" t="str">
        <f t="shared" si="855"/>
        <v>-</v>
      </c>
      <c r="AW183" s="243">
        <f>IFERROR('Turistas lugar residencia isla '!AW183/'Turistas lugar residencia isla '!$M183,"-")</f>
        <v>0.32369986863457229</v>
      </c>
      <c r="AX183" s="35" t="str">
        <f t="shared" si="856"/>
        <v>-</v>
      </c>
      <c r="AY183" s="242">
        <f>IFERROR('Turistas lugar residencia isla '!AY183/'Turistas lugar residencia isla '!$C183,"-")</f>
        <v>3.140779773738938E-2</v>
      </c>
      <c r="AZ183" s="35" t="str">
        <f t="shared" si="857"/>
        <v>-</v>
      </c>
      <c r="BA183" s="243">
        <f>IFERROR('Turistas lugar residencia isla '!BA183/'Turistas lugar residencia isla '!$E183,"-")</f>
        <v>4.2229259465478841E-2</v>
      </c>
      <c r="BB183" s="35" t="str">
        <f t="shared" si="858"/>
        <v>-</v>
      </c>
      <c r="BC183" s="243">
        <f>IFERROR('Turistas lugar residencia isla '!BC183/'Turistas lugar residencia isla '!$G183,"-")</f>
        <v>3.8841065560574636E-2</v>
      </c>
      <c r="BD183" s="35" t="str">
        <f t="shared" si="859"/>
        <v>-</v>
      </c>
      <c r="BE183" s="243">
        <f>IFERROR('Turistas lugar residencia isla '!BE183/'Turistas lugar residencia isla '!$I183,"-")</f>
        <v>1.1583309737702387E-2</v>
      </c>
      <c r="BF183" s="35" t="str">
        <f t="shared" si="860"/>
        <v>-</v>
      </c>
      <c r="BG183" s="243">
        <f>IFERROR('Turistas lugar residencia isla '!BG183/'Turistas lugar residencia isla '!$K183,"-")</f>
        <v>1.6497697755569779E-2</v>
      </c>
      <c r="BH183" s="35" t="str">
        <f t="shared" si="861"/>
        <v>-</v>
      </c>
      <c r="BI183" s="243">
        <f>IFERROR('Turistas lugar residencia isla '!BI183/'Turistas lugar residencia isla '!$M183,"-")</f>
        <v>4.0800556371223241E-2</v>
      </c>
      <c r="BJ183" s="35" t="str">
        <f t="shared" si="862"/>
        <v>-</v>
      </c>
      <c r="BK183" s="242">
        <f>IFERROR('Turistas lugar residencia isla '!BK183/'Turistas lugar residencia isla '!$C183,"-")</f>
        <v>2.1596847124232453E-2</v>
      </c>
      <c r="BL183" s="35" t="str">
        <f t="shared" si="863"/>
        <v>-</v>
      </c>
      <c r="BM183" s="243">
        <f>IFERROR('Turistas lugar residencia isla '!BM183/'Turistas lugar residencia isla '!$E183,"-")</f>
        <v>2.6375162397921308E-2</v>
      </c>
      <c r="BN183" s="35" t="str">
        <f t="shared" si="864"/>
        <v>-</v>
      </c>
      <c r="BO183" s="243">
        <f>IFERROR('Turistas lugar residencia isla '!BO183/'Turistas lugar residencia isla '!$G183,"-")</f>
        <v>1.1809047605519096E-2</v>
      </c>
      <c r="BP183" s="35" t="str">
        <f t="shared" si="865"/>
        <v>-</v>
      </c>
      <c r="BQ183" s="243">
        <f>IFERROR('Turistas lugar residencia isla '!BQ183/'Turistas lugar residencia isla '!$I183,"-")</f>
        <v>4.1391026796056524E-2</v>
      </c>
      <c r="BR183" s="35" t="str">
        <f t="shared" si="866"/>
        <v>-</v>
      </c>
      <c r="BS183" s="243">
        <f>IFERROR('Turistas lugar residencia isla '!BS183/'Turistas lugar residencia isla '!$K183,"-")</f>
        <v>1.2326815469430737E-2</v>
      </c>
      <c r="BT183" s="35" t="str">
        <f t="shared" si="867"/>
        <v>-</v>
      </c>
      <c r="BU183" s="243">
        <f>IFERROR('Turistas lugar residencia isla '!BU183/'Turistas lugar residencia isla '!$M183,"-")</f>
        <v>3.0754964840429642E-2</v>
      </c>
      <c r="BV183" s="35" t="str">
        <f t="shared" si="868"/>
        <v>-</v>
      </c>
      <c r="BW183" s="242">
        <f>IFERROR('Turistas lugar residencia isla '!BW183/'Turistas lugar residencia isla '!$C183,"-")</f>
        <v>0.30986417298590707</v>
      </c>
      <c r="BX183" s="35" t="str">
        <f t="shared" si="869"/>
        <v>-</v>
      </c>
      <c r="BY183" s="243">
        <f>IFERROR('Turistas lugar residencia isla '!BY183/'Turistas lugar residencia isla '!$E183,"-")</f>
        <v>0.37553069320712695</v>
      </c>
      <c r="BZ183" s="35" t="str">
        <f t="shared" si="870"/>
        <v>-</v>
      </c>
      <c r="CA183" s="243">
        <f>IFERROR('Turistas lugar residencia isla '!CA183/'Turistas lugar residencia isla '!$G183,"-")</f>
        <v>0.2150439879920831</v>
      </c>
      <c r="CB183" s="35" t="str">
        <f t="shared" si="871"/>
        <v>-</v>
      </c>
      <c r="CC183" s="243">
        <f>IFERROR('Turistas lugar residencia isla '!CC183/'Turistas lugar residencia isla '!$I183,"-")</f>
        <v>0.1902622976138382</v>
      </c>
      <c r="CD183" s="35" t="str">
        <f t="shared" si="872"/>
        <v>-</v>
      </c>
      <c r="CE183" s="243">
        <f>IFERROR('Turistas lugar residencia isla '!CE183/'Turistas lugar residencia isla '!$K183,"-")</f>
        <v>0.39140220106956286</v>
      </c>
      <c r="CF183" s="35" t="str">
        <f t="shared" si="873"/>
        <v>-</v>
      </c>
      <c r="CG183" s="243">
        <f>IFERROR('Turistas lugar residencia isla '!CG183/'Turistas lugar residencia isla '!$M183,"-")</f>
        <v>9.5124024418514794E-2</v>
      </c>
      <c r="CH183" s="35" t="str">
        <f t="shared" si="874"/>
        <v>-</v>
      </c>
      <c r="CI183" s="242">
        <f>IFERROR('Turistas lugar residencia isla '!CI183/'Turistas lugar residencia isla '!$C183,"-")</f>
        <v>4.3326750180340275E-2</v>
      </c>
      <c r="CJ183" s="35" t="str">
        <f t="shared" si="875"/>
        <v>-</v>
      </c>
      <c r="CK183" s="243">
        <f>IFERROR('Turistas lugar residencia isla '!CK183/'Turistas lugar residencia isla '!$E183,"-")</f>
        <v>3.6008839086859687E-2</v>
      </c>
      <c r="CL183" s="35" t="str">
        <f t="shared" si="876"/>
        <v>-</v>
      </c>
      <c r="CM183" s="243">
        <f>IFERROR('Turistas lugar residencia isla '!CM183/'Turistas lugar residencia isla '!$G183,"-")</f>
        <v>7.4519162476206713E-2</v>
      </c>
      <c r="CN183" s="35" t="str">
        <f t="shared" si="877"/>
        <v>-</v>
      </c>
      <c r="CO183" s="243">
        <f>IFERROR('Turistas lugar residencia isla '!CO183/'Turistas lugar residencia isla '!$I183,"-")</f>
        <v>2.9479523282452572E-2</v>
      </c>
      <c r="CP183" s="35" t="str">
        <f t="shared" si="878"/>
        <v>-</v>
      </c>
      <c r="CQ183" s="243">
        <f>IFERROR('Turistas lugar residencia isla '!CQ183/'Turistas lugar residencia isla '!$K183,"-")</f>
        <v>2.9144556172699305E-2</v>
      </c>
      <c r="CR183" s="35" t="str">
        <f t="shared" si="879"/>
        <v>-</v>
      </c>
      <c r="CS183" s="243">
        <f>IFERROR('Turistas lugar residencia isla '!CS183/'Turistas lugar residencia isla '!$M183,"-")</f>
        <v>7.8741982845220618E-2</v>
      </c>
      <c r="CT183" s="35" t="str">
        <f t="shared" si="880"/>
        <v>-</v>
      </c>
      <c r="CU183" s="242">
        <f>IFERROR('Turistas lugar residencia isla '!CU183/'Turistas lugar residencia isla '!$C183,"-")</f>
        <v>4.4608925523866493E-2</v>
      </c>
      <c r="CV183" s="35" t="str">
        <f t="shared" si="881"/>
        <v>-</v>
      </c>
      <c r="CW183" s="243">
        <f>IFERROR('Turistas lugar residencia isla '!CW183/'Turistas lugar residencia isla '!$E183,"-")</f>
        <v>2.0557836859688195E-2</v>
      </c>
      <c r="CX183" s="35" t="str">
        <f t="shared" si="882"/>
        <v>-</v>
      </c>
      <c r="CY183" s="243">
        <f>IFERROR('Turistas lugar residencia isla '!CY183/'Turistas lugar residencia isla '!$G183,"-")</f>
        <v>3.3391100125950549E-2</v>
      </c>
      <c r="CZ183" s="35" t="str">
        <f t="shared" si="883"/>
        <v>-</v>
      </c>
      <c r="DA183" s="243">
        <f>IFERROR('Turistas lugar residencia isla '!DA183/'Turistas lugar residencia isla '!$I183,"-")</f>
        <v>2.5219439367808696E-2</v>
      </c>
      <c r="DB183" s="35" t="str">
        <f t="shared" si="884"/>
        <v>-</v>
      </c>
      <c r="DC183" s="243">
        <f>IFERROR('Turistas lugar residencia isla '!DC183/'Turistas lugar residencia isla '!$K183,"-")</f>
        <v>0.11529289091697467</v>
      </c>
      <c r="DD183" s="35" t="str">
        <f t="shared" si="885"/>
        <v>-</v>
      </c>
      <c r="DE183" s="243">
        <f>IFERROR('Turistas lugar residencia isla '!DE183/'Turistas lugar residencia isla '!$M183,"-")</f>
        <v>1.6691136697318601E-2</v>
      </c>
      <c r="DF183" s="35" t="str">
        <f t="shared" si="886"/>
        <v>-</v>
      </c>
      <c r="DG183" s="242">
        <f>IFERROR('Turistas lugar residencia isla '!DG183/'Turistas lugar residencia isla '!$C183,"-")</f>
        <v>2.6638677270088146E-2</v>
      </c>
      <c r="DH183" s="35" t="str">
        <f t="shared" si="887"/>
        <v>-</v>
      </c>
      <c r="DI183" s="243">
        <f>IFERROR('Turistas lugar residencia isla '!DI183/'Turistas lugar residencia isla '!$E183,"-")</f>
        <v>1.3296329806978471E-2</v>
      </c>
      <c r="DJ183" s="35" t="str">
        <f t="shared" si="888"/>
        <v>-</v>
      </c>
      <c r="DK183" s="243">
        <f>IFERROR('Turistas lugar residencia isla '!DK183/'Turistas lugar residencia isla '!$G183,"-")</f>
        <v>7.422085854711781E-2</v>
      </c>
      <c r="DL183" s="35" t="str">
        <f t="shared" si="889"/>
        <v>-</v>
      </c>
      <c r="DM183" s="243">
        <f>IFERROR('Turistas lugar residencia isla '!DM183/'Turistas lugar residencia isla '!$I183,"-")</f>
        <v>9.7171098355170009E-3</v>
      </c>
      <c r="DN183" s="35" t="str">
        <f t="shared" si="890"/>
        <v>-</v>
      </c>
      <c r="DO183" s="243">
        <f>IFERROR('Turistas lugar residencia isla '!DO183/'Turistas lugar residencia isla '!$K183,"-")</f>
        <v>1.2822365840061118E-2</v>
      </c>
      <c r="DP183" s="35" t="str">
        <f t="shared" si="891"/>
        <v>-</v>
      </c>
      <c r="DQ183" s="243">
        <f>IFERROR('Turistas lugar residencia isla '!DQ183/'Turistas lugar residencia isla '!$M183,"-")</f>
        <v>1.6227494011281972E-3</v>
      </c>
      <c r="DR183" s="35" t="str">
        <f t="shared" si="892"/>
        <v>-</v>
      </c>
      <c r="DS183" s="242">
        <f>IFERROR('Turistas lugar residencia isla '!DS183/'Turistas lugar residencia isla '!$C183,"-")</f>
        <v>7.3100489118004111E-2</v>
      </c>
      <c r="DT183" s="35" t="str">
        <f t="shared" si="893"/>
        <v>-</v>
      </c>
      <c r="DU183" s="243">
        <f>IFERROR('Turistas lugar residencia isla '!DU183/'Turistas lugar residencia isla '!$E183,"-")</f>
        <v>0.11285205549368968</v>
      </c>
      <c r="DV183" s="35" t="str">
        <f t="shared" si="894"/>
        <v>-</v>
      </c>
      <c r="DW183" s="243">
        <f>IFERROR('Turistas lugar residencia isla '!DW183/'Turistas lugar residencia isla '!$G183,"-")</f>
        <v>0.12106404538007709</v>
      </c>
      <c r="DX183" s="35" t="str">
        <f t="shared" si="895"/>
        <v>-</v>
      </c>
      <c r="DY183" s="243">
        <f>IFERROR('Turistas lugar residencia isla '!DY183/'Turistas lugar residencia isla '!$I183,"-")</f>
        <v>7.5046976756158457E-2</v>
      </c>
      <c r="DZ183" s="35" t="str">
        <f t="shared" si="896"/>
        <v>-</v>
      </c>
      <c r="EA183" s="243">
        <f>IFERROR('Turistas lugar residencia isla '!EA183/'Turistas lugar residencia isla '!$K183,"-")</f>
        <v>3.8332885961470956E-2</v>
      </c>
      <c r="EB183" s="35" t="str">
        <f t="shared" si="897"/>
        <v>-</v>
      </c>
      <c r="EC183" s="243">
        <f>IFERROR('Turistas lugar residencia isla '!EC183/'Turistas lugar residencia isla '!$M183,"-")</f>
        <v>6.722818947531102E-2</v>
      </c>
      <c r="ED183" s="35" t="str">
        <f t="shared" si="898"/>
        <v>-</v>
      </c>
    </row>
    <row r="184" spans="1:134" s="16" customFormat="1" outlineLevel="1" x14ac:dyDescent="0.25">
      <c r="A184" s="218"/>
      <c r="B184" s="33" t="s">
        <v>47</v>
      </c>
      <c r="C184" s="242">
        <f>IFERROR('Turistas lugar residencia isla '!C184/'Turistas lugar residencia isla '!$C184,"-")</f>
        <v>1</v>
      </c>
      <c r="D184" s="35" t="str">
        <f t="shared" si="833"/>
        <v>-</v>
      </c>
      <c r="E184" s="243">
        <f>IFERROR('Turistas lugar residencia isla '!E184/'Turistas lugar residencia isla '!$E184,"-")</f>
        <v>1</v>
      </c>
      <c r="F184" s="35" t="str">
        <f t="shared" si="834"/>
        <v>-</v>
      </c>
      <c r="G184" s="243">
        <f>IFERROR('Turistas lugar residencia isla '!G184/'Turistas lugar residencia isla '!$G184,"-")</f>
        <v>1</v>
      </c>
      <c r="H184" s="35" t="str">
        <f t="shared" si="835"/>
        <v>-</v>
      </c>
      <c r="I184" s="243">
        <f>IFERROR('Turistas lugar residencia isla '!I184/'Turistas lugar residencia isla '!$I184,"-")</f>
        <v>1</v>
      </c>
      <c r="J184" s="35" t="str">
        <f t="shared" si="836"/>
        <v>-</v>
      </c>
      <c r="K184" s="243">
        <f>IFERROR('Turistas lugar residencia isla '!K184/'Turistas lugar residencia isla '!$K184,"-")</f>
        <v>1</v>
      </c>
      <c r="L184" s="35" t="str">
        <f t="shared" si="837"/>
        <v>-</v>
      </c>
      <c r="M184" s="243">
        <f>IFERROR('Turistas lugar residencia isla '!M184/'Turistas lugar residencia isla '!$M184,"-")</f>
        <v>1</v>
      </c>
      <c r="N184" s="35" t="str">
        <f t="shared" si="838"/>
        <v>-</v>
      </c>
      <c r="O184" s="242">
        <f>IFERROR('Turistas lugar residencia isla '!O184/'Turistas lugar residencia isla '!$C184,"-")</f>
        <v>0.74234941474362315</v>
      </c>
      <c r="P184" s="35" t="str">
        <f t="shared" si="839"/>
        <v>-</v>
      </c>
      <c r="Q184" s="243">
        <f>IFERROR('Turistas lugar residencia isla '!Q184/'Turistas lugar residencia isla '!$E184,"-")</f>
        <v>0.7178167537637542</v>
      </c>
      <c r="R184" s="35" t="str">
        <f t="shared" si="840"/>
        <v>-</v>
      </c>
      <c r="S184" s="243">
        <f>IFERROR('Turistas lugar residencia isla '!S184/'Turistas lugar residencia isla '!$G184,"-")</f>
        <v>0.79499987396758443</v>
      </c>
      <c r="T184" s="35" t="str">
        <f t="shared" si="841"/>
        <v>-</v>
      </c>
      <c r="U184" s="243">
        <f>IFERROR('Turistas lugar residencia isla '!U184/'Turistas lugar residencia isla '!$I184,"-")</f>
        <v>0.77772363592612648</v>
      </c>
      <c r="V184" s="35" t="str">
        <f t="shared" si="842"/>
        <v>-</v>
      </c>
      <c r="W184" s="243">
        <f>IFERROR('Turistas lugar residencia isla '!W184/'Turistas lugar residencia isla '!$K184,"-")</f>
        <v>0.697911016569426</v>
      </c>
      <c r="X184" s="35" t="str">
        <f t="shared" si="843"/>
        <v>-</v>
      </c>
      <c r="Y184" s="243">
        <f>IFERROR('Turistas lugar residencia isla '!Y184/'Turistas lugar residencia isla '!$M184,"-")</f>
        <v>0.53125814014066164</v>
      </c>
      <c r="Z184" s="35" t="str">
        <f t="shared" si="844"/>
        <v>-</v>
      </c>
      <c r="AA184" s="242">
        <f>IFERROR('Turistas lugar residencia isla '!AA184/'Turistas lugar residencia isla '!$C184,"-")</f>
        <v>0.25765058525637691</v>
      </c>
      <c r="AB184" s="35" t="str">
        <f t="shared" si="845"/>
        <v>-</v>
      </c>
      <c r="AC184" s="243">
        <f>IFERROR('Turistas lugar residencia isla '!AC184/'Turistas lugar residencia isla '!$E184,"-")</f>
        <v>0.2821832462362458</v>
      </c>
      <c r="AD184" s="35" t="str">
        <f t="shared" si="846"/>
        <v>-</v>
      </c>
      <c r="AE184" s="243">
        <f>IFERROR('Turistas lugar residencia isla '!AE184/'Turistas lugar residencia isla '!$G184,"-")</f>
        <v>0.20500432711293345</v>
      </c>
      <c r="AF184" s="35" t="str">
        <f t="shared" si="847"/>
        <v>-</v>
      </c>
      <c r="AG184" s="243">
        <f>IFERROR('Turistas lugar residencia isla '!AG184/'Turistas lugar residencia isla '!$I184,"-")</f>
        <v>0.22227636407387355</v>
      </c>
      <c r="AH184" s="35" t="str">
        <f t="shared" si="848"/>
        <v>-</v>
      </c>
      <c r="AI184" s="243">
        <f>IFERROR('Turistas lugar residencia isla '!AI184/'Turistas lugar residencia isla '!$K184,"-")</f>
        <v>0.3020937000334879</v>
      </c>
      <c r="AJ184" s="35" t="str">
        <f t="shared" si="849"/>
        <v>-</v>
      </c>
      <c r="AK184" s="243">
        <f>IFERROR('Turistas lugar residencia isla '!AK184/'Turistas lugar residencia isla '!$M184,"-")</f>
        <v>0.46874185985933836</v>
      </c>
      <c r="AL184" s="35" t="str">
        <f t="shared" si="850"/>
        <v>-</v>
      </c>
      <c r="AM184" s="242">
        <f>IFERROR('Turistas lugar residencia isla '!AM184/'Turistas lugar residencia isla '!$C184,"-")</f>
        <v>0.18206989601225523</v>
      </c>
      <c r="AN184" s="35" t="str">
        <f t="shared" si="851"/>
        <v>-</v>
      </c>
      <c r="AO184" s="243">
        <f>IFERROR('Turistas lugar residencia isla '!AO184/'Turistas lugar residencia isla '!$E184,"-")</f>
        <v>0.1025331247152958</v>
      </c>
      <c r="AP184" s="35" t="str">
        <f t="shared" si="852"/>
        <v>-</v>
      </c>
      <c r="AQ184" s="243">
        <f>IFERROR('Turistas lugar residencia isla '!AQ184/'Turistas lugar residencia isla '!$G184,"-")</f>
        <v>0.21833435559625936</v>
      </c>
      <c r="AR184" s="35" t="str">
        <f t="shared" si="853"/>
        <v>-</v>
      </c>
      <c r="AS184" s="243">
        <f>IFERROR('Turistas lugar residencia isla '!AS184/'Turistas lugar residencia isla '!$I184,"-")</f>
        <v>0.37354869758767972</v>
      </c>
      <c r="AT184" s="35" t="str">
        <f t="shared" si="854"/>
        <v>-</v>
      </c>
      <c r="AU184" s="243">
        <f>IFERROR('Turistas lugar residencia isla '!AU184/'Turistas lugar residencia isla '!$K184,"-")</f>
        <v>0.11465118363150124</v>
      </c>
      <c r="AV184" s="35" t="str">
        <f t="shared" si="855"/>
        <v>-</v>
      </c>
      <c r="AW184" s="243">
        <f>IFERROR('Turistas lugar residencia isla '!AW184/'Turistas lugar residencia isla '!$M184,"-")</f>
        <v>0.2382781974472519</v>
      </c>
      <c r="AX184" s="35" t="str">
        <f t="shared" si="856"/>
        <v>-</v>
      </c>
      <c r="AY184" s="242">
        <f>IFERROR('Turistas lugar residencia isla '!AY184/'Turistas lugar residencia isla '!$C184,"-")</f>
        <v>2.4900314035028633E-2</v>
      </c>
      <c r="AZ184" s="35" t="str">
        <f t="shared" si="857"/>
        <v>-</v>
      </c>
      <c r="BA184" s="243">
        <f>IFERROR('Turistas lugar residencia isla '!BA184/'Turistas lugar residencia isla '!$E184,"-")</f>
        <v>3.3915521012231317E-2</v>
      </c>
      <c r="BB184" s="35" t="str">
        <f t="shared" si="858"/>
        <v>-</v>
      </c>
      <c r="BC184" s="243">
        <f>IFERROR('Turistas lugar residencia isla '!BC184/'Turistas lugar residencia isla '!$G184,"-")</f>
        <v>3.4213599737852575E-2</v>
      </c>
      <c r="BD184" s="35" t="str">
        <f t="shared" si="859"/>
        <v>-</v>
      </c>
      <c r="BE184" s="243">
        <f>IFERROR('Turistas lugar residencia isla '!BE184/'Turistas lugar residencia isla '!$I184,"-")</f>
        <v>8.6927750706851954E-3</v>
      </c>
      <c r="BF184" s="35" t="str">
        <f t="shared" si="860"/>
        <v>-</v>
      </c>
      <c r="BG184" s="243">
        <f>IFERROR('Turistas lugar residencia isla '!BG184/'Turistas lugar residencia isla '!$K184,"-")</f>
        <v>1.1904705754727215E-2</v>
      </c>
      <c r="BH184" s="35" t="str">
        <f t="shared" si="861"/>
        <v>-</v>
      </c>
      <c r="BI184" s="243">
        <f>IFERROR('Turistas lugar residencia isla '!BI184/'Turistas lugar residencia isla '!$M184,"-")</f>
        <v>2.0969002344360509E-2</v>
      </c>
      <c r="BJ184" s="35" t="str">
        <f t="shared" si="862"/>
        <v>-</v>
      </c>
      <c r="BK184" s="242">
        <f>IFERROR('Turistas lugar residencia isla '!BK184/'Turistas lugar residencia isla '!$C184,"-")</f>
        <v>2.4649249306255085E-2</v>
      </c>
      <c r="BL184" s="35" t="str">
        <f t="shared" si="863"/>
        <v>-</v>
      </c>
      <c r="BM184" s="243">
        <f>IFERROR('Turistas lugar residencia isla '!BM184/'Turistas lugar residencia isla '!$E184,"-")</f>
        <v>2.9043365578589678E-2</v>
      </c>
      <c r="BN184" s="35" t="str">
        <f t="shared" si="864"/>
        <v>-</v>
      </c>
      <c r="BO184" s="243">
        <f>IFERROR('Turistas lugar residencia isla '!BO184/'Turistas lugar residencia isla '!$G184,"-")</f>
        <v>1.2897317189981264E-2</v>
      </c>
      <c r="BP184" s="35" t="str">
        <f t="shared" si="865"/>
        <v>-</v>
      </c>
      <c r="BQ184" s="243">
        <f>IFERROR('Turistas lugar residencia isla '!BQ184/'Turistas lugar residencia isla '!$I184,"-")</f>
        <v>3.8278289117487818E-2</v>
      </c>
      <c r="BR184" s="35" t="str">
        <f t="shared" si="866"/>
        <v>-</v>
      </c>
      <c r="BS184" s="243">
        <f>IFERROR('Turistas lugar residencia isla '!BS184/'Turistas lugar residencia isla '!$K184,"-")</f>
        <v>2.1469976464151459E-2</v>
      </c>
      <c r="BT184" s="35" t="str">
        <f t="shared" si="867"/>
        <v>-</v>
      </c>
      <c r="BU184" s="243">
        <f>IFERROR('Turistas lugar residencia isla '!BU184/'Turistas lugar residencia isla '!$M184,"-")</f>
        <v>2.8262568377181559E-2</v>
      </c>
      <c r="BV184" s="35" t="str">
        <f t="shared" si="868"/>
        <v>-</v>
      </c>
      <c r="BW184" s="242">
        <f>IFERROR('Turistas lugar residencia isla '!BW184/'Turistas lugar residencia isla '!$C184,"-")</f>
        <v>0.28152520802141601</v>
      </c>
      <c r="BX184" s="35" t="str">
        <f t="shared" si="869"/>
        <v>-</v>
      </c>
      <c r="BY184" s="243">
        <f>IFERROR('Turistas lugar residencia isla '!BY184/'Turistas lugar residencia isla '!$E184,"-")</f>
        <v>0.328553603612525</v>
      </c>
      <c r="BZ184" s="35" t="str">
        <f t="shared" si="870"/>
        <v>-</v>
      </c>
      <c r="CA184" s="243">
        <f>IFERROR('Turistas lugar residencia isla '!CA184/'Turistas lugar residencia isla '!$G184,"-")</f>
        <v>0.22178344270146283</v>
      </c>
      <c r="CB184" s="35" t="str">
        <f t="shared" si="871"/>
        <v>-</v>
      </c>
      <c r="CC184" s="243">
        <f>IFERROR('Turistas lugar residencia isla '!CC184/'Turistas lugar residencia isla '!$I184,"-")</f>
        <v>0.15530289358118271</v>
      </c>
      <c r="CD184" s="35" t="str">
        <f t="shared" si="872"/>
        <v>-</v>
      </c>
      <c r="CE184" s="243">
        <f>IFERROR('Turistas lugar residencia isla '!CE184/'Turistas lugar residencia isla '!$K184,"-")</f>
        <v>0.36412646155732797</v>
      </c>
      <c r="CF184" s="35" t="str">
        <f t="shared" si="873"/>
        <v>-</v>
      </c>
      <c r="CG184" s="243">
        <f>IFERROR('Turistas lugar residencia isla '!CG184/'Turistas lugar residencia isla '!$M184,"-")</f>
        <v>0.10178431883302944</v>
      </c>
      <c r="CH184" s="35" t="str">
        <f t="shared" si="874"/>
        <v>-</v>
      </c>
      <c r="CI184" s="242">
        <f>IFERROR('Turistas lugar residencia isla '!CI184/'Turistas lugar residencia isla '!$C184,"-")</f>
        <v>4.0371412504452316E-2</v>
      </c>
      <c r="CJ184" s="35" t="str">
        <f t="shared" si="875"/>
        <v>-</v>
      </c>
      <c r="CK184" s="243">
        <f>IFERROR('Turistas lugar residencia isla '!CK184/'Turistas lugar residencia isla '!$E184,"-")</f>
        <v>3.7104208104980517E-2</v>
      </c>
      <c r="CL184" s="35" t="str">
        <f t="shared" si="876"/>
        <v>-</v>
      </c>
      <c r="CM184" s="243">
        <f>IFERROR('Turistas lugar residencia isla '!CM184/'Turistas lugar residencia isla '!$G184,"-")</f>
        <v>6.4293336246082494E-2</v>
      </c>
      <c r="CN184" s="35" t="str">
        <f t="shared" si="877"/>
        <v>-</v>
      </c>
      <c r="CO184" s="243">
        <f>IFERROR('Turistas lugar residencia isla '!CO184/'Turistas lugar residencia isla '!$I184,"-")</f>
        <v>2.4297659868856403E-2</v>
      </c>
      <c r="CP184" s="35" t="str">
        <f t="shared" si="878"/>
        <v>-</v>
      </c>
      <c r="CQ184" s="243">
        <f>IFERROR('Turistas lugar residencia isla '!CQ184/'Turistas lugar residencia isla '!$K184,"-")</f>
        <v>3.0077776782050494E-2</v>
      </c>
      <c r="CR184" s="35" t="str">
        <f t="shared" si="879"/>
        <v>-</v>
      </c>
      <c r="CS184" s="243">
        <f>IFERROR('Turistas lugar residencia isla '!CS184/'Turistas lugar residencia isla '!$M184,"-")</f>
        <v>5.9781193019015369E-2</v>
      </c>
      <c r="CT184" s="35" t="str">
        <f t="shared" si="880"/>
        <v>-</v>
      </c>
      <c r="CU184" s="242">
        <f>IFERROR('Turistas lugar residencia isla '!CU184/'Turistas lugar residencia isla '!$C184,"-")</f>
        <v>4.0353041914542059E-2</v>
      </c>
      <c r="CV184" s="35" t="str">
        <f t="shared" si="881"/>
        <v>-</v>
      </c>
      <c r="CW184" s="243">
        <f>IFERROR('Turistas lugar residencia isla '!CW184/'Turistas lugar residencia isla '!$E184,"-")</f>
        <v>1.8608691223612694E-2</v>
      </c>
      <c r="CX184" s="35" t="str">
        <f t="shared" si="882"/>
        <v>-</v>
      </c>
      <c r="CY184" s="243">
        <f>IFERROR('Turistas lugar residencia isla '!CY184/'Turistas lugar residencia isla '!$G184,"-")</f>
        <v>3.5104228807649331E-2</v>
      </c>
      <c r="CZ184" s="35" t="str">
        <f t="shared" si="883"/>
        <v>-</v>
      </c>
      <c r="DA184" s="243">
        <f>IFERROR('Turistas lugar residencia isla '!DA184/'Turistas lugar residencia isla '!$I184,"-")</f>
        <v>1.8859411658545388E-2</v>
      </c>
      <c r="DB184" s="35" t="str">
        <f t="shared" si="884"/>
        <v>-</v>
      </c>
      <c r="DC184" s="243">
        <f>IFERROR('Turistas lugar residencia isla '!DC184/'Turistas lugar residencia isla '!$K184,"-")</f>
        <v>0.10039289302272932</v>
      </c>
      <c r="DD184" s="35" t="str">
        <f t="shared" si="885"/>
        <v>-</v>
      </c>
      <c r="DE184" s="243">
        <f>IFERROR('Turistas lugar residencia isla '!DE184/'Turistas lugar residencia isla '!$M184,"-")</f>
        <v>1.3349830685074239E-2</v>
      </c>
      <c r="DF184" s="35" t="str">
        <f t="shared" si="886"/>
        <v>-</v>
      </c>
      <c r="DG184" s="242">
        <f>IFERROR('Turistas lugar residencia isla '!DG184/'Turistas lugar residencia isla '!$C184,"-")</f>
        <v>2.4548211061748655E-2</v>
      </c>
      <c r="DH184" s="35" t="str">
        <f t="shared" si="887"/>
        <v>-</v>
      </c>
      <c r="DI184" s="243">
        <f>IFERROR('Turistas lugar residencia isla '!DI184/'Turistas lugar residencia isla '!$E184,"-")</f>
        <v>1.8877480286444259E-2</v>
      </c>
      <c r="DJ184" s="35" t="str">
        <f t="shared" si="888"/>
        <v>-</v>
      </c>
      <c r="DK184" s="243">
        <f>IFERROR('Turistas lugar residencia isla '!DK184/'Turistas lugar residencia isla '!$G184,"-")</f>
        <v>6.0537570263071661E-2</v>
      </c>
      <c r="DL184" s="35" t="str">
        <f t="shared" si="889"/>
        <v>-</v>
      </c>
      <c r="DM184" s="243">
        <f>IFERROR('Turistas lugar residencia isla '!DM184/'Turistas lugar residencia isla '!$I184,"-")</f>
        <v>6.8399205919509112E-3</v>
      </c>
      <c r="DN184" s="35" t="str">
        <f t="shared" si="890"/>
        <v>-</v>
      </c>
      <c r="DO184" s="243">
        <f>IFERROR('Turistas lugar residencia isla '!DO184/'Turistas lugar residencia isla '!$K184,"-")</f>
        <v>8.8813632869062381E-3</v>
      </c>
      <c r="DP184" s="35" t="str">
        <f t="shared" si="891"/>
        <v>-</v>
      </c>
      <c r="DQ184" s="243">
        <f>IFERROR('Turistas lugar residencia isla '!DQ184/'Turistas lugar residencia isla '!$M184,"-")</f>
        <v>4.5584787705131547E-4</v>
      </c>
      <c r="DR184" s="35" t="str">
        <f t="shared" si="892"/>
        <v>-</v>
      </c>
      <c r="DS184" s="242">
        <f>IFERROR('Turistas lugar residencia isla '!DS184/'Turistas lugar residencia isla '!$C184,"-")</f>
        <v>6.9680668117943267E-2</v>
      </c>
      <c r="DT184" s="35" t="str">
        <f t="shared" si="893"/>
        <v>-</v>
      </c>
      <c r="DU184" s="243">
        <f>IFERROR('Turistas lugar residencia isla '!DU184/'Turistas lugar residencia isla '!$E184,"-")</f>
        <v>0.10701199930963651</v>
      </c>
      <c r="DV184" s="35" t="str">
        <f t="shared" si="894"/>
        <v>-</v>
      </c>
      <c r="DW184" s="243">
        <f>IFERROR('Turistas lugar residencia isla '!DW184/'Turistas lugar residencia isla '!$G184,"-")</f>
        <v>0.12217162254131762</v>
      </c>
      <c r="DX184" s="35" t="str">
        <f t="shared" si="895"/>
        <v>-</v>
      </c>
      <c r="DY184" s="243">
        <f>IFERROR('Turistas lugar residencia isla '!DY184/'Turistas lugar residencia isla '!$I184,"-")</f>
        <v>6.7129880286350238E-2</v>
      </c>
      <c r="DZ184" s="35" t="str">
        <f t="shared" si="896"/>
        <v>-</v>
      </c>
      <c r="EA184" s="243">
        <f>IFERROR('Turistas lugar residencia isla '!EA184/'Turistas lugar residencia isla '!$K184,"-")</f>
        <v>2.9181622228406211E-2</v>
      </c>
      <c r="EB184" s="35" t="str">
        <f t="shared" si="897"/>
        <v>-</v>
      </c>
      <c r="EC184" s="243">
        <f>IFERROR('Turistas lugar residencia isla '!EC184/'Turistas lugar residencia isla '!$M184,"-")</f>
        <v>4.9882781974472518E-2</v>
      </c>
      <c r="ED184" s="35" t="str">
        <f t="shared" si="898"/>
        <v>-</v>
      </c>
    </row>
    <row r="185" spans="1:134" s="16" customFormat="1" outlineLevel="1" x14ac:dyDescent="0.25">
      <c r="A185" s="218"/>
      <c r="B185" s="33" t="s">
        <v>49</v>
      </c>
      <c r="C185" s="242">
        <f>IFERROR('Turistas lugar residencia isla '!C185/'Turistas lugar residencia isla '!$C185,"-")</f>
        <v>1</v>
      </c>
      <c r="D185" s="35" t="str">
        <f t="shared" si="833"/>
        <v>-</v>
      </c>
      <c r="E185" s="243">
        <f>IFERROR('Turistas lugar residencia isla '!E185/'Turistas lugar residencia isla '!$E185,"-")</f>
        <v>1</v>
      </c>
      <c r="F185" s="35" t="str">
        <f t="shared" si="834"/>
        <v>-</v>
      </c>
      <c r="G185" s="243">
        <f>IFERROR('Turistas lugar residencia isla '!G185/'Turistas lugar residencia isla '!$G185,"-")</f>
        <v>1</v>
      </c>
      <c r="H185" s="35" t="str">
        <f t="shared" si="835"/>
        <v>-</v>
      </c>
      <c r="I185" s="243">
        <f>IFERROR('Turistas lugar residencia isla '!I185/'Turistas lugar residencia isla '!$I185,"-")</f>
        <v>1</v>
      </c>
      <c r="J185" s="35" t="str">
        <f t="shared" si="836"/>
        <v>-</v>
      </c>
      <c r="K185" s="243">
        <f>IFERROR('Turistas lugar residencia isla '!K185/'Turistas lugar residencia isla '!$K185,"-")</f>
        <v>1</v>
      </c>
      <c r="L185" s="35" t="str">
        <f t="shared" si="837"/>
        <v>-</v>
      </c>
      <c r="M185" s="243">
        <f>IFERROR('Turistas lugar residencia isla '!M185/'Turistas lugar residencia isla '!$M185,"-")</f>
        <v>1</v>
      </c>
      <c r="N185" s="35" t="str">
        <f t="shared" si="838"/>
        <v>-</v>
      </c>
      <c r="O185" s="242">
        <f>IFERROR('Turistas lugar residencia isla '!O185/'Turistas lugar residencia isla '!$C185,"-")</f>
        <v>0.80810240019731872</v>
      </c>
      <c r="P185" s="35" t="str">
        <f t="shared" si="839"/>
        <v>-</v>
      </c>
      <c r="Q185" s="243">
        <f>IFERROR('Turistas lugar residencia isla '!Q185/'Turistas lugar residencia isla '!$E185,"-")</f>
        <v>0.7926775535895374</v>
      </c>
      <c r="R185" s="35" t="str">
        <f t="shared" si="840"/>
        <v>-</v>
      </c>
      <c r="S185" s="243">
        <f>IFERROR('Turistas lugar residencia isla '!S185/'Turistas lugar residencia isla '!$G185,"-")</f>
        <v>0.82946916491648137</v>
      </c>
      <c r="T185" s="35" t="str">
        <f t="shared" si="841"/>
        <v>-</v>
      </c>
      <c r="U185" s="243">
        <f>IFERROR('Turistas lugar residencia isla '!U185/'Turistas lugar residencia isla '!$I185,"-")</f>
        <v>0.82737032639471264</v>
      </c>
      <c r="V185" s="35" t="str">
        <f t="shared" si="842"/>
        <v>-</v>
      </c>
      <c r="W185" s="243">
        <f>IFERROR('Turistas lugar residencia isla '!W185/'Turistas lugar residencia isla '!$K185,"-")</f>
        <v>0.79775366658446945</v>
      </c>
      <c r="X185" s="35" t="str">
        <f t="shared" si="843"/>
        <v>-</v>
      </c>
      <c r="Y185" s="243">
        <f>IFERROR('Turistas lugar residencia isla '!Y185/'Turistas lugar residencia isla '!$M185,"-")</f>
        <v>0.69855510435357449</v>
      </c>
      <c r="Z185" s="35" t="str">
        <f t="shared" si="844"/>
        <v>-</v>
      </c>
      <c r="AA185" s="242">
        <f>IFERROR('Turistas lugar residencia isla '!AA185/'Turistas lugar residencia isla '!$C185,"-")</f>
        <v>0.19189631517555714</v>
      </c>
      <c r="AB185" s="35" t="str">
        <f t="shared" si="845"/>
        <v>-</v>
      </c>
      <c r="AC185" s="243">
        <f>IFERROR('Turistas lugar residencia isla '!AC185/'Turistas lugar residencia isla '!$E185,"-")</f>
        <v>0.2073259432807637</v>
      </c>
      <c r="AD185" s="35" t="str">
        <f t="shared" si="846"/>
        <v>-</v>
      </c>
      <c r="AE185" s="243">
        <f>IFERROR('Turistas lugar residencia isla '!AE185/'Turistas lugar residencia isla '!$G185,"-")</f>
        <v>0.17053083508351868</v>
      </c>
      <c r="AF185" s="35" t="str">
        <f t="shared" si="847"/>
        <v>-</v>
      </c>
      <c r="AG185" s="243">
        <f>IFERROR('Turistas lugar residencia isla '!AG185/'Turistas lugar residencia isla '!$I185,"-")</f>
        <v>0.17262967360528741</v>
      </c>
      <c r="AH185" s="35" t="str">
        <f t="shared" si="848"/>
        <v>-</v>
      </c>
      <c r="AI185" s="243">
        <f>IFERROR('Turistas lugar residencia isla '!AI185/'Turistas lugar residencia isla '!$K185,"-")</f>
        <v>0.20224633341553058</v>
      </c>
      <c r="AJ185" s="35" t="str">
        <f t="shared" si="849"/>
        <v>-</v>
      </c>
      <c r="AK185" s="243">
        <f>IFERROR('Turistas lugar residencia isla '!AK185/'Turistas lugar residencia isla '!$M185,"-")</f>
        <v>0.30144489564642551</v>
      </c>
      <c r="AL185" s="35" t="str">
        <f t="shared" si="850"/>
        <v>-</v>
      </c>
      <c r="AM185" s="242">
        <f>IFERROR('Turistas lugar residencia isla '!AM185/'Turistas lugar residencia isla '!$C185,"-")</f>
        <v>0.21092678139243304</v>
      </c>
      <c r="AN185" s="35" t="str">
        <f t="shared" si="851"/>
        <v>-</v>
      </c>
      <c r="AO185" s="243">
        <f>IFERROR('Turistas lugar residencia isla '!AO185/'Turistas lugar residencia isla '!$E185,"-")</f>
        <v>0.14037836136657691</v>
      </c>
      <c r="AP185" s="35" t="str">
        <f t="shared" si="852"/>
        <v>-</v>
      </c>
      <c r="AQ185" s="243">
        <f>IFERROR('Turistas lugar residencia isla '!AQ185/'Turistas lugar residencia isla '!$G185,"-")</f>
        <v>0.24885313407881768</v>
      </c>
      <c r="AR185" s="35" t="str">
        <f t="shared" si="853"/>
        <v>-</v>
      </c>
      <c r="AS185" s="243">
        <f>IFERROR('Turistas lugar residencia isla '!AS185/'Turistas lugar residencia isla '!$I185,"-")</f>
        <v>0.43598727965658396</v>
      </c>
      <c r="AT185" s="35" t="str">
        <f t="shared" si="854"/>
        <v>-</v>
      </c>
      <c r="AU185" s="243">
        <f>IFERROR('Turistas lugar residencia isla '!AU185/'Turistas lugar residencia isla '!$K185,"-")</f>
        <v>0.11208182149105811</v>
      </c>
      <c r="AV185" s="35" t="str">
        <f t="shared" si="855"/>
        <v>-</v>
      </c>
      <c r="AW185" s="243">
        <f>IFERROR('Turistas lugar residencia isla '!AW185/'Turistas lugar residencia isla '!$M185,"-")</f>
        <v>0.34469732741524223</v>
      </c>
      <c r="AX185" s="35" t="str">
        <f t="shared" si="856"/>
        <v>-</v>
      </c>
      <c r="AY185" s="242">
        <f>IFERROR('Turistas lugar residencia isla '!AY185/'Turistas lugar residencia isla '!$C185,"-")</f>
        <v>2.920214378574475E-2</v>
      </c>
      <c r="AZ185" s="35" t="str">
        <f t="shared" si="857"/>
        <v>-</v>
      </c>
      <c r="BA185" s="243">
        <f>IFERROR('Turistas lugar residencia isla '!BA185/'Turistas lugar residencia isla '!$E185,"-")</f>
        <v>4.1563800398643214E-2</v>
      </c>
      <c r="BB185" s="35" t="str">
        <f t="shared" si="858"/>
        <v>-</v>
      </c>
      <c r="BC185" s="243">
        <f>IFERROR('Turistas lugar residencia isla '!BC185/'Turistas lugar residencia isla '!$G185,"-")</f>
        <v>3.3206219135245033E-2</v>
      </c>
      <c r="BD185" s="35" t="str">
        <f t="shared" si="859"/>
        <v>-</v>
      </c>
      <c r="BE185" s="243">
        <f>IFERROR('Turistas lugar residencia isla '!BE185/'Turistas lugar residencia isla '!$I185,"-")</f>
        <v>1.0262626933583534E-2</v>
      </c>
      <c r="BF185" s="35" t="str">
        <f t="shared" si="860"/>
        <v>-</v>
      </c>
      <c r="BG185" s="243">
        <f>IFERROR('Turistas lugar residencia isla '!BG185/'Turistas lugar residencia isla '!$K185,"-")</f>
        <v>1.6568617089982505E-2</v>
      </c>
      <c r="BH185" s="35" t="str">
        <f t="shared" si="861"/>
        <v>-</v>
      </c>
      <c r="BI185" s="243">
        <f>IFERROR('Turistas lugar residencia isla '!BI185/'Turistas lugar residencia isla '!$M185,"-")</f>
        <v>3.1542166399093401E-2</v>
      </c>
      <c r="BJ185" s="35" t="str">
        <f t="shared" si="862"/>
        <v>-</v>
      </c>
      <c r="BK185" s="242">
        <f>IFERROR('Turistas lugar residencia isla '!BK185/'Turistas lugar residencia isla '!$C185,"-")</f>
        <v>1.6185017136925835E-2</v>
      </c>
      <c r="BL185" s="35" t="str">
        <f t="shared" si="863"/>
        <v>-</v>
      </c>
      <c r="BM185" s="243">
        <f>IFERROR('Turistas lugar residencia isla '!BM185/'Turistas lugar residencia isla '!$E185,"-")</f>
        <v>1.9372661467986153E-2</v>
      </c>
      <c r="BN185" s="35" t="str">
        <f t="shared" si="864"/>
        <v>-</v>
      </c>
      <c r="BO185" s="243">
        <f>IFERROR('Turistas lugar residencia isla '!BO185/'Turistas lugar residencia isla '!$G185,"-")</f>
        <v>1.211111053774982E-2</v>
      </c>
      <c r="BP185" s="35" t="str">
        <f t="shared" si="865"/>
        <v>-</v>
      </c>
      <c r="BQ185" s="243">
        <f>IFERROR('Turistas lugar residencia isla '!BQ185/'Turistas lugar residencia isla '!$I185,"-")</f>
        <v>2.7508157792040654E-2</v>
      </c>
      <c r="BR185" s="35" t="str">
        <f t="shared" si="866"/>
        <v>-</v>
      </c>
      <c r="BS185" s="243">
        <f>IFERROR('Turistas lugar residencia isla '!BS185/'Turistas lugar residencia isla '!$K185,"-")</f>
        <v>7.4094949566115946E-3</v>
      </c>
      <c r="BT185" s="35" t="str">
        <f t="shared" si="867"/>
        <v>-</v>
      </c>
      <c r="BU185" s="243">
        <f>IFERROR('Turistas lugar residencia isla '!BU185/'Turistas lugar residencia isla '!$M185,"-")</f>
        <v>2.8047974312966285E-2</v>
      </c>
      <c r="BV185" s="35" t="str">
        <f t="shared" si="868"/>
        <v>-</v>
      </c>
      <c r="BW185" s="242">
        <f>IFERROR('Turistas lugar residencia isla '!BW185/'Turistas lugar residencia isla '!$C185,"-")</f>
        <v>0.34554928086573589</v>
      </c>
      <c r="BX185" s="35" t="str">
        <f t="shared" si="869"/>
        <v>-</v>
      </c>
      <c r="BY185" s="243">
        <f>IFERROR('Turistas lugar residencia isla '!BY185/'Turistas lugar residencia isla '!$E185,"-")</f>
        <v>0.40109801727453931</v>
      </c>
      <c r="BZ185" s="35" t="str">
        <f t="shared" si="870"/>
        <v>-</v>
      </c>
      <c r="CA185" s="243">
        <f>IFERROR('Turistas lugar residencia isla '!CA185/'Turistas lugar residencia isla '!$G185,"-")</f>
        <v>0.2342805835212525</v>
      </c>
      <c r="CB185" s="35" t="str">
        <f t="shared" si="871"/>
        <v>-</v>
      </c>
      <c r="CC185" s="243">
        <f>IFERROR('Turistas lugar residencia isla '!CC185/'Turistas lugar residencia isla '!$I185,"-")</f>
        <v>0.20317676461552514</v>
      </c>
      <c r="CD185" s="35" t="str">
        <f t="shared" si="872"/>
        <v>-</v>
      </c>
      <c r="CE185" s="243">
        <f>IFERROR('Turistas lugar residencia isla '!CE185/'Turistas lugar residencia isla '!$K185,"-")</f>
        <v>0.48799333028029263</v>
      </c>
      <c r="CF185" s="35" t="str">
        <f t="shared" si="873"/>
        <v>-</v>
      </c>
      <c r="CG185" s="243">
        <f>IFERROR('Turistas lugar residencia isla '!CG185/'Turistas lugar residencia isla '!$M185,"-")</f>
        <v>0.12125790915100576</v>
      </c>
      <c r="CH185" s="35" t="str">
        <f t="shared" si="874"/>
        <v>-</v>
      </c>
      <c r="CI185" s="242">
        <f>IFERROR('Turistas lugar residencia isla '!CI185/'Turistas lugar residencia isla '!$C185,"-")</f>
        <v>3.4164658366262611E-2</v>
      </c>
      <c r="CJ185" s="35" t="str">
        <f t="shared" si="875"/>
        <v>-</v>
      </c>
      <c r="CK185" s="243">
        <f>IFERROR('Turistas lugar residencia isla '!CK185/'Turistas lugar residencia isla '!$E185,"-")</f>
        <v>2.6184564814491031E-2</v>
      </c>
      <c r="CL185" s="35" t="str">
        <f t="shared" si="876"/>
        <v>-</v>
      </c>
      <c r="CM185" s="243">
        <f>IFERROR('Turistas lugar residencia isla '!CM185/'Turistas lugar residencia isla '!$G185,"-")</f>
        <v>6.6866540412510514E-2</v>
      </c>
      <c r="CN185" s="35" t="str">
        <f t="shared" si="877"/>
        <v>-</v>
      </c>
      <c r="CO185" s="243">
        <f>IFERROR('Turistas lugar residencia isla '!CO185/'Turistas lugar residencia isla '!$I185,"-")</f>
        <v>1.49289670117987E-2</v>
      </c>
      <c r="CP185" s="35" t="str">
        <f t="shared" si="878"/>
        <v>-</v>
      </c>
      <c r="CQ185" s="243">
        <f>IFERROR('Turistas lugar residencia isla '!CQ185/'Turistas lugar residencia isla '!$K185,"-")</f>
        <v>2.0285107032561853E-2</v>
      </c>
      <c r="CR185" s="35" t="str">
        <f t="shared" si="879"/>
        <v>-</v>
      </c>
      <c r="CS185" s="243">
        <f>IFERROR('Turistas lugar residencia isla '!CS185/'Turistas lugar residencia isla '!$M185,"-")</f>
        <v>7.9044291245632253E-2</v>
      </c>
      <c r="CT185" s="35" t="str">
        <f t="shared" si="880"/>
        <v>-</v>
      </c>
      <c r="CU185" s="242">
        <f>IFERROR('Turistas lugar residencia isla '!CU185/'Turistas lugar residencia isla '!$C185,"-")</f>
        <v>3.6450010020091565E-2</v>
      </c>
      <c r="CV185" s="35" t="str">
        <f t="shared" si="881"/>
        <v>-</v>
      </c>
      <c r="CW185" s="243">
        <f>IFERROR('Turistas lugar residencia isla '!CW185/'Turistas lugar residencia isla '!$E185,"-")</f>
        <v>1.8491450152113859E-2</v>
      </c>
      <c r="CX185" s="35" t="str">
        <f t="shared" si="882"/>
        <v>-</v>
      </c>
      <c r="CY185" s="243">
        <f>IFERROR('Turistas lugar residencia isla '!CY185/'Turistas lugar residencia isla '!$G185,"-")</f>
        <v>3.2478623657689547E-2</v>
      </c>
      <c r="CZ185" s="35" t="str">
        <f t="shared" si="883"/>
        <v>-</v>
      </c>
      <c r="DA185" s="243">
        <f>IFERROR('Turistas lugar residencia isla '!DA185/'Turistas lugar residencia isla '!$I185,"-")</f>
        <v>1.3426106595149331E-2</v>
      </c>
      <c r="DB185" s="35" t="str">
        <f t="shared" si="884"/>
        <v>-</v>
      </c>
      <c r="DC185" s="243">
        <f>IFERROR('Turistas lugar residencia isla '!DC185/'Turistas lugar residencia isla '!$K185,"-")</f>
        <v>8.897265180070689E-2</v>
      </c>
      <c r="DD185" s="35" t="str">
        <f t="shared" si="885"/>
        <v>-</v>
      </c>
      <c r="DE185" s="243">
        <f>IFERROR('Turistas lugar residencia isla '!DE185/'Turistas lugar residencia isla '!$M185,"-")</f>
        <v>4.7218811974690713E-3</v>
      </c>
      <c r="DF185" s="35" t="str">
        <f t="shared" si="886"/>
        <v>-</v>
      </c>
      <c r="DG185" s="242">
        <f>IFERROR('Turistas lugar residencia isla '!DG185/'Turistas lugar residencia isla '!$C185,"-")</f>
        <v>3.3305242820219003E-2</v>
      </c>
      <c r="DH185" s="35" t="str">
        <f t="shared" si="887"/>
        <v>-</v>
      </c>
      <c r="DI185" s="243">
        <f>IFERROR('Turistas lugar residencia isla '!DI185/'Turistas lugar residencia isla '!$E185,"-")</f>
        <v>1.3966499982515649E-2</v>
      </c>
      <c r="DJ185" s="35" t="str">
        <f t="shared" si="888"/>
        <v>-</v>
      </c>
      <c r="DK185" s="243">
        <f>IFERROR('Turistas lugar residencia isla '!DK185/'Turistas lugar residencia isla '!$G185,"-")</f>
        <v>9.6434782159978125E-2</v>
      </c>
      <c r="DL185" s="35" t="str">
        <f t="shared" si="889"/>
        <v>-</v>
      </c>
      <c r="DM185" s="243">
        <f>IFERROR('Turistas lugar residencia isla '!DM185/'Turistas lugar residencia isla '!$I185,"-")</f>
        <v>1.2496159817996131E-2</v>
      </c>
      <c r="DN185" s="35" t="str">
        <f t="shared" si="890"/>
        <v>-</v>
      </c>
      <c r="DO185" s="243">
        <f>IFERROR('Turistas lugar residencia isla '!DO185/'Turistas lugar residencia isla '!$K185,"-")</f>
        <v>1.0268785007221615E-2</v>
      </c>
      <c r="DP185" s="35" t="str">
        <f t="shared" si="891"/>
        <v>-</v>
      </c>
      <c r="DQ185" s="243">
        <f>IFERROR('Turistas lugar residencia isla '!DQ185/'Turistas lugar residencia isla '!$M185,"-")</f>
        <v>4.6274435735196903E-3</v>
      </c>
      <c r="DR185" s="35" t="str">
        <f t="shared" si="892"/>
        <v>-</v>
      </c>
      <c r="DS185" s="242">
        <f>IFERROR('Turistas lugar residencia isla '!DS185/'Turistas lugar residencia isla '!$C185,"-")</f>
        <v>6.4655283157510707E-2</v>
      </c>
      <c r="DT185" s="35" t="str">
        <f t="shared" si="893"/>
        <v>-</v>
      </c>
      <c r="DU185" s="243">
        <f>IFERROR('Turistas lugar residencia isla '!DU185/'Turistas lugar residencia isla '!$E185,"-")</f>
        <v>0.101867328740777</v>
      </c>
      <c r="DV185" s="35" t="str">
        <f t="shared" si="894"/>
        <v>-</v>
      </c>
      <c r="DW185" s="243">
        <f>IFERROR('Turistas lugar residencia isla '!DW185/'Turistas lugar residencia isla '!$G185,"-")</f>
        <v>8.9236231158631302E-2</v>
      </c>
      <c r="DX185" s="35" t="str">
        <f t="shared" si="895"/>
        <v>-</v>
      </c>
      <c r="DY185" s="243">
        <f>IFERROR('Turistas lugar residencia isla '!DY185/'Turistas lugar residencia isla '!$I185,"-")</f>
        <v>6.7064108205950004E-2</v>
      </c>
      <c r="DZ185" s="35" t="str">
        <f t="shared" si="896"/>
        <v>-</v>
      </c>
      <c r="EA185" s="243">
        <f>IFERROR('Turistas lugar residencia isla '!EA185/'Turistas lugar residencia isla '!$K185,"-")</f>
        <v>4.2419652188208215E-2</v>
      </c>
      <c r="EB185" s="35" t="str">
        <f t="shared" si="897"/>
        <v>-</v>
      </c>
      <c r="EC185" s="243">
        <f>IFERROR('Turistas lugar residencia isla '!EC185/'Turistas lugar residencia isla '!$M185,"-")</f>
        <v>7.545566153555576E-2</v>
      </c>
      <c r="ED185" s="35" t="str">
        <f t="shared" si="898"/>
        <v>-</v>
      </c>
    </row>
    <row r="186" spans="1:134" s="16" customFormat="1" outlineLevel="1" x14ac:dyDescent="0.25">
      <c r="A186" s="218"/>
      <c r="B186" s="33" t="s">
        <v>51</v>
      </c>
      <c r="C186" s="242">
        <f>IFERROR('Turistas lugar residencia isla '!C186/'Turistas lugar residencia isla '!$C186,"-")</f>
        <v>1</v>
      </c>
      <c r="D186" s="35" t="str">
        <f t="shared" si="833"/>
        <v>-</v>
      </c>
      <c r="E186" s="243">
        <f>IFERROR('Turistas lugar residencia isla '!E186/'Turistas lugar residencia isla '!$E186,"-")</f>
        <v>1</v>
      </c>
      <c r="F186" s="35" t="str">
        <f t="shared" si="834"/>
        <v>-</v>
      </c>
      <c r="G186" s="243">
        <f>IFERROR('Turistas lugar residencia isla '!G186/'Turistas lugar residencia isla '!$G186,"-")</f>
        <v>1</v>
      </c>
      <c r="H186" s="35" t="str">
        <f t="shared" si="835"/>
        <v>-</v>
      </c>
      <c r="I186" s="243">
        <f>IFERROR('Turistas lugar residencia isla '!I186/'Turistas lugar residencia isla '!$I186,"-")</f>
        <v>1</v>
      </c>
      <c r="J186" s="35" t="str">
        <f t="shared" si="836"/>
        <v>-</v>
      </c>
      <c r="K186" s="243">
        <f>IFERROR('Turistas lugar residencia isla '!K186/'Turistas lugar residencia isla '!$K186,"-")</f>
        <v>1</v>
      </c>
      <c r="L186" s="35" t="str">
        <f t="shared" si="837"/>
        <v>-</v>
      </c>
      <c r="M186" s="243">
        <f>IFERROR('Turistas lugar residencia isla '!M186/'Turistas lugar residencia isla '!$M186,"-")</f>
        <v>1</v>
      </c>
      <c r="N186" s="35" t="str">
        <f t="shared" si="838"/>
        <v>-</v>
      </c>
      <c r="O186" s="242">
        <f>IFERROR('Turistas lugar residencia isla '!O186/'Turistas lugar residencia isla '!$C186,"-")</f>
        <v>0.86314301087635137</v>
      </c>
      <c r="P186" s="35" t="str">
        <f t="shared" si="839"/>
        <v>-</v>
      </c>
      <c r="Q186" s="243">
        <f>IFERROR('Turistas lugar residencia isla '!Q186/'Turistas lugar residencia isla '!$E186,"-")</f>
        <v>0.85471239464849691</v>
      </c>
      <c r="R186" s="35" t="str">
        <f t="shared" si="840"/>
        <v>-</v>
      </c>
      <c r="S186" s="243">
        <f>IFERROR('Turistas lugar residencia isla '!S186/'Turistas lugar residencia isla '!$G186,"-")</f>
        <v>0.84799801250465823</v>
      </c>
      <c r="T186" s="35" t="str">
        <f t="shared" si="841"/>
        <v>-</v>
      </c>
      <c r="U186" s="243">
        <f>IFERROR('Turistas lugar residencia isla '!U186/'Turistas lugar residencia isla '!$I186,"-")</f>
        <v>0.9235613205900628</v>
      </c>
      <c r="V186" s="35" t="str">
        <f t="shared" si="842"/>
        <v>-</v>
      </c>
      <c r="W186" s="243">
        <f>IFERROR('Turistas lugar residencia isla '!W186/'Turistas lugar residencia isla '!$K186,"-")</f>
        <v>0.84426388196298141</v>
      </c>
      <c r="X186" s="35" t="str">
        <f t="shared" si="843"/>
        <v>-</v>
      </c>
      <c r="Y186" s="243">
        <f>IFERROR('Turistas lugar residencia isla '!Y186/'Turistas lugar residencia isla '!$M186,"-")</f>
        <v>0.74924037812288991</v>
      </c>
      <c r="Z186" s="35" t="str">
        <f t="shared" si="844"/>
        <v>-</v>
      </c>
      <c r="AA186" s="242">
        <f>IFERROR('Turistas lugar residencia isla '!AA186/'Turistas lugar residencia isla '!$C186,"-")</f>
        <v>0.13685801596950678</v>
      </c>
      <c r="AB186" s="35" t="str">
        <f t="shared" si="845"/>
        <v>-</v>
      </c>
      <c r="AC186" s="243">
        <f>IFERROR('Turistas lugar residencia isla '!AC186/'Turistas lugar residencia isla '!$E186,"-")</f>
        <v>0.14528760535150312</v>
      </c>
      <c r="AD186" s="35" t="str">
        <f t="shared" si="846"/>
        <v>-</v>
      </c>
      <c r="AE186" s="243">
        <f>IFERROR('Turistas lugar residencia isla '!AE186/'Turistas lugar residencia isla '!$G186,"-")</f>
        <v>0.1520019874953418</v>
      </c>
      <c r="AF186" s="35" t="str">
        <f t="shared" si="847"/>
        <v>-</v>
      </c>
      <c r="AG186" s="243">
        <f>IFERROR('Turistas lugar residencia isla '!AG186/'Turistas lugar residencia isla '!$I186,"-")</f>
        <v>7.6445660748818409E-2</v>
      </c>
      <c r="AH186" s="35" t="str">
        <f t="shared" si="848"/>
        <v>-</v>
      </c>
      <c r="AI186" s="243">
        <f>IFERROR('Turistas lugar residencia isla '!AI186/'Turistas lugar residencia isla '!$K186,"-")</f>
        <v>0.15573611803701856</v>
      </c>
      <c r="AJ186" s="35" t="str">
        <f t="shared" si="849"/>
        <v>-</v>
      </c>
      <c r="AK186" s="243">
        <f>IFERROR('Turistas lugar residencia isla '!AK186/'Turistas lugar residencia isla '!$M186,"-")</f>
        <v>0.25084402430790009</v>
      </c>
      <c r="AL186" s="35" t="str">
        <f t="shared" si="850"/>
        <v>-</v>
      </c>
      <c r="AM186" s="242">
        <f>IFERROR('Turistas lugar residencia isla '!AM186/'Turistas lugar residencia isla '!$C186,"-")</f>
        <v>0.21344120691354779</v>
      </c>
      <c r="AN186" s="35" t="str">
        <f t="shared" si="851"/>
        <v>-</v>
      </c>
      <c r="AO186" s="243">
        <f>IFERROR('Turistas lugar residencia isla '!AO186/'Turistas lugar residencia isla '!$E186,"-")</f>
        <v>0.12245501382881574</v>
      </c>
      <c r="AP186" s="35" t="str">
        <f t="shared" si="852"/>
        <v>-</v>
      </c>
      <c r="AQ186" s="243">
        <f>IFERROR('Turistas lugar residencia isla '!AQ186/'Turistas lugar residencia isla '!$G186,"-")</f>
        <v>0.22479776858477532</v>
      </c>
      <c r="AR186" s="35" t="str">
        <f t="shared" si="853"/>
        <v>-</v>
      </c>
      <c r="AS186" s="243">
        <f>IFERROR('Turistas lugar residencia isla '!AS186/'Turistas lugar residencia isla '!$I186,"-")</f>
        <v>0.46923673022012163</v>
      </c>
      <c r="AT186" s="35" t="str">
        <f t="shared" si="854"/>
        <v>-</v>
      </c>
      <c r="AU186" s="243">
        <f>IFERROR('Turistas lugar residencia isla '!AU186/'Turistas lugar residencia isla '!$K186,"-")</f>
        <v>0.15697398140271626</v>
      </c>
      <c r="AV186" s="35" t="str">
        <f t="shared" si="855"/>
        <v>-</v>
      </c>
      <c r="AW186" s="243">
        <f>IFERROR('Turistas lugar residencia isla '!AW186/'Turistas lugar residencia isla '!$M186,"-")</f>
        <v>0.38014854827819039</v>
      </c>
      <c r="AX186" s="35" t="str">
        <f t="shared" si="856"/>
        <v>-</v>
      </c>
      <c r="AY186" s="242">
        <f>IFERROR('Turistas lugar residencia isla '!AY186/'Turistas lugar residencia isla '!$C186,"-")</f>
        <v>2.7321287746853745E-2</v>
      </c>
      <c r="AZ186" s="35" t="str">
        <f t="shared" si="857"/>
        <v>-</v>
      </c>
      <c r="BA186" s="243">
        <f>IFERROR('Turistas lugar residencia isla '!BA186/'Turistas lugar residencia isla '!$E186,"-")</f>
        <v>3.9251857143230942E-2</v>
      </c>
      <c r="BB186" s="35" t="str">
        <f t="shared" si="858"/>
        <v>-</v>
      </c>
      <c r="BC186" s="243">
        <f>IFERROR('Turistas lugar residencia isla '!BC186/'Turistas lugar residencia isla '!$G186,"-")</f>
        <v>2.5935308532302446E-2</v>
      </c>
      <c r="BD186" s="35" t="str">
        <f t="shared" si="859"/>
        <v>-</v>
      </c>
      <c r="BE186" s="243">
        <f>IFERROR('Turistas lugar residencia isla '!BE186/'Turistas lugar residencia isla '!$I186,"-")</f>
        <v>7.7562674969805711E-3</v>
      </c>
      <c r="BF186" s="35" t="str">
        <f t="shared" si="860"/>
        <v>-</v>
      </c>
      <c r="BG186" s="243">
        <f>IFERROR('Turistas lugar residencia isla '!BG186/'Turistas lugar residencia isla '!$K186,"-")</f>
        <v>1.804581854448388E-2</v>
      </c>
      <c r="BH186" s="35" t="str">
        <f t="shared" si="861"/>
        <v>-</v>
      </c>
      <c r="BI186" s="243">
        <f>IFERROR('Turistas lugar residencia isla '!BI186/'Turistas lugar residencia isla '!$M186,"-")</f>
        <v>4.0935178933153273E-2</v>
      </c>
      <c r="BJ186" s="35" t="str">
        <f t="shared" si="862"/>
        <v>-</v>
      </c>
      <c r="BK186" s="242">
        <f>IFERROR('Turistas lugar residencia isla '!BK186/'Turistas lugar residencia isla '!$C186,"-")</f>
        <v>1.6403862583379884E-2</v>
      </c>
      <c r="BL186" s="35" t="str">
        <f t="shared" si="863"/>
        <v>-</v>
      </c>
      <c r="BM186" s="243">
        <f>IFERROR('Turistas lugar residencia isla '!BM186/'Turistas lugar residencia isla '!$E186,"-")</f>
        <v>2.1461484720270662E-2</v>
      </c>
      <c r="BN186" s="35" t="str">
        <f t="shared" si="864"/>
        <v>-</v>
      </c>
      <c r="BO186" s="243">
        <f>IFERROR('Turistas lugar residencia isla '!BO186/'Turistas lugar residencia isla '!$G186,"-")</f>
        <v>7.1783212439914023E-3</v>
      </c>
      <c r="BP186" s="35" t="str">
        <f t="shared" si="865"/>
        <v>-</v>
      </c>
      <c r="BQ186" s="243">
        <f>IFERROR('Turistas lugar residencia isla '!BQ186/'Turistas lugar residencia isla '!$I186,"-")</f>
        <v>2.7038725486773853E-2</v>
      </c>
      <c r="BR186" s="35" t="str">
        <f t="shared" si="866"/>
        <v>-</v>
      </c>
      <c r="BS186" s="243">
        <f>IFERROR('Turistas lugar residencia isla '!BS186/'Turistas lugar residencia isla '!$K186,"-")</f>
        <v>1.126983661376903E-2</v>
      </c>
      <c r="BT186" s="35" t="str">
        <f t="shared" si="867"/>
        <v>-</v>
      </c>
      <c r="BU186" s="243">
        <f>IFERROR('Turistas lugar residencia isla '!BU186/'Turistas lugar residencia isla '!$M186,"-")</f>
        <v>1.9750168804861579E-2</v>
      </c>
      <c r="BV186" s="35" t="str">
        <f t="shared" si="868"/>
        <v>-</v>
      </c>
      <c r="BW186" s="242">
        <f>IFERROR('Turistas lugar residencia isla '!BW186/'Turistas lugar residencia isla '!$C186,"-")</f>
        <v>0.33141142016889563</v>
      </c>
      <c r="BX186" s="35" t="str">
        <f t="shared" si="869"/>
        <v>-</v>
      </c>
      <c r="BY186" s="243">
        <f>IFERROR('Turistas lugar residencia isla '!BY186/'Turistas lugar residencia isla '!$E186,"-")</f>
        <v>0.42823799692809278</v>
      </c>
      <c r="BZ186" s="35" t="str">
        <f t="shared" si="870"/>
        <v>-</v>
      </c>
      <c r="CA186" s="243">
        <f>IFERROR('Turistas lugar residencia isla '!CA186/'Turistas lugar residencia isla '!$G186,"-")</f>
        <v>0.16876395105039882</v>
      </c>
      <c r="CB186" s="35" t="str">
        <f t="shared" si="871"/>
        <v>-</v>
      </c>
      <c r="CC186" s="243">
        <f>IFERROR('Turistas lugar residencia isla '!CC186/'Turistas lugar residencia isla '!$I186,"-")</f>
        <v>0.24124016503885115</v>
      </c>
      <c r="CD186" s="35" t="str">
        <f t="shared" si="872"/>
        <v>-</v>
      </c>
      <c r="CE186" s="243">
        <f>IFERROR('Turistas lugar residencia isla '!CE186/'Turistas lugar residencia isla '!$K186,"-")</f>
        <v>0.45238919362881697</v>
      </c>
      <c r="CF186" s="35" t="str">
        <f t="shared" si="873"/>
        <v>-</v>
      </c>
      <c r="CG186" s="243">
        <f>IFERROR('Turistas lugar residencia isla '!CG186/'Turistas lugar residencia isla '!$M186,"-")</f>
        <v>0.1224679270762998</v>
      </c>
      <c r="CH186" s="35" t="str">
        <f t="shared" si="874"/>
        <v>-</v>
      </c>
      <c r="CI186" s="242">
        <f>IFERROR('Turistas lugar residencia isla '!CI186/'Turistas lugar residencia isla '!$C186,"-")</f>
        <v>4.0008995169717086E-2</v>
      </c>
      <c r="CJ186" s="35" t="str">
        <f t="shared" si="875"/>
        <v>-</v>
      </c>
      <c r="CK186" s="243">
        <f>IFERROR('Turistas lugar residencia isla '!CK186/'Turistas lugar residencia isla '!$E186,"-")</f>
        <v>3.1365376413299735E-2</v>
      </c>
      <c r="CL186" s="35" t="str">
        <f t="shared" si="876"/>
        <v>-</v>
      </c>
      <c r="CM186" s="243">
        <f>IFERROR('Turistas lugar residencia isla '!CM186/'Turistas lugar residencia isla '!$G186,"-")</f>
        <v>6.4495729519952125E-2</v>
      </c>
      <c r="CN186" s="35" t="str">
        <f t="shared" si="877"/>
        <v>-</v>
      </c>
      <c r="CO186" s="243">
        <f>IFERROR('Turistas lugar residencia isla '!CO186/'Turistas lugar residencia isla '!$I186,"-")</f>
        <v>2.2521799230656454E-2</v>
      </c>
      <c r="CP186" s="35" t="str">
        <f t="shared" si="878"/>
        <v>-</v>
      </c>
      <c r="CQ186" s="243">
        <f>IFERROR('Turistas lugar residencia isla '!CQ186/'Turistas lugar residencia isla '!$K186,"-")</f>
        <v>3.1486316036490568E-2</v>
      </c>
      <c r="CR186" s="35" t="str">
        <f t="shared" si="879"/>
        <v>-</v>
      </c>
      <c r="CS186" s="243">
        <f>IFERROR('Turistas lugar residencia isla '!CS186/'Turistas lugar residencia isla '!$M186,"-")</f>
        <v>0.10457461174881837</v>
      </c>
      <c r="CT186" s="35" t="str">
        <f t="shared" si="880"/>
        <v>-</v>
      </c>
      <c r="CU186" s="242">
        <f>IFERROR('Turistas lugar residencia isla '!CU186/'Turistas lugar residencia isla '!$C186,"-")</f>
        <v>3.0491160910853351E-2</v>
      </c>
      <c r="CV186" s="35" t="str">
        <f t="shared" si="881"/>
        <v>-</v>
      </c>
      <c r="CW186" s="243">
        <f>IFERROR('Turistas lugar residencia isla '!CW186/'Turistas lugar residencia isla '!$E186,"-")</f>
        <v>1.8557040921258174E-2</v>
      </c>
      <c r="CX186" s="35" t="str">
        <f t="shared" si="882"/>
        <v>-</v>
      </c>
      <c r="CY186" s="243">
        <f>IFERROR('Turistas lugar residencia isla '!CY186/'Turistas lugar residencia isla '!$G186,"-")</f>
        <v>1.9099529099115036E-2</v>
      </c>
      <c r="CZ186" s="35" t="str">
        <f t="shared" si="883"/>
        <v>-</v>
      </c>
      <c r="DA186" s="243">
        <f>IFERROR('Turistas lugar residencia isla '!DA186/'Turistas lugar residencia isla '!$I186,"-")</f>
        <v>2.0301733466444195E-2</v>
      </c>
      <c r="DB186" s="35" t="str">
        <f t="shared" si="884"/>
        <v>-</v>
      </c>
      <c r="DC186" s="243">
        <f>IFERROR('Turistas lugar residencia isla '!DC186/'Turistas lugar residencia isla '!$K186,"-")</f>
        <v>8.5617905018919943E-2</v>
      </c>
      <c r="DD186" s="35" t="str">
        <f t="shared" si="885"/>
        <v>-</v>
      </c>
      <c r="DE186" s="243">
        <f>IFERROR('Turistas lugar residencia isla '!DE186/'Turistas lugar residencia isla '!$M186,"-")</f>
        <v>2.1944632005401754E-3</v>
      </c>
      <c r="DF186" s="35" t="str">
        <f t="shared" si="886"/>
        <v>-</v>
      </c>
      <c r="DG186" s="242">
        <f>IFERROR('Turistas lugar residencia isla '!DG186/'Turistas lugar residencia isla '!$C186,"-")</f>
        <v>0.11585491078763184</v>
      </c>
      <c r="DH186" s="35" t="str">
        <f t="shared" si="887"/>
        <v>-</v>
      </c>
      <c r="DI186" s="243">
        <f>IFERROR('Turistas lugar residencia isla '!DI186/'Turistas lugar residencia isla '!$E186,"-")</f>
        <v>9.0982356158075012E-2</v>
      </c>
      <c r="DJ186" s="35" t="str">
        <f t="shared" si="888"/>
        <v>-</v>
      </c>
      <c r="DK186" s="243">
        <f>IFERROR('Turistas lugar residencia isla '!DK186/'Turistas lugar residencia isla '!$G186,"-")</f>
        <v>0.24193615171214441</v>
      </c>
      <c r="DL186" s="35" t="str">
        <f t="shared" si="889"/>
        <v>-</v>
      </c>
      <c r="DM186" s="243">
        <f>IFERROR('Turistas lugar residencia isla '!DM186/'Turistas lugar residencia isla '!$I186,"-")</f>
        <v>3.9793631622672597E-2</v>
      </c>
      <c r="DN186" s="35" t="str">
        <f t="shared" si="890"/>
        <v>-</v>
      </c>
      <c r="DO186" s="243">
        <f>IFERROR('Turistas lugar residencia isla '!DO186/'Turistas lugar residencia isla '!$K186,"-")</f>
        <v>4.6164676894194949E-2</v>
      </c>
      <c r="DP186" s="35" t="str">
        <f t="shared" si="891"/>
        <v>-</v>
      </c>
      <c r="DQ186" s="243">
        <f>IFERROR('Turistas lugar residencia isla '!DQ186/'Turistas lugar residencia isla '!$M186,"-")</f>
        <v>2.4307900067521943E-2</v>
      </c>
      <c r="DR186" s="35" t="str">
        <f t="shared" si="892"/>
        <v>-</v>
      </c>
      <c r="DS186" s="242">
        <f>IFERROR('Turistas lugar residencia isla '!DS186/'Turistas lugar residencia isla '!$C186,"-")</f>
        <v>4.89959501199356E-2</v>
      </c>
      <c r="DT186" s="35" t="str">
        <f t="shared" si="893"/>
        <v>-</v>
      </c>
      <c r="DU186" s="243">
        <f>IFERROR('Turistas lugar residencia isla '!DU186/'Turistas lugar residencia isla '!$E186,"-")</f>
        <v>8.6617840611450836E-2</v>
      </c>
      <c r="DV186" s="35" t="str">
        <f t="shared" si="894"/>
        <v>-</v>
      </c>
      <c r="DW186" s="243">
        <f>IFERROR('Turistas lugar residencia isla '!DW186/'Turistas lugar residencia isla '!$G186,"-")</f>
        <v>8.7645533217145161E-2</v>
      </c>
      <c r="DX186" s="35" t="str">
        <f t="shared" si="895"/>
        <v>-</v>
      </c>
      <c r="DY186" s="243">
        <f>IFERROR('Turistas lugar residencia isla '!DY186/'Turistas lugar residencia isla '!$I186,"-")</f>
        <v>6.3949064151522975E-2</v>
      </c>
      <c r="DZ186" s="35" t="str">
        <f t="shared" si="896"/>
        <v>-</v>
      </c>
      <c r="EA186" s="243">
        <f>IFERROR('Turistas lugar residencia isla '!EA186/'Turistas lugar residencia isla '!$K186,"-")</f>
        <v>3.5997770672611541E-2</v>
      </c>
      <c r="EB186" s="35" t="str">
        <f t="shared" si="897"/>
        <v>-</v>
      </c>
      <c r="EC186" s="243">
        <f>IFERROR('Turistas lugar residencia isla '!EC186/'Turistas lugar residencia isla '!$M186,"-")</f>
        <v>4.6505739365293723E-2</v>
      </c>
      <c r="ED186" s="35" t="str">
        <f t="shared" si="898"/>
        <v>-</v>
      </c>
    </row>
    <row r="187" spans="1:134" s="16" customFormat="1" outlineLevel="1" x14ac:dyDescent="0.25">
      <c r="A187" s="218"/>
      <c r="B187" s="33" t="s">
        <v>53</v>
      </c>
      <c r="C187" s="242">
        <f>IFERROR('Turistas lugar residencia isla '!C187/'Turistas lugar residencia isla '!$C187,"-")</f>
        <v>1</v>
      </c>
      <c r="D187" s="35" t="str">
        <f t="shared" si="833"/>
        <v>-</v>
      </c>
      <c r="E187" s="243">
        <f>IFERROR('Turistas lugar residencia isla '!E187/'Turistas lugar residencia isla '!$E187,"-")</f>
        <v>1</v>
      </c>
      <c r="F187" s="35" t="str">
        <f t="shared" si="834"/>
        <v>-</v>
      </c>
      <c r="G187" s="243">
        <f>IFERROR('Turistas lugar residencia isla '!G187/'Turistas lugar residencia isla '!$G187,"-")</f>
        <v>1</v>
      </c>
      <c r="H187" s="35" t="str">
        <f t="shared" si="835"/>
        <v>-</v>
      </c>
      <c r="I187" s="243">
        <f>IFERROR('Turistas lugar residencia isla '!I187/'Turistas lugar residencia isla '!$I187,"-")</f>
        <v>1</v>
      </c>
      <c r="J187" s="35" t="str">
        <f t="shared" si="836"/>
        <v>-</v>
      </c>
      <c r="K187" s="243">
        <f>IFERROR('Turistas lugar residencia isla '!K187/'Turistas lugar residencia isla '!$K187,"-")</f>
        <v>1</v>
      </c>
      <c r="L187" s="35" t="str">
        <f t="shared" si="837"/>
        <v>-</v>
      </c>
      <c r="M187" s="243">
        <f>IFERROR('Turistas lugar residencia isla '!M187/'Turistas lugar residencia isla '!$M187,"-")</f>
        <v>1</v>
      </c>
      <c r="N187" s="35" t="str">
        <f t="shared" si="838"/>
        <v>-</v>
      </c>
      <c r="O187" s="242">
        <f>IFERROR('Turistas lugar residencia isla '!O187/'Turistas lugar residencia isla '!$C187,"-")</f>
        <v>0.87404698178687912</v>
      </c>
      <c r="P187" s="35" t="str">
        <f t="shared" si="839"/>
        <v>-</v>
      </c>
      <c r="Q187" s="243">
        <f>IFERROR('Turistas lugar residencia isla '!Q187/'Turistas lugar residencia isla '!$E187,"-")</f>
        <v>0.85885030348610614</v>
      </c>
      <c r="R187" s="35" t="str">
        <f t="shared" si="840"/>
        <v>-</v>
      </c>
      <c r="S187" s="243">
        <f>IFERROR('Turistas lugar residencia isla '!S187/'Turistas lugar residencia isla '!$G187,"-")</f>
        <v>0.88225725294494728</v>
      </c>
      <c r="T187" s="35" t="str">
        <f t="shared" si="841"/>
        <v>-</v>
      </c>
      <c r="U187" s="243">
        <f>IFERROR('Turistas lugar residencia isla '!U187/'Turistas lugar residencia isla '!$I187,"-")</f>
        <v>0.93115890356256592</v>
      </c>
      <c r="V187" s="35" t="str">
        <f t="shared" si="842"/>
        <v>-</v>
      </c>
      <c r="W187" s="243">
        <f>IFERROR('Turistas lugar residencia isla '!W187/'Turistas lugar residencia isla '!$K187,"-")</f>
        <v>0.83716313529083575</v>
      </c>
      <c r="X187" s="35" t="str">
        <f t="shared" si="843"/>
        <v>-</v>
      </c>
      <c r="Y187" s="243">
        <f>IFERROR('Turistas lugar residencia isla '!Y187/'Turistas lugar residencia isla '!$M187,"-")</f>
        <v>0.78573765129211648</v>
      </c>
      <c r="Z187" s="35" t="str">
        <f t="shared" si="844"/>
        <v>-</v>
      </c>
      <c r="AA187" s="242">
        <f>IFERROR('Turistas lugar residencia isla '!AA187/'Turistas lugar residencia isla '!$C187,"-")</f>
        <v>0.12595301821312088</v>
      </c>
      <c r="AB187" s="35" t="str">
        <f t="shared" si="845"/>
        <v>-</v>
      </c>
      <c r="AC187" s="243">
        <f>IFERROR('Turistas lugar residencia isla '!AC187/'Turistas lugar residencia isla '!$E187,"-")</f>
        <v>0.14115249233246757</v>
      </c>
      <c r="AD187" s="35" t="str">
        <f t="shared" si="846"/>
        <v>-</v>
      </c>
      <c r="AE187" s="243">
        <f>IFERROR('Turistas lugar residencia isla '!AE187/'Turistas lugar residencia isla '!$G187,"-")</f>
        <v>0.11774274705505276</v>
      </c>
      <c r="AF187" s="35" t="str">
        <f t="shared" si="847"/>
        <v>-</v>
      </c>
      <c r="AG187" s="243">
        <f>IFERROR('Turistas lugar residencia isla '!AG187/'Turistas lugar residencia isla '!$I187,"-")</f>
        <v>6.8841096437434038E-2</v>
      </c>
      <c r="AH187" s="35" t="str">
        <f t="shared" si="848"/>
        <v>-</v>
      </c>
      <c r="AI187" s="243">
        <f>IFERROR('Turistas lugar residencia isla '!AI187/'Turistas lugar residencia isla '!$K187,"-")</f>
        <v>0.16283686470916428</v>
      </c>
      <c r="AJ187" s="35" t="str">
        <f t="shared" si="849"/>
        <v>-</v>
      </c>
      <c r="AK187" s="243">
        <f>IFERROR('Turistas lugar residencia isla '!AK187/'Turistas lugar residencia isla '!$M187,"-")</f>
        <v>0.21426234870788355</v>
      </c>
      <c r="AL187" s="35" t="str">
        <f t="shared" si="850"/>
        <v>-</v>
      </c>
      <c r="AM187" s="242">
        <f>IFERROR('Turistas lugar residencia isla '!AM187/'Turistas lugar residencia isla '!$C187,"-")</f>
        <v>0.24110185516003602</v>
      </c>
      <c r="AN187" s="35" t="str">
        <f t="shared" si="851"/>
        <v>-</v>
      </c>
      <c r="AO187" s="243">
        <f>IFERROR('Turistas lugar residencia isla '!AO187/'Turistas lugar residencia isla '!$E187,"-")</f>
        <v>0.1590261604743945</v>
      </c>
      <c r="AP187" s="35" t="str">
        <f t="shared" si="852"/>
        <v>-</v>
      </c>
      <c r="AQ187" s="243">
        <f>IFERROR('Turistas lugar residencia isla '!AQ187/'Turistas lugar residencia isla '!$G187,"-")</f>
        <v>0.24455641409163284</v>
      </c>
      <c r="AR187" s="35" t="str">
        <f t="shared" si="853"/>
        <v>-</v>
      </c>
      <c r="AS187" s="243">
        <f>IFERROR('Turistas lugar residencia isla '!AS187/'Turistas lugar residencia isla '!$I187,"-")</f>
        <v>0.47391539975469921</v>
      </c>
      <c r="AT187" s="35" t="str">
        <f t="shared" si="854"/>
        <v>-</v>
      </c>
      <c r="AU187" s="243">
        <f>IFERROR('Turistas lugar residencia isla '!AU187/'Turistas lugar residencia isla '!$K187,"-")</f>
        <v>0.18948112779125742</v>
      </c>
      <c r="AV187" s="35" t="str">
        <f t="shared" si="855"/>
        <v>-</v>
      </c>
      <c r="AW187" s="243">
        <f>IFERROR('Turistas lugar residencia isla '!AW187/'Turistas lugar residencia isla '!$M187,"-")</f>
        <v>0.38802747791952896</v>
      </c>
      <c r="AX187" s="35" t="str">
        <f t="shared" si="856"/>
        <v>-</v>
      </c>
      <c r="AY187" s="242">
        <f>IFERROR('Turistas lugar residencia isla '!AY187/'Turistas lugar residencia isla '!$C187,"-")</f>
        <v>2.7421016232389142E-2</v>
      </c>
      <c r="AZ187" s="35" t="str">
        <f t="shared" si="857"/>
        <v>-</v>
      </c>
      <c r="BA187" s="243">
        <f>IFERROR('Turistas lugar residencia isla '!BA187/'Turistas lugar residencia isla '!$E187,"-")</f>
        <v>4.3774131409064602E-2</v>
      </c>
      <c r="BB187" s="35" t="str">
        <f t="shared" si="858"/>
        <v>-</v>
      </c>
      <c r="BC187" s="243">
        <f>IFERROR('Turistas lugar residencia isla '!BC187/'Turistas lugar residencia isla '!$G187,"-")</f>
        <v>2.1801914818822848E-2</v>
      </c>
      <c r="BD187" s="35" t="str">
        <f t="shared" si="859"/>
        <v>-</v>
      </c>
      <c r="BE187" s="243">
        <f>IFERROR('Turistas lugar residencia isla '!BE187/'Turistas lugar residencia isla '!$I187,"-")</f>
        <v>9.0561624689808606E-3</v>
      </c>
      <c r="BF187" s="35" t="str">
        <f t="shared" si="860"/>
        <v>-</v>
      </c>
      <c r="BG187" s="243">
        <f>IFERROR('Turistas lugar residencia isla '!BG187/'Turistas lugar residencia isla '!$K187,"-")</f>
        <v>1.7211402473044337E-2</v>
      </c>
      <c r="BH187" s="35" t="str">
        <f t="shared" si="861"/>
        <v>-</v>
      </c>
      <c r="BI187" s="243">
        <f>IFERROR('Turistas lugar residencia isla '!BI187/'Turistas lugar residencia isla '!$M187,"-")</f>
        <v>2.5646058227019954E-2</v>
      </c>
      <c r="BJ187" s="35" t="str">
        <f t="shared" si="862"/>
        <v>-</v>
      </c>
      <c r="BK187" s="242">
        <f>IFERROR('Turistas lugar residencia isla '!BK187/'Turistas lugar residencia isla '!$C187,"-")</f>
        <v>1.2352411457321291E-2</v>
      </c>
      <c r="BL187" s="35" t="str">
        <f t="shared" si="863"/>
        <v>-</v>
      </c>
      <c r="BM187" s="243">
        <f>IFERROR('Turistas lugar residencia isla '!BM187/'Turistas lugar residencia isla '!$E187,"-")</f>
        <v>2.0115914638067306E-2</v>
      </c>
      <c r="BN187" s="35" t="str">
        <f t="shared" si="864"/>
        <v>-</v>
      </c>
      <c r="BO187" s="243">
        <f>IFERROR('Turistas lugar residencia isla '!BO187/'Turistas lugar residencia isla '!$G187,"-")</f>
        <v>5.8485376932567775E-3</v>
      </c>
      <c r="BP187" s="35" t="str">
        <f t="shared" si="865"/>
        <v>-</v>
      </c>
      <c r="BQ187" s="243">
        <f>IFERROR('Turistas lugar residencia isla '!BQ187/'Turistas lugar residencia isla '!$I187,"-")</f>
        <v>8.9420690835448815E-3</v>
      </c>
      <c r="BR187" s="35" t="str">
        <f t="shared" si="866"/>
        <v>-</v>
      </c>
      <c r="BS187" s="243">
        <f>IFERROR('Turistas lugar residencia isla '!BS187/'Turistas lugar residencia isla '!$K187,"-")</f>
        <v>8.4662194599784621E-3</v>
      </c>
      <c r="BT187" s="35" t="str">
        <f t="shared" si="867"/>
        <v>-</v>
      </c>
      <c r="BU187" s="243">
        <f>IFERROR('Turistas lugar residencia isla '!BU187/'Turistas lugar residencia isla '!$M187,"-")</f>
        <v>1.9561661759895321E-2</v>
      </c>
      <c r="BV187" s="35" t="str">
        <f t="shared" si="868"/>
        <v>-</v>
      </c>
      <c r="BW187" s="242">
        <f>IFERROR('Turistas lugar residencia isla '!BW187/'Turistas lugar residencia isla '!$C187,"-")</f>
        <v>0.26904103750227221</v>
      </c>
      <c r="BX187" s="35" t="str">
        <f t="shared" si="869"/>
        <v>-</v>
      </c>
      <c r="BY187" s="243">
        <f>IFERROR('Turistas lugar residencia isla '!BY187/'Turistas lugar residencia isla '!$E187,"-")</f>
        <v>0.33853448782001638</v>
      </c>
      <c r="BZ187" s="35" t="str">
        <f t="shared" si="870"/>
        <v>-</v>
      </c>
      <c r="CA187" s="243">
        <f>IFERROR('Turistas lugar residencia isla '!CA187/'Turistas lugar residencia isla '!$G187,"-")</f>
        <v>0.13344798351243115</v>
      </c>
      <c r="CB187" s="35" t="str">
        <f t="shared" si="871"/>
        <v>-</v>
      </c>
      <c r="CC187" s="243">
        <f>IFERROR('Turistas lugar residencia isla '!CC187/'Turistas lugar residencia isla '!$I187,"-")</f>
        <v>0.23079665706380673</v>
      </c>
      <c r="CD187" s="35" t="str">
        <f t="shared" si="872"/>
        <v>-</v>
      </c>
      <c r="CE187" s="243">
        <f>IFERROR('Turistas lugar residencia isla '!CE187/'Turistas lugar residencia isla '!$K187,"-")</f>
        <v>0.40662506000960152</v>
      </c>
      <c r="CF187" s="35" t="str">
        <f t="shared" si="873"/>
        <v>-</v>
      </c>
      <c r="CG187" s="243">
        <f>IFERROR('Turistas lugar residencia isla '!CG187/'Turistas lugar residencia isla '!$M187,"-")</f>
        <v>0.15348380765456329</v>
      </c>
      <c r="CH187" s="35" t="str">
        <f t="shared" si="874"/>
        <v>-</v>
      </c>
      <c r="CI187" s="242">
        <f>IFERROR('Turistas lugar residencia isla '!CI187/'Turistas lugar residencia isla '!$C187,"-")</f>
        <v>3.263610740246254E-2</v>
      </c>
      <c r="CJ187" s="35" t="str">
        <f t="shared" si="875"/>
        <v>-</v>
      </c>
      <c r="CK187" s="243">
        <f>IFERROR('Turistas lugar residencia isla '!CK187/'Turistas lugar residencia isla '!$E187,"-")</f>
        <v>2.8911559871056848E-2</v>
      </c>
      <c r="CL187" s="35" t="str">
        <f t="shared" si="876"/>
        <v>-</v>
      </c>
      <c r="CM187" s="243">
        <f>IFERROR('Turistas lugar residencia isla '!CM187/'Turistas lugar residencia isla '!$G187,"-")</f>
        <v>4.5037531276063386E-2</v>
      </c>
      <c r="CN187" s="35" t="str">
        <f t="shared" si="877"/>
        <v>-</v>
      </c>
      <c r="CO187" s="243">
        <f>IFERROR('Turistas lugar residencia isla '!CO187/'Turistas lugar residencia isla '!$I187,"-")</f>
        <v>2.1428163952194872E-2</v>
      </c>
      <c r="CP187" s="35" t="str">
        <f t="shared" si="878"/>
        <v>-</v>
      </c>
      <c r="CQ187" s="243">
        <f>IFERROR('Turistas lugar residencia isla '!CQ187/'Turistas lugar residencia isla '!$K187,"-")</f>
        <v>2.1013091824421636E-2</v>
      </c>
      <c r="CR187" s="35" t="str">
        <f t="shared" si="879"/>
        <v>-</v>
      </c>
      <c r="CS187" s="243">
        <f>IFERROR('Turistas lugar residencia isla '!CS187/'Turistas lugar residencia isla '!$M187,"-")</f>
        <v>0.11043506705920837</v>
      </c>
      <c r="CT187" s="35" t="str">
        <f t="shared" si="880"/>
        <v>-</v>
      </c>
      <c r="CU187" s="242">
        <f>IFERROR('Turistas lugar residencia isla '!CU187/'Turistas lugar residencia isla '!$C187,"-")</f>
        <v>2.3338368737868539E-2</v>
      </c>
      <c r="CV187" s="35" t="str">
        <f t="shared" si="881"/>
        <v>-</v>
      </c>
      <c r="CW187" s="243">
        <f>IFERROR('Turistas lugar residencia isla '!CW187/'Turistas lugar residencia isla '!$E187,"-")</f>
        <v>1.6316397196353135E-2</v>
      </c>
      <c r="CX187" s="35" t="str">
        <f t="shared" si="882"/>
        <v>-</v>
      </c>
      <c r="CY187" s="243">
        <f>IFERROR('Turistas lugar residencia isla '!CY187/'Turistas lugar residencia isla '!$G187,"-")</f>
        <v>1.207962558330289E-2</v>
      </c>
      <c r="CZ187" s="35" t="str">
        <f t="shared" si="883"/>
        <v>-</v>
      </c>
      <c r="DA187" s="243">
        <f>IFERROR('Turistas lugar residencia isla '!DA187/'Turistas lugar residencia isla '!$I187,"-")</f>
        <v>1.4539775806497618E-2</v>
      </c>
      <c r="DB187" s="35" t="str">
        <f t="shared" si="884"/>
        <v>-</v>
      </c>
      <c r="DC187" s="243">
        <f>IFERROR('Turistas lugar residencia isla '!DC187/'Turistas lugar residencia isla '!$K187,"-")</f>
        <v>7.1174631184232715E-2</v>
      </c>
      <c r="DD187" s="35" t="str">
        <f t="shared" si="885"/>
        <v>-</v>
      </c>
      <c r="DE187" s="243">
        <f>IFERROR('Turistas lugar residencia isla '!DE187/'Turistas lugar residencia isla '!$M187,"-")</f>
        <v>2.8132155708210666E-3</v>
      </c>
      <c r="DF187" s="35" t="str">
        <f t="shared" si="886"/>
        <v>-</v>
      </c>
      <c r="DG187" s="242">
        <f>IFERROR('Turistas lugar residencia isla '!DG187/'Turistas lugar residencia isla '!$C187,"-")</f>
        <v>0.18587119811287245</v>
      </c>
      <c r="DH187" s="35" t="str">
        <f t="shared" si="887"/>
        <v>-</v>
      </c>
      <c r="DI187" s="243">
        <f>IFERROR('Turistas lugar residencia isla '!DI187/'Turistas lugar residencia isla '!$E187,"-")</f>
        <v>0.15577741929170733</v>
      </c>
      <c r="DJ187" s="35" t="str">
        <f t="shared" si="888"/>
        <v>-</v>
      </c>
      <c r="DK187" s="243">
        <f>IFERROR('Turistas lugar residencia isla '!DK187/'Turistas lugar residencia isla '!$G187,"-")</f>
        <v>0.34525672219962916</v>
      </c>
      <c r="DL187" s="35" t="str">
        <f t="shared" si="889"/>
        <v>-</v>
      </c>
      <c r="DM187" s="243">
        <f>IFERROR('Turistas lugar residencia isla '!DM187/'Turistas lugar residencia isla '!$I187,"-")</f>
        <v>5.966370974642745E-2</v>
      </c>
      <c r="DN187" s="35" t="str">
        <f t="shared" si="890"/>
        <v>-</v>
      </c>
      <c r="DO187" s="243">
        <f>IFERROR('Turistas lugar residencia isla '!DO187/'Turistas lugar residencia isla '!$K187,"-")</f>
        <v>8.3766916220108734E-2</v>
      </c>
      <c r="DP187" s="35" t="str">
        <f t="shared" si="891"/>
        <v>-</v>
      </c>
      <c r="DQ187" s="243">
        <f>IFERROR('Turistas lugar residencia isla '!DQ187/'Turistas lugar residencia isla '!$M187,"-")</f>
        <v>2.4075891396794242E-2</v>
      </c>
      <c r="DR187" s="35" t="str">
        <f t="shared" si="892"/>
        <v>-</v>
      </c>
      <c r="DS187" s="242">
        <f>IFERROR('Turistas lugar residencia isla '!DS187/'Turistas lugar residencia isla '!$C187,"-")</f>
        <v>5.0098096366360152E-2</v>
      </c>
      <c r="DT187" s="35" t="str">
        <f t="shared" si="893"/>
        <v>-</v>
      </c>
      <c r="DU187" s="243">
        <f>IFERROR('Turistas lugar residencia isla '!DU187/'Turistas lugar residencia isla '!$E187,"-")</f>
        <v>7.5839374631301429E-2</v>
      </c>
      <c r="DV187" s="35" t="str">
        <f t="shared" si="894"/>
        <v>-</v>
      </c>
      <c r="DW187" s="243">
        <f>IFERROR('Turistas lugar residencia isla '!DW187/'Turistas lugar residencia isla '!$G187,"-")</f>
        <v>6.5819312236781335E-2</v>
      </c>
      <c r="DX187" s="35" t="str">
        <f t="shared" si="895"/>
        <v>-</v>
      </c>
      <c r="DY187" s="243">
        <f>IFERROR('Turistas lugar residencia isla '!DY187/'Turistas lugar residencia isla '!$I187,"-")</f>
        <v>8.6076328474856675E-2</v>
      </c>
      <c r="DZ187" s="35" t="str">
        <f t="shared" si="896"/>
        <v>-</v>
      </c>
      <c r="EA187" s="243">
        <f>IFERROR('Turistas lugar residencia isla '!EA187/'Turistas lugar residencia isla '!$K187,"-")</f>
        <v>2.9868562753824397E-2</v>
      </c>
      <c r="EB187" s="35" t="str">
        <f t="shared" si="897"/>
        <v>-</v>
      </c>
      <c r="EC187" s="243">
        <f>IFERROR('Turistas lugar residencia isla '!EC187/'Turistas lugar residencia isla '!$M187,"-")</f>
        <v>5.3843637553156687E-2</v>
      </c>
      <c r="ED187" s="35" t="str">
        <f t="shared" si="898"/>
        <v>-</v>
      </c>
    </row>
    <row r="188" spans="1:134" s="16" customFormat="1" outlineLevel="1" x14ac:dyDescent="0.25">
      <c r="A188" s="218"/>
      <c r="B188" s="33" t="s">
        <v>55</v>
      </c>
      <c r="C188" s="242">
        <f>IFERROR('Turistas lugar residencia isla '!C188/'Turistas lugar residencia isla '!$C188,"-")</f>
        <v>1</v>
      </c>
      <c r="D188" s="35" t="str">
        <f t="shared" si="833"/>
        <v>-</v>
      </c>
      <c r="E188" s="243">
        <f>IFERROR('Turistas lugar residencia isla '!E188/'Turistas lugar residencia isla '!$E188,"-")</f>
        <v>1</v>
      </c>
      <c r="F188" s="35" t="str">
        <f t="shared" si="834"/>
        <v>-</v>
      </c>
      <c r="G188" s="243">
        <f>IFERROR('Turistas lugar residencia isla '!G188/'Turistas lugar residencia isla '!$G188,"-")</f>
        <v>1</v>
      </c>
      <c r="H188" s="35" t="str">
        <f t="shared" si="835"/>
        <v>-</v>
      </c>
      <c r="I188" s="243">
        <f>IFERROR('Turistas lugar residencia isla '!I188/'Turistas lugar residencia isla '!$I188,"-")</f>
        <v>1</v>
      </c>
      <c r="J188" s="35" t="str">
        <f t="shared" si="836"/>
        <v>-</v>
      </c>
      <c r="K188" s="243">
        <f>IFERROR('Turistas lugar residencia isla '!K188/'Turistas lugar residencia isla '!$K188,"-")</f>
        <v>1</v>
      </c>
      <c r="L188" s="35" t="str">
        <f t="shared" si="837"/>
        <v>-</v>
      </c>
      <c r="M188" s="243">
        <f>IFERROR('Turistas lugar residencia isla '!M188/'Turistas lugar residencia isla '!$M188,"-")</f>
        <v>1</v>
      </c>
      <c r="N188" s="35" t="str">
        <f t="shared" si="838"/>
        <v>-</v>
      </c>
      <c r="O188" s="242">
        <f>IFERROR('Turistas lugar residencia isla '!O188/'Turistas lugar residencia isla '!$C188,"-")</f>
        <v>0.86209104380571422</v>
      </c>
      <c r="P188" s="35" t="str">
        <f t="shared" si="839"/>
        <v>-</v>
      </c>
      <c r="Q188" s="243">
        <f>IFERROR('Turistas lugar residencia isla '!Q188/'Turistas lugar residencia isla '!$E188,"-")</f>
        <v>0.85357800826865893</v>
      </c>
      <c r="R188" s="35" t="str">
        <f t="shared" si="840"/>
        <v>-</v>
      </c>
      <c r="S188" s="243">
        <f>IFERROR('Turistas lugar residencia isla '!S188/'Turistas lugar residencia isla '!$G188,"-")</f>
        <v>0.87278667194659731</v>
      </c>
      <c r="T188" s="35" t="str">
        <f t="shared" si="841"/>
        <v>-</v>
      </c>
      <c r="U188" s="243">
        <f>IFERROR('Turistas lugar residencia isla '!U188/'Turistas lugar residencia isla '!$I188,"-")</f>
        <v>0.91649441586950597</v>
      </c>
      <c r="V188" s="35" t="str">
        <f t="shared" si="842"/>
        <v>-</v>
      </c>
      <c r="W188" s="243">
        <f>IFERROR('Turistas lugar residencia isla '!W188/'Turistas lugar residencia isla '!$K188,"-")</f>
        <v>0.81514017790087989</v>
      </c>
      <c r="X188" s="35" t="str">
        <f t="shared" si="843"/>
        <v>-</v>
      </c>
      <c r="Y188" s="243">
        <f>IFERROR('Turistas lugar residencia isla '!Y188/'Turistas lugar residencia isla '!$M188,"-")</f>
        <v>0.72189962671090835</v>
      </c>
      <c r="Z188" s="35" t="str">
        <f t="shared" si="844"/>
        <v>-</v>
      </c>
      <c r="AA188" s="242">
        <f>IFERROR('Turistas lugar residencia isla '!AA188/'Turistas lugar residencia isla '!$C188,"-")</f>
        <v>0.13790895619428575</v>
      </c>
      <c r="AB188" s="35" t="str">
        <f t="shared" si="845"/>
        <v>-</v>
      </c>
      <c r="AC188" s="243">
        <f>IFERROR('Turistas lugar residencia isla '!AC188/'Turistas lugar residencia isla '!$E188,"-")</f>
        <v>0.14642199173134113</v>
      </c>
      <c r="AD188" s="35" t="str">
        <f t="shared" si="846"/>
        <v>-</v>
      </c>
      <c r="AE188" s="243">
        <f>IFERROR('Turistas lugar residencia isla '!AE188/'Turistas lugar residencia isla '!$G188,"-")</f>
        <v>0.12721332805340271</v>
      </c>
      <c r="AF188" s="35" t="str">
        <f t="shared" si="847"/>
        <v>-</v>
      </c>
      <c r="AG188" s="243">
        <f>IFERROR('Turistas lugar residencia isla '!AG188/'Turistas lugar residencia isla '!$I188,"-")</f>
        <v>8.3505584130493998E-2</v>
      </c>
      <c r="AH188" s="35" t="str">
        <f t="shared" si="848"/>
        <v>-</v>
      </c>
      <c r="AI188" s="243">
        <f>IFERROR('Turistas lugar residencia isla '!AI188/'Turistas lugar residencia isla '!$K188,"-")</f>
        <v>0.18485982209912014</v>
      </c>
      <c r="AJ188" s="35" t="str">
        <f t="shared" si="849"/>
        <v>-</v>
      </c>
      <c r="AK188" s="243">
        <f>IFERROR('Turistas lugar residencia isla '!AK188/'Turistas lugar residencia isla '!$M188,"-")</f>
        <v>0.27810037328909165</v>
      </c>
      <c r="AL188" s="35" t="str">
        <f t="shared" si="850"/>
        <v>-</v>
      </c>
      <c r="AM188" s="242">
        <f>IFERROR('Turistas lugar residencia isla '!AM188/'Turistas lugar residencia isla '!$C188,"-")</f>
        <v>0.21898346628294449</v>
      </c>
      <c r="AN188" s="35" t="str">
        <f t="shared" si="851"/>
        <v>-</v>
      </c>
      <c r="AO188" s="243">
        <f>IFERROR('Turistas lugar residencia isla '!AO188/'Turistas lugar residencia isla '!$E188,"-")</f>
        <v>0.15610067454848769</v>
      </c>
      <c r="AP188" s="35" t="str">
        <f t="shared" si="852"/>
        <v>-</v>
      </c>
      <c r="AQ188" s="243">
        <f>IFERROR('Turistas lugar residencia isla '!AQ188/'Turistas lugar residencia isla '!$G188,"-")</f>
        <v>0.21487667590654522</v>
      </c>
      <c r="AR188" s="35" t="str">
        <f t="shared" si="853"/>
        <v>-</v>
      </c>
      <c r="AS188" s="243">
        <f>IFERROR('Turistas lugar residencia isla '!AS188/'Turistas lugar residencia isla '!$I188,"-")</f>
        <v>0.45202615007450847</v>
      </c>
      <c r="AT188" s="35" t="str">
        <f t="shared" si="854"/>
        <v>-</v>
      </c>
      <c r="AU188" s="243">
        <f>IFERROR('Turistas lugar residencia isla '!AU188/'Turistas lugar residencia isla '!$K188,"-")</f>
        <v>0.13957846724129616</v>
      </c>
      <c r="AV188" s="35" t="str">
        <f t="shared" si="855"/>
        <v>-</v>
      </c>
      <c r="AW188" s="243">
        <f>IFERROR('Turistas lugar residencia isla '!AW188/'Turistas lugar residencia isla '!$M188,"-")</f>
        <v>0.41082538365823312</v>
      </c>
      <c r="AX188" s="35" t="str">
        <f t="shared" si="856"/>
        <v>-</v>
      </c>
      <c r="AY188" s="242">
        <f>IFERROR('Turistas lugar residencia isla '!AY188/'Turistas lugar residencia isla '!$C188,"-")</f>
        <v>2.3737308730229452E-2</v>
      </c>
      <c r="AZ188" s="35" t="str">
        <f t="shared" si="857"/>
        <v>-</v>
      </c>
      <c r="BA188" s="243">
        <f>IFERROR('Turistas lugar residencia isla '!BA188/'Turistas lugar residencia isla '!$E188,"-")</f>
        <v>3.6689635163559872E-2</v>
      </c>
      <c r="BB188" s="35" t="str">
        <f t="shared" si="858"/>
        <v>-</v>
      </c>
      <c r="BC188" s="243">
        <f>IFERROR('Turistas lugar residencia isla '!BC188/'Turistas lugar residencia isla '!$G188,"-")</f>
        <v>1.7780873451377497E-2</v>
      </c>
      <c r="BD188" s="35" t="str">
        <f t="shared" si="859"/>
        <v>-</v>
      </c>
      <c r="BE188" s="243">
        <f>IFERROR('Turistas lugar residencia isla '!BE188/'Turistas lugar residencia isla '!$I188,"-")</f>
        <v>7.7552917047220751E-3</v>
      </c>
      <c r="BF188" s="35" t="str">
        <f t="shared" si="860"/>
        <v>-</v>
      </c>
      <c r="BG188" s="243">
        <f>IFERROR('Turistas lugar residencia isla '!BG188/'Turistas lugar residencia isla '!$K188,"-")</f>
        <v>1.6301838952162438E-2</v>
      </c>
      <c r="BH188" s="35" t="str">
        <f t="shared" si="861"/>
        <v>-</v>
      </c>
      <c r="BI188" s="243">
        <f>IFERROR('Turistas lugar residencia isla '!BI188/'Turistas lugar residencia isla '!$M188,"-")</f>
        <v>3.0070510161758605E-2</v>
      </c>
      <c r="BJ188" s="35" t="str">
        <f t="shared" si="862"/>
        <v>-</v>
      </c>
      <c r="BK188" s="242">
        <f>IFERROR('Turistas lugar residencia isla '!BK188/'Turistas lugar residencia isla '!$C188,"-")</f>
        <v>1.7369808942002726E-2</v>
      </c>
      <c r="BL188" s="35" t="str">
        <f t="shared" si="863"/>
        <v>-</v>
      </c>
      <c r="BM188" s="243">
        <f>IFERROR('Turistas lugar residencia isla '!BM188/'Turistas lugar residencia isla '!$E188,"-")</f>
        <v>2.5516791180097195E-2</v>
      </c>
      <c r="BN188" s="35" t="str">
        <f t="shared" si="864"/>
        <v>-</v>
      </c>
      <c r="BO188" s="243">
        <f>IFERROR('Turistas lugar residencia isla '!BO188/'Turistas lugar residencia isla '!$G188,"-")</f>
        <v>7.3082253776093229E-3</v>
      </c>
      <c r="BP188" s="35" t="str">
        <f t="shared" si="865"/>
        <v>-</v>
      </c>
      <c r="BQ188" s="243">
        <f>IFERROR('Turistas lugar residencia isla '!BQ188/'Turistas lugar residencia isla '!$I188,"-")</f>
        <v>2.9418833822044896E-2</v>
      </c>
      <c r="BR188" s="35" t="str">
        <f t="shared" si="866"/>
        <v>-</v>
      </c>
      <c r="BS188" s="243">
        <f>IFERROR('Turistas lugar residencia isla '!BS188/'Turistas lugar residencia isla '!$K188,"-")</f>
        <v>8.33006056346762E-3</v>
      </c>
      <c r="BT188" s="35" t="str">
        <f t="shared" si="867"/>
        <v>-</v>
      </c>
      <c r="BU188" s="243">
        <f>IFERROR('Turistas lugar residencia isla '!BU188/'Turistas lugar residencia isla '!$M188,"-")</f>
        <v>1.4171159961288539E-2</v>
      </c>
      <c r="BV188" s="35" t="str">
        <f t="shared" si="868"/>
        <v>-</v>
      </c>
      <c r="BW188" s="242">
        <f>IFERROR('Turistas lugar residencia isla '!BW188/'Turistas lugar residencia isla '!$C188,"-")</f>
        <v>0.26435245233451155</v>
      </c>
      <c r="BX188" s="35" t="str">
        <f t="shared" si="869"/>
        <v>-</v>
      </c>
      <c r="BY188" s="243">
        <f>IFERROR('Turistas lugar residencia isla '!BY188/'Turistas lugar residencia isla '!$E188,"-")</f>
        <v>0.33711757452672808</v>
      </c>
      <c r="BZ188" s="35" t="str">
        <f t="shared" si="870"/>
        <v>-</v>
      </c>
      <c r="CA188" s="243">
        <f>IFERROR('Turistas lugar residencia isla '!CA188/'Turistas lugar residencia isla '!$G188,"-")</f>
        <v>0.117447813543022</v>
      </c>
      <c r="CB188" s="35" t="str">
        <f t="shared" si="871"/>
        <v>-</v>
      </c>
      <c r="CC188" s="243">
        <f>IFERROR('Turistas lugar residencia isla '!CC188/'Turistas lugar residencia isla '!$I188,"-")</f>
        <v>0.23192968962809851</v>
      </c>
      <c r="CD188" s="35" t="str">
        <f t="shared" si="872"/>
        <v>-</v>
      </c>
      <c r="CE188" s="243">
        <f>IFERROR('Turistas lugar residencia isla '!CE188/'Turistas lugar residencia isla '!$K188,"-")</f>
        <v>0.42106423585991165</v>
      </c>
      <c r="CF188" s="35" t="str">
        <f t="shared" si="873"/>
        <v>-</v>
      </c>
      <c r="CG188" s="243">
        <f>IFERROR('Turistas lugar residencia isla '!CG188/'Turistas lugar residencia isla '!$M188,"-")</f>
        <v>8.1916217337204486E-2</v>
      </c>
      <c r="CH188" s="35" t="str">
        <f t="shared" si="874"/>
        <v>-</v>
      </c>
      <c r="CI188" s="242">
        <f>IFERROR('Turistas lugar residencia isla '!CI188/'Turistas lugar residencia isla '!$C188,"-")</f>
        <v>3.4208259487717697E-2</v>
      </c>
      <c r="CJ188" s="35" t="str">
        <f t="shared" si="875"/>
        <v>-</v>
      </c>
      <c r="CK188" s="243">
        <f>IFERROR('Turistas lugar residencia isla '!CK188/'Turistas lugar residencia isla '!$E188,"-")</f>
        <v>2.7277870457677524E-2</v>
      </c>
      <c r="CL188" s="35" t="str">
        <f t="shared" si="876"/>
        <v>-</v>
      </c>
      <c r="CM188" s="243">
        <f>IFERROR('Turistas lugar residencia isla '!CM188/'Turistas lugar residencia isla '!$G188,"-")</f>
        <v>4.724005770209877E-2</v>
      </c>
      <c r="CN188" s="35" t="str">
        <f t="shared" si="877"/>
        <v>-</v>
      </c>
      <c r="CO188" s="243">
        <f>IFERROR('Turistas lugar residencia isla '!CO188/'Turistas lugar residencia isla '!$I188,"-")</f>
        <v>2.8080885769680656E-2</v>
      </c>
      <c r="CP188" s="35" t="str">
        <f t="shared" si="878"/>
        <v>-</v>
      </c>
      <c r="CQ188" s="243">
        <f>IFERROR('Turistas lugar residencia isla '!CQ188/'Turistas lugar residencia isla '!$K188,"-")</f>
        <v>2.2530436759751131E-2</v>
      </c>
      <c r="CR188" s="35" t="str">
        <f t="shared" si="879"/>
        <v>-</v>
      </c>
      <c r="CS188" s="243">
        <f>IFERROR('Turistas lugar residencia isla '!CS188/'Turistas lugar residencia isla '!$M188,"-")</f>
        <v>9.6018249688925764E-2</v>
      </c>
      <c r="CT188" s="35" t="str">
        <f t="shared" si="880"/>
        <v>-</v>
      </c>
      <c r="CU188" s="242">
        <f>IFERROR('Turistas lugar residencia isla '!CU188/'Turistas lugar residencia isla '!$C188,"-")</f>
        <v>2.2694394113913118E-2</v>
      </c>
      <c r="CV188" s="35" t="str">
        <f t="shared" si="881"/>
        <v>-</v>
      </c>
      <c r="CW188" s="243">
        <f>IFERROR('Turistas lugar residencia isla '!CW188/'Turistas lugar residencia isla '!$E188,"-")</f>
        <v>1.2545151229419018E-2</v>
      </c>
      <c r="CX188" s="35" t="str">
        <f t="shared" si="882"/>
        <v>-</v>
      </c>
      <c r="CY188" s="243">
        <f>IFERROR('Turistas lugar residencia isla '!CY188/'Turistas lugar residencia isla '!$G188,"-")</f>
        <v>1.1869236861458392E-2</v>
      </c>
      <c r="CZ188" s="35" t="str">
        <f t="shared" si="883"/>
        <v>-</v>
      </c>
      <c r="DA188" s="243">
        <f>IFERROR('Turistas lugar residencia isla '!DA188/'Turistas lugar residencia isla '!$I188,"-")</f>
        <v>1.6704321492092486E-2</v>
      </c>
      <c r="DB188" s="35" t="str">
        <f t="shared" si="884"/>
        <v>-</v>
      </c>
      <c r="DC188" s="243">
        <f>IFERROR('Turistas lugar residencia isla '!DC188/'Turistas lugar residencia isla '!$K188,"-")</f>
        <v>7.3461625912069284E-2</v>
      </c>
      <c r="DD188" s="35" t="str">
        <f t="shared" si="885"/>
        <v>-</v>
      </c>
      <c r="DE188" s="243">
        <f>IFERROR('Turistas lugar residencia isla '!DE188/'Turistas lugar residencia isla '!$M188,"-")</f>
        <v>1.5761094981335544E-2</v>
      </c>
      <c r="DF188" s="35" t="str">
        <f t="shared" si="886"/>
        <v>-</v>
      </c>
      <c r="DG188" s="242">
        <f>IFERROR('Turistas lugar residencia isla '!DG188/'Turistas lugar residencia isla '!$C188,"-")</f>
        <v>0.19593153287546303</v>
      </c>
      <c r="DH188" s="35" t="str">
        <f t="shared" si="887"/>
        <v>-</v>
      </c>
      <c r="DI188" s="243">
        <f>IFERROR('Turistas lugar residencia isla '!DI188/'Turistas lugar residencia isla '!$E188,"-")</f>
        <v>0.14661347646333503</v>
      </c>
      <c r="DJ188" s="35" t="str">
        <f t="shared" si="888"/>
        <v>-</v>
      </c>
      <c r="DK188" s="243">
        <f>IFERROR('Turistas lugar residencia isla '!DK188/'Turistas lugar residencia isla '!$G188,"-")</f>
        <v>0.37533942411042598</v>
      </c>
      <c r="DL188" s="35" t="str">
        <f t="shared" si="889"/>
        <v>-</v>
      </c>
      <c r="DM188" s="243">
        <f>IFERROR('Turistas lugar residencia isla '!DM188/'Turistas lugar residencia isla '!$I188,"-")</f>
        <v>6.0448012305917419E-2</v>
      </c>
      <c r="DN188" s="35" t="str">
        <f t="shared" si="890"/>
        <v>-</v>
      </c>
      <c r="DO188" s="243">
        <f>IFERROR('Turistas lugar residencia isla '!DO188/'Turistas lugar residencia isla '!$K188,"-")</f>
        <v>9.262972226241413E-2</v>
      </c>
      <c r="DP188" s="35" t="str">
        <f t="shared" si="891"/>
        <v>-</v>
      </c>
      <c r="DQ188" s="243">
        <f>IFERROR('Turistas lugar residencia isla '!DQ188/'Turistas lugar residencia isla '!$M188,"-")</f>
        <v>2.9033596018249688E-2</v>
      </c>
      <c r="DR188" s="35" t="str">
        <f t="shared" si="892"/>
        <v>-</v>
      </c>
      <c r="DS188" s="242">
        <f>IFERROR('Turistas lugar residencia isla '!DS188/'Turistas lugar residencia isla '!$C188,"-")</f>
        <v>5.0305228544617053E-2</v>
      </c>
      <c r="DT188" s="35" t="str">
        <f t="shared" si="893"/>
        <v>-</v>
      </c>
      <c r="DU188" s="243">
        <f>IFERROR('Turistas lugar residencia isla '!DU188/'Turistas lugar residencia isla '!$E188,"-")</f>
        <v>8.4038587074780596E-2</v>
      </c>
      <c r="DV188" s="35" t="str">
        <f t="shared" si="894"/>
        <v>-</v>
      </c>
      <c r="DW188" s="243">
        <f>IFERROR('Turistas lugar residencia isla '!DW188/'Turistas lugar residencia isla '!$G188,"-")</f>
        <v>6.8751060700345076E-2</v>
      </c>
      <c r="DX188" s="35" t="str">
        <f t="shared" si="895"/>
        <v>-</v>
      </c>
      <c r="DY188" s="243">
        <f>IFERROR('Turistas lugar residencia isla '!DY188/'Turistas lugar residencia isla '!$I188,"-")</f>
        <v>5.9126087583521607E-2</v>
      </c>
      <c r="DZ188" s="35" t="str">
        <f t="shared" si="896"/>
        <v>-</v>
      </c>
      <c r="EA188" s="243">
        <f>IFERROR('Turistas lugar residencia isla '!EA188/'Turistas lugar residencia isla '!$K188,"-")</f>
        <v>2.8896835403790903E-2</v>
      </c>
      <c r="EB188" s="35" t="str">
        <f t="shared" si="897"/>
        <v>-</v>
      </c>
      <c r="EC188" s="243">
        <f>IFERROR('Turistas lugar residencia isla '!EC188/'Turistas lugar residencia isla '!$M188,"-")</f>
        <v>2.5438960320752109E-2</v>
      </c>
      <c r="ED188" s="35" t="str">
        <f t="shared" si="898"/>
        <v>-</v>
      </c>
    </row>
    <row r="189" spans="1:134" s="16" customFormat="1" ht="15.75" x14ac:dyDescent="0.25">
      <c r="A189" s="218"/>
      <c r="B189" s="225">
        <v>2010</v>
      </c>
      <c r="C189" s="246">
        <f>IFERROR('Turistas lugar residencia isla '!C189/'Turistas lugar residencia isla '!$C189,"-")</f>
        <v>1</v>
      </c>
      <c r="D189" s="247" t="str">
        <f t="shared" si="833"/>
        <v>-</v>
      </c>
      <c r="E189" s="246">
        <f>IFERROR('Turistas lugar residencia isla '!E189/'Turistas lugar residencia isla '!$E189,"-")</f>
        <v>1</v>
      </c>
      <c r="F189" s="247" t="str">
        <f t="shared" si="834"/>
        <v>-</v>
      </c>
      <c r="G189" s="246">
        <f>IFERROR('Turistas lugar residencia isla '!G189/'Turistas lugar residencia isla '!$G189,"-")</f>
        <v>1</v>
      </c>
      <c r="H189" s="247" t="str">
        <f t="shared" si="835"/>
        <v>-</v>
      </c>
      <c r="I189" s="246">
        <f>IFERROR('Turistas lugar residencia isla '!I189/'Turistas lugar residencia isla '!$I189,"-")</f>
        <v>1</v>
      </c>
      <c r="J189" s="247" t="str">
        <f t="shared" si="836"/>
        <v>-</v>
      </c>
      <c r="K189" s="246">
        <f>IFERROR('Turistas lugar residencia isla '!K189/'Turistas lugar residencia isla '!$K189,"-")</f>
        <v>1</v>
      </c>
      <c r="L189" s="247" t="str">
        <f t="shared" si="837"/>
        <v>-</v>
      </c>
      <c r="M189" s="246">
        <f>IFERROR('Turistas lugar residencia isla '!M189/'Turistas lugar residencia isla '!$M189,"-")</f>
        <v>1</v>
      </c>
      <c r="N189" s="247" t="str">
        <f t="shared" si="838"/>
        <v>-</v>
      </c>
      <c r="O189" s="246">
        <f>IFERROR('Turistas lugar residencia isla '!O189/'Turistas lugar residencia isla '!$C189,"-")</f>
        <v>0.83624343680999869</v>
      </c>
      <c r="P189" s="247" t="str">
        <f t="shared" si="839"/>
        <v>-</v>
      </c>
      <c r="Q189" s="246">
        <f>IFERROR('Turistas lugar residencia isla '!Q189/'Turistas lugar residencia isla '!$E189,"-")</f>
        <v>0.81522574781577439</v>
      </c>
      <c r="R189" s="247" t="str">
        <f t="shared" si="840"/>
        <v>-</v>
      </c>
      <c r="S189" s="246">
        <f>IFERROR('Turistas lugar residencia isla '!S189/'Turistas lugar residencia isla '!$G189,"-")</f>
        <v>0.85245801601665827</v>
      </c>
      <c r="T189" s="247" t="str">
        <f t="shared" si="841"/>
        <v>-</v>
      </c>
      <c r="U189" s="246">
        <f>IFERROR('Turistas lugar residencia isla '!U189/'Turistas lugar residencia isla '!$I189,"-")</f>
        <v>0.88187152992286288</v>
      </c>
      <c r="V189" s="247" t="str">
        <f t="shared" si="842"/>
        <v>-</v>
      </c>
      <c r="W189" s="246">
        <f>IFERROR('Turistas lugar residencia isla '!W189/'Turistas lugar residencia isla '!$K189,"-")</f>
        <v>0.80484065817030148</v>
      </c>
      <c r="X189" s="247" t="str">
        <f t="shared" si="843"/>
        <v>-</v>
      </c>
      <c r="Y189" s="246">
        <f>IFERROR('Turistas lugar residencia isla '!Y189/'Turistas lugar residencia isla '!$M189,"-")</f>
        <v>0.72326046561172197</v>
      </c>
      <c r="Z189" s="247" t="str">
        <f t="shared" si="844"/>
        <v>-</v>
      </c>
      <c r="AA189" s="246">
        <f>IFERROR('Turistas lugar residencia isla '!AA189/'Turistas lugar residencia isla '!$C189,"-")</f>
        <v>0.16375665904847428</v>
      </c>
      <c r="AB189" s="247" t="str">
        <f t="shared" si="845"/>
        <v>-</v>
      </c>
      <c r="AC189" s="246">
        <f>IFERROR('Turistas lugar residencia isla '!AC189/'Turistas lugar residencia isla '!$E189,"-")</f>
        <v>0.18477500788447257</v>
      </c>
      <c r="AD189" s="247" t="str">
        <f t="shared" si="846"/>
        <v>-</v>
      </c>
      <c r="AE189" s="246">
        <f>IFERROR('Turistas lugar residencia isla '!AE189/'Turistas lugar residencia isla '!$G189,"-")</f>
        <v>0.14754232489386604</v>
      </c>
      <c r="AF189" s="247" t="str">
        <f t="shared" si="847"/>
        <v>-</v>
      </c>
      <c r="AG189" s="246">
        <f>IFERROR('Turistas lugar residencia isla '!AG189/'Turistas lugar residencia isla '!$I189,"-")</f>
        <v>0.11812979295619815</v>
      </c>
      <c r="AH189" s="247" t="str">
        <f t="shared" si="848"/>
        <v>-</v>
      </c>
      <c r="AI189" s="246">
        <f>IFERROR('Turistas lugar residencia isla '!AI189/'Turistas lugar residencia isla '!$K189,"-")</f>
        <v>0.19515986009035358</v>
      </c>
      <c r="AJ189" s="247" t="str">
        <f t="shared" si="849"/>
        <v>-</v>
      </c>
      <c r="AK189" s="246">
        <f>IFERROR('Turistas lugar residencia isla '!AK189/'Turistas lugar residencia isla '!$M189,"-")</f>
        <v>0.276751369968399</v>
      </c>
      <c r="AL189" s="247" t="str">
        <f t="shared" si="850"/>
        <v>-</v>
      </c>
      <c r="AM189" s="246">
        <f>IFERROR('Turistas lugar residencia isla '!AM189/'Turistas lugar residencia isla '!$C189,"-")</f>
        <v>0.21641737392645699</v>
      </c>
      <c r="AN189" s="247" t="str">
        <f t="shared" si="851"/>
        <v>-</v>
      </c>
      <c r="AO189" s="246">
        <f>IFERROR('Turistas lugar residencia isla '!AO189/'Turistas lugar residencia isla '!$E189,"-")</f>
        <v>0.14020204401802799</v>
      </c>
      <c r="AP189" s="247" t="str">
        <f t="shared" si="852"/>
        <v>-</v>
      </c>
      <c r="AQ189" s="246">
        <f>IFERROR('Turistas lugar residencia isla '!AQ189/'Turistas lugar residencia isla '!$G189,"-")</f>
        <v>0.239867372169633</v>
      </c>
      <c r="AR189" s="247" t="str">
        <f t="shared" si="853"/>
        <v>-</v>
      </c>
      <c r="AS189" s="246">
        <f>IFERROR('Turistas lugar residencia isla '!AS189/'Turistas lugar residencia isla '!$I189,"-")</f>
        <v>0.43296310358010759</v>
      </c>
      <c r="AT189" s="247" t="str">
        <f t="shared" si="854"/>
        <v>-</v>
      </c>
      <c r="AU189" s="246">
        <f>IFERROR('Turistas lugar residencia isla '!AU189/'Turistas lugar residencia isla '!$K189,"-")</f>
        <v>0.14524565814179716</v>
      </c>
      <c r="AV189" s="247" t="str">
        <f t="shared" si="855"/>
        <v>-</v>
      </c>
      <c r="AW189" s="246">
        <f>IFERROR('Turistas lugar residencia isla '!AW189/'Turistas lugar residencia isla '!$M189,"-")</f>
        <v>0.37457243966813031</v>
      </c>
      <c r="AX189" s="247" t="str">
        <f t="shared" si="856"/>
        <v>-</v>
      </c>
      <c r="AY189" s="246">
        <f>IFERROR('Turistas lugar residencia isla '!AY189/'Turistas lugar residencia isla '!$C189,"-")</f>
        <v>2.6232438008804794E-2</v>
      </c>
      <c r="AZ189" s="247" t="str">
        <f t="shared" si="857"/>
        <v>-</v>
      </c>
      <c r="BA189" s="246">
        <f>IFERROR('Turistas lugar residencia isla '!BA189/'Turistas lugar residencia isla '!$E189,"-")</f>
        <v>3.8332391227025454E-2</v>
      </c>
      <c r="BB189" s="247" t="str">
        <f t="shared" si="858"/>
        <v>-</v>
      </c>
      <c r="BC189" s="246">
        <f>IFERROR('Turistas lugar residencia isla '!BC189/'Turistas lugar residencia isla '!$G189,"-")</f>
        <v>2.528090174924599E-2</v>
      </c>
      <c r="BD189" s="247" t="str">
        <f t="shared" si="859"/>
        <v>-</v>
      </c>
      <c r="BE189" s="246">
        <f>IFERROR('Turistas lugar residencia isla '!BE189/'Turistas lugar residencia isla '!$I189,"-")</f>
        <v>8.9995462524820515E-3</v>
      </c>
      <c r="BF189" s="247" t="str">
        <f t="shared" si="860"/>
        <v>-</v>
      </c>
      <c r="BG189" s="246">
        <f>IFERROR('Turistas lugar residencia isla '!BG189/'Turistas lugar residencia isla '!$K189,"-")</f>
        <v>1.4849722549158319E-2</v>
      </c>
      <c r="BH189" s="247" t="str">
        <f t="shared" si="861"/>
        <v>-</v>
      </c>
      <c r="BI189" s="246">
        <f>IFERROR('Turistas lugar residencia isla '!BI189/'Turistas lugar residencia isla '!$M189,"-")</f>
        <v>3.0589056822620159E-2</v>
      </c>
      <c r="BJ189" s="247" t="str">
        <f t="shared" si="862"/>
        <v>-</v>
      </c>
      <c r="BK189" s="246">
        <f>IFERROR('Turistas lugar residencia isla '!BK189/'Turistas lugar residencia isla '!$C189,"-")</f>
        <v>1.9597210365061658E-2</v>
      </c>
      <c r="BL189" s="247" t="str">
        <f t="shared" si="863"/>
        <v>-</v>
      </c>
      <c r="BM189" s="246">
        <f>IFERROR('Turistas lugar residencia isla '!BM189/'Turistas lugar residencia isla '!$E189,"-")</f>
        <v>2.667395161704739E-2</v>
      </c>
      <c r="BN189" s="247" t="str">
        <f t="shared" si="864"/>
        <v>-</v>
      </c>
      <c r="BO189" s="246">
        <f>IFERROR('Turistas lugar residencia isla '!BO189/'Turistas lugar residencia isla '!$G189,"-")</f>
        <v>9.4115168438776396E-3</v>
      </c>
      <c r="BP189" s="247" t="str">
        <f t="shared" si="865"/>
        <v>-</v>
      </c>
      <c r="BQ189" s="246">
        <f>IFERROR('Turistas lugar residencia isla '!BQ189/'Turistas lugar residencia isla '!$I189,"-")</f>
        <v>3.3069330768711797E-2</v>
      </c>
      <c r="BR189" s="247" t="str">
        <f t="shared" si="866"/>
        <v>-</v>
      </c>
      <c r="BS189" s="246">
        <f>IFERROR('Turistas lugar residencia isla '!BS189/'Turistas lugar residencia isla '!$K189,"-")</f>
        <v>1.1319849227610233E-2</v>
      </c>
      <c r="BT189" s="247" t="str">
        <f t="shared" si="867"/>
        <v>-</v>
      </c>
      <c r="BU189" s="246">
        <f>IFERROR('Turistas lugar residencia isla '!BU189/'Turistas lugar residencia isla '!$M189,"-")</f>
        <v>1.9718076481518743E-2</v>
      </c>
      <c r="BV189" s="247" t="str">
        <f t="shared" si="868"/>
        <v>-</v>
      </c>
      <c r="BW189" s="246">
        <f>IFERROR('Turistas lugar residencia isla '!BW189/'Turistas lugar residencia isla '!$C189,"-")</f>
        <v>0.29497617245936225</v>
      </c>
      <c r="BX189" s="247" t="str">
        <f t="shared" si="869"/>
        <v>-</v>
      </c>
      <c r="BY189" s="246">
        <f>IFERROR('Turistas lugar residencia isla '!BY189/'Turistas lugar residencia isla '!$E189,"-")</f>
        <v>0.36100178647538383</v>
      </c>
      <c r="BZ189" s="247" t="str">
        <f t="shared" si="870"/>
        <v>-</v>
      </c>
      <c r="CA189" s="246">
        <f>IFERROR('Turistas lugar residencia isla '!CA189/'Turistas lugar residencia isla '!$G189,"-")</f>
        <v>0.16735877184938164</v>
      </c>
      <c r="CB189" s="247" t="str">
        <f t="shared" si="871"/>
        <v>-</v>
      </c>
      <c r="CC189" s="246">
        <f>IFERROR('Turistas lugar residencia isla '!CC189/'Turistas lugar residencia isla '!$I189,"-")</f>
        <v>0.21426407576392958</v>
      </c>
      <c r="CD189" s="247" t="str">
        <f t="shared" si="872"/>
        <v>-</v>
      </c>
      <c r="CE189" s="246">
        <f>IFERROR('Turistas lugar residencia isla '!CE189/'Turistas lugar residencia isla '!$K189,"-")</f>
        <v>0.41826226165840302</v>
      </c>
      <c r="CF189" s="247" t="str">
        <f t="shared" si="873"/>
        <v>-</v>
      </c>
      <c r="CG189" s="246">
        <f>IFERROR('Turistas lugar residencia isla '!CG189/'Turistas lugar residencia isla '!$M189,"-")</f>
        <v>0.1266229539240866</v>
      </c>
      <c r="CH189" s="247" t="str">
        <f t="shared" si="874"/>
        <v>-</v>
      </c>
      <c r="CI189" s="246">
        <f>IFERROR('Turistas lugar residencia isla '!CI189/'Turistas lugar residencia isla '!$C189,"-")</f>
        <v>3.6746291187749747E-2</v>
      </c>
      <c r="CJ189" s="247" t="str">
        <f t="shared" si="875"/>
        <v>-</v>
      </c>
      <c r="CK189" s="246">
        <f>IFERROR('Turistas lugar residencia isla '!CK189/'Turistas lugar residencia isla '!$E189,"-")</f>
        <v>2.9570550663655958E-2</v>
      </c>
      <c r="CL189" s="247" t="str">
        <f t="shared" si="876"/>
        <v>-</v>
      </c>
      <c r="CM189" s="246">
        <f>IFERROR('Turistas lugar residencia isla '!CM189/'Turistas lugar residencia isla '!$G189,"-")</f>
        <v>5.6769784145683337E-2</v>
      </c>
      <c r="CN189" s="247" t="str">
        <f t="shared" si="877"/>
        <v>-</v>
      </c>
      <c r="CO189" s="246">
        <f>IFERROR('Turistas lugar residencia isla '!CO189/'Turistas lugar residencia isla '!$I189,"-")</f>
        <v>2.4108809448531405E-2</v>
      </c>
      <c r="CP189" s="247" t="str">
        <f t="shared" si="878"/>
        <v>-</v>
      </c>
      <c r="CQ189" s="246">
        <f>IFERROR('Turistas lugar residencia isla '!CQ189/'Turistas lugar residencia isla '!$K189,"-")</f>
        <v>2.5204570437064758E-2</v>
      </c>
      <c r="CR189" s="247" t="str">
        <f t="shared" si="879"/>
        <v>-</v>
      </c>
      <c r="CS189" s="246">
        <f>IFERROR('Turistas lugar residencia isla '!CS189/'Turistas lugar residencia isla '!$M189,"-")</f>
        <v>8.5364121622421324E-2</v>
      </c>
      <c r="CT189" s="247" t="str">
        <f t="shared" si="880"/>
        <v>-</v>
      </c>
      <c r="CU189" s="246">
        <f>IFERROR('Turistas lugar residencia isla '!CU189/'Turistas lugar residencia isla '!$C189,"-")</f>
        <v>3.3794137794254359E-2</v>
      </c>
      <c r="CV189" s="247" t="str">
        <f t="shared" si="881"/>
        <v>-</v>
      </c>
      <c r="CW189" s="246">
        <f>IFERROR('Turistas lugar residencia isla '!CW189/'Turistas lugar residencia isla '!$E189,"-")</f>
        <v>1.8889483373083167E-2</v>
      </c>
      <c r="CX189" s="247" t="str">
        <f t="shared" si="882"/>
        <v>-</v>
      </c>
      <c r="CY189" s="246">
        <f>IFERROR('Turistas lugar residencia isla '!CY189/'Turistas lugar residencia isla '!$G189,"-")</f>
        <v>2.0950997180329053E-2</v>
      </c>
      <c r="CZ189" s="247" t="str">
        <f t="shared" si="883"/>
        <v>-</v>
      </c>
      <c r="DA189" s="246">
        <f>IFERROR('Turistas lugar residencia isla '!DA189/'Turistas lugar residencia isla '!$I189,"-")</f>
        <v>1.9869643497321832E-2</v>
      </c>
      <c r="DB189" s="247" t="str">
        <f t="shared" si="884"/>
        <v>-</v>
      </c>
      <c r="DC189" s="246">
        <f>IFERROR('Turistas lugar residencia isla '!DC189/'Turistas lugar residencia isla '!$K189,"-")</f>
        <v>9.5810847299162338E-2</v>
      </c>
      <c r="DD189" s="247" t="str">
        <f t="shared" si="885"/>
        <v>-</v>
      </c>
      <c r="DE189" s="246">
        <f>IFERROR('Turistas lugar residencia isla '!DE189/'Turistas lugar residencia isla '!$M189,"-")</f>
        <v>9.2554236545904292E-3</v>
      </c>
      <c r="DF189" s="247" t="str">
        <f t="shared" si="886"/>
        <v>-</v>
      </c>
      <c r="DG189" s="246">
        <f>IFERROR('Turistas lugar residencia isla '!DG189/'Turistas lugar residencia isla '!$C189,"-")</f>
        <v>0.11324672072956733</v>
      </c>
      <c r="DH189" s="247" t="str">
        <f t="shared" si="887"/>
        <v>-</v>
      </c>
      <c r="DI189" s="246">
        <f>IFERROR('Turistas lugar residencia isla '!DI189/'Turistas lugar residencia isla '!$E189,"-")</f>
        <v>8.2501559261509566E-2</v>
      </c>
      <c r="DJ189" s="247" t="str">
        <f t="shared" si="888"/>
        <v>-</v>
      </c>
      <c r="DK189" s="246">
        <f>IFERROR('Turistas lugar residencia isla '!DK189/'Turistas lugar residencia isla '!$G189,"-")</f>
        <v>0.23593496927202989</v>
      </c>
      <c r="DL189" s="247" t="str">
        <f t="shared" si="889"/>
        <v>-</v>
      </c>
      <c r="DM189" s="246">
        <f>IFERROR('Turistas lugar residencia isla '!DM189/'Turistas lugar residencia isla '!$I189,"-")</f>
        <v>4.3109321402728044E-2</v>
      </c>
      <c r="DN189" s="247" t="str">
        <f t="shared" si="890"/>
        <v>-</v>
      </c>
      <c r="DO189" s="246">
        <f>IFERROR('Turistas lugar residencia isla '!DO189/'Turistas lugar residencia isla '!$K189,"-")</f>
        <v>4.8929506703960707E-2</v>
      </c>
      <c r="DP189" s="247" t="str">
        <f t="shared" si="891"/>
        <v>-</v>
      </c>
      <c r="DQ189" s="246">
        <f>IFERROR('Turistas lugar residencia isla '!DQ189/'Turistas lugar residencia isla '!$M189,"-")</f>
        <v>1.4859570841864815E-2</v>
      </c>
      <c r="DR189" s="247" t="str">
        <f t="shared" si="892"/>
        <v>-</v>
      </c>
      <c r="DS189" s="246">
        <f>IFERROR('Turistas lugar residencia isla '!DS189/'Turistas lugar residencia isla '!$C189,"-")</f>
        <v>5.8281088867898012E-2</v>
      </c>
      <c r="DT189" s="247" t="str">
        <f t="shared" si="893"/>
        <v>-</v>
      </c>
      <c r="DU189" s="246">
        <f>IFERROR('Turistas lugar residencia isla '!DU189/'Turistas lugar residencia isla '!$E189,"-")</f>
        <v>9.3283134684928409E-2</v>
      </c>
      <c r="DV189" s="247" t="str">
        <f t="shared" si="894"/>
        <v>-</v>
      </c>
      <c r="DW189" s="246">
        <f>IFERROR('Turistas lugar residencia isla '!DW189/'Turistas lugar residencia isla '!$G189,"-")</f>
        <v>8.2905007668782241E-2</v>
      </c>
      <c r="DX189" s="247" t="str">
        <f t="shared" si="895"/>
        <v>-</v>
      </c>
      <c r="DY189" s="246">
        <f>IFERROR('Turistas lugar residencia isla '!DY189/'Turistas lugar residencia isla '!$I189,"-")</f>
        <v>6.7009115959609858E-2</v>
      </c>
      <c r="DZ189" s="247" t="str">
        <f t="shared" si="896"/>
        <v>-</v>
      </c>
      <c r="EA189" s="246">
        <f>IFERROR('Turistas lugar residencia isla '!EA189/'Turistas lugar residencia isla '!$K189,"-")</f>
        <v>3.509298373542586E-2</v>
      </c>
      <c r="EB189" s="247" t="str">
        <f t="shared" si="897"/>
        <v>-</v>
      </c>
      <c r="EC189" s="246">
        <f>IFERROR('Turistas lugar residencia isla '!EC189/'Turistas lugar residencia isla '!$M189,"-")</f>
        <v>5.2620989217786511E-2</v>
      </c>
      <c r="ED189" s="247" t="str">
        <f t="shared" si="898"/>
        <v>-</v>
      </c>
    </row>
    <row r="190" spans="1:134" s="16" customFormat="1" ht="6" customHeight="1" x14ac:dyDescent="0.25">
      <c r="B190" s="33"/>
      <c r="C190" s="233"/>
      <c r="D190" s="234"/>
      <c r="E190" s="233"/>
      <c r="F190" s="234"/>
      <c r="G190" s="233"/>
      <c r="H190" s="234"/>
    </row>
    <row r="191" spans="1:134" s="16" customFormat="1" x14ac:dyDescent="0.25">
      <c r="B191" s="235" t="s">
        <v>57</v>
      </c>
      <c r="C191" s="235"/>
      <c r="D191" s="235"/>
      <c r="E191" s="235"/>
      <c r="F191" s="235"/>
    </row>
    <row r="192" spans="1:134" s="16" customFormat="1" x14ac:dyDescent="0.25">
      <c r="B192" s="33"/>
      <c r="C192" s="233"/>
      <c r="D192" s="234"/>
      <c r="E192" s="233"/>
      <c r="F192" s="234"/>
      <c r="G192" s="233"/>
      <c r="H192" s="234"/>
    </row>
    <row r="193" spans="2:8" s="16" customFormat="1" x14ac:dyDescent="0.25">
      <c r="B193" s="33"/>
      <c r="C193" s="233"/>
      <c r="D193" s="234"/>
      <c r="E193" s="233"/>
      <c r="F193" s="234"/>
      <c r="G193" s="233"/>
      <c r="H193" s="234"/>
    </row>
    <row r="194" spans="2:8" s="16" customFormat="1" x14ac:dyDescent="0.25">
      <c r="B194" s="33"/>
      <c r="C194" s="233"/>
      <c r="D194" s="234"/>
      <c r="E194" s="233"/>
      <c r="F194" s="234"/>
      <c r="G194" s="233"/>
      <c r="H194" s="234"/>
    </row>
    <row r="195" spans="2:8" s="16" customFormat="1" x14ac:dyDescent="0.25">
      <c r="B195" s="33"/>
      <c r="C195" s="233"/>
      <c r="D195" s="234"/>
      <c r="E195" s="233"/>
      <c r="F195" s="234"/>
      <c r="G195" s="233"/>
      <c r="H195" s="234"/>
    </row>
    <row r="196" spans="2:8" s="16" customFormat="1" x14ac:dyDescent="0.25">
      <c r="B196" s="33"/>
      <c r="C196" s="233"/>
      <c r="D196" s="234"/>
      <c r="E196" s="233"/>
      <c r="F196" s="234"/>
      <c r="G196" s="233"/>
      <c r="H196" s="234"/>
    </row>
    <row r="197" spans="2:8" s="16" customFormat="1" x14ac:dyDescent="0.25">
      <c r="B197" s="33"/>
      <c r="C197" s="233"/>
      <c r="D197" s="234"/>
      <c r="E197" s="233"/>
      <c r="F197" s="234"/>
      <c r="G197" s="233"/>
      <c r="H197" s="234"/>
    </row>
    <row r="198" spans="2:8" s="16" customFormat="1" x14ac:dyDescent="0.25">
      <c r="B198" s="33"/>
      <c r="C198" s="233"/>
      <c r="D198" s="234"/>
      <c r="E198" s="233"/>
      <c r="F198" s="234"/>
      <c r="G198" s="233"/>
      <c r="H198" s="234"/>
    </row>
    <row r="199" spans="2:8" s="16" customFormat="1" x14ac:dyDescent="0.25">
      <c r="B199" s="33"/>
      <c r="C199" s="233"/>
      <c r="D199" s="234"/>
      <c r="E199" s="233"/>
      <c r="F199" s="234"/>
      <c r="G199" s="233"/>
      <c r="H199" s="234"/>
    </row>
    <row r="200" spans="2:8" s="16" customFormat="1" x14ac:dyDescent="0.25">
      <c r="B200" s="33"/>
      <c r="C200" s="233"/>
      <c r="D200" s="234"/>
      <c r="E200" s="233"/>
      <c r="F200" s="234"/>
      <c r="G200" s="233"/>
      <c r="H200" s="234"/>
    </row>
    <row r="201" spans="2:8" s="16" customFormat="1" x14ac:dyDescent="0.25">
      <c r="B201" s="33"/>
      <c r="C201" s="233"/>
      <c r="D201" s="234"/>
      <c r="E201" s="233"/>
      <c r="F201" s="234"/>
      <c r="G201" s="233"/>
      <c r="H201" s="234"/>
    </row>
    <row r="202" spans="2:8" s="16" customFormat="1" ht="15.75" x14ac:dyDescent="0.25">
      <c r="B202" s="236"/>
      <c r="C202" s="237"/>
      <c r="D202" s="238"/>
      <c r="E202" s="237"/>
      <c r="F202" s="238"/>
      <c r="G202" s="237"/>
      <c r="H202" s="238"/>
    </row>
    <row r="203" spans="2:8" x14ac:dyDescent="0.25">
      <c r="B203" s="239"/>
      <c r="C203" s="240"/>
      <c r="D203" s="234"/>
      <c r="E203" s="240"/>
      <c r="F203" s="234"/>
      <c r="G203" s="240"/>
      <c r="H203" s="234"/>
    </row>
    <row r="204" spans="2:8" x14ac:dyDescent="0.25">
      <c r="B204" s="239"/>
      <c r="C204" s="240"/>
      <c r="D204" s="234"/>
      <c r="E204" s="240"/>
      <c r="F204" s="234"/>
      <c r="G204" s="240"/>
      <c r="H204" s="234"/>
    </row>
    <row r="205" spans="2:8" x14ac:dyDescent="0.25">
      <c r="B205" s="239"/>
      <c r="C205" s="240"/>
      <c r="D205" s="234"/>
      <c r="E205" s="240"/>
      <c r="F205" s="234"/>
      <c r="G205" s="240"/>
      <c r="H205" s="234"/>
    </row>
    <row r="206" spans="2:8" x14ac:dyDescent="0.25">
      <c r="B206" s="239"/>
      <c r="C206" s="240"/>
      <c r="D206" s="234"/>
      <c r="E206" s="240"/>
      <c r="F206" s="234"/>
      <c r="G206" s="240"/>
      <c r="H206" s="234"/>
    </row>
    <row r="207" spans="2:8" x14ac:dyDescent="0.25">
      <c r="B207" s="239"/>
      <c r="C207" s="240"/>
      <c r="D207" s="234"/>
      <c r="E207" s="240"/>
      <c r="F207" s="234"/>
      <c r="G207" s="240"/>
      <c r="H207" s="234"/>
    </row>
    <row r="208" spans="2:8" x14ac:dyDescent="0.25">
      <c r="B208" s="239"/>
      <c r="C208" s="240"/>
      <c r="D208" s="234"/>
      <c r="E208" s="240"/>
      <c r="F208" s="234"/>
      <c r="G208" s="240"/>
      <c r="H208" s="234"/>
    </row>
    <row r="209" spans="2:8" x14ac:dyDescent="0.25">
      <c r="B209" s="239"/>
      <c r="C209" s="240"/>
      <c r="D209" s="234"/>
      <c r="E209" s="240"/>
      <c r="F209" s="234"/>
      <c r="G209" s="240"/>
      <c r="H209" s="234"/>
    </row>
    <row r="210" spans="2:8" x14ac:dyDescent="0.25">
      <c r="B210" s="239"/>
      <c r="C210" s="240"/>
      <c r="D210" s="234"/>
      <c r="E210" s="240"/>
      <c r="F210" s="234"/>
      <c r="G210" s="240"/>
      <c r="H210" s="234"/>
    </row>
    <row r="211" spans="2:8" x14ac:dyDescent="0.25">
      <c r="B211" s="239"/>
      <c r="C211" s="240"/>
      <c r="D211" s="234"/>
      <c r="E211" s="240"/>
      <c r="F211" s="234"/>
      <c r="G211" s="240"/>
      <c r="H211" s="234"/>
    </row>
    <row r="212" spans="2:8" x14ac:dyDescent="0.25">
      <c r="B212" s="239"/>
      <c r="C212" s="240"/>
      <c r="D212" s="234"/>
      <c r="E212" s="240"/>
      <c r="F212" s="234"/>
      <c r="G212" s="240"/>
      <c r="H212" s="234"/>
    </row>
    <row r="213" spans="2:8" x14ac:dyDescent="0.25">
      <c r="B213" s="239"/>
      <c r="C213" s="240"/>
      <c r="D213" s="234"/>
      <c r="E213" s="240"/>
      <c r="F213" s="234"/>
      <c r="G213" s="240"/>
      <c r="H213" s="234"/>
    </row>
    <row r="214" spans="2:8" x14ac:dyDescent="0.25">
      <c r="B214" s="239"/>
      <c r="C214" s="240"/>
      <c r="D214" s="234"/>
      <c r="E214" s="240"/>
      <c r="F214" s="234"/>
      <c r="G214" s="240"/>
      <c r="H214" s="234"/>
    </row>
    <row r="215" spans="2:8" ht="15.75" x14ac:dyDescent="0.25">
      <c r="B215" s="236"/>
      <c r="C215" s="237"/>
      <c r="D215" s="238"/>
      <c r="E215" s="237"/>
      <c r="F215" s="238"/>
      <c r="G215" s="237"/>
      <c r="H215" s="238"/>
    </row>
    <row r="216" spans="2:8" x14ac:dyDescent="0.25">
      <c r="B216" s="239"/>
      <c r="C216" s="240"/>
      <c r="D216" s="234"/>
      <c r="E216" s="240"/>
      <c r="F216" s="234"/>
      <c r="G216" s="240"/>
      <c r="H216" s="234"/>
    </row>
    <row r="217" spans="2:8" x14ac:dyDescent="0.25">
      <c r="B217" s="239"/>
      <c r="C217" s="240"/>
      <c r="D217" s="234"/>
      <c r="E217" s="240"/>
      <c r="F217" s="234"/>
      <c r="G217" s="240"/>
      <c r="H217" s="234"/>
    </row>
    <row r="218" spans="2:8" x14ac:dyDescent="0.25">
      <c r="B218" s="239"/>
      <c r="C218" s="240"/>
      <c r="D218" s="234"/>
      <c r="E218" s="240"/>
      <c r="F218" s="234"/>
      <c r="G218" s="240"/>
      <c r="H218" s="234"/>
    </row>
    <row r="219" spans="2:8" x14ac:dyDescent="0.25">
      <c r="B219" s="239"/>
      <c r="C219" s="240"/>
      <c r="D219" s="234"/>
      <c r="E219" s="240"/>
      <c r="F219" s="234"/>
      <c r="G219" s="240"/>
      <c r="H219" s="234"/>
    </row>
    <row r="220" spans="2:8" x14ac:dyDescent="0.25">
      <c r="B220" s="239"/>
      <c r="C220" s="240"/>
      <c r="D220" s="234"/>
      <c r="E220" s="240"/>
      <c r="F220" s="234"/>
      <c r="G220" s="240"/>
      <c r="H220" s="234"/>
    </row>
    <row r="221" spans="2:8" x14ac:dyDescent="0.25">
      <c r="B221" s="239"/>
      <c r="C221" s="240"/>
      <c r="D221" s="234"/>
      <c r="E221" s="240"/>
      <c r="F221" s="234"/>
      <c r="G221" s="240"/>
      <c r="H221" s="234"/>
    </row>
    <row r="222" spans="2:8" x14ac:dyDescent="0.25">
      <c r="B222" s="239"/>
      <c r="C222" s="240"/>
      <c r="D222" s="234"/>
      <c r="E222" s="240"/>
      <c r="F222" s="234"/>
      <c r="G222" s="240"/>
      <c r="H222" s="234"/>
    </row>
    <row r="223" spans="2:8" x14ac:dyDescent="0.25">
      <c r="B223" s="239"/>
      <c r="C223" s="240"/>
      <c r="D223" s="234"/>
      <c r="E223" s="240"/>
      <c r="F223" s="234"/>
      <c r="G223" s="240"/>
      <c r="H223" s="234"/>
    </row>
    <row r="224" spans="2:8" x14ac:dyDescent="0.25">
      <c r="B224" s="239"/>
      <c r="C224" s="240"/>
      <c r="D224" s="234"/>
      <c r="E224" s="240"/>
      <c r="F224" s="234"/>
      <c r="G224" s="240"/>
      <c r="H224" s="234"/>
    </row>
    <row r="225" spans="2:8" x14ac:dyDescent="0.25">
      <c r="B225" s="239"/>
      <c r="C225" s="240"/>
      <c r="D225" s="234"/>
      <c r="E225" s="240"/>
      <c r="F225" s="234"/>
      <c r="G225" s="240"/>
      <c r="H225" s="234"/>
    </row>
    <row r="226" spans="2:8" x14ac:dyDescent="0.25">
      <c r="B226" s="239"/>
      <c r="C226" s="240"/>
      <c r="D226" s="234"/>
      <c r="E226" s="240"/>
      <c r="F226" s="234"/>
      <c r="G226" s="240"/>
      <c r="H226" s="234"/>
    </row>
    <row r="227" spans="2:8" x14ac:dyDescent="0.25">
      <c r="B227" s="239"/>
      <c r="C227" s="240"/>
      <c r="D227" s="234"/>
      <c r="E227" s="240"/>
      <c r="F227" s="234"/>
      <c r="G227" s="240"/>
      <c r="H227" s="234"/>
    </row>
    <row r="228" spans="2:8" ht="15.75" x14ac:dyDescent="0.25">
      <c r="B228" s="236"/>
      <c r="C228" s="237"/>
      <c r="D228" s="238"/>
      <c r="E228" s="237"/>
      <c r="F228" s="238"/>
      <c r="G228" s="237"/>
      <c r="H228" s="238"/>
    </row>
    <row r="229" spans="2:8" x14ac:dyDescent="0.25">
      <c r="B229" s="239"/>
      <c r="C229" s="240"/>
      <c r="D229" s="234"/>
      <c r="E229" s="240"/>
      <c r="F229" s="234"/>
      <c r="G229" s="240"/>
      <c r="H229" s="234"/>
    </row>
    <row r="230" spans="2:8" x14ac:dyDescent="0.25">
      <c r="B230" s="239"/>
      <c r="C230" s="240"/>
      <c r="D230" s="234"/>
      <c r="E230" s="240"/>
      <c r="F230" s="234"/>
      <c r="G230" s="240"/>
      <c r="H230" s="234"/>
    </row>
    <row r="231" spans="2:8" x14ac:dyDescent="0.25">
      <c r="B231" s="239"/>
      <c r="C231" s="240"/>
      <c r="D231" s="234"/>
      <c r="E231" s="240"/>
      <c r="F231" s="234"/>
      <c r="G231" s="240"/>
      <c r="H231" s="234"/>
    </row>
    <row r="232" spans="2:8" x14ac:dyDescent="0.25">
      <c r="B232" s="239"/>
      <c r="C232" s="240"/>
      <c r="D232" s="234"/>
      <c r="E232" s="240"/>
      <c r="F232" s="234"/>
      <c r="G232" s="240"/>
      <c r="H232" s="234"/>
    </row>
    <row r="233" spans="2:8" x14ac:dyDescent="0.25">
      <c r="B233" s="239"/>
      <c r="C233" s="240"/>
      <c r="D233" s="234"/>
      <c r="E233" s="240"/>
      <c r="F233" s="234"/>
      <c r="G233" s="240"/>
      <c r="H233" s="234"/>
    </row>
    <row r="234" spans="2:8" x14ac:dyDescent="0.25">
      <c r="B234" s="239"/>
      <c r="C234" s="240"/>
      <c r="D234" s="234"/>
      <c r="E234" s="240"/>
      <c r="F234" s="234"/>
      <c r="G234" s="240"/>
      <c r="H234" s="234"/>
    </row>
    <row r="235" spans="2:8" x14ac:dyDescent="0.25">
      <c r="B235" s="239"/>
      <c r="C235" s="240"/>
      <c r="D235" s="234"/>
      <c r="E235" s="240"/>
      <c r="F235" s="234"/>
      <c r="G235" s="240"/>
      <c r="H235" s="234"/>
    </row>
    <row r="236" spans="2:8" x14ac:dyDescent="0.25">
      <c r="B236" s="239"/>
      <c r="C236" s="240"/>
      <c r="D236" s="234"/>
      <c r="E236" s="240"/>
      <c r="F236" s="234"/>
      <c r="G236" s="240"/>
      <c r="H236" s="234"/>
    </row>
    <row r="237" spans="2:8" x14ac:dyDescent="0.25">
      <c r="B237" s="239"/>
      <c r="C237" s="240"/>
      <c r="D237" s="234"/>
      <c r="E237" s="240"/>
      <c r="F237" s="234"/>
      <c r="G237" s="240"/>
      <c r="H237" s="234"/>
    </row>
    <row r="238" spans="2:8" x14ac:dyDescent="0.25">
      <c r="B238" s="239"/>
      <c r="C238" s="240"/>
      <c r="D238" s="234"/>
      <c r="E238" s="240"/>
      <c r="F238" s="234"/>
      <c r="G238" s="240"/>
      <c r="H238" s="234"/>
    </row>
    <row r="239" spans="2:8" x14ac:dyDescent="0.25">
      <c r="B239" s="239"/>
      <c r="C239" s="240"/>
      <c r="D239" s="234"/>
      <c r="E239" s="240"/>
      <c r="F239" s="234"/>
      <c r="G239" s="240"/>
      <c r="H239" s="234"/>
    </row>
    <row r="240" spans="2:8" x14ac:dyDescent="0.25">
      <c r="B240" s="239"/>
      <c r="C240" s="240"/>
      <c r="D240" s="234"/>
      <c r="E240" s="240"/>
      <c r="F240" s="234"/>
      <c r="G240" s="240"/>
      <c r="H240" s="234"/>
    </row>
    <row r="241" spans="2:8" ht="15.75" x14ac:dyDescent="0.25">
      <c r="B241" s="236"/>
      <c r="C241" s="237"/>
      <c r="D241" s="238"/>
      <c r="E241" s="237"/>
      <c r="F241" s="238"/>
      <c r="G241" s="237"/>
      <c r="H241" s="238"/>
    </row>
    <row r="242" spans="2:8" x14ac:dyDescent="0.25">
      <c r="B242" s="239"/>
      <c r="C242" s="240"/>
      <c r="D242" s="234"/>
      <c r="E242" s="240"/>
      <c r="F242" s="234"/>
      <c r="G242" s="240"/>
      <c r="H242" s="234"/>
    </row>
    <row r="243" spans="2:8" x14ac:dyDescent="0.25">
      <c r="B243" s="239"/>
      <c r="C243" s="240"/>
      <c r="D243" s="234"/>
      <c r="E243" s="240"/>
      <c r="F243" s="234"/>
      <c r="G243" s="240"/>
      <c r="H243" s="234"/>
    </row>
    <row r="244" spans="2:8" x14ac:dyDescent="0.25">
      <c r="B244" s="239"/>
      <c r="C244" s="240"/>
      <c r="D244" s="234"/>
      <c r="E244" s="240"/>
      <c r="F244" s="234"/>
      <c r="G244" s="240"/>
      <c r="H244" s="234"/>
    </row>
    <row r="245" spans="2:8" x14ac:dyDescent="0.25">
      <c r="B245" s="239"/>
      <c r="C245" s="240"/>
      <c r="D245" s="234"/>
      <c r="E245" s="240"/>
      <c r="F245" s="234"/>
      <c r="G245" s="240"/>
      <c r="H245" s="234"/>
    </row>
    <row r="246" spans="2:8" x14ac:dyDescent="0.25">
      <c r="B246" s="239"/>
      <c r="C246" s="240"/>
      <c r="D246" s="234"/>
      <c r="E246" s="240"/>
      <c r="F246" s="234"/>
      <c r="G246" s="240"/>
      <c r="H246" s="234"/>
    </row>
    <row r="247" spans="2:8" x14ac:dyDescent="0.25">
      <c r="B247" s="239"/>
      <c r="C247" s="240"/>
      <c r="D247" s="234"/>
      <c r="E247" s="240"/>
      <c r="F247" s="234"/>
      <c r="G247" s="240"/>
      <c r="H247" s="234"/>
    </row>
    <row r="248" spans="2:8" x14ac:dyDescent="0.25">
      <c r="B248" s="239"/>
      <c r="C248" s="240"/>
      <c r="D248" s="234"/>
      <c r="E248" s="240"/>
      <c r="F248" s="234"/>
      <c r="G248" s="240"/>
      <c r="H248" s="234"/>
    </row>
    <row r="249" spans="2:8" x14ac:dyDescent="0.25">
      <c r="B249" s="239"/>
      <c r="C249" s="240"/>
      <c r="D249" s="234"/>
      <c r="E249" s="240"/>
      <c r="F249" s="234"/>
      <c r="G249" s="240"/>
      <c r="H249" s="234"/>
    </row>
    <row r="250" spans="2:8" x14ac:dyDescent="0.25">
      <c r="B250" s="239"/>
      <c r="C250" s="240"/>
      <c r="D250" s="234"/>
      <c r="E250" s="240"/>
      <c r="F250" s="234"/>
      <c r="G250" s="240"/>
      <c r="H250" s="234"/>
    </row>
    <row r="251" spans="2:8" x14ac:dyDescent="0.25">
      <c r="B251" s="239"/>
      <c r="C251" s="240"/>
      <c r="D251" s="234"/>
      <c r="E251" s="240"/>
      <c r="F251" s="234"/>
      <c r="G251" s="240"/>
      <c r="H251" s="234"/>
    </row>
    <row r="252" spans="2:8" x14ac:dyDescent="0.25">
      <c r="B252" s="239"/>
      <c r="C252" s="240"/>
      <c r="D252" s="234"/>
      <c r="E252" s="240"/>
      <c r="F252" s="234"/>
      <c r="G252" s="240"/>
      <c r="H252" s="234"/>
    </row>
    <row r="253" spans="2:8" x14ac:dyDescent="0.25">
      <c r="B253" s="239"/>
      <c r="C253" s="240"/>
      <c r="D253" s="234"/>
      <c r="E253" s="240"/>
      <c r="F253" s="234"/>
      <c r="G253" s="240"/>
      <c r="H253" s="234"/>
    </row>
    <row r="254" spans="2:8" ht="15.75" x14ac:dyDescent="0.25">
      <c r="B254" s="236"/>
      <c r="C254" s="237"/>
      <c r="D254" s="238"/>
      <c r="E254" s="237"/>
      <c r="F254" s="238"/>
      <c r="G254" s="237"/>
      <c r="H254" s="238"/>
    </row>
    <row r="255" spans="2:8" x14ac:dyDescent="0.25">
      <c r="B255" s="239"/>
      <c r="C255" s="240"/>
      <c r="D255" s="234"/>
      <c r="E255" s="240"/>
      <c r="F255" s="234"/>
      <c r="G255" s="240"/>
      <c r="H255" s="234"/>
    </row>
    <row r="256" spans="2:8" x14ac:dyDescent="0.25">
      <c r="B256" s="239"/>
      <c r="C256" s="240"/>
      <c r="D256" s="234"/>
      <c r="E256" s="240"/>
      <c r="F256" s="234"/>
      <c r="G256" s="240"/>
      <c r="H256" s="234"/>
    </row>
    <row r="257" spans="2:8" x14ac:dyDescent="0.25">
      <c r="B257" s="239"/>
      <c r="C257" s="240"/>
      <c r="D257" s="234"/>
      <c r="E257" s="240"/>
      <c r="F257" s="234"/>
      <c r="G257" s="240"/>
      <c r="H257" s="234"/>
    </row>
    <row r="258" spans="2:8" x14ac:dyDescent="0.25">
      <c r="B258" s="239"/>
      <c r="C258" s="240"/>
      <c r="D258" s="234"/>
      <c r="E258" s="240"/>
      <c r="F258" s="234"/>
      <c r="G258" s="240"/>
      <c r="H258" s="234"/>
    </row>
    <row r="259" spans="2:8" x14ac:dyDescent="0.25">
      <c r="B259" s="239"/>
      <c r="C259" s="240"/>
      <c r="D259" s="234"/>
      <c r="E259" s="240"/>
      <c r="F259" s="234"/>
      <c r="G259" s="240"/>
      <c r="H259" s="234"/>
    </row>
    <row r="260" spans="2:8" x14ac:dyDescent="0.25">
      <c r="B260" s="239"/>
      <c r="C260" s="240"/>
      <c r="D260" s="234"/>
      <c r="E260" s="240"/>
      <c r="F260" s="234"/>
      <c r="G260" s="240"/>
      <c r="H260" s="234"/>
    </row>
    <row r="261" spans="2:8" x14ac:dyDescent="0.25">
      <c r="B261" s="239"/>
      <c r="C261" s="240"/>
      <c r="D261" s="234"/>
      <c r="E261" s="240"/>
      <c r="F261" s="234"/>
      <c r="G261" s="240"/>
      <c r="H261" s="234"/>
    </row>
    <row r="262" spans="2:8" x14ac:dyDescent="0.25">
      <c r="B262" s="239"/>
      <c r="C262" s="240"/>
      <c r="D262" s="234"/>
      <c r="E262" s="240"/>
      <c r="F262" s="234"/>
      <c r="G262" s="240"/>
      <c r="H262" s="234"/>
    </row>
    <row r="263" spans="2:8" x14ac:dyDescent="0.25">
      <c r="B263" s="239"/>
      <c r="C263" s="240"/>
      <c r="D263" s="234"/>
      <c r="E263" s="240"/>
      <c r="F263" s="234"/>
      <c r="G263" s="240"/>
      <c r="H263" s="234"/>
    </row>
    <row r="264" spans="2:8" x14ac:dyDescent="0.25">
      <c r="B264" s="239"/>
      <c r="C264" s="240"/>
      <c r="D264" s="234"/>
      <c r="E264" s="240"/>
      <c r="F264" s="234"/>
      <c r="G264" s="240"/>
      <c r="H264" s="234"/>
    </row>
    <row r="265" spans="2:8" x14ac:dyDescent="0.25">
      <c r="B265" s="239"/>
      <c r="C265" s="240"/>
      <c r="D265" s="234"/>
      <c r="E265" s="240"/>
      <c r="F265" s="234"/>
      <c r="G265" s="240"/>
      <c r="H265" s="234"/>
    </row>
    <row r="266" spans="2:8" x14ac:dyDescent="0.25">
      <c r="B266" s="239"/>
      <c r="C266" s="240"/>
      <c r="D266" s="234"/>
      <c r="E266" s="240"/>
      <c r="F266" s="234"/>
      <c r="G266" s="240"/>
      <c r="H266" s="234"/>
    </row>
    <row r="267" spans="2:8" ht="15.75" x14ac:dyDescent="0.25">
      <c r="B267" s="236"/>
      <c r="C267" s="237"/>
      <c r="D267" s="238"/>
      <c r="E267" s="237"/>
      <c r="F267" s="238"/>
      <c r="G267" s="237"/>
      <c r="H267" s="238"/>
    </row>
    <row r="268" spans="2:8" x14ac:dyDescent="0.25">
      <c r="B268" s="239"/>
      <c r="C268" s="240"/>
      <c r="D268" s="234"/>
      <c r="E268" s="240"/>
      <c r="F268" s="234"/>
      <c r="G268" s="240"/>
      <c r="H268" s="234"/>
    </row>
    <row r="269" spans="2:8" x14ac:dyDescent="0.25">
      <c r="B269" s="239"/>
      <c r="C269" s="240"/>
      <c r="D269" s="234"/>
      <c r="E269" s="240"/>
      <c r="F269" s="234"/>
      <c r="G269" s="240"/>
      <c r="H269" s="234"/>
    </row>
    <row r="270" spans="2:8" x14ac:dyDescent="0.25">
      <c r="B270" s="239"/>
      <c r="C270" s="240"/>
      <c r="D270" s="234"/>
      <c r="E270" s="240"/>
      <c r="F270" s="234"/>
      <c r="G270" s="240"/>
      <c r="H270" s="234"/>
    </row>
    <row r="271" spans="2:8" x14ac:dyDescent="0.25">
      <c r="B271" s="239"/>
      <c r="C271" s="240"/>
      <c r="D271" s="234"/>
      <c r="E271" s="240"/>
      <c r="F271" s="234"/>
      <c r="G271" s="240"/>
      <c r="H271" s="234"/>
    </row>
    <row r="272" spans="2:8" x14ac:dyDescent="0.25">
      <c r="B272" s="239"/>
      <c r="C272" s="240"/>
      <c r="D272" s="234"/>
      <c r="E272" s="240"/>
      <c r="F272" s="234"/>
      <c r="G272" s="240"/>
      <c r="H272" s="234"/>
    </row>
    <row r="273" spans="2:8" x14ac:dyDescent="0.25">
      <c r="B273" s="239"/>
      <c r="C273" s="240"/>
      <c r="D273" s="234"/>
      <c r="E273" s="240"/>
      <c r="F273" s="234"/>
      <c r="G273" s="240"/>
      <c r="H273" s="234"/>
    </row>
    <row r="274" spans="2:8" x14ac:dyDescent="0.25">
      <c r="B274" s="239"/>
      <c r="C274" s="240"/>
      <c r="D274" s="234"/>
      <c r="E274" s="240"/>
      <c r="F274" s="234"/>
      <c r="G274" s="240"/>
      <c r="H274" s="234"/>
    </row>
    <row r="275" spans="2:8" x14ac:dyDescent="0.25">
      <c r="B275" s="239"/>
      <c r="C275" s="240"/>
      <c r="D275" s="234"/>
      <c r="E275" s="240"/>
      <c r="F275" s="234"/>
      <c r="G275" s="240"/>
      <c r="H275" s="234"/>
    </row>
    <row r="276" spans="2:8" x14ac:dyDescent="0.25">
      <c r="B276" s="239"/>
      <c r="C276" s="240"/>
      <c r="D276" s="234"/>
      <c r="E276" s="240"/>
      <c r="F276" s="234"/>
      <c r="G276" s="240"/>
      <c r="H276" s="234"/>
    </row>
    <row r="277" spans="2:8" x14ac:dyDescent="0.25">
      <c r="B277" s="239"/>
      <c r="C277" s="240"/>
      <c r="D277" s="234"/>
      <c r="E277" s="240"/>
      <c r="F277" s="234"/>
      <c r="G277" s="240"/>
      <c r="H277" s="234"/>
    </row>
    <row r="278" spans="2:8" x14ac:dyDescent="0.25">
      <c r="B278" s="239"/>
      <c r="C278" s="240"/>
      <c r="D278" s="234"/>
      <c r="E278" s="240"/>
      <c r="F278" s="234"/>
      <c r="G278" s="240"/>
      <c r="H278" s="234"/>
    </row>
    <row r="279" spans="2:8" x14ac:dyDescent="0.25">
      <c r="B279" s="239"/>
      <c r="C279" s="240"/>
      <c r="D279" s="234"/>
      <c r="E279" s="240"/>
      <c r="F279" s="234"/>
      <c r="G279" s="240"/>
      <c r="H279" s="234"/>
    </row>
    <row r="280" spans="2:8" ht="15.75" x14ac:dyDescent="0.25">
      <c r="B280" s="236"/>
      <c r="C280" s="237"/>
      <c r="D280" s="238"/>
      <c r="E280" s="237"/>
      <c r="F280" s="238"/>
      <c r="G280" s="237"/>
      <c r="H280" s="238"/>
    </row>
  </sheetData>
  <mergeCells count="78">
    <mergeCell ref="EC6:ED6"/>
    <mergeCell ref="B191:F191"/>
    <mergeCell ref="DQ6:DR6"/>
    <mergeCell ref="DS6:DT6"/>
    <mergeCell ref="DU6:DV6"/>
    <mergeCell ref="DW6:DX6"/>
    <mergeCell ref="DY6:DZ6"/>
    <mergeCell ref="EA6:EB6"/>
    <mergeCell ref="DE6:DF6"/>
    <mergeCell ref="DG6:DH6"/>
    <mergeCell ref="DI6:DJ6"/>
    <mergeCell ref="DK6:DL6"/>
    <mergeCell ref="DM6:DN6"/>
    <mergeCell ref="DO6:DP6"/>
    <mergeCell ref="CS6:CT6"/>
    <mergeCell ref="CU6:CV6"/>
    <mergeCell ref="CW6:CX6"/>
    <mergeCell ref="CY6:CZ6"/>
    <mergeCell ref="DA6:DB6"/>
    <mergeCell ref="DC6:DD6"/>
    <mergeCell ref="CG6:CH6"/>
    <mergeCell ref="CI6:CJ6"/>
    <mergeCell ref="CK6:CL6"/>
    <mergeCell ref="CM6:CN6"/>
    <mergeCell ref="CO6:CP6"/>
    <mergeCell ref="CQ6:CR6"/>
    <mergeCell ref="BU6:BV6"/>
    <mergeCell ref="BW6:BX6"/>
    <mergeCell ref="BY6:BZ6"/>
    <mergeCell ref="CA6:CB6"/>
    <mergeCell ref="CC6:CD6"/>
    <mergeCell ref="CE6:CF6"/>
    <mergeCell ref="BI6:BJ6"/>
    <mergeCell ref="BK6:BL6"/>
    <mergeCell ref="BM6:BN6"/>
    <mergeCell ref="BO6:BP6"/>
    <mergeCell ref="BQ6:BR6"/>
    <mergeCell ref="BS6:BT6"/>
    <mergeCell ref="AW6:AX6"/>
    <mergeCell ref="AY6:AZ6"/>
    <mergeCell ref="BA6:BB6"/>
    <mergeCell ref="BC6:BD6"/>
    <mergeCell ref="BE6:BF6"/>
    <mergeCell ref="BG6:BH6"/>
    <mergeCell ref="AK6:AL6"/>
    <mergeCell ref="AM6:AN6"/>
    <mergeCell ref="AO6:AP6"/>
    <mergeCell ref="AQ6:AR6"/>
    <mergeCell ref="AS6:AT6"/>
    <mergeCell ref="AU6:AV6"/>
    <mergeCell ref="Y6:Z6"/>
    <mergeCell ref="AA6:AB6"/>
    <mergeCell ref="AC6:AD6"/>
    <mergeCell ref="AE6:AF6"/>
    <mergeCell ref="AG6:AH6"/>
    <mergeCell ref="AI6:AJ6"/>
    <mergeCell ref="M6:N6"/>
    <mergeCell ref="O6:P6"/>
    <mergeCell ref="Q6:R6"/>
    <mergeCell ref="S6:T6"/>
    <mergeCell ref="U6:V6"/>
    <mergeCell ref="W6:X6"/>
    <mergeCell ref="BW5:CH5"/>
    <mergeCell ref="CI5:CT5"/>
    <mergeCell ref="CU5:DF5"/>
    <mergeCell ref="DG5:DR5"/>
    <mergeCell ref="DS5:ED5"/>
    <mergeCell ref="C6:D6"/>
    <mergeCell ref="E6:F6"/>
    <mergeCell ref="G6:H6"/>
    <mergeCell ref="I6:J6"/>
    <mergeCell ref="K6:L6"/>
    <mergeCell ref="C5:N5"/>
    <mergeCell ref="O5:Z5"/>
    <mergeCell ref="AA5:AL5"/>
    <mergeCell ref="AM5:AX5"/>
    <mergeCell ref="AY5:BJ5"/>
    <mergeCell ref="BK5:BV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71A31-229F-466A-AB4F-C6A257137DC7}">
  <dimension ref="A1:EF233"/>
  <sheetViews>
    <sheetView showGridLines="0" workbookViewId="0"/>
  </sheetViews>
  <sheetFormatPr baseColWidth="10" defaultRowHeight="15" x14ac:dyDescent="0.25"/>
  <cols>
    <col min="1" max="1" width="18.42578125" customWidth="1"/>
    <col min="2" max="2" width="20.7109375" customWidth="1"/>
    <col min="3" max="4" width="30" customWidth="1"/>
    <col min="16" max="16" width="15.85546875" customWidth="1"/>
  </cols>
  <sheetData>
    <row r="1" spans="1:136" ht="40.5" customHeight="1" x14ac:dyDescent="0.25"/>
    <row r="4" spans="1:136" ht="21.75" thickBot="1" x14ac:dyDescent="0.3">
      <c r="B4" s="11" t="s">
        <v>27</v>
      </c>
      <c r="C4" s="12"/>
      <c r="D4" s="11"/>
    </row>
    <row r="5" spans="1:136" ht="9.75" customHeight="1" thickBot="1" x14ac:dyDescent="0.3">
      <c r="B5" s="14"/>
      <c r="C5" s="15"/>
      <c r="D5" s="14"/>
    </row>
    <row r="6" spans="1:136" ht="22.5" thickTop="1" thickBot="1" x14ac:dyDescent="0.3">
      <c r="B6" s="17" t="s">
        <v>29</v>
      </c>
      <c r="C6" s="18" t="s">
        <v>30</v>
      </c>
      <c r="D6" s="19"/>
    </row>
    <row r="7" spans="1:136" ht="16.5" thickTop="1" thickBot="1" x14ac:dyDescent="0.3">
      <c r="B7" s="27"/>
      <c r="C7" s="28" t="s">
        <v>31</v>
      </c>
      <c r="D7" s="29" t="s">
        <v>94</v>
      </c>
    </row>
    <row r="8" spans="1:136" x14ac:dyDescent="0.25">
      <c r="A8" s="33"/>
      <c r="B8" s="33">
        <v>2022</v>
      </c>
      <c r="C8" s="34">
        <v>5951456</v>
      </c>
      <c r="D8" s="35">
        <f t="shared" ref="D8:D19" si="0">C8/C9-1</f>
        <v>1.1541782644104606</v>
      </c>
      <c r="P8" t="str">
        <f>IFERROR(O8/O21-1,"-")</f>
        <v>-</v>
      </c>
      <c r="T8" t="str">
        <f>IFERROR(S8/S47-1,"-")</f>
        <v>-</v>
      </c>
      <c r="X8" t="str">
        <f>IFERROR(W8/W21-1,"-")</f>
        <v>-</v>
      </c>
      <c r="Z8" t="str">
        <f>IFERROR(Y8/Y21-1,"-")</f>
        <v>-</v>
      </c>
      <c r="AB8" t="str">
        <f>IFERROR(AA8/AA21-1,"-")</f>
        <v>-</v>
      </c>
      <c r="AD8" t="str">
        <f>IFERROR(AC8/AC21-1,"-")</f>
        <v>-</v>
      </c>
      <c r="AF8" t="str">
        <f>IFERROR(AE8/AE21-1,"-")</f>
        <v>-</v>
      </c>
      <c r="AH8" t="str">
        <f>IFERROR(AG8/AG21-1,"-")</f>
        <v>-</v>
      </c>
      <c r="AJ8" t="str">
        <f>IFERROR(AI8/AI21-1,"-")</f>
        <v>-</v>
      </c>
      <c r="AL8" t="str">
        <f>IFERROR(AK8/AK21-1,"-")</f>
        <v>-</v>
      </c>
      <c r="AN8" t="str">
        <f>IFERROR(AM8/AM21-1,"-")</f>
        <v>-</v>
      </c>
      <c r="AP8" t="str">
        <f>IFERROR(AO8/AO21-1,"-")</f>
        <v>-</v>
      </c>
      <c r="AR8" t="str">
        <f>IFERROR(AQ8/AQ21-1,"-")</f>
        <v>-</v>
      </c>
      <c r="AT8" t="str">
        <f>IFERROR(AS8/AS21-1,"-")</f>
        <v>-</v>
      </c>
      <c r="AV8" t="str">
        <f>IFERROR(AU8/AU21-1,"-")</f>
        <v>-</v>
      </c>
      <c r="AX8" t="str">
        <f>IFERROR(AW8/AW21-1,"-")</f>
        <v>-</v>
      </c>
      <c r="AZ8" t="str">
        <f>IFERROR(AY8/AY21-1,"-")</f>
        <v>-</v>
      </c>
      <c r="BB8" t="str">
        <f>IFERROR(BA8/BA21-1,"-")</f>
        <v>-</v>
      </c>
      <c r="BD8" t="str">
        <f>IFERROR(BC8/BC21-1,"-")</f>
        <v>-</v>
      </c>
      <c r="BF8" t="str">
        <f>IFERROR(BE8/BE21-1,"-")</f>
        <v>-</v>
      </c>
      <c r="BH8" t="str">
        <f>IFERROR(BG8/BG21-1,"-")</f>
        <v>-</v>
      </c>
      <c r="BJ8" t="str">
        <f>IFERROR(BI8/BI21-1,"-")</f>
        <v>-</v>
      </c>
      <c r="BL8" t="str">
        <f>IFERROR(BK8/BK21-1,"-")</f>
        <v>-</v>
      </c>
      <c r="BN8" t="str">
        <f>IFERROR(BM8/BM21-1,"-")</f>
        <v>-</v>
      </c>
      <c r="BP8" t="str">
        <f>IFERROR(BO8/BO21-1,"-")</f>
        <v>-</v>
      </c>
      <c r="BR8" t="str">
        <f>IFERROR(BQ8/BQ21-1,"-")</f>
        <v>-</v>
      </c>
      <c r="BT8" t="str">
        <f>IFERROR(BS8/BS21-1,"-")</f>
        <v>-</v>
      </c>
      <c r="BV8" t="str">
        <f>IFERROR(BU8/BU21-1,"-")</f>
        <v>-</v>
      </c>
      <c r="BX8" t="str">
        <f>IFERROR(BW8/BW21-1,"-")</f>
        <v>-</v>
      </c>
      <c r="BZ8" t="str">
        <f>IFERROR(BY8/BY21-1,"-")</f>
        <v>-</v>
      </c>
      <c r="CB8" t="str">
        <f>IFERROR(CA8/CA21-1,"-")</f>
        <v>-</v>
      </c>
      <c r="CD8" t="str">
        <f>IFERROR(CC8/CC21-1,"-")</f>
        <v>-</v>
      </c>
      <c r="CF8" t="str">
        <f>IFERROR(CE8/CE21-1,"-")</f>
        <v>-</v>
      </c>
      <c r="CH8" t="str">
        <f>IFERROR(CG8/CG21-1,"-")</f>
        <v>-</v>
      </c>
      <c r="CJ8" t="str">
        <f>IFERROR(CI8/CI21-1,"-")</f>
        <v>-</v>
      </c>
      <c r="CL8" t="str">
        <f>IFERROR(CK8/CK21-1,"-")</f>
        <v>-</v>
      </c>
      <c r="CN8" t="str">
        <f>IFERROR(CM8/CM21-1,"-")</f>
        <v>-</v>
      </c>
      <c r="CP8" t="str">
        <f>IFERROR(CO8/CO21-1,"-")</f>
        <v>-</v>
      </c>
      <c r="CR8" t="str">
        <f>IFERROR(CQ8/CQ21-1,"-")</f>
        <v>-</v>
      </c>
      <c r="CT8" t="str">
        <f>IFERROR(CS8/CS21-1,"-")</f>
        <v>-</v>
      </c>
      <c r="CV8" t="str">
        <f>IFERROR(CU8/CU21-1,"-")</f>
        <v>-</v>
      </c>
      <c r="CX8" t="str">
        <f>IFERROR(CW8/CW21-1,"-")</f>
        <v>-</v>
      </c>
      <c r="CZ8" t="str">
        <f>IFERROR(CY8/CY21-1,"-")</f>
        <v>-</v>
      </c>
      <c r="DB8" t="str">
        <f>IFERROR(DA8/DA21-1,"-")</f>
        <v>-</v>
      </c>
      <c r="DD8" t="str">
        <f>IFERROR(DC8/DC21-1,"-")</f>
        <v>-</v>
      </c>
      <c r="DF8" t="str">
        <f>IFERROR(DE8/DE21-1,"-")</f>
        <v>-</v>
      </c>
      <c r="DH8" t="str">
        <f>IFERROR(DG8/DG21-1,"-")</f>
        <v>-</v>
      </c>
      <c r="DJ8" t="str">
        <f>IFERROR(DI8/DI21-1,"-")</f>
        <v>-</v>
      </c>
      <c r="DL8" t="str">
        <f>IFERROR(DK8/DK21-1,"-")</f>
        <v>-</v>
      </c>
      <c r="DN8" t="str">
        <f>IFERROR(DM8/DM21-1,"-")</f>
        <v>-</v>
      </c>
      <c r="DP8" t="str">
        <f>IFERROR(DO8/DO21-1,"-")</f>
        <v>-</v>
      </c>
      <c r="DR8" t="str">
        <f>IFERROR(DQ8/DQ21-1,"-")</f>
        <v>-</v>
      </c>
      <c r="DT8" t="str">
        <f>IFERROR(DS8/DS21-1,"-")</f>
        <v>-</v>
      </c>
      <c r="DV8" t="str">
        <f>IFERROR(DU8/DU21-1,"-")</f>
        <v>-</v>
      </c>
      <c r="DX8" t="str">
        <f>IFERROR(DW8/DW21-1,"-")</f>
        <v>-</v>
      </c>
      <c r="DZ8" t="str">
        <f>IFERROR(DY8/DY21-1,"-")</f>
        <v>-</v>
      </c>
      <c r="EB8" t="str">
        <f>IFERROR(EA8/EA21-1,"-")</f>
        <v>-</v>
      </c>
      <c r="ED8" t="str">
        <f>IFERROR(EC8/EC21-1,"-")</f>
        <v>-</v>
      </c>
      <c r="EF8" t="str">
        <f>IFERROR(EE8/EE21-1,"-")</f>
        <v>-</v>
      </c>
    </row>
    <row r="9" spans="1:136" x14ac:dyDescent="0.25">
      <c r="A9" s="33"/>
      <c r="B9" s="33">
        <v>2021</v>
      </c>
      <c r="C9" s="34">
        <v>2762750</v>
      </c>
      <c r="D9" s="35">
        <f t="shared" si="0"/>
        <v>0.43003553413787654</v>
      </c>
    </row>
    <row r="10" spans="1:136" x14ac:dyDescent="0.25">
      <c r="A10" s="33"/>
      <c r="B10" s="33">
        <v>2020</v>
      </c>
      <c r="C10" s="34">
        <v>1931945</v>
      </c>
      <c r="D10" s="35">
        <f t="shared" si="0"/>
        <v>-0.67196534687256237</v>
      </c>
    </row>
    <row r="11" spans="1:136" x14ac:dyDescent="0.25">
      <c r="A11" s="33"/>
      <c r="B11" s="33">
        <v>2019</v>
      </c>
      <c r="C11" s="34">
        <v>5889454</v>
      </c>
      <c r="D11" s="35">
        <f t="shared" si="0"/>
        <v>-9.9997613020936793E-3</v>
      </c>
    </row>
    <row r="12" spans="1:136" x14ac:dyDescent="0.25">
      <c r="A12" s="33"/>
      <c r="B12" s="33">
        <v>2018</v>
      </c>
      <c r="C12" s="34">
        <v>5948942</v>
      </c>
      <c r="D12" s="35">
        <f t="shared" si="0"/>
        <v>-3.7635935856005998E-2</v>
      </c>
    </row>
    <row r="13" spans="1:136" x14ac:dyDescent="0.25">
      <c r="A13" s="33"/>
      <c r="B13" s="33">
        <v>2017</v>
      </c>
      <c r="C13" s="34">
        <v>6181592</v>
      </c>
      <c r="D13" s="35">
        <f t="shared" si="0"/>
        <v>7.133458763894307E-2</v>
      </c>
    </row>
    <row r="14" spans="1:136" x14ac:dyDescent="0.25">
      <c r="A14" s="33"/>
      <c r="B14" s="33">
        <v>2016</v>
      </c>
      <c r="C14" s="34">
        <v>5769992</v>
      </c>
      <c r="D14" s="35">
        <f t="shared" si="0"/>
        <v>0.11063712739949438</v>
      </c>
    </row>
    <row r="15" spans="1:136" x14ac:dyDescent="0.25">
      <c r="A15" s="33"/>
      <c r="B15" s="33">
        <v>2015</v>
      </c>
      <c r="C15" s="34">
        <v>5195209</v>
      </c>
      <c r="D15" s="35">
        <f t="shared" si="0"/>
        <v>-1.2831889369313565E-3</v>
      </c>
    </row>
    <row r="16" spans="1:136" x14ac:dyDescent="0.25">
      <c r="A16" s="33"/>
      <c r="B16" s="33">
        <v>2014</v>
      </c>
      <c r="C16" s="34">
        <v>5201884</v>
      </c>
      <c r="D16" s="35">
        <f t="shared" si="0"/>
        <v>7.4964203224427317E-2</v>
      </c>
    </row>
    <row r="17" spans="1:26" x14ac:dyDescent="0.25">
      <c r="A17" s="33"/>
      <c r="B17" s="33">
        <v>2013</v>
      </c>
      <c r="C17" s="34">
        <v>4839123</v>
      </c>
      <c r="D17" s="35">
        <f t="shared" si="0"/>
        <v>4.6408406344719655E-2</v>
      </c>
    </row>
    <row r="18" spans="1:26" x14ac:dyDescent="0.25">
      <c r="A18" s="33"/>
      <c r="B18" s="33">
        <v>2012</v>
      </c>
      <c r="C18" s="34">
        <v>4624507</v>
      </c>
      <c r="D18" s="35">
        <f t="shared" si="0"/>
        <v>7.3065280639377228E-3</v>
      </c>
    </row>
    <row r="19" spans="1:26" x14ac:dyDescent="0.25">
      <c r="A19" s="33"/>
      <c r="B19" s="33">
        <v>2011</v>
      </c>
      <c r="C19" s="34">
        <v>4590963</v>
      </c>
      <c r="D19" s="35">
        <f t="shared" si="0"/>
        <v>0.15646395763242138</v>
      </c>
    </row>
    <row r="20" spans="1:26" x14ac:dyDescent="0.25">
      <c r="A20" s="33"/>
      <c r="B20" s="33">
        <v>2010</v>
      </c>
      <c r="C20" s="34">
        <v>3969828</v>
      </c>
      <c r="D20" s="35" t="s">
        <v>95</v>
      </c>
      <c r="R20" t="s">
        <v>95</v>
      </c>
      <c r="Z20" t="s">
        <v>95</v>
      </c>
    </row>
    <row r="21" spans="1:26" ht="5.25" customHeight="1" x14ac:dyDescent="0.25">
      <c r="A21" s="13"/>
    </row>
    <row r="22" spans="1:26" x14ac:dyDescent="0.25">
      <c r="B22" s="40" t="s">
        <v>57</v>
      </c>
      <c r="C22" s="40"/>
      <c r="D22" s="40"/>
    </row>
    <row r="26" spans="1:26" ht="21.75" thickBot="1" x14ac:dyDescent="0.3">
      <c r="B26" s="11" t="s">
        <v>58</v>
      </c>
      <c r="C26" s="12"/>
      <c r="D26" s="11"/>
    </row>
    <row r="27" spans="1:26" ht="21.75" thickBot="1" x14ac:dyDescent="0.3">
      <c r="B27" s="14"/>
      <c r="C27" s="15"/>
      <c r="D27" s="14"/>
    </row>
    <row r="28" spans="1:26" ht="22.5" thickTop="1" thickBot="1" x14ac:dyDescent="0.3">
      <c r="B28" s="17" t="s">
        <v>60</v>
      </c>
      <c r="C28" s="18" t="s">
        <v>61</v>
      </c>
      <c r="D28" s="19"/>
    </row>
    <row r="29" spans="1:26" ht="16.5" thickTop="1" thickBot="1" x14ac:dyDescent="0.3">
      <c r="B29" s="27"/>
      <c r="C29" s="28" t="s">
        <v>31</v>
      </c>
      <c r="D29" s="29" t="s">
        <v>94</v>
      </c>
    </row>
    <row r="30" spans="1:26" x14ac:dyDescent="0.25">
      <c r="B30" s="33">
        <v>2022</v>
      </c>
      <c r="C30" s="34">
        <v>835206</v>
      </c>
      <c r="D30" s="35">
        <f>C30/C31-1</f>
        <v>0.45597079711736588</v>
      </c>
    </row>
    <row r="31" spans="1:26" x14ac:dyDescent="0.25">
      <c r="B31" s="33">
        <v>2021</v>
      </c>
      <c r="C31" s="34">
        <v>573642</v>
      </c>
      <c r="D31" s="35">
        <f t="shared" ref="D31:D41" si="1">C31/C32-1</f>
        <v>0.62614453937782422</v>
      </c>
    </row>
    <row r="32" spans="1:26" x14ac:dyDescent="0.25">
      <c r="B32" s="33">
        <v>2020</v>
      </c>
      <c r="C32" s="34">
        <v>352762</v>
      </c>
      <c r="D32" s="35">
        <f t="shared" si="1"/>
        <v>-0.58066674987667088</v>
      </c>
    </row>
    <row r="33" spans="2:4" x14ac:dyDescent="0.25">
      <c r="B33" s="33">
        <v>2019</v>
      </c>
      <c r="C33" s="34">
        <v>841245</v>
      </c>
      <c r="D33" s="35">
        <f t="shared" si="1"/>
        <v>8.5327574128475137E-2</v>
      </c>
    </row>
    <row r="34" spans="2:4" x14ac:dyDescent="0.25">
      <c r="B34" s="33">
        <v>2018</v>
      </c>
      <c r="C34" s="34">
        <v>775107</v>
      </c>
      <c r="D34" s="35">
        <f>C34/C35-1</f>
        <v>4.1860896494991584E-2</v>
      </c>
    </row>
    <row r="35" spans="2:4" x14ac:dyDescent="0.25">
      <c r="B35" s="33">
        <v>2017</v>
      </c>
      <c r="C35" s="34">
        <v>743964</v>
      </c>
      <c r="D35" s="35">
        <f t="shared" si="1"/>
        <v>8.3399592831741698E-2</v>
      </c>
    </row>
    <row r="36" spans="2:4" x14ac:dyDescent="0.25">
      <c r="B36" s="33">
        <v>2016</v>
      </c>
      <c r="C36" s="34">
        <v>686694</v>
      </c>
      <c r="D36" s="35">
        <f t="shared" si="1"/>
        <v>0.12132528841678991</v>
      </c>
    </row>
    <row r="37" spans="2:4" x14ac:dyDescent="0.25">
      <c r="B37" s="33">
        <v>2015</v>
      </c>
      <c r="C37" s="34">
        <v>612395</v>
      </c>
      <c r="D37" s="35">
        <f t="shared" si="1"/>
        <v>7.6371312466604779E-2</v>
      </c>
    </row>
    <row r="38" spans="2:4" x14ac:dyDescent="0.25">
      <c r="B38" s="33">
        <v>2014</v>
      </c>
      <c r="C38" s="34">
        <v>568944</v>
      </c>
      <c r="D38" s="35">
        <f t="shared" si="1"/>
        <v>-9.267867935872065E-2</v>
      </c>
    </row>
    <row r="39" spans="2:4" x14ac:dyDescent="0.25">
      <c r="B39" s="33">
        <v>2013</v>
      </c>
      <c r="C39" s="34">
        <v>627059</v>
      </c>
      <c r="D39" s="35">
        <f t="shared" si="1"/>
        <v>-6.6661209058637039E-2</v>
      </c>
    </row>
    <row r="40" spans="2:4" x14ac:dyDescent="0.25">
      <c r="B40" s="33">
        <v>2012</v>
      </c>
      <c r="C40" s="34">
        <v>671845</v>
      </c>
      <c r="D40" s="35">
        <f t="shared" si="1"/>
        <v>-3.3880927113082104E-2</v>
      </c>
    </row>
    <row r="41" spans="2:4" x14ac:dyDescent="0.25">
      <c r="B41" s="33">
        <v>2011</v>
      </c>
      <c r="C41" s="34">
        <v>695406</v>
      </c>
      <c r="D41" s="35">
        <f t="shared" si="1"/>
        <v>-5.1966872294741173E-2</v>
      </c>
    </row>
    <row r="42" spans="2:4" x14ac:dyDescent="0.25">
      <c r="B42" s="33">
        <v>2010</v>
      </c>
      <c r="C42" s="34">
        <v>733525</v>
      </c>
      <c r="D42" s="35" t="s">
        <v>95</v>
      </c>
    </row>
    <row r="44" spans="2:4" x14ac:dyDescent="0.25">
      <c r="B44" s="40" t="s">
        <v>57</v>
      </c>
      <c r="C44" s="40"/>
      <c r="D44" s="40"/>
    </row>
    <row r="47" spans="2:4" ht="21.75" thickBot="1" x14ac:dyDescent="0.3">
      <c r="B47" s="11" t="s">
        <v>62</v>
      </c>
      <c r="C47" s="12"/>
      <c r="D47" s="11"/>
    </row>
    <row r="48" spans="2:4" ht="21.75" thickBot="1" x14ac:dyDescent="0.3">
      <c r="B48" s="14"/>
      <c r="C48" s="15"/>
      <c r="D48" s="14"/>
    </row>
    <row r="49" spans="2:4" ht="22.5" thickTop="1" thickBot="1" x14ac:dyDescent="0.3">
      <c r="B49" s="17" t="s">
        <v>64</v>
      </c>
      <c r="C49" s="18" t="s">
        <v>65</v>
      </c>
      <c r="D49" s="19"/>
    </row>
    <row r="50" spans="2:4" ht="16.5" thickTop="1" thickBot="1" x14ac:dyDescent="0.3">
      <c r="B50" s="27"/>
      <c r="C50" s="28" t="s">
        <v>31</v>
      </c>
      <c r="D50" s="29" t="s">
        <v>94</v>
      </c>
    </row>
    <row r="51" spans="2:4" x14ac:dyDescent="0.25">
      <c r="B51" s="33">
        <v>2022</v>
      </c>
      <c r="C51" s="34">
        <v>5116249</v>
      </c>
      <c r="D51" s="35">
        <f>C51/C52-1</f>
        <v>1.3371376208311236</v>
      </c>
    </row>
    <row r="52" spans="2:4" x14ac:dyDescent="0.25">
      <c r="B52" s="33">
        <v>2021</v>
      </c>
      <c r="C52" s="34">
        <v>2189109</v>
      </c>
      <c r="D52" s="35">
        <f t="shared" ref="D52:D62" si="2">C52/C53-1</f>
        <v>0.38622970626564901</v>
      </c>
    </row>
    <row r="53" spans="2:4" x14ac:dyDescent="0.25">
      <c r="B53" s="33">
        <v>2020</v>
      </c>
      <c r="C53" s="34">
        <v>1579182</v>
      </c>
      <c r="D53" s="35">
        <f t="shared" si="2"/>
        <v>-0.68717975028371447</v>
      </c>
    </row>
    <row r="54" spans="2:4" x14ac:dyDescent="0.25">
      <c r="B54" s="33">
        <v>2019</v>
      </c>
      <c r="C54" s="34">
        <v>5048209</v>
      </c>
      <c r="D54" s="35">
        <f t="shared" si="2"/>
        <v>-2.4281398892156858E-2</v>
      </c>
    </row>
    <row r="55" spans="2:4" x14ac:dyDescent="0.25">
      <c r="B55" s="33">
        <v>2018</v>
      </c>
      <c r="C55" s="34">
        <v>5173837</v>
      </c>
      <c r="D55" s="35">
        <f t="shared" si="2"/>
        <v>-4.8512495333444927E-2</v>
      </c>
    </row>
    <row r="56" spans="2:4" x14ac:dyDescent="0.25">
      <c r="B56" s="33">
        <v>2017</v>
      </c>
      <c r="C56" s="34">
        <v>5437630</v>
      </c>
      <c r="D56" s="35">
        <f t="shared" si="2"/>
        <v>6.9705561116252035E-2</v>
      </c>
    </row>
    <row r="57" spans="2:4" x14ac:dyDescent="0.25">
      <c r="B57" s="33">
        <v>2016</v>
      </c>
      <c r="C57" s="34">
        <v>5083296</v>
      </c>
      <c r="D57" s="35">
        <f t="shared" si="2"/>
        <v>0.10920868907371961</v>
      </c>
    </row>
    <row r="58" spans="2:4" x14ac:dyDescent="0.25">
      <c r="B58" s="33">
        <v>2015</v>
      </c>
      <c r="C58" s="34">
        <v>4582813</v>
      </c>
      <c r="D58" s="35">
        <f t="shared" si="2"/>
        <v>-1.0820976544945737E-2</v>
      </c>
    </row>
    <row r="59" spans="2:4" x14ac:dyDescent="0.25">
      <c r="B59" s="33">
        <v>2014</v>
      </c>
      <c r="C59" s="34">
        <v>4632946</v>
      </c>
      <c r="D59" s="35">
        <f t="shared" si="2"/>
        <v>9.9922983126562226E-2</v>
      </c>
    </row>
    <row r="60" spans="2:4" x14ac:dyDescent="0.25">
      <c r="B60" s="33">
        <v>2013</v>
      </c>
      <c r="C60" s="34">
        <v>4212064</v>
      </c>
      <c r="D60" s="35">
        <f t="shared" si="2"/>
        <v>6.5627703875364984E-2</v>
      </c>
    </row>
    <row r="61" spans="2:4" x14ac:dyDescent="0.25">
      <c r="B61" s="33">
        <v>2012</v>
      </c>
      <c r="C61" s="34">
        <v>3952660</v>
      </c>
      <c r="D61" s="35">
        <f t="shared" si="2"/>
        <v>1.4657191953304727E-2</v>
      </c>
    </row>
    <row r="62" spans="2:4" x14ac:dyDescent="0.25">
      <c r="B62" s="33">
        <v>2011</v>
      </c>
      <c r="C62" s="34">
        <v>3895562</v>
      </c>
      <c r="D62" s="35">
        <f t="shared" si="2"/>
        <v>0.20370632443285652</v>
      </c>
    </row>
    <row r="63" spans="2:4" x14ac:dyDescent="0.25">
      <c r="B63" s="33">
        <v>2010</v>
      </c>
      <c r="C63" s="34">
        <v>3236306</v>
      </c>
      <c r="D63" s="35" t="s">
        <v>95</v>
      </c>
    </row>
    <row r="65" spans="2:4" x14ac:dyDescent="0.25">
      <c r="B65" s="40" t="s">
        <v>57</v>
      </c>
      <c r="C65" s="40"/>
      <c r="D65" s="40"/>
    </row>
    <row r="68" spans="2:4" ht="21.75" thickBot="1" x14ac:dyDescent="0.3">
      <c r="B68" s="11" t="s">
        <v>66</v>
      </c>
      <c r="C68" s="12"/>
      <c r="D68" s="11"/>
    </row>
    <row r="69" spans="2:4" ht="21.75" thickBot="1" x14ac:dyDescent="0.3">
      <c r="B69" s="14"/>
      <c r="C69" s="15"/>
      <c r="D69" s="14"/>
    </row>
    <row r="70" spans="2:4" ht="22.5" thickTop="1" thickBot="1" x14ac:dyDescent="0.3">
      <c r="B70" s="17" t="s">
        <v>68</v>
      </c>
      <c r="C70" s="18" t="s">
        <v>69</v>
      </c>
      <c r="D70" s="19"/>
    </row>
    <row r="71" spans="2:4" ht="16.5" thickTop="1" thickBot="1" x14ac:dyDescent="0.3">
      <c r="B71" s="27"/>
      <c r="C71" s="28" t="s">
        <v>31</v>
      </c>
      <c r="D71" s="29" t="s">
        <v>94</v>
      </c>
    </row>
    <row r="72" spans="2:4" x14ac:dyDescent="0.25">
      <c r="B72" s="33">
        <v>2022</v>
      </c>
      <c r="C72" s="34">
        <v>2275351</v>
      </c>
      <c r="D72" s="35">
        <f>C72/C73-1</f>
        <v>2.6259764722380696</v>
      </c>
    </row>
    <row r="73" spans="2:4" x14ac:dyDescent="0.25">
      <c r="B73" s="33">
        <v>2021</v>
      </c>
      <c r="C73" s="34">
        <v>627514</v>
      </c>
      <c r="D73" s="35">
        <f t="shared" ref="D73:D83" si="3">C73/C74-1</f>
        <v>7.1201289168390858E-2</v>
      </c>
    </row>
    <row r="74" spans="2:4" x14ac:dyDescent="0.25">
      <c r="B74" s="33">
        <v>2020</v>
      </c>
      <c r="C74" s="34">
        <v>585804</v>
      </c>
      <c r="D74" s="35">
        <f t="shared" si="3"/>
        <v>-0.73939665711097935</v>
      </c>
    </row>
    <row r="75" spans="2:4" x14ac:dyDescent="0.25">
      <c r="B75" s="33">
        <v>2019</v>
      </c>
      <c r="C75" s="34">
        <v>2247876</v>
      </c>
      <c r="D75" s="35">
        <f t="shared" si="3"/>
        <v>3.1125873030535267E-3</v>
      </c>
    </row>
    <row r="76" spans="2:4" x14ac:dyDescent="0.25">
      <c r="B76" s="33">
        <v>2018</v>
      </c>
      <c r="C76" s="34">
        <v>2240901</v>
      </c>
      <c r="D76" s="35">
        <f t="shared" si="3"/>
        <v>-6.1557983077145328E-2</v>
      </c>
    </row>
    <row r="77" spans="2:4" x14ac:dyDescent="0.25">
      <c r="B77" s="33">
        <v>2017</v>
      </c>
      <c r="C77" s="34">
        <v>2387895</v>
      </c>
      <c r="D77" s="35">
        <f t="shared" si="3"/>
        <v>5.6533206378590828E-2</v>
      </c>
    </row>
    <row r="78" spans="2:4" x14ac:dyDescent="0.25">
      <c r="B78" s="33">
        <v>2016</v>
      </c>
      <c r="C78" s="34">
        <v>2260123</v>
      </c>
      <c r="D78" s="35">
        <f t="shared" si="3"/>
        <v>0.15542894243107419</v>
      </c>
    </row>
    <row r="79" spans="2:4" x14ac:dyDescent="0.25">
      <c r="B79" s="33">
        <v>2015</v>
      </c>
      <c r="C79" s="34">
        <v>1956090</v>
      </c>
      <c r="D79" s="35">
        <f t="shared" si="3"/>
        <v>1.6283162116203176E-2</v>
      </c>
    </row>
    <row r="80" spans="2:4" x14ac:dyDescent="0.25">
      <c r="B80" s="33">
        <v>2014</v>
      </c>
      <c r="C80" s="34">
        <v>1924749</v>
      </c>
      <c r="D80" s="35">
        <f t="shared" si="3"/>
        <v>0.11701973929712017</v>
      </c>
    </row>
    <row r="81" spans="2:4" x14ac:dyDescent="0.25">
      <c r="B81" s="33">
        <v>2013</v>
      </c>
      <c r="C81" s="34">
        <v>1723111</v>
      </c>
      <c r="D81" s="35">
        <f t="shared" si="3"/>
        <v>2.5321976774353327E-2</v>
      </c>
    </row>
    <row r="82" spans="2:4" x14ac:dyDescent="0.25">
      <c r="B82" s="33">
        <v>2012</v>
      </c>
      <c r="C82" s="34">
        <v>1680556</v>
      </c>
      <c r="D82" s="35">
        <f t="shared" si="3"/>
        <v>-8.3355232413651059E-4</v>
      </c>
    </row>
    <row r="83" spans="2:4" x14ac:dyDescent="0.25">
      <c r="B83" s="33">
        <v>2011</v>
      </c>
      <c r="C83" s="34">
        <v>1681958</v>
      </c>
      <c r="D83" s="35">
        <f t="shared" si="3"/>
        <v>0.17363784483450395</v>
      </c>
    </row>
    <row r="84" spans="2:4" x14ac:dyDescent="0.25">
      <c r="B84" s="33">
        <v>2010</v>
      </c>
      <c r="C84" s="34">
        <v>1433115</v>
      </c>
      <c r="D84" s="35" t="s">
        <v>95</v>
      </c>
    </row>
    <row r="86" spans="2:4" x14ac:dyDescent="0.25">
      <c r="B86" s="40" t="s">
        <v>57</v>
      </c>
      <c r="C86" s="40"/>
      <c r="D86" s="40"/>
    </row>
    <row r="89" spans="2:4" ht="21.75" thickBot="1" x14ac:dyDescent="0.3">
      <c r="B89" s="11" t="s">
        <v>70</v>
      </c>
      <c r="C89" s="12"/>
      <c r="D89" s="11"/>
    </row>
    <row r="90" spans="2:4" ht="21.75" thickBot="1" x14ac:dyDescent="0.3">
      <c r="B90" s="14"/>
      <c r="C90" s="15"/>
      <c r="D90" s="14"/>
    </row>
    <row r="91" spans="2:4" ht="22.5" thickTop="1" thickBot="1" x14ac:dyDescent="0.3">
      <c r="B91" s="17" t="s">
        <v>72</v>
      </c>
      <c r="C91" s="18" t="s">
        <v>73</v>
      </c>
      <c r="D91" s="19"/>
    </row>
    <row r="92" spans="2:4" ht="16.5" thickTop="1" thickBot="1" x14ac:dyDescent="0.3">
      <c r="B92" s="27"/>
      <c r="C92" s="28" t="s">
        <v>31</v>
      </c>
      <c r="D92" s="29" t="s">
        <v>94</v>
      </c>
    </row>
    <row r="93" spans="2:4" x14ac:dyDescent="0.25">
      <c r="B93" s="33">
        <v>2022</v>
      </c>
      <c r="C93" s="34">
        <v>182609</v>
      </c>
      <c r="D93" s="35">
        <f>C93/C94-1</f>
        <v>2.0017095422043232</v>
      </c>
    </row>
    <row r="94" spans="2:4" x14ac:dyDescent="0.25">
      <c r="B94" s="33">
        <v>2021</v>
      </c>
      <c r="C94" s="34">
        <v>60835</v>
      </c>
      <c r="D94" s="35">
        <f t="shared" ref="D94:D104" si="4">C94/C95-1</f>
        <v>0.49163887799136918</v>
      </c>
    </row>
    <row r="95" spans="2:4" x14ac:dyDescent="0.25">
      <c r="B95" s="33">
        <v>2020</v>
      </c>
      <c r="C95" s="34">
        <v>40784</v>
      </c>
      <c r="D95" s="35">
        <f t="shared" si="4"/>
        <v>-0.74803071771458218</v>
      </c>
    </row>
    <row r="96" spans="2:4" x14ac:dyDescent="0.25">
      <c r="B96" s="33">
        <v>2019</v>
      </c>
      <c r="C96" s="34">
        <v>161861</v>
      </c>
      <c r="D96" s="35">
        <f t="shared" si="4"/>
        <v>7.5817193294960505E-2</v>
      </c>
    </row>
    <row r="97" spans="2:4" x14ac:dyDescent="0.25">
      <c r="B97" s="33">
        <v>2018</v>
      </c>
      <c r="C97" s="34">
        <v>150454</v>
      </c>
      <c r="D97" s="35">
        <f t="shared" si="4"/>
        <v>4.049128970463145E-2</v>
      </c>
    </row>
    <row r="98" spans="2:4" x14ac:dyDescent="0.25">
      <c r="B98" s="33">
        <v>2017</v>
      </c>
      <c r="C98" s="34">
        <v>144599</v>
      </c>
      <c r="D98" s="35">
        <f t="shared" si="4"/>
        <v>0.11157320213706412</v>
      </c>
    </row>
    <row r="99" spans="2:4" x14ac:dyDescent="0.25">
      <c r="B99" s="33">
        <v>2016</v>
      </c>
      <c r="C99" s="34">
        <v>130085</v>
      </c>
      <c r="D99" s="35">
        <f t="shared" si="4"/>
        <v>0.10832318034267407</v>
      </c>
    </row>
    <row r="100" spans="2:4" x14ac:dyDescent="0.25">
      <c r="B100" s="33">
        <v>2015</v>
      </c>
      <c r="C100" s="34">
        <v>117371</v>
      </c>
      <c r="D100" s="35">
        <f t="shared" si="4"/>
        <v>5.6378085989181592E-2</v>
      </c>
    </row>
    <row r="101" spans="2:4" x14ac:dyDescent="0.25">
      <c r="B101" s="33">
        <v>2014</v>
      </c>
      <c r="C101" s="34">
        <v>111107</v>
      </c>
      <c r="D101" s="35">
        <f t="shared" si="4"/>
        <v>3.168206509122995E-2</v>
      </c>
    </row>
    <row r="102" spans="2:4" x14ac:dyDescent="0.25">
      <c r="B102" s="33">
        <v>2013</v>
      </c>
      <c r="C102" s="34">
        <v>107695</v>
      </c>
      <c r="D102" s="35">
        <f t="shared" si="4"/>
        <v>0.22440510704094052</v>
      </c>
    </row>
    <row r="103" spans="2:4" x14ac:dyDescent="0.25">
      <c r="B103" s="33">
        <v>2012</v>
      </c>
      <c r="C103" s="34">
        <v>87957</v>
      </c>
      <c r="D103" s="35">
        <f t="shared" si="4"/>
        <v>-1.2262911430785284E-2</v>
      </c>
    </row>
    <row r="104" spans="2:4" x14ac:dyDescent="0.25">
      <c r="B104" s="33">
        <v>2011</v>
      </c>
      <c r="C104" s="34">
        <v>89049</v>
      </c>
      <c r="D104" s="35">
        <f t="shared" si="4"/>
        <v>0.18751000160025599</v>
      </c>
    </row>
    <row r="105" spans="2:4" x14ac:dyDescent="0.25">
      <c r="B105" s="33">
        <v>2010</v>
      </c>
      <c r="C105" s="34">
        <v>74988</v>
      </c>
      <c r="D105" s="35" t="s">
        <v>95</v>
      </c>
    </row>
    <row r="107" spans="2:4" x14ac:dyDescent="0.25">
      <c r="B107" s="40" t="s">
        <v>57</v>
      </c>
      <c r="C107" s="40"/>
      <c r="D107" s="40"/>
    </row>
    <row r="110" spans="2:4" ht="21.75" thickBot="1" x14ac:dyDescent="0.3">
      <c r="B110" s="11" t="s">
        <v>74</v>
      </c>
      <c r="C110" s="12"/>
      <c r="D110" s="11"/>
    </row>
    <row r="111" spans="2:4" ht="21.75" thickBot="1" x14ac:dyDescent="0.3">
      <c r="B111" s="14"/>
      <c r="C111" s="15"/>
      <c r="D111" s="14"/>
    </row>
    <row r="112" spans="2:4" ht="22.5" thickTop="1" thickBot="1" x14ac:dyDescent="0.3">
      <c r="B112" s="17" t="s">
        <v>76</v>
      </c>
      <c r="C112" s="18" t="s">
        <v>76</v>
      </c>
      <c r="D112" s="19"/>
    </row>
    <row r="113" spans="2:4" ht="16.5" thickTop="1" thickBot="1" x14ac:dyDescent="0.3">
      <c r="B113" s="27"/>
      <c r="C113" s="28" t="s">
        <v>31</v>
      </c>
      <c r="D113" s="29" t="s">
        <v>94</v>
      </c>
    </row>
    <row r="114" spans="2:4" x14ac:dyDescent="0.25">
      <c r="B114" s="33">
        <v>2022</v>
      </c>
      <c r="C114" s="34">
        <v>666318</v>
      </c>
      <c r="D114" s="35">
        <f>C114/C115-1</f>
        <v>0.69403455604934261</v>
      </c>
    </row>
    <row r="115" spans="2:4" x14ac:dyDescent="0.25">
      <c r="B115" s="33">
        <v>2021</v>
      </c>
      <c r="C115" s="34">
        <v>393332</v>
      </c>
      <c r="D115" s="35">
        <f t="shared" ref="D115:D125" si="5">C115/C116-1</f>
        <v>0.39076013549349753</v>
      </c>
    </row>
    <row r="116" spans="2:4" x14ac:dyDescent="0.25">
      <c r="B116" s="33">
        <v>2020</v>
      </c>
      <c r="C116" s="34">
        <v>282818</v>
      </c>
      <c r="D116" s="35">
        <f t="shared" si="5"/>
        <v>-0.61884315207971974</v>
      </c>
    </row>
    <row r="117" spans="2:4" x14ac:dyDescent="0.25">
      <c r="B117" s="33">
        <v>2019</v>
      </c>
      <c r="C117" s="34">
        <v>741999</v>
      </c>
      <c r="D117" s="35">
        <f t="shared" si="5"/>
        <v>-0.13849871006843251</v>
      </c>
    </row>
    <row r="118" spans="2:4" x14ac:dyDescent="0.25">
      <c r="B118" s="33">
        <v>2018</v>
      </c>
      <c r="C118" s="34">
        <v>861286</v>
      </c>
      <c r="D118" s="35">
        <f t="shared" si="5"/>
        <v>-4.7922983643199135E-2</v>
      </c>
    </row>
    <row r="119" spans="2:4" x14ac:dyDescent="0.25">
      <c r="B119" s="33">
        <v>2017</v>
      </c>
      <c r="C119" s="34">
        <v>904639</v>
      </c>
      <c r="D119" s="35">
        <f t="shared" si="5"/>
        <v>8.0270450037555952E-2</v>
      </c>
    </row>
    <row r="120" spans="2:4" x14ac:dyDescent="0.25">
      <c r="B120" s="33">
        <v>2016</v>
      </c>
      <c r="C120" s="34">
        <v>837419</v>
      </c>
      <c r="D120" s="35">
        <f t="shared" si="5"/>
        <v>2.4726753890055519E-2</v>
      </c>
    </row>
    <row r="121" spans="2:4" x14ac:dyDescent="0.25">
      <c r="B121" s="33">
        <v>2015</v>
      </c>
      <c r="C121" s="34">
        <v>817212</v>
      </c>
      <c r="D121" s="35">
        <f t="shared" si="5"/>
        <v>-2.0894935853505436E-2</v>
      </c>
    </row>
    <row r="122" spans="2:4" x14ac:dyDescent="0.25">
      <c r="B122" s="33">
        <v>2014</v>
      </c>
      <c r="C122" s="34">
        <v>834652</v>
      </c>
      <c r="D122" s="35">
        <f t="shared" si="5"/>
        <v>0.11103094745893793</v>
      </c>
    </row>
    <row r="123" spans="2:4" x14ac:dyDescent="0.25">
      <c r="B123" s="33">
        <v>2013</v>
      </c>
      <c r="C123" s="34">
        <v>751241</v>
      </c>
      <c r="D123" s="35">
        <f t="shared" si="5"/>
        <v>6.8226544947814549E-2</v>
      </c>
    </row>
    <row r="124" spans="2:4" x14ac:dyDescent="0.25">
      <c r="B124" s="33">
        <v>2012</v>
      </c>
      <c r="C124" s="34">
        <v>703260</v>
      </c>
      <c r="D124" s="35">
        <f t="shared" si="5"/>
        <v>0.12531682838782365</v>
      </c>
    </row>
    <row r="125" spans="2:4" x14ac:dyDescent="0.25">
      <c r="B125" s="33">
        <v>2011</v>
      </c>
      <c r="C125" s="34">
        <v>624944</v>
      </c>
      <c r="D125" s="35">
        <f t="shared" si="5"/>
        <v>0.1228327386278294</v>
      </c>
    </row>
    <row r="126" spans="2:4" x14ac:dyDescent="0.25">
      <c r="B126" s="33">
        <v>2010</v>
      </c>
      <c r="C126" s="34">
        <v>556578</v>
      </c>
      <c r="D126" s="35" t="s">
        <v>95</v>
      </c>
    </row>
    <row r="128" spans="2:4" x14ac:dyDescent="0.25">
      <c r="B128" s="40" t="s">
        <v>57</v>
      </c>
      <c r="C128" s="40"/>
      <c r="D128" s="40"/>
    </row>
    <row r="131" spans="2:4" ht="21.75" thickBot="1" x14ac:dyDescent="0.3">
      <c r="B131" s="11" t="s">
        <v>77</v>
      </c>
      <c r="C131" s="12"/>
      <c r="D131" s="11"/>
    </row>
    <row r="132" spans="2:4" ht="21.75" thickBot="1" x14ac:dyDescent="0.3">
      <c r="B132" s="14"/>
      <c r="C132" s="15"/>
      <c r="D132" s="14"/>
    </row>
    <row r="133" spans="2:4" ht="22.5" thickTop="1" thickBot="1" x14ac:dyDescent="0.3">
      <c r="B133" s="17" t="s">
        <v>79</v>
      </c>
      <c r="C133" s="18" t="s">
        <v>79</v>
      </c>
      <c r="D133" s="19"/>
    </row>
    <row r="134" spans="2:4" ht="16.5" thickTop="1" thickBot="1" x14ac:dyDescent="0.3">
      <c r="B134" s="27"/>
      <c r="C134" s="28" t="s">
        <v>31</v>
      </c>
      <c r="D134" s="29" t="s">
        <v>94</v>
      </c>
    </row>
    <row r="135" spans="2:4" x14ac:dyDescent="0.25">
      <c r="B135" s="33">
        <v>2022</v>
      </c>
      <c r="C135" s="34">
        <v>281581</v>
      </c>
      <c r="D135" s="35">
        <f>C135/C136-1</f>
        <v>1.0371501124993672</v>
      </c>
    </row>
    <row r="136" spans="2:4" x14ac:dyDescent="0.25">
      <c r="B136" s="33">
        <v>2021</v>
      </c>
      <c r="C136" s="34">
        <v>138223</v>
      </c>
      <c r="D136" s="35">
        <f t="shared" ref="D136:D146" si="6">C136/C137-1</f>
        <v>1.1345533163462282</v>
      </c>
    </row>
    <row r="137" spans="2:4" x14ac:dyDescent="0.25">
      <c r="B137" s="33">
        <v>2020</v>
      </c>
      <c r="C137" s="34">
        <v>64755</v>
      </c>
      <c r="D137" s="35">
        <f t="shared" si="6"/>
        <v>-0.68271039943553768</v>
      </c>
    </row>
    <row r="138" spans="2:4" x14ac:dyDescent="0.25">
      <c r="B138" s="33">
        <v>2019</v>
      </c>
      <c r="C138" s="34">
        <v>204088</v>
      </c>
      <c r="D138" s="35">
        <f t="shared" si="6"/>
        <v>-7.2238713695398249E-2</v>
      </c>
    </row>
    <row r="139" spans="2:4" x14ac:dyDescent="0.25">
      <c r="B139" s="33">
        <v>2018</v>
      </c>
      <c r="C139" s="34">
        <v>219979</v>
      </c>
      <c r="D139" s="35">
        <f t="shared" si="6"/>
        <v>-4.7714079159830503E-2</v>
      </c>
    </row>
    <row r="140" spans="2:4" x14ac:dyDescent="0.25">
      <c r="B140" s="33">
        <v>2017</v>
      </c>
      <c r="C140" s="34">
        <v>231001</v>
      </c>
      <c r="D140" s="35">
        <f t="shared" si="6"/>
        <v>0.10248272307281137</v>
      </c>
    </row>
    <row r="141" spans="2:4" x14ac:dyDescent="0.25">
      <c r="B141" s="33">
        <v>2016</v>
      </c>
      <c r="C141" s="34">
        <v>209528</v>
      </c>
      <c r="D141" s="35">
        <f t="shared" si="6"/>
        <v>8.879650800249439E-2</v>
      </c>
    </row>
    <row r="142" spans="2:4" x14ac:dyDescent="0.25">
      <c r="B142" s="33">
        <v>2015</v>
      </c>
      <c r="C142" s="34">
        <v>192440</v>
      </c>
      <c r="D142" s="35">
        <f t="shared" si="6"/>
        <v>0.27055809746403359</v>
      </c>
    </row>
    <row r="143" spans="2:4" x14ac:dyDescent="0.25">
      <c r="B143" s="33">
        <v>2014</v>
      </c>
      <c r="C143" s="34">
        <v>151461</v>
      </c>
      <c r="D143" s="35">
        <f t="shared" si="6"/>
        <v>0.34340630100049663</v>
      </c>
    </row>
    <row r="144" spans="2:4" x14ac:dyDescent="0.25">
      <c r="B144" s="33">
        <v>2013</v>
      </c>
      <c r="C144" s="34">
        <v>112744</v>
      </c>
      <c r="D144" s="35">
        <f t="shared" si="6"/>
        <v>2.8076414535175287E-2</v>
      </c>
    </row>
    <row r="145" spans="2:4" x14ac:dyDescent="0.25">
      <c r="B145" s="33">
        <v>2012</v>
      </c>
      <c r="C145" s="34">
        <v>109665</v>
      </c>
      <c r="D145" s="35">
        <f t="shared" si="6"/>
        <v>-0.18251347382388239</v>
      </c>
    </row>
    <row r="146" spans="2:4" x14ac:dyDescent="0.25">
      <c r="B146" s="33">
        <v>2011</v>
      </c>
      <c r="C146" s="34">
        <v>134149</v>
      </c>
      <c r="D146" s="35">
        <f t="shared" si="6"/>
        <v>0.36414850669622423</v>
      </c>
    </row>
    <row r="147" spans="2:4" x14ac:dyDescent="0.25">
      <c r="B147" s="33">
        <v>2010</v>
      </c>
      <c r="C147" s="34">
        <v>98339</v>
      </c>
      <c r="D147" s="35" t="s">
        <v>95</v>
      </c>
    </row>
    <row r="149" spans="2:4" x14ac:dyDescent="0.25">
      <c r="B149" s="40" t="s">
        <v>57</v>
      </c>
      <c r="C149" s="40"/>
      <c r="D149" s="40"/>
    </row>
    <row r="152" spans="2:4" ht="21.75" thickBot="1" x14ac:dyDescent="0.3">
      <c r="B152" s="11" t="s">
        <v>80</v>
      </c>
      <c r="C152" s="12"/>
      <c r="D152" s="11"/>
    </row>
    <row r="153" spans="2:4" ht="21.75" thickBot="1" x14ac:dyDescent="0.3">
      <c r="B153" s="14"/>
      <c r="C153" s="15"/>
      <c r="D153" s="14"/>
    </row>
    <row r="154" spans="2:4" ht="22.5" thickTop="1" thickBot="1" x14ac:dyDescent="0.3">
      <c r="B154" s="17" t="s">
        <v>82</v>
      </c>
      <c r="C154" s="18" t="s">
        <v>82</v>
      </c>
      <c r="D154" s="19"/>
    </row>
    <row r="155" spans="2:4" ht="16.5" thickTop="1" thickBot="1" x14ac:dyDescent="0.3">
      <c r="B155" s="27"/>
      <c r="C155" s="28" t="s">
        <v>31</v>
      </c>
      <c r="D155" s="29" t="s">
        <v>94</v>
      </c>
    </row>
    <row r="156" spans="2:4" x14ac:dyDescent="0.25">
      <c r="B156" s="33">
        <v>2022</v>
      </c>
      <c r="C156" s="34">
        <v>318567</v>
      </c>
      <c r="D156" s="35">
        <f>C156/C157-1</f>
        <v>0.57128482857607898</v>
      </c>
    </row>
    <row r="157" spans="2:4" x14ac:dyDescent="0.25">
      <c r="B157" s="33">
        <v>2021</v>
      </c>
      <c r="C157" s="34">
        <v>202743</v>
      </c>
      <c r="D157" s="35">
        <f t="shared" ref="D157:D167" si="7">C157/C158-1</f>
        <v>1.3581622564699041</v>
      </c>
    </row>
    <row r="158" spans="2:4" x14ac:dyDescent="0.25">
      <c r="B158" s="33">
        <v>2020</v>
      </c>
      <c r="C158" s="34">
        <v>85975</v>
      </c>
      <c r="D158" s="35">
        <f t="shared" si="7"/>
        <v>-0.60789634507858037</v>
      </c>
    </row>
    <row r="159" spans="2:4" x14ac:dyDescent="0.25">
      <c r="B159" s="33">
        <v>2019</v>
      </c>
      <c r="C159" s="34">
        <v>219266</v>
      </c>
      <c r="D159" s="35">
        <f t="shared" si="7"/>
        <v>9.1739236510473443E-2</v>
      </c>
    </row>
    <row r="160" spans="2:4" x14ac:dyDescent="0.25">
      <c r="B160" s="33">
        <v>2018</v>
      </c>
      <c r="C160" s="34">
        <v>200841</v>
      </c>
      <c r="D160" s="35">
        <f t="shared" si="7"/>
        <v>1.2405484423833046E-2</v>
      </c>
    </row>
    <row r="161" spans="2:4" x14ac:dyDescent="0.25">
      <c r="B161" s="33">
        <v>2017</v>
      </c>
      <c r="C161" s="34">
        <v>198380</v>
      </c>
      <c r="D161" s="35">
        <f t="shared" si="7"/>
        <v>7.3368683042960736E-2</v>
      </c>
    </row>
    <row r="162" spans="2:4" x14ac:dyDescent="0.25">
      <c r="B162" s="33">
        <v>2016</v>
      </c>
      <c r="C162" s="34">
        <v>184820</v>
      </c>
      <c r="D162" s="35">
        <f t="shared" si="7"/>
        <v>-7.0967707275667591E-3</v>
      </c>
    </row>
    <row r="163" spans="2:4" x14ac:dyDescent="0.25">
      <c r="B163" s="33">
        <v>2015</v>
      </c>
      <c r="C163" s="34">
        <v>186141</v>
      </c>
      <c r="D163" s="35">
        <f t="shared" si="7"/>
        <v>-4.5181047350845605E-2</v>
      </c>
    </row>
    <row r="164" spans="2:4" x14ac:dyDescent="0.25">
      <c r="B164" s="33">
        <v>2014</v>
      </c>
      <c r="C164" s="34">
        <v>194949</v>
      </c>
      <c r="D164" s="35">
        <f t="shared" si="7"/>
        <v>0.2493527300692131</v>
      </c>
    </row>
    <row r="165" spans="2:4" x14ac:dyDescent="0.25">
      <c r="B165" s="33">
        <v>2013</v>
      </c>
      <c r="C165" s="34">
        <v>156040</v>
      </c>
      <c r="D165" s="35">
        <f t="shared" si="7"/>
        <v>5.6487267852427525E-2</v>
      </c>
    </row>
    <row r="166" spans="2:4" x14ac:dyDescent="0.25">
      <c r="B166" s="33">
        <v>2012</v>
      </c>
      <c r="C166" s="34">
        <v>147697</v>
      </c>
      <c r="D166" s="35">
        <f t="shared" si="7"/>
        <v>-4.8760852203931226E-2</v>
      </c>
    </row>
    <row r="167" spans="2:4" x14ac:dyDescent="0.25">
      <c r="B167" s="33">
        <v>2011</v>
      </c>
      <c r="C167" s="34">
        <v>155268</v>
      </c>
      <c r="D167" s="35">
        <f t="shared" si="7"/>
        <v>0.46630025214607485</v>
      </c>
    </row>
    <row r="168" spans="2:4" x14ac:dyDescent="0.25">
      <c r="B168" s="33">
        <v>2010</v>
      </c>
      <c r="C168" s="34">
        <v>105891</v>
      </c>
      <c r="D168" s="35" t="s">
        <v>95</v>
      </c>
    </row>
    <row r="170" spans="2:4" x14ac:dyDescent="0.25">
      <c r="B170" s="40" t="s">
        <v>57</v>
      </c>
      <c r="C170" s="40"/>
      <c r="D170" s="40"/>
    </row>
    <row r="173" spans="2:4" ht="21.75" thickBot="1" x14ac:dyDescent="0.3">
      <c r="B173" s="11" t="s">
        <v>83</v>
      </c>
      <c r="C173" s="12"/>
      <c r="D173" s="11"/>
    </row>
    <row r="174" spans="2:4" ht="21.75" thickBot="1" x14ac:dyDescent="0.3">
      <c r="B174" s="14"/>
      <c r="C174" s="15"/>
      <c r="D174" s="14"/>
    </row>
    <row r="175" spans="2:4" ht="22.5" thickTop="1" thickBot="1" x14ac:dyDescent="0.3">
      <c r="B175" s="17" t="s">
        <v>85</v>
      </c>
      <c r="C175" s="18" t="s">
        <v>85</v>
      </c>
      <c r="D175" s="19"/>
    </row>
    <row r="176" spans="2:4" ht="16.5" thickTop="1" thickBot="1" x14ac:dyDescent="0.3">
      <c r="B176" s="27"/>
      <c r="C176" s="28" t="s">
        <v>31</v>
      </c>
      <c r="D176" s="29" t="s">
        <v>94</v>
      </c>
    </row>
    <row r="177" spans="2:4" x14ac:dyDescent="0.25">
      <c r="B177" s="33">
        <v>2022</v>
      </c>
      <c r="C177" s="34">
        <v>230574</v>
      </c>
      <c r="D177" s="35">
        <f>C177/C178-1</f>
        <v>0.49978534910041761</v>
      </c>
    </row>
    <row r="178" spans="2:4" x14ac:dyDescent="0.25">
      <c r="B178" s="33">
        <v>2021</v>
      </c>
      <c r="C178" s="34">
        <v>153738</v>
      </c>
      <c r="D178" s="35">
        <f t="shared" ref="D178:D188" si="8">C178/C179-1</f>
        <v>0.61257434154630408</v>
      </c>
    </row>
    <row r="179" spans="2:4" x14ac:dyDescent="0.25">
      <c r="B179" s="33">
        <v>2020</v>
      </c>
      <c r="C179" s="34">
        <v>95337</v>
      </c>
      <c r="D179" s="35">
        <f t="shared" si="8"/>
        <v>-0.56883912137013437</v>
      </c>
    </row>
    <row r="180" spans="2:4" x14ac:dyDescent="0.25">
      <c r="B180" s="33">
        <v>2019</v>
      </c>
      <c r="C180" s="34">
        <v>221117</v>
      </c>
      <c r="D180" s="35">
        <f t="shared" si="8"/>
        <v>2.8288549717718992E-2</v>
      </c>
    </row>
    <row r="181" spans="2:4" x14ac:dyDescent="0.25">
      <c r="B181" s="33">
        <v>2018</v>
      </c>
      <c r="C181" s="34">
        <v>215034</v>
      </c>
      <c r="D181" s="35">
        <f t="shared" si="8"/>
        <v>-5.0421281331142986E-2</v>
      </c>
    </row>
    <row r="182" spans="2:4" x14ac:dyDescent="0.25">
      <c r="B182" s="33">
        <v>2017</v>
      </c>
      <c r="C182" s="34">
        <v>226452</v>
      </c>
      <c r="D182" s="35">
        <f t="shared" si="8"/>
        <v>5.4785970469048317E-2</v>
      </c>
    </row>
    <row r="183" spans="2:4" x14ac:dyDescent="0.25">
      <c r="B183" s="33">
        <v>2016</v>
      </c>
      <c r="C183" s="34">
        <v>214690</v>
      </c>
      <c r="D183" s="35">
        <f t="shared" si="8"/>
        <v>4.4989705374135491E-2</v>
      </c>
    </row>
    <row r="184" spans="2:4" x14ac:dyDescent="0.25">
      <c r="B184" s="33">
        <v>2015</v>
      </c>
      <c r="C184" s="34">
        <v>205447</v>
      </c>
      <c r="D184" s="35">
        <f t="shared" si="8"/>
        <v>9.690491572208848E-2</v>
      </c>
    </row>
    <row r="185" spans="2:4" x14ac:dyDescent="0.25">
      <c r="B185" s="33">
        <v>2014</v>
      </c>
      <c r="C185" s="34">
        <v>187297</v>
      </c>
      <c r="D185" s="35">
        <f t="shared" si="8"/>
        <v>0.10954651817185512</v>
      </c>
    </row>
    <row r="186" spans="2:4" x14ac:dyDescent="0.25">
      <c r="B186" s="33">
        <v>2013</v>
      </c>
      <c r="C186" s="34">
        <v>168805</v>
      </c>
      <c r="D186" s="35">
        <f t="shared" si="8"/>
        <v>1.4568971216665449E-2</v>
      </c>
    </row>
    <row r="187" spans="2:4" x14ac:dyDescent="0.25">
      <c r="B187" s="33">
        <v>2012</v>
      </c>
      <c r="C187" s="34">
        <v>166381</v>
      </c>
      <c r="D187" s="35">
        <f t="shared" si="8"/>
        <v>-9.1473763823793908E-3</v>
      </c>
    </row>
    <row r="188" spans="2:4" x14ac:dyDescent="0.25">
      <c r="B188" s="33">
        <v>2011</v>
      </c>
      <c r="C188" s="34">
        <v>167917</v>
      </c>
      <c r="D188" s="35">
        <f t="shared" si="8"/>
        <v>0.10346119219572469</v>
      </c>
    </row>
    <row r="189" spans="2:4" x14ac:dyDescent="0.25">
      <c r="B189" s="33">
        <v>2010</v>
      </c>
      <c r="C189" s="34">
        <v>152173</v>
      </c>
      <c r="D189" s="35" t="s">
        <v>95</v>
      </c>
    </row>
    <row r="191" spans="2:4" x14ac:dyDescent="0.25">
      <c r="B191" s="40" t="s">
        <v>57</v>
      </c>
      <c r="C191" s="40"/>
      <c r="D191" s="40"/>
    </row>
    <row r="194" spans="2:4" ht="21.75" thickBot="1" x14ac:dyDescent="0.3">
      <c r="B194" s="11" t="s">
        <v>86</v>
      </c>
      <c r="C194" s="12"/>
      <c r="D194" s="11"/>
    </row>
    <row r="195" spans="2:4" ht="21.75" thickBot="1" x14ac:dyDescent="0.3">
      <c r="B195" s="14"/>
      <c r="C195" s="15"/>
      <c r="D195" s="14"/>
    </row>
    <row r="196" spans="2:4" ht="22.5" thickTop="1" thickBot="1" x14ac:dyDescent="0.3">
      <c r="B196" s="17" t="s">
        <v>88</v>
      </c>
      <c r="C196" s="18" t="s">
        <v>89</v>
      </c>
      <c r="D196" s="19"/>
    </row>
    <row r="197" spans="2:4" ht="16.5" thickTop="1" thickBot="1" x14ac:dyDescent="0.3">
      <c r="B197" s="27"/>
      <c r="C197" s="28" t="s">
        <v>31</v>
      </c>
      <c r="D197" s="29" t="s">
        <v>94</v>
      </c>
    </row>
    <row r="198" spans="2:4" x14ac:dyDescent="0.25">
      <c r="B198" s="33">
        <v>2022</v>
      </c>
      <c r="C198" s="34">
        <v>217409</v>
      </c>
      <c r="D198" s="35">
        <f>C198/C199-1</f>
        <v>0.87134397218061932</v>
      </c>
    </row>
    <row r="199" spans="2:4" x14ac:dyDescent="0.25">
      <c r="B199" s="33">
        <v>2021</v>
      </c>
      <c r="C199" s="34">
        <v>116178</v>
      </c>
      <c r="D199" s="35">
        <f t="shared" ref="D199:D209" si="9">C199/C200-1</f>
        <v>1.0110089837461702</v>
      </c>
    </row>
    <row r="200" spans="2:4" x14ac:dyDescent="0.25">
      <c r="B200" s="33">
        <v>2020</v>
      </c>
      <c r="C200" s="34">
        <v>57771</v>
      </c>
      <c r="D200" s="35">
        <f t="shared" si="9"/>
        <v>-0.68410778534792926</v>
      </c>
    </row>
    <row r="201" spans="2:4" x14ac:dyDescent="0.25">
      <c r="B201" s="33">
        <v>2019</v>
      </c>
      <c r="C201" s="34">
        <v>182882</v>
      </c>
      <c r="D201" s="35">
        <f t="shared" si="9"/>
        <v>-3.1724853606107772E-2</v>
      </c>
    </row>
    <row r="202" spans="2:4" x14ac:dyDescent="0.25">
      <c r="B202" s="33">
        <v>2018</v>
      </c>
      <c r="C202" s="34">
        <v>188874</v>
      </c>
      <c r="D202" s="35">
        <f t="shared" si="9"/>
        <v>-1.8280480895676021E-2</v>
      </c>
    </row>
    <row r="203" spans="2:4" x14ac:dyDescent="0.25">
      <c r="B203" s="33">
        <v>2017</v>
      </c>
      <c r="C203" s="34">
        <v>192391</v>
      </c>
      <c r="D203" s="35">
        <f t="shared" si="9"/>
        <v>1.1285507033073294E-2</v>
      </c>
    </row>
    <row r="204" spans="2:4" x14ac:dyDescent="0.25">
      <c r="B204" s="33">
        <v>2016</v>
      </c>
      <c r="C204" s="34">
        <v>190244</v>
      </c>
      <c r="D204" s="35">
        <f t="shared" si="9"/>
        <v>0.21233208432107253</v>
      </c>
    </row>
    <row r="205" spans="2:4" x14ac:dyDescent="0.25">
      <c r="B205" s="33">
        <v>2015</v>
      </c>
      <c r="C205" s="34">
        <v>156924</v>
      </c>
      <c r="D205" s="35">
        <f t="shared" si="9"/>
        <v>2.821423423187297E-2</v>
      </c>
    </row>
    <row r="206" spans="2:4" x14ac:dyDescent="0.25">
      <c r="B206" s="33">
        <v>2014</v>
      </c>
      <c r="C206" s="34">
        <v>152618</v>
      </c>
      <c r="D206" s="35">
        <f t="shared" si="9"/>
        <v>2.6936823294438916E-3</v>
      </c>
    </row>
    <row r="207" spans="2:4" x14ac:dyDescent="0.25">
      <c r="B207" s="33">
        <v>2013</v>
      </c>
      <c r="C207" s="34">
        <v>152208</v>
      </c>
      <c r="D207" s="35">
        <f t="shared" si="9"/>
        <v>4.9399143702212545E-2</v>
      </c>
    </row>
    <row r="208" spans="2:4" x14ac:dyDescent="0.25">
      <c r="B208" s="33">
        <v>2012</v>
      </c>
      <c r="C208" s="34">
        <v>145043</v>
      </c>
      <c r="D208" s="35">
        <f t="shared" si="9"/>
        <v>2.1515902752345273E-2</v>
      </c>
    </row>
    <row r="209" spans="2:4" x14ac:dyDescent="0.25">
      <c r="B209" s="33">
        <v>2011</v>
      </c>
      <c r="C209" s="34">
        <v>141988</v>
      </c>
      <c r="D209" s="35">
        <f t="shared" si="9"/>
        <v>0.20954084675014917</v>
      </c>
    </row>
    <row r="210" spans="2:4" x14ac:dyDescent="0.25">
      <c r="B210" s="33">
        <v>2010</v>
      </c>
      <c r="C210" s="34">
        <v>117390</v>
      </c>
      <c r="D210" s="35" t="s">
        <v>95</v>
      </c>
    </row>
    <row r="212" spans="2:4" x14ac:dyDescent="0.25">
      <c r="B212" s="40" t="s">
        <v>57</v>
      </c>
      <c r="C212" s="40"/>
      <c r="D212" s="40"/>
    </row>
    <row r="215" spans="2:4" ht="21.75" thickBot="1" x14ac:dyDescent="0.3">
      <c r="B215" s="11" t="s">
        <v>90</v>
      </c>
      <c r="C215" s="12"/>
      <c r="D215" s="11"/>
    </row>
    <row r="216" spans="2:4" ht="21.75" thickBot="1" x14ac:dyDescent="0.3">
      <c r="B216" s="14"/>
      <c r="C216" s="15"/>
      <c r="D216" s="14"/>
    </row>
    <row r="217" spans="2:4" ht="22.5" thickTop="1" thickBot="1" x14ac:dyDescent="0.3">
      <c r="B217" s="17" t="s">
        <v>92</v>
      </c>
      <c r="C217" s="18" t="s">
        <v>93</v>
      </c>
      <c r="D217" s="19"/>
    </row>
    <row r="218" spans="2:4" ht="16.5" thickTop="1" thickBot="1" x14ac:dyDescent="0.3">
      <c r="B218" s="27"/>
      <c r="C218" s="28" t="s">
        <v>31</v>
      </c>
      <c r="D218" s="29" t="s">
        <v>94</v>
      </c>
    </row>
    <row r="219" spans="2:4" x14ac:dyDescent="0.25">
      <c r="B219" s="33">
        <v>2022</v>
      </c>
      <c r="C219" s="34">
        <v>294599</v>
      </c>
      <c r="D219" s="35">
        <f>C219/C220-1</f>
        <v>1.8787707040601944</v>
      </c>
    </row>
    <row r="220" spans="2:4" x14ac:dyDescent="0.25">
      <c r="B220" s="33">
        <v>2021</v>
      </c>
      <c r="C220" s="34">
        <v>102335</v>
      </c>
      <c r="D220" s="35">
        <f t="shared" ref="D220:D230" si="10">C220/C221-1</f>
        <v>-0.34475406267207931</v>
      </c>
    </row>
    <row r="221" spans="2:4" x14ac:dyDescent="0.25">
      <c r="B221" s="33">
        <v>2020</v>
      </c>
      <c r="C221" s="34">
        <v>156178</v>
      </c>
      <c r="D221" s="35">
        <f t="shared" si="10"/>
        <v>-0.60739271537995509</v>
      </c>
    </row>
    <row r="222" spans="2:4" x14ac:dyDescent="0.25">
      <c r="B222" s="33">
        <v>2019</v>
      </c>
      <c r="C222" s="34">
        <v>397797</v>
      </c>
      <c r="D222" s="35">
        <f t="shared" si="10"/>
        <v>-4.3336371528821527E-2</v>
      </c>
    </row>
    <row r="223" spans="2:4" x14ac:dyDescent="0.25">
      <c r="B223" s="33">
        <v>2018</v>
      </c>
      <c r="C223" s="34">
        <v>415817</v>
      </c>
      <c r="D223" s="35">
        <f t="shared" si="10"/>
        <v>-9.5088039241715605E-2</v>
      </c>
    </row>
    <row r="224" spans="2:4" x14ac:dyDescent="0.25">
      <c r="B224" s="33">
        <v>2017</v>
      </c>
      <c r="C224" s="34">
        <v>459511</v>
      </c>
      <c r="D224" s="35">
        <f t="shared" si="10"/>
        <v>1.4588080476215737E-2</v>
      </c>
    </row>
    <row r="225" spans="2:4" x14ac:dyDescent="0.25">
      <c r="B225" s="33">
        <v>2016</v>
      </c>
      <c r="C225" s="34">
        <v>452904</v>
      </c>
      <c r="D225" s="35">
        <f t="shared" si="10"/>
        <v>3.415725718982987E-2</v>
      </c>
    </row>
    <row r="226" spans="2:4" x14ac:dyDescent="0.25">
      <c r="B226" s="33">
        <v>2015</v>
      </c>
      <c r="C226" s="34">
        <v>437945</v>
      </c>
      <c r="D226" s="35">
        <f t="shared" si="10"/>
        <v>-0.17666356466728705</v>
      </c>
    </row>
    <row r="227" spans="2:4" x14ac:dyDescent="0.25">
      <c r="B227" s="33">
        <v>2014</v>
      </c>
      <c r="C227" s="34">
        <v>531915</v>
      </c>
      <c r="D227" s="35">
        <f t="shared" si="10"/>
        <v>1.1031892509375307E-2</v>
      </c>
    </row>
    <row r="228" spans="2:4" x14ac:dyDescent="0.25">
      <c r="B228" s="33">
        <v>2013</v>
      </c>
      <c r="C228" s="34">
        <v>526111</v>
      </c>
      <c r="D228" s="35">
        <f t="shared" si="10"/>
        <v>0.10531236344078798</v>
      </c>
    </row>
    <row r="229" spans="2:4" x14ac:dyDescent="0.25">
      <c r="B229" s="33">
        <v>2012</v>
      </c>
      <c r="C229" s="34">
        <v>475984</v>
      </c>
      <c r="D229" s="35">
        <f t="shared" si="10"/>
        <v>2.5376774004532532E-2</v>
      </c>
    </row>
    <row r="230" spans="2:4" x14ac:dyDescent="0.25">
      <c r="B230" s="33">
        <v>2011</v>
      </c>
      <c r="C230" s="34">
        <v>464204</v>
      </c>
      <c r="D230" s="35">
        <f t="shared" si="10"/>
        <v>0.41734322187855888</v>
      </c>
    </row>
    <row r="231" spans="2:4" x14ac:dyDescent="0.25">
      <c r="B231" s="33">
        <v>2010</v>
      </c>
      <c r="C231" s="34">
        <v>327517</v>
      </c>
      <c r="D231" s="35" t="s">
        <v>95</v>
      </c>
    </row>
    <row r="233" spans="2:4" x14ac:dyDescent="0.25">
      <c r="B233" s="40" t="s">
        <v>57</v>
      </c>
      <c r="C233" s="40"/>
      <c r="D233" s="40"/>
    </row>
  </sheetData>
  <mergeCells count="11">
    <mergeCell ref="C133:D133"/>
    <mergeCell ref="C154:D154"/>
    <mergeCell ref="C175:D175"/>
    <mergeCell ref="C196:D196"/>
    <mergeCell ref="C217:D217"/>
    <mergeCell ref="C6:D6"/>
    <mergeCell ref="C28:D28"/>
    <mergeCell ref="C49:D49"/>
    <mergeCell ref="C70:D70"/>
    <mergeCell ref="C91:D91"/>
    <mergeCell ref="C112:D11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63723-FEE8-4533-A04A-187C6640790D}">
  <dimension ref="A1:EF244"/>
  <sheetViews>
    <sheetView showGridLines="0" workbookViewId="0">
      <selection activeCell="J255" sqref="J255"/>
    </sheetView>
  </sheetViews>
  <sheetFormatPr baseColWidth="10" defaultRowHeight="15" x14ac:dyDescent="0.25"/>
  <cols>
    <col min="1" max="1" width="18.42578125" customWidth="1"/>
    <col min="2" max="2" width="20.7109375" customWidth="1"/>
    <col min="16" max="16" width="15.85546875" customWidth="1"/>
  </cols>
  <sheetData>
    <row r="1" spans="1:136" ht="40.5" customHeight="1" x14ac:dyDescent="0.25">
      <c r="Z1" t="e">
        <v>#REF!</v>
      </c>
    </row>
    <row r="4" spans="1:136" ht="21.75" thickBot="1" x14ac:dyDescent="0.3">
      <c r="B4" s="11" t="s">
        <v>96</v>
      </c>
      <c r="C4" s="12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R4" s="13" t="str">
        <f>CONCATENATE("año ",K7,": ",FIXED(K21,0)," (",FIXED(L21*100,1),"%)")</f>
        <v>año 2022: 3.868.048 (-9,5%)</v>
      </c>
    </row>
    <row r="5" spans="1:136" ht="9.75" customHeight="1" thickBot="1" x14ac:dyDescent="0.3">
      <c r="B5" s="14"/>
      <c r="C5" s="15"/>
      <c r="D5" s="14"/>
      <c r="E5" s="14"/>
      <c r="F5" s="14"/>
      <c r="G5" s="16"/>
      <c r="H5" s="16"/>
      <c r="I5" s="16"/>
      <c r="J5" s="16"/>
      <c r="K5" s="14"/>
      <c r="L5" s="14"/>
      <c r="M5" s="16"/>
      <c r="N5" s="16"/>
      <c r="O5" s="16"/>
      <c r="R5" s="13" t="s">
        <v>28</v>
      </c>
    </row>
    <row r="6" spans="1:136" ht="22.5" thickTop="1" thickBot="1" x14ac:dyDescent="0.3">
      <c r="B6" s="17" t="s">
        <v>29</v>
      </c>
      <c r="C6" s="18" t="s">
        <v>30</v>
      </c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20"/>
    </row>
    <row r="7" spans="1:136" ht="22.5" thickTop="1" thickBot="1" x14ac:dyDescent="0.3">
      <c r="B7" s="17">
        <v>2017</v>
      </c>
      <c r="C7" s="21">
        <v>2018</v>
      </c>
      <c r="D7" s="22"/>
      <c r="E7" s="21">
        <v>2019</v>
      </c>
      <c r="F7" s="22"/>
      <c r="G7" s="21">
        <v>2020</v>
      </c>
      <c r="H7" s="22"/>
      <c r="I7" s="21">
        <v>2021</v>
      </c>
      <c r="J7" s="22"/>
      <c r="K7" s="21">
        <v>2022</v>
      </c>
      <c r="L7" s="23"/>
      <c r="M7" s="24">
        <v>2023</v>
      </c>
      <c r="N7" s="25"/>
      <c r="O7" s="26"/>
    </row>
    <row r="8" spans="1:136" ht="31.5" thickTop="1" thickBot="1" x14ac:dyDescent="0.3">
      <c r="B8" s="27"/>
      <c r="C8" s="28" t="s">
        <v>31</v>
      </c>
      <c r="D8" s="29" t="str">
        <f>CONCATENATE("Variación ",RIGHT(C7,2),"/",RIGHT(B7,2))</f>
        <v>Variación 18/17</v>
      </c>
      <c r="E8" s="30" t="s">
        <v>31</v>
      </c>
      <c r="F8" s="29" t="str">
        <f>CONCATENATE("Variación ",RIGHT(E7,2),"/",RIGHT(C7,2))</f>
        <v>Variación 19/18</v>
      </c>
      <c r="G8" s="30" t="s">
        <v>31</v>
      </c>
      <c r="H8" s="29" t="str">
        <f>CONCATENATE("Variación ",RIGHT(G7,2),"/",RIGHT(E7,2))</f>
        <v>Variación 20/19</v>
      </c>
      <c r="I8" s="30" t="s">
        <v>31</v>
      </c>
      <c r="J8" s="29" t="str">
        <f>CONCATENATE("Variación ",RIGHT(I7,2),"/",RIGHT(G7,2))</f>
        <v>Variación 21/20</v>
      </c>
      <c r="K8" s="30" t="s">
        <v>31</v>
      </c>
      <c r="L8" s="29" t="str">
        <f>CONCATENATE("Variación ",RIGHT(K7,2),"/",RIGHT(E7,2))</f>
        <v>Variación 22/19</v>
      </c>
      <c r="M8" s="31" t="s">
        <v>31</v>
      </c>
      <c r="N8" s="32" t="str">
        <f>CONCATENATE("Variación ",RIGHT(M7,2),"/",RIGHT(K7,2))</f>
        <v>Variación 23/22</v>
      </c>
      <c r="O8" s="32" t="str">
        <f>CONCATENATE("Variación ",RIGHT(M7,2),"/",RIGHT(E7,2))</f>
        <v>Variación 23/19</v>
      </c>
      <c r="P8" t="str">
        <f>IFERROR(O8/O21-1,"-")</f>
        <v>-</v>
      </c>
      <c r="T8" t="str">
        <f>IFERROR(S8/S47-1,"-")</f>
        <v>-</v>
      </c>
      <c r="X8" t="str">
        <f>IFERROR(W8/W21-1,"-")</f>
        <v>-</v>
      </c>
      <c r="Z8" t="str">
        <f>IFERROR(Y8/Y21-1,"-")</f>
        <v>-</v>
      </c>
      <c r="AB8" t="str">
        <f>IFERROR(AA8/AA21-1,"-")</f>
        <v>-</v>
      </c>
      <c r="AD8" t="str">
        <f>IFERROR(AC8/AC21-1,"-")</f>
        <v>-</v>
      </c>
      <c r="AF8" t="str">
        <f>IFERROR(AE8/AE21-1,"-")</f>
        <v>-</v>
      </c>
      <c r="AH8" t="str">
        <f>IFERROR(AG8/AG21-1,"-")</f>
        <v>-</v>
      </c>
      <c r="AJ8" t="str">
        <f>IFERROR(AI8/AI21-1,"-")</f>
        <v>-</v>
      </c>
      <c r="AL8" t="str">
        <f>IFERROR(AK8/AK21-1,"-")</f>
        <v>-</v>
      </c>
      <c r="AN8" t="str">
        <f>IFERROR(AM8/AM21-1,"-")</f>
        <v>-</v>
      </c>
      <c r="AP8" t="str">
        <f>IFERROR(AO8/AO21-1,"-")</f>
        <v>-</v>
      </c>
      <c r="AR8" t="str">
        <f>IFERROR(AQ8/AQ21-1,"-")</f>
        <v>-</v>
      </c>
      <c r="AT8" t="str">
        <f>IFERROR(AS8/AS21-1,"-")</f>
        <v>-</v>
      </c>
      <c r="AV8" t="str">
        <f>IFERROR(AU8/AU21-1,"-")</f>
        <v>-</v>
      </c>
      <c r="AX8" t="str">
        <f>IFERROR(AW8/AW21-1,"-")</f>
        <v>-</v>
      </c>
      <c r="AZ8" t="str">
        <f>IFERROR(AY8/AY21-1,"-")</f>
        <v>-</v>
      </c>
      <c r="BB8" t="str">
        <f>IFERROR(BA8/BA21-1,"-")</f>
        <v>-</v>
      </c>
      <c r="BD8" t="str">
        <f>IFERROR(BC8/BC21-1,"-")</f>
        <v>-</v>
      </c>
      <c r="BF8" t="str">
        <f>IFERROR(BE8/BE21-1,"-")</f>
        <v>-</v>
      </c>
      <c r="BH8" t="str">
        <f>IFERROR(BG8/BG21-1,"-")</f>
        <v>-</v>
      </c>
      <c r="BJ8" t="str">
        <f>IFERROR(BI8/BI21-1,"-")</f>
        <v>-</v>
      </c>
      <c r="BL8" t="str">
        <f>IFERROR(BK8/BK21-1,"-")</f>
        <v>-</v>
      </c>
      <c r="BN8" t="str">
        <f>IFERROR(BM8/BM21-1,"-")</f>
        <v>-</v>
      </c>
      <c r="BP8" t="str">
        <f>IFERROR(BO8/BO21-1,"-")</f>
        <v>-</v>
      </c>
      <c r="BR8" t="str">
        <f>IFERROR(BQ8/BQ21-1,"-")</f>
        <v>-</v>
      </c>
      <c r="BT8" t="str">
        <f>IFERROR(BS8/BS21-1,"-")</f>
        <v>-</v>
      </c>
      <c r="BV8" t="str">
        <f>IFERROR(BU8/BU21-1,"-")</f>
        <v>-</v>
      </c>
      <c r="BX8" t="str">
        <f>IFERROR(BW8/BW21-1,"-")</f>
        <v>-</v>
      </c>
      <c r="BZ8" t="str">
        <f>IFERROR(BY8/BY21-1,"-")</f>
        <v>-</v>
      </c>
      <c r="CB8" t="str">
        <f>IFERROR(CA8/CA21-1,"-")</f>
        <v>-</v>
      </c>
      <c r="CD8" t="str">
        <f>IFERROR(CC8/CC21-1,"-")</f>
        <v>-</v>
      </c>
      <c r="CF8" t="str">
        <f>IFERROR(CE8/CE21-1,"-")</f>
        <v>-</v>
      </c>
      <c r="CH8" t="str">
        <f>IFERROR(CG8/CG21-1,"-")</f>
        <v>-</v>
      </c>
      <c r="CJ8" t="str">
        <f>IFERROR(CI8/CI21-1,"-")</f>
        <v>-</v>
      </c>
      <c r="CL8" t="str">
        <f>IFERROR(CK8/CK21-1,"-")</f>
        <v>-</v>
      </c>
      <c r="CN8" t="str">
        <f>IFERROR(CM8/CM21-1,"-")</f>
        <v>-</v>
      </c>
      <c r="CP8" t="str">
        <f>IFERROR(CO8/CO21-1,"-")</f>
        <v>-</v>
      </c>
      <c r="CR8" t="str">
        <f>IFERROR(CQ8/CQ21-1,"-")</f>
        <v>-</v>
      </c>
      <c r="CT8" t="str">
        <f>IFERROR(CS8/CS21-1,"-")</f>
        <v>-</v>
      </c>
      <c r="CV8" t="str">
        <f>IFERROR(CU8/CU21-1,"-")</f>
        <v>-</v>
      </c>
      <c r="CX8" t="str">
        <f>IFERROR(CW8/CW21-1,"-")</f>
        <v>-</v>
      </c>
      <c r="CZ8" t="str">
        <f>IFERROR(CY8/CY21-1,"-")</f>
        <v>-</v>
      </c>
      <c r="DB8" t="str">
        <f>IFERROR(DA8/DA21-1,"-")</f>
        <v>-</v>
      </c>
      <c r="DD8" t="str">
        <f>IFERROR(DC8/DC21-1,"-")</f>
        <v>-</v>
      </c>
      <c r="DF8" t="str">
        <f>IFERROR(DE8/DE21-1,"-")</f>
        <v>-</v>
      </c>
      <c r="DH8" t="str">
        <f>IFERROR(DG8/DG21-1,"-")</f>
        <v>-</v>
      </c>
      <c r="DJ8" t="str">
        <f>IFERROR(DI8/DI21-1,"-")</f>
        <v>-</v>
      </c>
      <c r="DL8" t="str">
        <f>IFERROR(DK8/DK21-1,"-")</f>
        <v>-</v>
      </c>
      <c r="DN8" t="str">
        <f>IFERROR(DM8/DM21-1,"-")</f>
        <v>-</v>
      </c>
      <c r="DP8" t="str">
        <f>IFERROR(DO8/DO21-1,"-")</f>
        <v>-</v>
      </c>
      <c r="DR8" t="str">
        <f>IFERROR(DQ8/DQ21-1,"-")</f>
        <v>-</v>
      </c>
      <c r="DT8" t="str">
        <f>IFERROR(DS8/DS21-1,"-")</f>
        <v>-</v>
      </c>
      <c r="DV8" t="str">
        <f>IFERROR(DU8/DU21-1,"-")</f>
        <v>-</v>
      </c>
      <c r="DX8" t="str">
        <f>IFERROR(DW8/DW21-1,"-")</f>
        <v>-</v>
      </c>
      <c r="DZ8" t="str">
        <f>IFERROR(DY8/DY21-1,"-")</f>
        <v>-</v>
      </c>
      <c r="EB8" t="str">
        <f>IFERROR(EA8/EA21-1,"-")</f>
        <v>-</v>
      </c>
      <c r="ED8" t="str">
        <f>IFERROR(EC8/EC21-1,"-")</f>
        <v>-</v>
      </c>
      <c r="EF8" t="str">
        <f>IFERROR(EE8/EE21-1,"-")</f>
        <v>-</v>
      </c>
    </row>
    <row r="9" spans="1:136" x14ac:dyDescent="0.25">
      <c r="A9" s="13" t="s">
        <v>32</v>
      </c>
      <c r="B9" s="33" t="s">
        <v>33</v>
      </c>
      <c r="C9" s="34">
        <v>438555</v>
      </c>
      <c r="D9" s="35">
        <v>9.2103723145960048E-2</v>
      </c>
      <c r="E9" s="34">
        <v>424117</v>
      </c>
      <c r="F9" s="35">
        <f t="shared" ref="F9:F21" si="0">IFERROR(E9/C9-1,"-")</f>
        <v>-3.2921754397966074E-2</v>
      </c>
      <c r="G9" s="34">
        <v>405209</v>
      </c>
      <c r="H9" s="35">
        <f>IFERROR(G9/E9-1,"-")</f>
        <v>-4.4582037503801963E-2</v>
      </c>
      <c r="I9" s="34">
        <v>41241</v>
      </c>
      <c r="J9" s="35">
        <f>IFERROR(I9/G9-1,"-")</f>
        <v>-0.89822289238393027</v>
      </c>
      <c r="K9" s="34">
        <v>256728</v>
      </c>
      <c r="L9" s="35">
        <f t="shared" ref="L9:L21" si="1">IFERROR(K9/E9-1,"-")</f>
        <v>-0.39467646899322595</v>
      </c>
      <c r="M9" s="34">
        <v>409144</v>
      </c>
      <c r="N9" s="35">
        <f>IFERROR(M9/K9-1,"-")</f>
        <v>0.59368670343710073</v>
      </c>
      <c r="O9" s="35">
        <f>IFERROR(M9/E9-1,"-")</f>
        <v>-3.5303937356908621E-2</v>
      </c>
    </row>
    <row r="10" spans="1:136" x14ac:dyDescent="0.25">
      <c r="A10" s="13" t="s">
        <v>34</v>
      </c>
      <c r="B10" s="33" t="s">
        <v>35</v>
      </c>
      <c r="C10" s="34">
        <v>396707</v>
      </c>
      <c r="D10" s="35">
        <v>3.2625926340476896E-2</v>
      </c>
      <c r="E10" s="34">
        <v>403123</v>
      </c>
      <c r="F10" s="35">
        <f t="shared" si="0"/>
        <v>1.6173145419667412E-2</v>
      </c>
      <c r="G10" s="34">
        <v>387432</v>
      </c>
      <c r="H10" s="35">
        <f t="shared" ref="H10:H21" si="2">IFERROR(G10/E10-1,"-")</f>
        <v>-3.8923603962066178E-2</v>
      </c>
      <c r="I10" s="34">
        <v>31824</v>
      </c>
      <c r="J10" s="35">
        <f t="shared" ref="J10:J21" si="3">IFERROR(I10/G10-1,"-")</f>
        <v>-0.91785913398996466</v>
      </c>
      <c r="K10" s="34">
        <v>294431</v>
      </c>
      <c r="L10" s="35">
        <f t="shared" si="1"/>
        <v>-0.26962490356541302</v>
      </c>
      <c r="M10" s="34">
        <v>397277</v>
      </c>
      <c r="N10" s="35">
        <f t="shared" ref="N10:N20" si="4">IFERROR(M10/K10-1,"-")</f>
        <v>0.3493042512507174</v>
      </c>
      <c r="O10" s="35">
        <f t="shared" ref="O10:O20" si="5">IFERROR(M10/E10-1,"-")</f>
        <v>-1.4501777373159053E-2</v>
      </c>
    </row>
    <row r="11" spans="1:136" x14ac:dyDescent="0.25">
      <c r="A11" s="13" t="s">
        <v>36</v>
      </c>
      <c r="B11" s="33" t="s">
        <v>37</v>
      </c>
      <c r="C11" s="34">
        <v>441620</v>
      </c>
      <c r="D11" s="35">
        <v>2.1495303323641579E-2</v>
      </c>
      <c r="E11" s="34">
        <v>453136</v>
      </c>
      <c r="F11" s="35">
        <f t="shared" si="0"/>
        <v>2.6076717539966543E-2</v>
      </c>
      <c r="G11" s="34">
        <v>141692</v>
      </c>
      <c r="H11" s="35">
        <f t="shared" si="2"/>
        <v>-0.6873080046608524</v>
      </c>
      <c r="I11" s="34">
        <v>47972</v>
      </c>
      <c r="J11" s="35">
        <f t="shared" si="3"/>
        <v>-0.6614346610958981</v>
      </c>
      <c r="K11" s="34">
        <v>325288</v>
      </c>
      <c r="L11" s="35">
        <f t="shared" si="1"/>
        <v>-0.28214046114190883</v>
      </c>
      <c r="M11" s="34">
        <v>403014</v>
      </c>
      <c r="N11" s="35">
        <f t="shared" si="4"/>
        <v>0.23894518088586114</v>
      </c>
      <c r="O11" s="35">
        <f t="shared" si="5"/>
        <v>-0.1106113837788214</v>
      </c>
    </row>
    <row r="12" spans="1:136" x14ac:dyDescent="0.25">
      <c r="A12" s="13" t="s">
        <v>38</v>
      </c>
      <c r="B12" s="33" t="s">
        <v>39</v>
      </c>
      <c r="C12" s="34">
        <v>347043</v>
      </c>
      <c r="D12" s="35">
        <v>-0.12358895101292477</v>
      </c>
      <c r="E12" s="34">
        <v>324647</v>
      </c>
      <c r="F12" s="35">
        <f t="shared" si="0"/>
        <v>-6.4533789760922944E-2</v>
      </c>
      <c r="G12" s="34">
        <v>0</v>
      </c>
      <c r="H12" s="35">
        <f t="shared" si="2"/>
        <v>-1</v>
      </c>
      <c r="I12" s="34">
        <v>52264</v>
      </c>
      <c r="J12" s="35" t="str">
        <f t="shared" si="3"/>
        <v>-</v>
      </c>
      <c r="K12" s="34">
        <v>356410</v>
      </c>
      <c r="L12" s="35">
        <f t="shared" si="1"/>
        <v>9.7838575437321218E-2</v>
      </c>
      <c r="M12" s="34">
        <v>354131</v>
      </c>
      <c r="N12" s="35">
        <f t="shared" si="4"/>
        <v>-6.3943211469936756E-3</v>
      </c>
      <c r="O12" s="35">
        <f t="shared" si="5"/>
        <v>9.0818643018417022E-2</v>
      </c>
    </row>
    <row r="13" spans="1:136" x14ac:dyDescent="0.25">
      <c r="A13" s="13" t="s">
        <v>40</v>
      </c>
      <c r="B13" s="33" t="s">
        <v>41</v>
      </c>
      <c r="C13" s="34">
        <v>285178</v>
      </c>
      <c r="D13" s="35">
        <v>-5.6424113072517379E-4</v>
      </c>
      <c r="E13" s="34">
        <v>261250</v>
      </c>
      <c r="F13" s="35">
        <f t="shared" si="0"/>
        <v>-8.3905490605867161E-2</v>
      </c>
      <c r="G13" s="34">
        <v>0</v>
      </c>
      <c r="H13" s="35">
        <f t="shared" si="2"/>
        <v>-1</v>
      </c>
      <c r="I13" s="34">
        <v>69204</v>
      </c>
      <c r="J13" s="35" t="str">
        <f t="shared" si="3"/>
        <v>-</v>
      </c>
      <c r="K13" s="34">
        <v>259935</v>
      </c>
      <c r="L13" s="35">
        <f t="shared" si="1"/>
        <v>-5.033492822966501E-3</v>
      </c>
      <c r="M13" s="34">
        <v>271622</v>
      </c>
      <c r="N13" s="35">
        <f t="shared" si="4"/>
        <v>4.4961240310077422E-2</v>
      </c>
      <c r="O13" s="35">
        <f t="shared" si="5"/>
        <v>3.970143540669846E-2</v>
      </c>
    </row>
    <row r="14" spans="1:136" x14ac:dyDescent="0.25">
      <c r="A14" s="13" t="s">
        <v>42</v>
      </c>
      <c r="B14" s="33" t="s">
        <v>43</v>
      </c>
      <c r="C14" s="34">
        <v>301068</v>
      </c>
      <c r="D14" s="35">
        <v>-3.0893937437292962E-3</v>
      </c>
      <c r="E14" s="34">
        <v>274881</v>
      </c>
      <c r="F14" s="35">
        <f t="shared" si="0"/>
        <v>-8.698034995416315E-2</v>
      </c>
      <c r="G14" s="34">
        <v>6405</v>
      </c>
      <c r="H14" s="35">
        <f t="shared" si="2"/>
        <v>-0.9766990079343425</v>
      </c>
      <c r="I14" s="34">
        <v>96406</v>
      </c>
      <c r="J14" s="35">
        <f t="shared" si="3"/>
        <v>14.051678376268541</v>
      </c>
      <c r="K14" s="34">
        <v>265785</v>
      </c>
      <c r="L14" s="35">
        <f t="shared" si="1"/>
        <v>-3.3090682877317867E-2</v>
      </c>
      <c r="M14" s="34">
        <v>270269</v>
      </c>
      <c r="N14" s="35">
        <f t="shared" si="4"/>
        <v>1.687077901311218E-2</v>
      </c>
      <c r="O14" s="35">
        <f t="shared" si="5"/>
        <v>-1.6778169462421944E-2</v>
      </c>
    </row>
    <row r="15" spans="1:136" x14ac:dyDescent="0.25">
      <c r="A15" s="13" t="s">
        <v>44</v>
      </c>
      <c r="B15" s="33" t="s">
        <v>45</v>
      </c>
      <c r="C15" s="34">
        <v>374843</v>
      </c>
      <c r="D15" s="35">
        <v>-5.9403367428391141E-3</v>
      </c>
      <c r="E15" s="34">
        <v>333529</v>
      </c>
      <c r="F15" s="35">
        <f t="shared" si="0"/>
        <v>-0.11021681077144296</v>
      </c>
      <c r="G15" s="34">
        <v>69912</v>
      </c>
      <c r="H15" s="35">
        <f t="shared" si="2"/>
        <v>-0.79038704280587302</v>
      </c>
      <c r="I15" s="34">
        <v>147568</v>
      </c>
      <c r="J15" s="35">
        <f t="shared" si="3"/>
        <v>1.1107678224053097</v>
      </c>
      <c r="K15" s="34">
        <v>315843</v>
      </c>
      <c r="L15" s="35">
        <f t="shared" si="1"/>
        <v>-5.302687322541666E-2</v>
      </c>
      <c r="M15" s="34">
        <v>327022</v>
      </c>
      <c r="N15" s="35">
        <f t="shared" si="4"/>
        <v>3.5394167355299988E-2</v>
      </c>
      <c r="O15" s="35">
        <f t="shared" si="5"/>
        <v>-1.9509547895385393E-2</v>
      </c>
    </row>
    <row r="16" spans="1:136" x14ac:dyDescent="0.25">
      <c r="A16" s="13" t="s">
        <v>46</v>
      </c>
      <c r="B16" s="33" t="s">
        <v>47</v>
      </c>
      <c r="C16" s="34">
        <v>370232</v>
      </c>
      <c r="D16" s="35">
        <v>-3.4002671787592864E-2</v>
      </c>
      <c r="E16" s="34">
        <v>328921</v>
      </c>
      <c r="F16" s="35">
        <f t="shared" si="0"/>
        <v>-0.11158138680611074</v>
      </c>
      <c r="G16" s="34">
        <v>101836</v>
      </c>
      <c r="H16" s="35">
        <f t="shared" si="2"/>
        <v>-0.6903937419623557</v>
      </c>
      <c r="I16" s="34">
        <v>193905</v>
      </c>
      <c r="J16" s="35">
        <f t="shared" si="3"/>
        <v>0.90409089123689079</v>
      </c>
      <c r="K16" s="34">
        <v>332139</v>
      </c>
      <c r="L16" s="35">
        <f t="shared" si="1"/>
        <v>9.7835042457004029E-3</v>
      </c>
      <c r="M16" s="34">
        <v>326111</v>
      </c>
      <c r="N16" s="35">
        <f t="shared" si="4"/>
        <v>-1.8149027967206521E-2</v>
      </c>
      <c r="O16" s="35">
        <f t="shared" si="5"/>
        <v>-8.5430848136787141E-3</v>
      </c>
    </row>
    <row r="17" spans="1:26" x14ac:dyDescent="0.25">
      <c r="A17" s="13" t="s">
        <v>48</v>
      </c>
      <c r="B17" s="33" t="s">
        <v>49</v>
      </c>
      <c r="C17" s="34">
        <v>326673</v>
      </c>
      <c r="D17" s="35">
        <v>-7.0136886480147376E-2</v>
      </c>
      <c r="E17" s="34">
        <v>291855</v>
      </c>
      <c r="F17" s="35">
        <f t="shared" si="0"/>
        <v>-0.10658364786805152</v>
      </c>
      <c r="G17" s="34">
        <v>38899</v>
      </c>
      <c r="H17" s="35">
        <f t="shared" si="2"/>
        <v>-0.86671806205136115</v>
      </c>
      <c r="I17" s="34">
        <v>195034</v>
      </c>
      <c r="J17" s="35">
        <f t="shared" si="3"/>
        <v>4.0138563973366921</v>
      </c>
      <c r="K17" s="34">
        <v>275539</v>
      </c>
      <c r="L17" s="35">
        <f t="shared" si="1"/>
        <v>-5.5904473111647923E-2</v>
      </c>
      <c r="M17" s="34"/>
      <c r="N17" s="35"/>
      <c r="O17" s="35"/>
    </row>
    <row r="18" spans="1:26" x14ac:dyDescent="0.25">
      <c r="A18" s="13" t="s">
        <v>50</v>
      </c>
      <c r="B18" s="33" t="s">
        <v>51</v>
      </c>
      <c r="C18" s="34">
        <v>397411</v>
      </c>
      <c r="D18" s="35">
        <v>-5.839718711646269E-2</v>
      </c>
      <c r="E18" s="34">
        <v>354718</v>
      </c>
      <c r="F18" s="35">
        <f t="shared" si="0"/>
        <v>-0.10742782660771844</v>
      </c>
      <c r="G18" s="34">
        <v>43237</v>
      </c>
      <c r="H18" s="35">
        <f t="shared" si="2"/>
        <v>-0.87810880755980802</v>
      </c>
      <c r="I18" s="34">
        <v>292968</v>
      </c>
      <c r="J18" s="35">
        <f t="shared" si="3"/>
        <v>5.7758632652589217</v>
      </c>
      <c r="K18" s="34">
        <v>375614</v>
      </c>
      <c r="L18" s="35">
        <f t="shared" si="1"/>
        <v>5.8908766964179904E-2</v>
      </c>
      <c r="M18" s="34"/>
      <c r="N18" s="35"/>
      <c r="O18" s="35"/>
    </row>
    <row r="19" spans="1:26" x14ac:dyDescent="0.25">
      <c r="A19" s="13" t="s">
        <v>52</v>
      </c>
      <c r="B19" s="33" t="s">
        <v>53</v>
      </c>
      <c r="C19" s="34">
        <v>410456</v>
      </c>
      <c r="D19" s="35">
        <v>-3.4252989313293236E-2</v>
      </c>
      <c r="E19" s="34">
        <v>405715</v>
      </c>
      <c r="F19" s="35">
        <f t="shared" si="0"/>
        <v>-1.1550568148595675E-2</v>
      </c>
      <c r="G19" s="34">
        <v>61827</v>
      </c>
      <c r="H19" s="35">
        <f t="shared" si="2"/>
        <v>-0.84760977533490256</v>
      </c>
      <c r="I19" s="34">
        <v>304600</v>
      </c>
      <c r="J19" s="35">
        <f t="shared" si="3"/>
        <v>3.9266501690200073</v>
      </c>
      <c r="K19" s="34">
        <v>388852</v>
      </c>
      <c r="L19" s="35">
        <f t="shared" si="1"/>
        <v>-4.156365921890981E-2</v>
      </c>
      <c r="M19" s="34"/>
      <c r="N19" s="35"/>
      <c r="O19" s="35"/>
    </row>
    <row r="20" spans="1:26" x14ac:dyDescent="0.25">
      <c r="A20" s="13" t="s">
        <v>54</v>
      </c>
      <c r="B20" s="33" t="s">
        <v>55</v>
      </c>
      <c r="C20" s="34">
        <v>420041</v>
      </c>
      <c r="D20" s="35">
        <v>-1.732612464235328E-2</v>
      </c>
      <c r="E20" s="34">
        <v>416723</v>
      </c>
      <c r="F20" s="35">
        <f t="shared" si="0"/>
        <v>-7.8992288847993253E-3</v>
      </c>
      <c r="G20" s="34">
        <v>74976</v>
      </c>
      <c r="H20" s="35">
        <f t="shared" si="2"/>
        <v>-0.82008192492375032</v>
      </c>
      <c r="I20" s="34">
        <v>316527</v>
      </c>
      <c r="J20" s="35">
        <f t="shared" si="3"/>
        <v>3.2217109475032011</v>
      </c>
      <c r="K20" s="34">
        <v>421484</v>
      </c>
      <c r="L20" s="35">
        <f t="shared" si="1"/>
        <v>1.1424855359555286E-2</v>
      </c>
      <c r="M20" s="34"/>
      <c r="N20" s="35"/>
      <c r="O20" s="35"/>
      <c r="R20" t="s">
        <v>95</v>
      </c>
      <c r="Z20" t="s">
        <v>95</v>
      </c>
    </row>
    <row r="21" spans="1:26" ht="15.75" x14ac:dyDescent="0.25">
      <c r="A21" s="13" t="s">
        <v>56</v>
      </c>
      <c r="B21" s="36" t="s">
        <v>56</v>
      </c>
      <c r="C21" s="37">
        <v>4509827</v>
      </c>
      <c r="D21" s="38">
        <v>-1.6946444413927231E-2</v>
      </c>
      <c r="E21" s="37">
        <v>4272615</v>
      </c>
      <c r="F21" s="38">
        <f t="shared" si="0"/>
        <v>-5.2598913439473427E-2</v>
      </c>
      <c r="G21" s="37">
        <v>1331425</v>
      </c>
      <c r="H21" s="38">
        <f t="shared" si="2"/>
        <v>-0.68838170534906606</v>
      </c>
      <c r="I21" s="37">
        <v>1789513</v>
      </c>
      <c r="J21" s="38">
        <f t="shared" si="3"/>
        <v>0.34405843363313737</v>
      </c>
      <c r="K21" s="37">
        <v>3868048</v>
      </c>
      <c r="L21" s="38">
        <f t="shared" si="1"/>
        <v>-9.4688381705349101E-2</v>
      </c>
      <c r="M21" s="37">
        <v>2758590</v>
      </c>
      <c r="N21" s="38">
        <v>0.14627981279494917</v>
      </c>
      <c r="O21" s="38">
        <v>-1.6055762511396066E-2</v>
      </c>
      <c r="P21" s="39"/>
    </row>
    <row r="22" spans="1:26" ht="5.25" customHeight="1" x14ac:dyDescent="0.25">
      <c r="A22" s="13"/>
    </row>
    <row r="23" spans="1:26" x14ac:dyDescent="0.25">
      <c r="B23" s="40" t="s">
        <v>97</v>
      </c>
      <c r="C23" s="40"/>
      <c r="D23" s="40"/>
      <c r="E23" s="40"/>
      <c r="F23" s="40"/>
      <c r="G23" s="40"/>
      <c r="H23" s="40"/>
      <c r="I23" s="40"/>
      <c r="J23" s="40"/>
      <c r="K23" s="41"/>
      <c r="L23" s="40"/>
      <c r="M23" s="40"/>
      <c r="N23" s="40"/>
      <c r="O23" s="40"/>
      <c r="P23" s="39"/>
    </row>
    <row r="26" spans="1:26" ht="21.75" thickBot="1" x14ac:dyDescent="0.3">
      <c r="B26" s="11" t="s">
        <v>98</v>
      </c>
      <c r="C26" s="12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R26" s="13" t="str">
        <f>CONCATENATE("año ",K29,": ",FIXED(K43,0)," (",FIXED(L43*100,1),"%)")</f>
        <v>año 2022: 551.209 (-15,4%)</v>
      </c>
    </row>
    <row r="27" spans="1:26" ht="6" customHeight="1" thickBot="1" x14ac:dyDescent="0.3">
      <c r="B27" s="14"/>
      <c r="C27" s="15"/>
      <c r="D27" s="14"/>
      <c r="E27" s="14"/>
      <c r="F27" s="14"/>
      <c r="G27" s="16"/>
      <c r="H27" s="16"/>
      <c r="I27" s="16"/>
      <c r="J27" s="16"/>
      <c r="K27" s="14"/>
      <c r="L27" s="14"/>
      <c r="M27" s="16"/>
      <c r="N27" s="16"/>
      <c r="O27" s="16"/>
      <c r="R27" s="13" t="s">
        <v>59</v>
      </c>
    </row>
    <row r="28" spans="1:26" ht="22.5" thickTop="1" thickBot="1" x14ac:dyDescent="0.3">
      <c r="B28" s="17" t="s">
        <v>60</v>
      </c>
      <c r="C28" s="18" t="s">
        <v>61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0"/>
    </row>
    <row r="29" spans="1:26" ht="22.5" thickTop="1" thickBot="1" x14ac:dyDescent="0.3">
      <c r="B29" s="17">
        <v>2017</v>
      </c>
      <c r="C29" s="21">
        <v>2018</v>
      </c>
      <c r="D29" s="22"/>
      <c r="E29" s="21">
        <v>2019</v>
      </c>
      <c r="F29" s="22"/>
      <c r="G29" s="21">
        <v>2020</v>
      </c>
      <c r="H29" s="22"/>
      <c r="I29" s="21">
        <v>2021</v>
      </c>
      <c r="J29" s="22"/>
      <c r="K29" s="21">
        <v>2022</v>
      </c>
      <c r="L29" s="23"/>
      <c r="M29" s="24">
        <v>2023</v>
      </c>
      <c r="N29" s="25"/>
      <c r="O29" s="26"/>
    </row>
    <row r="30" spans="1:26" ht="31.5" thickTop="1" thickBot="1" x14ac:dyDescent="0.3">
      <c r="B30" s="27"/>
      <c r="C30" s="28" t="s">
        <v>31</v>
      </c>
      <c r="D30" s="29" t="str">
        <f>CONCATENATE("Variación ",RIGHT(C29,2),"/",RIGHT(B29,2))</f>
        <v>Variación 18/17</v>
      </c>
      <c r="E30" s="30" t="s">
        <v>31</v>
      </c>
      <c r="F30" s="29" t="str">
        <f>CONCATENATE("Variación ",RIGHT(E29,2),"/",RIGHT(C29,2))</f>
        <v>Variación 19/18</v>
      </c>
      <c r="G30" s="30" t="s">
        <v>31</v>
      </c>
      <c r="H30" s="29" t="str">
        <f>CONCATENATE("Variación ",RIGHT(G29,2),"/",RIGHT(E29,2))</f>
        <v>Variación 20/19</v>
      </c>
      <c r="I30" s="30" t="s">
        <v>31</v>
      </c>
      <c r="J30" s="29" t="str">
        <f>CONCATENATE("Variación ",RIGHT(I29,2),"/",RIGHT(G29,2))</f>
        <v>Variación 21/20</v>
      </c>
      <c r="K30" s="30" t="s">
        <v>31</v>
      </c>
      <c r="L30" s="29" t="str">
        <f>CONCATENATE("Variación ",RIGHT(K29,2),"/",RIGHT(E29,2))</f>
        <v>Variación 22/19</v>
      </c>
      <c r="M30" s="31" t="s">
        <v>31</v>
      </c>
      <c r="N30" s="32" t="str">
        <f>CONCATENATE("Variación ",RIGHT(M29,2),"/",RIGHT(K29,2))</f>
        <v>Variación 23/22</v>
      </c>
      <c r="O30" s="32" t="str">
        <f>CONCATENATE("Variación ",RIGHT(M29,2),"/",RIGHT(E29,2))</f>
        <v>Variación 23/19</v>
      </c>
    </row>
    <row r="31" spans="1:26" x14ac:dyDescent="0.25">
      <c r="B31" s="33" t="s">
        <v>33</v>
      </c>
      <c r="C31" s="34">
        <v>34182</v>
      </c>
      <c r="D31" s="35">
        <v>-9.734051799061394E-3</v>
      </c>
      <c r="E31" s="34">
        <v>58599</v>
      </c>
      <c r="F31" s="35">
        <f t="shared" ref="F31:F43" si="6">IFERROR(E31/C31-1,"-")</f>
        <v>0.71432332806740395</v>
      </c>
      <c r="G31" s="34">
        <v>38808</v>
      </c>
      <c r="H31" s="35">
        <f>IFERROR(G31/E31-1,"-")</f>
        <v>-0.33773613884195974</v>
      </c>
      <c r="I31" s="34">
        <v>11006</v>
      </c>
      <c r="J31" s="35">
        <f>IFERROR(I31/G31-1,"-")</f>
        <v>-0.71639868068439494</v>
      </c>
      <c r="K31" s="34">
        <v>31705</v>
      </c>
      <c r="L31" s="35">
        <f t="shared" ref="L31:L43" si="7">IFERROR(K31/E31-1,"-")</f>
        <v>-0.45894981143022917</v>
      </c>
      <c r="M31" s="34">
        <v>41643</v>
      </c>
      <c r="N31" s="35">
        <f>IFERROR(M31/K31-1,"-")</f>
        <v>0.3134521368869263</v>
      </c>
      <c r="O31" s="35">
        <f>IFERROR(M31/E31-1,"-")</f>
        <v>-0.28935647365996009</v>
      </c>
    </row>
    <row r="32" spans="1:26" x14ac:dyDescent="0.25">
      <c r="B32" s="33" t="s">
        <v>35</v>
      </c>
      <c r="C32" s="34">
        <v>31163</v>
      </c>
      <c r="D32" s="35">
        <v>-7.286088301796978E-2</v>
      </c>
      <c r="E32" s="34">
        <v>32590</v>
      </c>
      <c r="F32" s="35">
        <f t="shared" si="6"/>
        <v>4.5791483490036367E-2</v>
      </c>
      <c r="G32" s="34">
        <v>37738</v>
      </c>
      <c r="H32" s="35">
        <f t="shared" ref="H32:H43" si="8">IFERROR(G32/E32-1,"-")</f>
        <v>0.15796256520405039</v>
      </c>
      <c r="I32" s="34">
        <v>10479</v>
      </c>
      <c r="J32" s="35">
        <f t="shared" ref="J32:J43" si="9">IFERROR(I32/G32-1,"-")</f>
        <v>-0.72232232762732518</v>
      </c>
      <c r="K32" s="34">
        <v>31579</v>
      </c>
      <c r="L32" s="35">
        <f t="shared" si="7"/>
        <v>-3.1021785823872383E-2</v>
      </c>
      <c r="M32" s="34">
        <v>31124</v>
      </c>
      <c r="N32" s="35">
        <f t="shared" ref="N32:N42" si="10">IFERROR(M32/K32-1,"-")</f>
        <v>-1.4408309319484447E-2</v>
      </c>
      <c r="O32" s="35">
        <f t="shared" ref="O32:O42" si="11">IFERROR(M32/E32-1,"-")</f>
        <v>-4.4983123657563628E-2</v>
      </c>
    </row>
    <row r="33" spans="2:18" x14ac:dyDescent="0.25">
      <c r="B33" s="33" t="s">
        <v>37</v>
      </c>
      <c r="C33" s="34">
        <v>43243</v>
      </c>
      <c r="D33" s="35">
        <v>0.17482612475548787</v>
      </c>
      <c r="E33" s="34">
        <v>57885</v>
      </c>
      <c r="F33" s="35">
        <f t="shared" si="6"/>
        <v>0.33859815461461973</v>
      </c>
      <c r="G33" s="34">
        <v>19542</v>
      </c>
      <c r="H33" s="35">
        <f t="shared" si="8"/>
        <v>-0.66239958538481469</v>
      </c>
      <c r="I33" s="34">
        <v>14622</v>
      </c>
      <c r="J33" s="35">
        <f t="shared" si="9"/>
        <v>-0.2517654283082591</v>
      </c>
      <c r="K33" s="34">
        <v>32527</v>
      </c>
      <c r="L33" s="35">
        <f t="shared" si="7"/>
        <v>-0.43807549451498662</v>
      </c>
      <c r="M33" s="34">
        <v>42342</v>
      </c>
      <c r="N33" s="35">
        <f t="shared" si="10"/>
        <v>0.30174931595290078</v>
      </c>
      <c r="O33" s="35">
        <f t="shared" si="11"/>
        <v>-0.26851515936771186</v>
      </c>
    </row>
    <row r="34" spans="2:18" x14ac:dyDescent="0.25">
      <c r="B34" s="33" t="s">
        <v>39</v>
      </c>
      <c r="C34" s="34">
        <v>48078</v>
      </c>
      <c r="D34" s="35">
        <v>0.14302696020160721</v>
      </c>
      <c r="E34" s="34">
        <v>42171</v>
      </c>
      <c r="F34" s="35">
        <f t="shared" si="6"/>
        <v>-0.12286284787220769</v>
      </c>
      <c r="G34" s="34">
        <v>0</v>
      </c>
      <c r="H34" s="35">
        <f t="shared" si="8"/>
        <v>-1</v>
      </c>
      <c r="I34" s="34">
        <v>15885</v>
      </c>
      <c r="J34" s="35" t="str">
        <f t="shared" si="9"/>
        <v>-</v>
      </c>
      <c r="K34" s="34">
        <v>48011</v>
      </c>
      <c r="L34" s="35">
        <f t="shared" si="7"/>
        <v>0.13848379217945972</v>
      </c>
      <c r="M34" s="34">
        <v>47516</v>
      </c>
      <c r="N34" s="35">
        <f t="shared" si="10"/>
        <v>-1.0310137260211238E-2</v>
      </c>
      <c r="O34" s="35">
        <f t="shared" si="11"/>
        <v>0.1267458680135638</v>
      </c>
    </row>
    <row r="35" spans="2:18" x14ac:dyDescent="0.25">
      <c r="B35" s="33" t="s">
        <v>41</v>
      </c>
      <c r="C35" s="34">
        <v>45670</v>
      </c>
      <c r="D35" s="35">
        <v>0.10085329990840286</v>
      </c>
      <c r="E35" s="34">
        <v>50749</v>
      </c>
      <c r="F35" s="35">
        <f t="shared" si="6"/>
        <v>0.11121086052112994</v>
      </c>
      <c r="G35" s="34">
        <v>0</v>
      </c>
      <c r="H35" s="35">
        <f t="shared" si="8"/>
        <v>-1</v>
      </c>
      <c r="I35" s="34">
        <v>21679</v>
      </c>
      <c r="J35" s="35" t="str">
        <f t="shared" si="9"/>
        <v>-</v>
      </c>
      <c r="K35" s="34">
        <v>45785</v>
      </c>
      <c r="L35" s="35">
        <f t="shared" si="7"/>
        <v>-9.7814735265719488E-2</v>
      </c>
      <c r="M35" s="34">
        <v>42036</v>
      </c>
      <c r="N35" s="35">
        <f t="shared" si="10"/>
        <v>-8.1882712678824965E-2</v>
      </c>
      <c r="O35" s="35">
        <f t="shared" si="11"/>
        <v>-0.17168811208102619</v>
      </c>
    </row>
    <row r="36" spans="2:18" x14ac:dyDescent="0.25">
      <c r="B36" s="33" t="s">
        <v>43</v>
      </c>
      <c r="C36" s="34">
        <v>53405</v>
      </c>
      <c r="D36" s="35">
        <v>9.0454313425216926E-2</v>
      </c>
      <c r="E36" s="34">
        <v>51671</v>
      </c>
      <c r="F36" s="35">
        <f t="shared" si="6"/>
        <v>-3.2468869955996627E-2</v>
      </c>
      <c r="G36" s="34">
        <v>4213</v>
      </c>
      <c r="H36" s="35">
        <f t="shared" si="8"/>
        <v>-0.91846490294362404</v>
      </c>
      <c r="I36" s="34">
        <v>32786</v>
      </c>
      <c r="J36" s="35">
        <f t="shared" si="9"/>
        <v>6.7821030144789933</v>
      </c>
      <c r="K36" s="34">
        <v>51671</v>
      </c>
      <c r="L36" s="35">
        <f t="shared" si="7"/>
        <v>0</v>
      </c>
      <c r="M36" s="34">
        <v>45708</v>
      </c>
      <c r="N36" s="35">
        <f t="shared" si="10"/>
        <v>-0.11540322424570837</v>
      </c>
      <c r="O36" s="35">
        <f t="shared" si="11"/>
        <v>-0.11540322424570837</v>
      </c>
    </row>
    <row r="37" spans="2:18" x14ac:dyDescent="0.25">
      <c r="B37" s="33" t="s">
        <v>45</v>
      </c>
      <c r="C37" s="34">
        <v>72319</v>
      </c>
      <c r="D37" s="35">
        <v>0.17123376413046998</v>
      </c>
      <c r="E37" s="34">
        <v>82373</v>
      </c>
      <c r="F37" s="35">
        <f t="shared" si="6"/>
        <v>0.13902294002959104</v>
      </c>
      <c r="G37" s="34">
        <v>24780</v>
      </c>
      <c r="H37" s="35">
        <f t="shared" si="8"/>
        <v>-0.69917327279569763</v>
      </c>
      <c r="I37" s="34">
        <v>41775</v>
      </c>
      <c r="J37" s="35">
        <f t="shared" si="9"/>
        <v>0.68583535108958849</v>
      </c>
      <c r="K37" s="34">
        <v>59853</v>
      </c>
      <c r="L37" s="35">
        <f t="shared" si="7"/>
        <v>-0.27339055272965651</v>
      </c>
      <c r="M37" s="34">
        <v>53133</v>
      </c>
      <c r="N37" s="35">
        <f t="shared" si="10"/>
        <v>-0.11227507393113123</v>
      </c>
      <c r="O37" s="35">
        <f t="shared" si="11"/>
        <v>-0.35497068214099281</v>
      </c>
    </row>
    <row r="38" spans="2:18" x14ac:dyDescent="0.25">
      <c r="B38" s="33" t="s">
        <v>47</v>
      </c>
      <c r="C38" s="34">
        <v>77208</v>
      </c>
      <c r="D38" s="35">
        <v>-0.1115918348560514</v>
      </c>
      <c r="E38" s="34">
        <v>81876</v>
      </c>
      <c r="F38" s="35">
        <f t="shared" si="6"/>
        <v>6.0460055952751057E-2</v>
      </c>
      <c r="G38" s="34">
        <v>45496</v>
      </c>
      <c r="H38" s="35">
        <f t="shared" si="8"/>
        <v>-0.44433045092579027</v>
      </c>
      <c r="I38" s="34">
        <v>68367</v>
      </c>
      <c r="J38" s="35">
        <f t="shared" si="9"/>
        <v>0.50270353437664839</v>
      </c>
      <c r="K38" s="34">
        <v>70874</v>
      </c>
      <c r="L38" s="35">
        <f t="shared" si="7"/>
        <v>-0.13437393131076258</v>
      </c>
      <c r="M38" s="34">
        <v>60040</v>
      </c>
      <c r="N38" s="35">
        <f t="shared" si="10"/>
        <v>-0.15286282698874054</v>
      </c>
      <c r="O38" s="35">
        <f t="shared" si="11"/>
        <v>-0.26669597928574917</v>
      </c>
    </row>
    <row r="39" spans="2:18" x14ac:dyDescent="0.25">
      <c r="B39" s="33" t="s">
        <v>49</v>
      </c>
      <c r="C39" s="34">
        <v>54614</v>
      </c>
      <c r="D39" s="35">
        <v>-4.1102624879290617E-2</v>
      </c>
      <c r="E39" s="34">
        <v>60720</v>
      </c>
      <c r="F39" s="35">
        <f t="shared" si="6"/>
        <v>0.11180283443805616</v>
      </c>
      <c r="G39" s="34">
        <v>23419</v>
      </c>
      <c r="H39" s="35">
        <f t="shared" si="8"/>
        <v>-0.61431159420289849</v>
      </c>
      <c r="I39" s="34">
        <v>53074</v>
      </c>
      <c r="J39" s="35">
        <f t="shared" si="9"/>
        <v>1.2662795166317946</v>
      </c>
      <c r="K39" s="34">
        <v>52529</v>
      </c>
      <c r="L39" s="35">
        <f t="shared" si="7"/>
        <v>-0.13489789196310931</v>
      </c>
      <c r="M39" s="34"/>
      <c r="N39" s="35"/>
      <c r="O39" s="35"/>
    </row>
    <row r="40" spans="2:18" x14ac:dyDescent="0.25">
      <c r="B40" s="33" t="s">
        <v>51</v>
      </c>
      <c r="C40" s="34">
        <v>43879</v>
      </c>
      <c r="D40" s="35">
        <v>0.10476358326199708</v>
      </c>
      <c r="E40" s="34">
        <v>50645</v>
      </c>
      <c r="F40" s="35">
        <f t="shared" si="6"/>
        <v>0.15419676838578811</v>
      </c>
      <c r="G40" s="34">
        <v>19414</v>
      </c>
      <c r="H40" s="35">
        <f t="shared" si="8"/>
        <v>-0.61666502122618227</v>
      </c>
      <c r="I40" s="34">
        <v>48060</v>
      </c>
      <c r="J40" s="35">
        <f t="shared" si="9"/>
        <v>1.4755331204285569</v>
      </c>
      <c r="K40" s="34">
        <v>50491</v>
      </c>
      <c r="L40" s="35">
        <f t="shared" si="7"/>
        <v>-3.040774015203862E-3</v>
      </c>
      <c r="M40" s="34"/>
      <c r="N40" s="35"/>
      <c r="O40" s="35"/>
    </row>
    <row r="41" spans="2:18" x14ac:dyDescent="0.25">
      <c r="B41" s="33" t="s">
        <v>53</v>
      </c>
      <c r="C41" s="34">
        <v>38263</v>
      </c>
      <c r="D41" s="35">
        <v>0.19897847272271485</v>
      </c>
      <c r="E41" s="34">
        <v>43517</v>
      </c>
      <c r="F41" s="35">
        <f t="shared" si="6"/>
        <v>0.13731280871860552</v>
      </c>
      <c r="G41" s="34">
        <v>14357</v>
      </c>
      <c r="H41" s="35">
        <f t="shared" si="8"/>
        <v>-0.67008295608612722</v>
      </c>
      <c r="I41" s="34">
        <v>36285</v>
      </c>
      <c r="J41" s="35">
        <f t="shared" si="9"/>
        <v>1.5273385804833879</v>
      </c>
      <c r="K41" s="34">
        <v>37848</v>
      </c>
      <c r="L41" s="35">
        <f t="shared" si="7"/>
        <v>-0.13027092860261502</v>
      </c>
      <c r="M41" s="34"/>
      <c r="N41" s="35"/>
      <c r="O41" s="35"/>
    </row>
    <row r="42" spans="2:18" x14ac:dyDescent="0.25">
      <c r="B42" s="33" t="s">
        <v>55</v>
      </c>
      <c r="C42" s="34">
        <v>31959</v>
      </c>
      <c r="D42" s="35">
        <v>-7.9680930714738252E-2</v>
      </c>
      <c r="E42" s="34">
        <v>39062</v>
      </c>
      <c r="F42" s="35">
        <f t="shared" si="6"/>
        <v>0.22225351231265056</v>
      </c>
      <c r="G42" s="34">
        <v>13129</v>
      </c>
      <c r="H42" s="35">
        <f t="shared" si="8"/>
        <v>-0.66389329783421225</v>
      </c>
      <c r="I42" s="34">
        <v>36317</v>
      </c>
      <c r="J42" s="35">
        <f t="shared" si="9"/>
        <v>1.766166501637596</v>
      </c>
      <c r="K42" s="34">
        <v>38336</v>
      </c>
      <c r="L42" s="35">
        <f t="shared" si="7"/>
        <v>-1.8585837898725144E-2</v>
      </c>
      <c r="M42" s="34"/>
      <c r="N42" s="35"/>
      <c r="O42" s="35"/>
    </row>
    <row r="43" spans="2:18" ht="15.75" x14ac:dyDescent="0.25">
      <c r="B43" s="36" t="s">
        <v>56</v>
      </c>
      <c r="C43" s="37">
        <v>573983</v>
      </c>
      <c r="D43" s="38">
        <v>4.4697638440187371E-2</v>
      </c>
      <c r="E43" s="37">
        <v>651858</v>
      </c>
      <c r="F43" s="38">
        <f t="shared" si="6"/>
        <v>0.13567474994904027</v>
      </c>
      <c r="G43" s="37">
        <v>240896</v>
      </c>
      <c r="H43" s="38">
        <f t="shared" si="8"/>
        <v>-0.63044712191919094</v>
      </c>
      <c r="I43" s="37">
        <v>390335</v>
      </c>
      <c r="J43" s="38">
        <f t="shared" si="9"/>
        <v>0.6203465395855472</v>
      </c>
      <c r="K43" s="37">
        <v>551209</v>
      </c>
      <c r="L43" s="38">
        <f t="shared" si="7"/>
        <v>-0.15440325960561962</v>
      </c>
      <c r="M43" s="37">
        <v>363542</v>
      </c>
      <c r="N43" s="38">
        <v>-2.2749694224539985E-2</v>
      </c>
      <c r="O43" s="38">
        <v>-0.20609110007556009</v>
      </c>
    </row>
    <row r="45" spans="2:18" x14ac:dyDescent="0.25">
      <c r="B45" s="40" t="s">
        <v>97</v>
      </c>
      <c r="C45" s="40"/>
      <c r="D45" s="40"/>
      <c r="E45" s="40"/>
      <c r="F45" s="40"/>
      <c r="G45" s="40"/>
      <c r="H45" s="40"/>
      <c r="I45" s="40"/>
      <c r="J45" s="40"/>
      <c r="K45" s="41"/>
      <c r="L45" s="40"/>
      <c r="M45" s="40"/>
      <c r="N45" s="40"/>
      <c r="O45" s="40"/>
    </row>
    <row r="48" spans="2:18" ht="21.75" thickBot="1" x14ac:dyDescent="0.3">
      <c r="B48" s="11" t="s">
        <v>99</v>
      </c>
      <c r="C48" s="12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R48" s="13" t="str">
        <f>CONCATENATE("año ",K51,": ",FIXED(K65,0)," (",FIXED(L65*100,1),"%)")</f>
        <v>año 2022: 3.316.840 (-8,4%)</v>
      </c>
    </row>
    <row r="49" spans="2:18" ht="6" customHeight="1" thickBot="1" x14ac:dyDescent="0.3">
      <c r="B49" s="14"/>
      <c r="C49" s="15"/>
      <c r="D49" s="14"/>
      <c r="E49" s="14"/>
      <c r="F49" s="14"/>
      <c r="G49" s="16"/>
      <c r="H49" s="16"/>
      <c r="I49" s="16"/>
      <c r="J49" s="16"/>
      <c r="K49" s="14"/>
      <c r="L49" s="14"/>
      <c r="M49" s="16"/>
      <c r="N49" s="16"/>
      <c r="O49" s="16"/>
      <c r="R49" s="13" t="s">
        <v>63</v>
      </c>
    </row>
    <row r="50" spans="2:18" ht="22.5" thickTop="1" thickBot="1" x14ac:dyDescent="0.3">
      <c r="B50" s="17" t="s">
        <v>64</v>
      </c>
      <c r="C50" s="18" t="s">
        <v>65</v>
      </c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20"/>
    </row>
    <row r="51" spans="2:18" ht="22.5" thickTop="1" thickBot="1" x14ac:dyDescent="0.3">
      <c r="B51" s="17">
        <v>2017</v>
      </c>
      <c r="C51" s="21">
        <v>2018</v>
      </c>
      <c r="D51" s="22"/>
      <c r="E51" s="21">
        <v>2019</v>
      </c>
      <c r="F51" s="22"/>
      <c r="G51" s="21">
        <v>2020</v>
      </c>
      <c r="H51" s="22"/>
      <c r="I51" s="21">
        <v>2021</v>
      </c>
      <c r="J51" s="22"/>
      <c r="K51" s="21">
        <v>2022</v>
      </c>
      <c r="L51" s="23"/>
      <c r="M51" s="24">
        <v>2023</v>
      </c>
      <c r="N51" s="25"/>
      <c r="O51" s="26"/>
    </row>
    <row r="52" spans="2:18" ht="31.5" thickTop="1" thickBot="1" x14ac:dyDescent="0.3">
      <c r="B52" s="27"/>
      <c r="C52" s="28" t="s">
        <v>31</v>
      </c>
      <c r="D52" s="29" t="str">
        <f>CONCATENATE("Variación ",RIGHT(C51,2),"/",RIGHT(B51,2))</f>
        <v>Variación 18/17</v>
      </c>
      <c r="E52" s="30" t="s">
        <v>31</v>
      </c>
      <c r="F52" s="29" t="str">
        <f>CONCATENATE("Variación ",RIGHT(E51,2),"/",RIGHT(C51,2))</f>
        <v>Variación 19/18</v>
      </c>
      <c r="G52" s="30" t="s">
        <v>31</v>
      </c>
      <c r="H52" s="29" t="str">
        <f>CONCATENATE("Variación ",RIGHT(G51,2),"/",RIGHT(E51,2))</f>
        <v>Variación 20/19</v>
      </c>
      <c r="I52" s="30" t="s">
        <v>31</v>
      </c>
      <c r="J52" s="29" t="str">
        <f>CONCATENATE("Variación ",RIGHT(I51,2),"/",RIGHT(G51,2))</f>
        <v>Variación 21/20</v>
      </c>
      <c r="K52" s="30" t="s">
        <v>31</v>
      </c>
      <c r="L52" s="29" t="str">
        <f>CONCATENATE("Variación ",RIGHT(K51,2),"/",RIGHT(E51,2))</f>
        <v>Variación 22/19</v>
      </c>
      <c r="M52" s="31" t="s">
        <v>31</v>
      </c>
      <c r="N52" s="32" t="str">
        <f>CONCATENATE("Variación ",RIGHT(M51,2),"/",RIGHT(K51,2))</f>
        <v>Variación 23/22</v>
      </c>
      <c r="O52" s="32" t="str">
        <f>CONCATENATE("Variación ",RIGHT(M51,2),"/",RIGHT(E51,2))</f>
        <v>Variación 23/19</v>
      </c>
    </row>
    <row r="53" spans="2:18" x14ac:dyDescent="0.25">
      <c r="B53" s="33" t="s">
        <v>33</v>
      </c>
      <c r="C53" s="34">
        <v>404374</v>
      </c>
      <c r="D53" s="35">
        <v>0.10168341729078523</v>
      </c>
      <c r="E53" s="34">
        <v>365518</v>
      </c>
      <c r="F53" s="35">
        <f t="shared" ref="F53:F65" si="12">IFERROR(E53/C53-1,"-")</f>
        <v>-9.6089263899261534E-2</v>
      </c>
      <c r="G53" s="34">
        <v>366401</v>
      </c>
      <c r="H53" s="35">
        <f>IFERROR(G53/E53-1,"-")</f>
        <v>2.415749703160941E-3</v>
      </c>
      <c r="I53" s="34">
        <v>30235</v>
      </c>
      <c r="J53" s="35">
        <f>IFERROR(I53/G53-1,"-")</f>
        <v>-0.91748112041178931</v>
      </c>
      <c r="K53" s="34">
        <v>225023</v>
      </c>
      <c r="L53" s="35">
        <f t="shared" ref="L53:L65" si="13">IFERROR(K53/E53-1,"-")</f>
        <v>-0.38437231545368489</v>
      </c>
      <c r="M53" s="34">
        <v>367501</v>
      </c>
      <c r="N53" s="35">
        <f>IFERROR(M53/K53-1,"-")</f>
        <v>0.63317083142612085</v>
      </c>
      <c r="O53" s="35">
        <f>IFERROR(M53/E53-1,"-")</f>
        <v>5.4251774194431501E-3</v>
      </c>
    </row>
    <row r="54" spans="2:18" x14ac:dyDescent="0.25">
      <c r="B54" s="33" t="s">
        <v>35</v>
      </c>
      <c r="C54" s="34">
        <v>365544</v>
      </c>
      <c r="D54" s="35">
        <v>4.2740065209763811E-2</v>
      </c>
      <c r="E54" s="34">
        <v>370533</v>
      </c>
      <c r="F54" s="35">
        <f t="shared" si="12"/>
        <v>1.3648151795679908E-2</v>
      </c>
      <c r="G54" s="34">
        <v>349693</v>
      </c>
      <c r="H54" s="35">
        <f t="shared" ref="H54:H65" si="14">IFERROR(G54/E54-1,"-")</f>
        <v>-5.6243303565404412E-2</v>
      </c>
      <c r="I54" s="34">
        <v>21345</v>
      </c>
      <c r="J54" s="35">
        <f t="shared" ref="J54:J65" si="15">IFERROR(I54/G54-1,"-")</f>
        <v>-0.93896074556825559</v>
      </c>
      <c r="K54" s="34">
        <v>262852</v>
      </c>
      <c r="L54" s="35">
        <f t="shared" si="13"/>
        <v>-0.29061109266920893</v>
      </c>
      <c r="M54" s="34">
        <v>366153</v>
      </c>
      <c r="N54" s="35">
        <f t="shared" ref="N54:N64" si="16">IFERROR(M54/K54-1,"-")</f>
        <v>0.39300062392525081</v>
      </c>
      <c r="O54" s="35">
        <f t="shared" ref="O54:O64" si="17">IFERROR(M54/E54-1,"-")</f>
        <v>-1.182080948255626E-2</v>
      </c>
    </row>
    <row r="55" spans="2:18" x14ac:dyDescent="0.25">
      <c r="B55" s="33" t="s">
        <v>37</v>
      </c>
      <c r="C55" s="34">
        <v>398378</v>
      </c>
      <c r="D55" s="35">
        <v>7.2259304207120678E-3</v>
      </c>
      <c r="E55" s="34">
        <v>395251</v>
      </c>
      <c r="F55" s="35">
        <f t="shared" si="12"/>
        <v>-7.8493290292134255E-3</v>
      </c>
      <c r="G55" s="34">
        <v>122150</v>
      </c>
      <c r="H55" s="35">
        <f t="shared" si="14"/>
        <v>-0.6909558736094279</v>
      </c>
      <c r="I55" s="34">
        <v>33350</v>
      </c>
      <c r="J55" s="35">
        <f t="shared" si="15"/>
        <v>-0.72697503069995906</v>
      </c>
      <c r="K55" s="34">
        <v>292761</v>
      </c>
      <c r="L55" s="35">
        <f t="shared" si="13"/>
        <v>-0.25930358177461921</v>
      </c>
      <c r="M55" s="34">
        <v>360672</v>
      </c>
      <c r="N55" s="35">
        <f t="shared" si="16"/>
        <v>0.23196737270333134</v>
      </c>
      <c r="O55" s="35">
        <f t="shared" si="17"/>
        <v>-8.7486179668109676E-2</v>
      </c>
    </row>
    <row r="56" spans="2:18" x14ac:dyDescent="0.25">
      <c r="B56" s="33" t="s">
        <v>39</v>
      </c>
      <c r="C56" s="34">
        <v>298965</v>
      </c>
      <c r="D56" s="35">
        <v>-0.1552752034358047</v>
      </c>
      <c r="E56" s="34">
        <v>282475</v>
      </c>
      <c r="F56" s="35">
        <f t="shared" si="12"/>
        <v>-5.5156958172361326E-2</v>
      </c>
      <c r="G56" s="34">
        <v>0</v>
      </c>
      <c r="H56" s="35">
        <f t="shared" si="14"/>
        <v>-1</v>
      </c>
      <c r="I56" s="34">
        <v>36380</v>
      </c>
      <c r="J56" s="35" t="str">
        <f t="shared" si="15"/>
        <v>-</v>
      </c>
      <c r="K56" s="34">
        <v>308398</v>
      </c>
      <c r="L56" s="35">
        <f t="shared" si="13"/>
        <v>9.1770953181697479E-2</v>
      </c>
      <c r="M56" s="34">
        <v>306614</v>
      </c>
      <c r="N56" s="35">
        <f t="shared" si="16"/>
        <v>-5.7847327155169381E-3</v>
      </c>
      <c r="O56" s="35">
        <f t="shared" si="17"/>
        <v>8.5455350030976263E-2</v>
      </c>
    </row>
    <row r="57" spans="2:18" x14ac:dyDescent="0.25">
      <c r="B57" s="33" t="s">
        <v>41</v>
      </c>
      <c r="C57" s="34">
        <v>239508</v>
      </c>
      <c r="D57" s="35">
        <v>-1.7818111731247921E-2</v>
      </c>
      <c r="E57" s="34">
        <v>210501</v>
      </c>
      <c r="F57" s="35">
        <f t="shared" si="12"/>
        <v>-0.12111077709304074</v>
      </c>
      <c r="G57" s="34">
        <v>0</v>
      </c>
      <c r="H57" s="35">
        <f t="shared" si="14"/>
        <v>-1</v>
      </c>
      <c r="I57" s="34">
        <v>47525</v>
      </c>
      <c r="J57" s="35" t="str">
        <f t="shared" si="15"/>
        <v>-</v>
      </c>
      <c r="K57" s="34">
        <v>214150</v>
      </c>
      <c r="L57" s="35">
        <f t="shared" si="13"/>
        <v>1.7334834513850206E-2</v>
      </c>
      <c r="M57" s="34">
        <v>229587</v>
      </c>
      <c r="N57" s="35">
        <f t="shared" si="16"/>
        <v>7.2084987158533842E-2</v>
      </c>
      <c r="O57" s="35">
        <f t="shared" si="17"/>
        <v>9.0669402995710247E-2</v>
      </c>
    </row>
    <row r="58" spans="2:18" x14ac:dyDescent="0.25">
      <c r="B58" s="33" t="s">
        <v>43</v>
      </c>
      <c r="C58" s="34">
        <v>247663</v>
      </c>
      <c r="D58" s="35">
        <v>-2.1199318649788412E-2</v>
      </c>
      <c r="E58" s="34">
        <v>223210</v>
      </c>
      <c r="F58" s="35">
        <f t="shared" si="12"/>
        <v>-9.8734974542018739E-2</v>
      </c>
      <c r="G58" s="34">
        <v>2192</v>
      </c>
      <c r="H58" s="35">
        <f t="shared" si="14"/>
        <v>-0.99017965144930786</v>
      </c>
      <c r="I58" s="34">
        <v>63620</v>
      </c>
      <c r="J58" s="35">
        <f t="shared" si="15"/>
        <v>28.023722627737225</v>
      </c>
      <c r="K58" s="34">
        <v>214115</v>
      </c>
      <c r="L58" s="35">
        <f t="shared" si="13"/>
        <v>-4.0746382330540731E-2</v>
      </c>
      <c r="M58" s="34">
        <v>224561</v>
      </c>
      <c r="N58" s="35">
        <f t="shared" si="16"/>
        <v>4.8786866870606849E-2</v>
      </c>
      <c r="O58" s="35">
        <f t="shared" si="17"/>
        <v>6.0525962098472164E-3</v>
      </c>
    </row>
    <row r="59" spans="2:18" x14ac:dyDescent="0.25">
      <c r="B59" s="33" t="s">
        <v>45</v>
      </c>
      <c r="C59" s="34">
        <v>302524</v>
      </c>
      <c r="D59" s="35">
        <v>-4.0632719915518978E-2</v>
      </c>
      <c r="E59" s="34">
        <v>251156</v>
      </c>
      <c r="F59" s="35">
        <f t="shared" si="12"/>
        <v>-0.16979809866324658</v>
      </c>
      <c r="G59" s="34">
        <v>45132</v>
      </c>
      <c r="H59" s="35">
        <f t="shared" si="14"/>
        <v>-0.82030291930115151</v>
      </c>
      <c r="I59" s="34">
        <v>105793</v>
      </c>
      <c r="J59" s="35">
        <f t="shared" si="15"/>
        <v>1.3440795887618542</v>
      </c>
      <c r="K59" s="34">
        <v>255991</v>
      </c>
      <c r="L59" s="35">
        <f t="shared" si="13"/>
        <v>1.9250983452515635E-2</v>
      </c>
      <c r="M59" s="34">
        <v>273889</v>
      </c>
      <c r="N59" s="35">
        <f t="shared" si="16"/>
        <v>6.991652050267394E-2</v>
      </c>
      <c r="O59" s="35">
        <f t="shared" si="17"/>
        <v>9.0513465734443965E-2</v>
      </c>
    </row>
    <row r="60" spans="2:18" x14ac:dyDescent="0.25">
      <c r="B60" s="33" t="s">
        <v>47</v>
      </c>
      <c r="C60" s="34">
        <v>293024</v>
      </c>
      <c r="D60" s="35">
        <v>-1.1249907206824172E-2</v>
      </c>
      <c r="E60" s="34">
        <v>247045</v>
      </c>
      <c r="F60" s="35">
        <f t="shared" si="12"/>
        <v>-0.15691206181063666</v>
      </c>
      <c r="G60" s="34">
        <v>56340</v>
      </c>
      <c r="H60" s="35">
        <f t="shared" si="14"/>
        <v>-0.77194438260235987</v>
      </c>
      <c r="I60" s="34">
        <v>125539</v>
      </c>
      <c r="J60" s="35">
        <f t="shared" si="15"/>
        <v>1.2282392616258431</v>
      </c>
      <c r="K60" s="34">
        <v>261265</v>
      </c>
      <c r="L60" s="35">
        <f t="shared" si="13"/>
        <v>5.7560363496528932E-2</v>
      </c>
      <c r="M60" s="34">
        <v>266071</v>
      </c>
      <c r="N60" s="35">
        <f t="shared" si="16"/>
        <v>1.8395116069890749E-2</v>
      </c>
      <c r="O60" s="35">
        <f t="shared" si="17"/>
        <v>7.7014309133963454E-2</v>
      </c>
    </row>
    <row r="61" spans="2:18" x14ac:dyDescent="0.25">
      <c r="B61" s="33" t="s">
        <v>49</v>
      </c>
      <c r="C61" s="34">
        <v>272059</v>
      </c>
      <c r="D61" s="35">
        <v>-7.5751553385854598E-2</v>
      </c>
      <c r="E61" s="34">
        <v>231135</v>
      </c>
      <c r="F61" s="35">
        <f t="shared" si="12"/>
        <v>-0.15042325377951105</v>
      </c>
      <c r="G61" s="34">
        <v>15481</v>
      </c>
      <c r="H61" s="35">
        <f t="shared" si="14"/>
        <v>-0.93302182707075954</v>
      </c>
      <c r="I61" s="34">
        <v>141960</v>
      </c>
      <c r="J61" s="35">
        <f t="shared" si="15"/>
        <v>8.1699502616110067</v>
      </c>
      <c r="K61" s="34">
        <v>223010</v>
      </c>
      <c r="L61" s="35">
        <f t="shared" si="13"/>
        <v>-3.5152616436281869E-2</v>
      </c>
      <c r="M61" s="34"/>
      <c r="N61" s="35"/>
      <c r="O61" s="35"/>
    </row>
    <row r="62" spans="2:18" x14ac:dyDescent="0.25">
      <c r="B62" s="33" t="s">
        <v>51</v>
      </c>
      <c r="C62" s="34">
        <v>353532</v>
      </c>
      <c r="D62" s="35">
        <v>-7.5346550190929507E-2</v>
      </c>
      <c r="E62" s="34">
        <v>304073</v>
      </c>
      <c r="F62" s="35">
        <f t="shared" si="12"/>
        <v>-0.13989964133374067</v>
      </c>
      <c r="G62" s="34">
        <v>23822</v>
      </c>
      <c r="H62" s="35">
        <f t="shared" si="14"/>
        <v>-0.92165697053010298</v>
      </c>
      <c r="I62" s="34">
        <v>244908</v>
      </c>
      <c r="J62" s="35">
        <f t="shared" si="15"/>
        <v>9.2807488875829058</v>
      </c>
      <c r="K62" s="34">
        <v>325123</v>
      </c>
      <c r="L62" s="35">
        <f t="shared" si="13"/>
        <v>6.9226797512439431E-2</v>
      </c>
      <c r="M62" s="34"/>
      <c r="N62" s="35"/>
      <c r="O62" s="35"/>
    </row>
    <row r="63" spans="2:18" x14ac:dyDescent="0.25">
      <c r="B63" s="33" t="s">
        <v>53</v>
      </c>
      <c r="C63" s="34">
        <v>372193</v>
      </c>
      <c r="D63" s="35">
        <v>-5.3189757365772805E-2</v>
      </c>
      <c r="E63" s="34">
        <v>362198</v>
      </c>
      <c r="F63" s="35">
        <f t="shared" si="12"/>
        <v>-2.685434707262091E-2</v>
      </c>
      <c r="G63" s="34">
        <v>47470</v>
      </c>
      <c r="H63" s="35">
        <f t="shared" si="14"/>
        <v>-0.86893908856481816</v>
      </c>
      <c r="I63" s="34">
        <v>268316</v>
      </c>
      <c r="J63" s="35">
        <f t="shared" si="15"/>
        <v>4.652327785970086</v>
      </c>
      <c r="K63" s="34">
        <v>351004</v>
      </c>
      <c r="L63" s="35">
        <f t="shared" si="13"/>
        <v>-3.0905747684967899E-2</v>
      </c>
      <c r="M63" s="34"/>
      <c r="N63" s="35"/>
      <c r="O63" s="35"/>
    </row>
    <row r="64" spans="2:18" x14ac:dyDescent="0.25">
      <c r="B64" s="33" t="s">
        <v>55</v>
      </c>
      <c r="C64" s="34">
        <v>388082</v>
      </c>
      <c r="D64" s="35">
        <v>-1.1812457189709691E-2</v>
      </c>
      <c r="E64" s="34">
        <v>377661</v>
      </c>
      <c r="F64" s="35">
        <f t="shared" si="12"/>
        <v>-2.6852572394493901E-2</v>
      </c>
      <c r="G64" s="34">
        <v>61848</v>
      </c>
      <c r="H64" s="35">
        <f t="shared" si="14"/>
        <v>-0.8362340829474052</v>
      </c>
      <c r="I64" s="34">
        <v>280210</v>
      </c>
      <c r="J64" s="35">
        <f t="shared" si="15"/>
        <v>3.5306234639762</v>
      </c>
      <c r="K64" s="34">
        <v>383148</v>
      </c>
      <c r="L64" s="35">
        <f t="shared" si="13"/>
        <v>1.4528902904986207E-2</v>
      </c>
      <c r="M64" s="34"/>
      <c r="N64" s="35"/>
      <c r="O64" s="35"/>
    </row>
    <row r="65" spans="2:18" ht="15.75" x14ac:dyDescent="0.25">
      <c r="B65" s="36" t="s">
        <v>56</v>
      </c>
      <c r="C65" s="37">
        <v>3935846</v>
      </c>
      <c r="D65" s="38">
        <v>-2.5333649319848939E-2</v>
      </c>
      <c r="E65" s="37">
        <v>3620756</v>
      </c>
      <c r="F65" s="38">
        <f t="shared" si="12"/>
        <v>-8.0056485949907552E-2</v>
      </c>
      <c r="G65" s="37">
        <v>1090529</v>
      </c>
      <c r="H65" s="38">
        <f t="shared" si="14"/>
        <v>-0.69881179510577351</v>
      </c>
      <c r="I65" s="37">
        <v>1399181</v>
      </c>
      <c r="J65" s="38">
        <f t="shared" si="15"/>
        <v>0.28302961223406253</v>
      </c>
      <c r="K65" s="37">
        <v>3316840</v>
      </c>
      <c r="L65" s="38">
        <f t="shared" si="13"/>
        <v>-8.3937166713249911E-2</v>
      </c>
      <c r="M65" s="37">
        <v>2395048</v>
      </c>
      <c r="N65" s="38">
        <v>0.1771851830007054</v>
      </c>
      <c r="O65" s="38">
        <v>2.104243145617346E-2</v>
      </c>
    </row>
    <row r="67" spans="2:18" x14ac:dyDescent="0.25">
      <c r="B67" s="40" t="s">
        <v>97</v>
      </c>
      <c r="C67" s="40"/>
      <c r="D67" s="40"/>
      <c r="E67" s="40"/>
      <c r="F67" s="40"/>
      <c r="G67" s="40"/>
      <c r="H67" s="40"/>
      <c r="I67" s="40"/>
      <c r="J67" s="40"/>
      <c r="K67" s="41"/>
      <c r="L67" s="40"/>
      <c r="M67" s="40"/>
      <c r="N67" s="40"/>
      <c r="O67" s="40"/>
    </row>
    <row r="69" spans="2:18" x14ac:dyDescent="0.25">
      <c r="P69" s="39"/>
    </row>
    <row r="71" spans="2:18" ht="21.75" thickBot="1" x14ac:dyDescent="0.3">
      <c r="B71" s="11" t="s">
        <v>100</v>
      </c>
      <c r="C71" s="12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R71" s="13" t="str">
        <f>CONCATENATE("año ",K74,": ",FIXED(K88,0)," (",FIXED(L88*100,1),"%)")</f>
        <v>año 2022: 792.488 (2,7%)</v>
      </c>
    </row>
    <row r="72" spans="2:18" ht="6" customHeight="1" thickBot="1" x14ac:dyDescent="0.3">
      <c r="B72" s="14"/>
      <c r="C72" s="15"/>
      <c r="D72" s="14"/>
      <c r="E72" s="14"/>
      <c r="F72" s="14"/>
      <c r="G72" s="16"/>
      <c r="H72" s="16"/>
      <c r="I72" s="16"/>
      <c r="J72" s="16"/>
      <c r="K72" s="14"/>
      <c r="L72" s="14"/>
      <c r="M72" s="16"/>
      <c r="N72" s="16"/>
      <c r="O72" s="16"/>
      <c r="R72" s="13" t="s">
        <v>67</v>
      </c>
    </row>
    <row r="73" spans="2:18" ht="22.5" thickTop="1" thickBot="1" x14ac:dyDescent="0.3">
      <c r="B73" s="17" t="s">
        <v>68</v>
      </c>
      <c r="C73" s="18" t="s">
        <v>69</v>
      </c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20"/>
    </row>
    <row r="74" spans="2:18" ht="22.5" thickTop="1" thickBot="1" x14ac:dyDescent="0.3">
      <c r="B74" s="17">
        <v>2017</v>
      </c>
      <c r="C74" s="21">
        <v>2018</v>
      </c>
      <c r="D74" s="22"/>
      <c r="E74" s="21">
        <v>2019</v>
      </c>
      <c r="F74" s="22"/>
      <c r="G74" s="21">
        <v>2020</v>
      </c>
      <c r="H74" s="22"/>
      <c r="I74" s="21">
        <v>2021</v>
      </c>
      <c r="J74" s="22"/>
      <c r="K74" s="21">
        <v>2022</v>
      </c>
      <c r="L74" s="23"/>
      <c r="M74" s="24">
        <v>2023</v>
      </c>
      <c r="N74" s="25"/>
      <c r="O74" s="26"/>
      <c r="P74" s="42"/>
    </row>
    <row r="75" spans="2:18" ht="31.5" thickTop="1" thickBot="1" x14ac:dyDescent="0.3">
      <c r="B75" s="27"/>
      <c r="C75" s="28" t="s">
        <v>31</v>
      </c>
      <c r="D75" s="29" t="str">
        <f>CONCATENATE("Variación ",RIGHT(C74,2),"/",RIGHT(B74,2))</f>
        <v>Variación 18/17</v>
      </c>
      <c r="E75" s="30" t="s">
        <v>31</v>
      </c>
      <c r="F75" s="29" t="str">
        <f>CONCATENATE("Variación ",RIGHT(E74,2),"/",RIGHT(C74,2))</f>
        <v>Variación 19/18</v>
      </c>
      <c r="G75" s="30" t="s">
        <v>31</v>
      </c>
      <c r="H75" s="29" t="str">
        <f>CONCATENATE("Variación ",RIGHT(G74,2),"/",RIGHT(E74,2))</f>
        <v>Variación 20/19</v>
      </c>
      <c r="I75" s="30" t="s">
        <v>31</v>
      </c>
      <c r="J75" s="29" t="str">
        <f>CONCATENATE("Variación ",RIGHT(I74,2),"/",RIGHT(G74,2))</f>
        <v>Variación 21/20</v>
      </c>
      <c r="K75" s="30" t="s">
        <v>31</v>
      </c>
      <c r="L75" s="29" t="str">
        <f>CONCATENATE("Variación ",RIGHT(K74,2),"/",RIGHT(E74,2))</f>
        <v>Variación 22/19</v>
      </c>
      <c r="M75" s="31" t="s">
        <v>31</v>
      </c>
      <c r="N75" s="32" t="str">
        <f>CONCATENATE("Variación ",RIGHT(M74,2),"/",RIGHT(K74,2))</f>
        <v>Variación 23/22</v>
      </c>
      <c r="O75" s="32" t="str">
        <f>CONCATENATE("Variación ",RIGHT(M74,2),"/",RIGHT(E74,2))</f>
        <v>Variación 23/19</v>
      </c>
      <c r="P75" s="42"/>
    </row>
    <row r="76" spans="2:18" x14ac:dyDescent="0.25">
      <c r="B76" s="33" t="s">
        <v>33</v>
      </c>
      <c r="C76" s="34">
        <v>67549</v>
      </c>
      <c r="D76" s="35">
        <v>0.19190796322763926</v>
      </c>
      <c r="E76" s="34">
        <v>53311</v>
      </c>
      <c r="F76" s="35">
        <f t="shared" ref="F76:F88" si="18">IFERROR(E76/C76-1,"-")</f>
        <v>-0.21078032243260447</v>
      </c>
      <c r="G76" s="34">
        <v>55003</v>
      </c>
      <c r="H76" s="35">
        <f>IFERROR(G76/E76-1,"-")</f>
        <v>3.1738290409108805E-2</v>
      </c>
      <c r="I76" s="34">
        <v>686</v>
      </c>
      <c r="J76" s="35">
        <f>IFERROR(I76/G76-1,"-")</f>
        <v>-0.98752795302074436</v>
      </c>
      <c r="K76" s="34">
        <v>30773</v>
      </c>
      <c r="L76" s="35">
        <f t="shared" ref="L76:L88" si="19">IFERROR(K76/E76-1,"-")</f>
        <v>-0.42276453264804637</v>
      </c>
      <c r="M76" s="34">
        <v>61128</v>
      </c>
      <c r="N76" s="35">
        <f>IFERROR(M76/K76-1,"-")</f>
        <v>0.98641666395866512</v>
      </c>
      <c r="O76" s="35">
        <f>IFERROR(M76/E76-1,"-")</f>
        <v>0.14663015137588875</v>
      </c>
      <c r="P76" s="42"/>
      <c r="Q76" s="42"/>
    </row>
    <row r="77" spans="2:18" x14ac:dyDescent="0.25">
      <c r="B77" s="33" t="s">
        <v>35</v>
      </c>
      <c r="C77" s="34">
        <v>56904</v>
      </c>
      <c r="D77" s="35">
        <v>-5.8613330686386411E-2</v>
      </c>
      <c r="E77" s="34">
        <v>52343</v>
      </c>
      <c r="F77" s="35">
        <f t="shared" si="18"/>
        <v>-8.0152537607198093E-2</v>
      </c>
      <c r="G77" s="34">
        <v>56873</v>
      </c>
      <c r="H77" s="35">
        <f t="shared" ref="H77:H88" si="20">IFERROR(G77/E77-1,"-")</f>
        <v>8.6544523623025116E-2</v>
      </c>
      <c r="I77" s="34">
        <v>569</v>
      </c>
      <c r="J77" s="35">
        <f t="shared" ref="J77:J88" si="21">IFERROR(I77/G77-1,"-")</f>
        <v>-0.98999525258031051</v>
      </c>
      <c r="K77" s="34">
        <v>48339</v>
      </c>
      <c r="L77" s="35">
        <f t="shared" si="19"/>
        <v>-7.6495424412051261E-2</v>
      </c>
      <c r="M77" s="34">
        <v>67064</v>
      </c>
      <c r="N77" s="35">
        <f t="shared" ref="N77:N87" si="22">IFERROR(M77/K77-1,"-")</f>
        <v>0.38736837750056896</v>
      </c>
      <c r="O77" s="35">
        <f t="shared" ref="O77:O87" si="23">IFERROR(M77/E77-1,"-")</f>
        <v>0.28124104464780397</v>
      </c>
      <c r="P77" s="42"/>
      <c r="Q77" s="42"/>
    </row>
    <row r="78" spans="2:18" x14ac:dyDescent="0.25">
      <c r="B78" s="33" t="s">
        <v>37</v>
      </c>
      <c r="C78" s="34">
        <v>61381</v>
      </c>
      <c r="D78" s="35">
        <v>2.7772785937167921E-3</v>
      </c>
      <c r="E78" s="34">
        <v>55102</v>
      </c>
      <c r="F78" s="35">
        <f t="shared" si="18"/>
        <v>-0.10229549860706078</v>
      </c>
      <c r="G78" s="34">
        <v>22864</v>
      </c>
      <c r="H78" s="35">
        <f t="shared" si="20"/>
        <v>-0.58506043337809888</v>
      </c>
      <c r="I78" s="34">
        <v>1198</v>
      </c>
      <c r="J78" s="35">
        <f t="shared" si="21"/>
        <v>-0.94760321903428968</v>
      </c>
      <c r="K78" s="34">
        <v>59669</v>
      </c>
      <c r="L78" s="35">
        <f t="shared" si="19"/>
        <v>8.2882653987151E-2</v>
      </c>
      <c r="M78" s="34">
        <v>75268</v>
      </c>
      <c r="N78" s="35">
        <f t="shared" si="22"/>
        <v>0.26142553084516251</v>
      </c>
      <c r="O78" s="35">
        <f t="shared" si="23"/>
        <v>0.36597582664876049</v>
      </c>
      <c r="P78" s="42"/>
      <c r="Q78" s="42"/>
    </row>
    <row r="79" spans="2:18" x14ac:dyDescent="0.25">
      <c r="B79" s="33" t="s">
        <v>39</v>
      </c>
      <c r="C79" s="34">
        <v>74334</v>
      </c>
      <c r="D79" s="35">
        <v>-4.5151511258975763E-2</v>
      </c>
      <c r="E79" s="34">
        <v>67225</v>
      </c>
      <c r="F79" s="35">
        <f t="shared" si="18"/>
        <v>-9.5635913579250387E-2</v>
      </c>
      <c r="G79" s="34">
        <v>0</v>
      </c>
      <c r="H79" s="35">
        <f t="shared" si="20"/>
        <v>-1</v>
      </c>
      <c r="I79" s="34">
        <v>544</v>
      </c>
      <c r="J79" s="35" t="str">
        <f t="shared" si="21"/>
        <v>-</v>
      </c>
      <c r="K79" s="34">
        <v>69519</v>
      </c>
      <c r="L79" s="35">
        <f t="shared" si="19"/>
        <v>3.4124209743399136E-2</v>
      </c>
      <c r="M79" s="34">
        <v>77088</v>
      </c>
      <c r="N79" s="35">
        <f t="shared" si="22"/>
        <v>0.10887670996418253</v>
      </c>
      <c r="O79" s="35">
        <f t="shared" si="23"/>
        <v>0.14671625139457056</v>
      </c>
      <c r="P79" s="42"/>
      <c r="Q79" s="42"/>
    </row>
    <row r="80" spans="2:18" x14ac:dyDescent="0.25">
      <c r="B80" s="33" t="s">
        <v>41</v>
      </c>
      <c r="C80" s="34">
        <v>68582</v>
      </c>
      <c r="D80" s="35">
        <v>-0.1322578604415765</v>
      </c>
      <c r="E80" s="34">
        <v>66738</v>
      </c>
      <c r="F80" s="35">
        <f t="shared" si="18"/>
        <v>-2.6887521507100942E-2</v>
      </c>
      <c r="G80" s="34">
        <v>0</v>
      </c>
      <c r="H80" s="35">
        <f t="shared" si="20"/>
        <v>-1</v>
      </c>
      <c r="I80" s="34">
        <v>1068</v>
      </c>
      <c r="J80" s="35" t="str">
        <f t="shared" si="21"/>
        <v>-</v>
      </c>
      <c r="K80" s="34">
        <v>67949</v>
      </c>
      <c r="L80" s="35">
        <f t="shared" si="19"/>
        <v>1.8145584224879441E-2</v>
      </c>
      <c r="M80" s="34">
        <v>75019</v>
      </c>
      <c r="N80" s="35">
        <f t="shared" si="22"/>
        <v>0.10404862470382192</v>
      </c>
      <c r="O80" s="35">
        <f t="shared" si="23"/>
        <v>0.1240822320117474</v>
      </c>
      <c r="P80" s="42"/>
      <c r="Q80" s="42"/>
    </row>
    <row r="81" spans="2:18" x14ac:dyDescent="0.25">
      <c r="B81" s="33" t="s">
        <v>43</v>
      </c>
      <c r="C81" s="34">
        <v>76616</v>
      </c>
      <c r="D81" s="35">
        <v>-9.1269229400671281E-2</v>
      </c>
      <c r="E81" s="34">
        <v>67787</v>
      </c>
      <c r="F81" s="35">
        <f t="shared" si="18"/>
        <v>-0.11523702620862486</v>
      </c>
      <c r="G81" s="34">
        <v>154</v>
      </c>
      <c r="H81" s="35">
        <f t="shared" si="20"/>
        <v>-0.99772817796922719</v>
      </c>
      <c r="I81" s="34">
        <v>2269</v>
      </c>
      <c r="J81" s="35">
        <f t="shared" si="21"/>
        <v>13.733766233766234</v>
      </c>
      <c r="K81" s="34">
        <v>73727</v>
      </c>
      <c r="L81" s="35">
        <f t="shared" si="19"/>
        <v>8.7627421186953214E-2</v>
      </c>
      <c r="M81" s="34">
        <v>80776</v>
      </c>
      <c r="N81" s="35">
        <f t="shared" si="22"/>
        <v>9.5609478210153753E-2</v>
      </c>
      <c r="O81" s="35">
        <f t="shared" si="23"/>
        <v>0.19161491141369291</v>
      </c>
      <c r="P81" s="42"/>
      <c r="Q81" s="42"/>
    </row>
    <row r="82" spans="2:18" x14ac:dyDescent="0.25">
      <c r="B82" s="33" t="s">
        <v>45</v>
      </c>
      <c r="C82" s="34">
        <v>87545</v>
      </c>
      <c r="D82" s="35">
        <v>-7.9974777993799595E-2</v>
      </c>
      <c r="E82" s="34">
        <v>75285</v>
      </c>
      <c r="F82" s="35">
        <f t="shared" si="18"/>
        <v>-0.14004226397852537</v>
      </c>
      <c r="G82" s="34">
        <v>8423</v>
      </c>
      <c r="H82" s="35">
        <f t="shared" si="20"/>
        <v>-0.88811848309756258</v>
      </c>
      <c r="I82" s="34">
        <v>9242</v>
      </c>
      <c r="J82" s="35">
        <f t="shared" si="21"/>
        <v>9.7233764691915026E-2</v>
      </c>
      <c r="K82" s="34">
        <v>74895</v>
      </c>
      <c r="L82" s="35">
        <f t="shared" si="19"/>
        <v>-5.1803148037458113E-3</v>
      </c>
      <c r="M82" s="34">
        <v>84826</v>
      </c>
      <c r="N82" s="35">
        <f t="shared" si="22"/>
        <v>0.13259897189398484</v>
      </c>
      <c r="O82" s="35">
        <f t="shared" si="23"/>
        <v>0.12673175267317527</v>
      </c>
      <c r="P82" s="42"/>
      <c r="Q82" s="42"/>
    </row>
    <row r="83" spans="2:18" x14ac:dyDescent="0.25">
      <c r="B83" s="33" t="s">
        <v>47</v>
      </c>
      <c r="C83" s="34">
        <v>92574</v>
      </c>
      <c r="D83" s="35">
        <v>-2.0163210872257364E-2</v>
      </c>
      <c r="E83" s="34">
        <v>80002</v>
      </c>
      <c r="F83" s="35">
        <f t="shared" si="18"/>
        <v>-0.13580486961781923</v>
      </c>
      <c r="G83" s="34">
        <v>6199</v>
      </c>
      <c r="H83" s="35">
        <f t="shared" si="20"/>
        <v>-0.92251443713907155</v>
      </c>
      <c r="I83" s="34">
        <v>23019</v>
      </c>
      <c r="J83" s="35">
        <f t="shared" si="21"/>
        <v>2.7133408614292627</v>
      </c>
      <c r="K83" s="34">
        <v>82190</v>
      </c>
      <c r="L83" s="35">
        <f t="shared" si="19"/>
        <v>2.7349316267093249E-2</v>
      </c>
      <c r="M83" s="34">
        <v>84480</v>
      </c>
      <c r="N83" s="35">
        <f t="shared" si="22"/>
        <v>2.7862270349190865E-2</v>
      </c>
      <c r="O83" s="35">
        <f t="shared" si="23"/>
        <v>5.597360065998358E-2</v>
      </c>
      <c r="P83" s="42"/>
      <c r="Q83" s="42"/>
    </row>
    <row r="84" spans="2:18" x14ac:dyDescent="0.25">
      <c r="B84" s="33" t="s">
        <v>49</v>
      </c>
      <c r="C84" s="34">
        <v>77721</v>
      </c>
      <c r="D84" s="35">
        <v>-0.18283899864369002</v>
      </c>
      <c r="E84" s="34">
        <v>71538</v>
      </c>
      <c r="F84" s="35">
        <f t="shared" si="18"/>
        <v>-7.9553788551356752E-2</v>
      </c>
      <c r="G84" s="34">
        <v>3362</v>
      </c>
      <c r="H84" s="35">
        <f t="shared" si="20"/>
        <v>-0.95300399787525514</v>
      </c>
      <c r="I84" s="34">
        <v>27656</v>
      </c>
      <c r="J84" s="35">
        <f t="shared" si="21"/>
        <v>7.226055919095776</v>
      </c>
      <c r="K84" s="34">
        <v>73525</v>
      </c>
      <c r="L84" s="35">
        <f t="shared" si="19"/>
        <v>2.7775448013643178E-2</v>
      </c>
      <c r="M84" s="34"/>
      <c r="N84" s="35"/>
      <c r="O84" s="35"/>
      <c r="P84" s="42"/>
      <c r="Q84" s="42"/>
    </row>
    <row r="85" spans="2:18" x14ac:dyDescent="0.25">
      <c r="B85" s="33" t="s">
        <v>51</v>
      </c>
      <c r="C85" s="34">
        <v>80044</v>
      </c>
      <c r="D85" s="35">
        <v>-3.8291021374247558E-2</v>
      </c>
      <c r="E85" s="34">
        <v>71058</v>
      </c>
      <c r="F85" s="35">
        <f t="shared" si="18"/>
        <v>-0.11226325520963465</v>
      </c>
      <c r="G85" s="34">
        <v>4478</v>
      </c>
      <c r="H85" s="35">
        <f t="shared" si="20"/>
        <v>-0.93698105772749019</v>
      </c>
      <c r="I85" s="34">
        <v>48269</v>
      </c>
      <c r="J85" s="35">
        <f t="shared" si="21"/>
        <v>9.7791424743188919</v>
      </c>
      <c r="K85" s="34">
        <v>78199</v>
      </c>
      <c r="L85" s="35">
        <f t="shared" si="19"/>
        <v>0.1004953699794533</v>
      </c>
      <c r="M85" s="34"/>
      <c r="N85" s="35"/>
      <c r="O85" s="35"/>
      <c r="P85" s="42"/>
      <c r="Q85" s="42"/>
    </row>
    <row r="86" spans="2:18" x14ac:dyDescent="0.25">
      <c r="B86" s="33" t="s">
        <v>53</v>
      </c>
      <c r="C86" s="34">
        <v>55829</v>
      </c>
      <c r="D86" s="35">
        <v>0.18995246925421494</v>
      </c>
      <c r="E86" s="34">
        <v>54440</v>
      </c>
      <c r="F86" s="35">
        <f t="shared" si="18"/>
        <v>-2.4879542889895911E-2</v>
      </c>
      <c r="G86" s="34">
        <v>5602</v>
      </c>
      <c r="H86" s="35">
        <f t="shared" si="20"/>
        <v>-0.89709772226304185</v>
      </c>
      <c r="I86" s="34">
        <v>40501</v>
      </c>
      <c r="J86" s="35">
        <f t="shared" si="21"/>
        <v>6.2297393787932878</v>
      </c>
      <c r="K86" s="34">
        <v>59694</v>
      </c>
      <c r="L86" s="35">
        <f t="shared" si="19"/>
        <v>9.6509919177075743E-2</v>
      </c>
      <c r="M86" s="34"/>
      <c r="N86" s="35"/>
      <c r="O86" s="35"/>
      <c r="P86" s="42"/>
      <c r="Q86" s="42"/>
    </row>
    <row r="87" spans="2:18" x14ac:dyDescent="0.25">
      <c r="B87" s="33" t="s">
        <v>55</v>
      </c>
      <c r="C87" s="34">
        <v>58575</v>
      </c>
      <c r="D87" s="35">
        <v>5.6033317107469394E-2</v>
      </c>
      <c r="E87" s="34">
        <v>57093</v>
      </c>
      <c r="F87" s="35">
        <f t="shared" si="18"/>
        <v>-2.5300896286811758E-2</v>
      </c>
      <c r="G87" s="34">
        <v>8489</v>
      </c>
      <c r="H87" s="35">
        <f t="shared" si="20"/>
        <v>-0.85131277039216713</v>
      </c>
      <c r="I87" s="34">
        <v>32457</v>
      </c>
      <c r="J87" s="35">
        <f t="shared" si="21"/>
        <v>2.8234185416421251</v>
      </c>
      <c r="K87" s="34">
        <v>74009</v>
      </c>
      <c r="L87" s="35">
        <f t="shared" si="19"/>
        <v>0.2962885117264813</v>
      </c>
      <c r="M87" s="34"/>
      <c r="N87" s="35"/>
      <c r="O87" s="35"/>
      <c r="P87" s="42"/>
      <c r="Q87" s="42"/>
    </row>
    <row r="88" spans="2:18" ht="15.75" x14ac:dyDescent="0.25">
      <c r="B88" s="36" t="s">
        <v>56</v>
      </c>
      <c r="C88" s="37">
        <v>857654</v>
      </c>
      <c r="D88" s="38">
        <v>-3.6220369800176622E-2</v>
      </c>
      <c r="E88" s="37">
        <v>771922</v>
      </c>
      <c r="F88" s="38">
        <f t="shared" si="18"/>
        <v>-9.9961056556606698E-2</v>
      </c>
      <c r="G88" s="37">
        <v>171447</v>
      </c>
      <c r="H88" s="38">
        <f t="shared" si="20"/>
        <v>-0.77789595321807126</v>
      </c>
      <c r="I88" s="37">
        <v>187478</v>
      </c>
      <c r="J88" s="38">
        <f t="shared" si="21"/>
        <v>9.3504114974306995E-2</v>
      </c>
      <c r="K88" s="37">
        <v>792488</v>
      </c>
      <c r="L88" s="38">
        <f t="shared" si="19"/>
        <v>2.6642588240780807E-2</v>
      </c>
      <c r="M88" s="37">
        <v>605649</v>
      </c>
      <c r="N88" s="38">
        <v>0.19443025592581553</v>
      </c>
      <c r="O88" s="38">
        <v>0.1696739816876629</v>
      </c>
      <c r="P88" s="42"/>
      <c r="Q88" s="42"/>
    </row>
    <row r="90" spans="2:18" x14ac:dyDescent="0.25">
      <c r="B90" s="40" t="s">
        <v>97</v>
      </c>
      <c r="C90" s="40"/>
      <c r="D90" s="40"/>
      <c r="E90" s="40"/>
      <c r="F90" s="40"/>
      <c r="G90" s="40"/>
      <c r="H90" s="40"/>
      <c r="I90" s="40"/>
      <c r="J90" s="40"/>
      <c r="K90" s="41"/>
      <c r="L90" s="40"/>
      <c r="M90" s="40"/>
      <c r="N90" s="40"/>
      <c r="O90" s="40"/>
    </row>
    <row r="93" spans="2:18" ht="21.75" thickBot="1" x14ac:dyDescent="0.3">
      <c r="B93" s="11" t="s">
        <v>101</v>
      </c>
      <c r="C93" s="12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R93" s="13" t="str">
        <f>CONCATENATE("año ",K96,": ",FIXED(K110,0)," (",FIXED(L110*100,1),"%)")</f>
        <v>año 2022: 81.125 (4,1%)</v>
      </c>
    </row>
    <row r="94" spans="2:18" ht="6" customHeight="1" thickBot="1" x14ac:dyDescent="0.3">
      <c r="B94" s="14"/>
      <c r="C94" s="15"/>
      <c r="D94" s="14"/>
      <c r="E94" s="14"/>
      <c r="F94" s="14"/>
      <c r="G94" s="16"/>
      <c r="H94" s="16"/>
      <c r="I94" s="16"/>
      <c r="J94" s="16"/>
      <c r="K94" s="14"/>
      <c r="L94" s="14"/>
      <c r="M94" s="16"/>
      <c r="N94" s="16"/>
      <c r="O94" s="16"/>
      <c r="R94" s="13" t="s">
        <v>71</v>
      </c>
    </row>
    <row r="95" spans="2:18" ht="22.5" thickTop="1" thickBot="1" x14ac:dyDescent="0.3">
      <c r="B95" s="17" t="s">
        <v>72</v>
      </c>
      <c r="C95" s="18" t="s">
        <v>73</v>
      </c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0"/>
    </row>
    <row r="96" spans="2:18" ht="22.5" thickTop="1" thickBot="1" x14ac:dyDescent="0.3">
      <c r="B96" s="17">
        <v>2017</v>
      </c>
      <c r="C96" s="21">
        <v>2018</v>
      </c>
      <c r="D96" s="22"/>
      <c r="E96" s="21">
        <v>2019</v>
      </c>
      <c r="F96" s="22"/>
      <c r="G96" s="21">
        <v>2020</v>
      </c>
      <c r="H96" s="22"/>
      <c r="I96" s="21">
        <v>2021</v>
      </c>
      <c r="J96" s="22"/>
      <c r="K96" s="21">
        <v>2022</v>
      </c>
      <c r="L96" s="23"/>
      <c r="M96" s="24">
        <v>2023</v>
      </c>
      <c r="N96" s="25"/>
      <c r="O96" s="26"/>
    </row>
    <row r="97" spans="2:15" ht="31.5" thickTop="1" thickBot="1" x14ac:dyDescent="0.3">
      <c r="B97" s="27"/>
      <c r="C97" s="28" t="s">
        <v>31</v>
      </c>
      <c r="D97" s="29" t="str">
        <f>CONCATENATE("Variación ",RIGHT(C96,2),"/",RIGHT(B96,2))</f>
        <v>Variación 18/17</v>
      </c>
      <c r="E97" s="30" t="s">
        <v>31</v>
      </c>
      <c r="F97" s="29" t="str">
        <f>CONCATENATE("Variación ",RIGHT(E96,2),"/",RIGHT(C96,2))</f>
        <v>Variación 19/18</v>
      </c>
      <c r="G97" s="30" t="s">
        <v>31</v>
      </c>
      <c r="H97" s="29" t="str">
        <f>CONCATENATE("Variación ",RIGHT(G96,2),"/",RIGHT(E96,2))</f>
        <v>Variación 20/19</v>
      </c>
      <c r="I97" s="30" t="s">
        <v>31</v>
      </c>
      <c r="J97" s="29" t="str">
        <f>CONCATENATE("Variación ",RIGHT(I96,2),"/",RIGHT(G96,2))</f>
        <v>Variación 21/20</v>
      </c>
      <c r="K97" s="30" t="s">
        <v>31</v>
      </c>
      <c r="L97" s="29" t="str">
        <f>CONCATENATE("Variación ",RIGHT(K96,2),"/",RIGHT(E96,2))</f>
        <v>Variación 22/19</v>
      </c>
      <c r="M97" s="31" t="s">
        <v>31</v>
      </c>
      <c r="N97" s="32" t="str">
        <f>CONCATENATE("Variación ",RIGHT(M96,2),"/",RIGHT(K96,2))</f>
        <v>Variación 23/22</v>
      </c>
      <c r="O97" s="32" t="str">
        <f>CONCATENATE("Variación ",RIGHT(M96,2),"/",RIGHT(E96,2))</f>
        <v>Variación 23/19</v>
      </c>
    </row>
    <row r="98" spans="2:15" x14ac:dyDescent="0.25">
      <c r="B98" s="33" t="s">
        <v>33</v>
      </c>
      <c r="C98" s="34">
        <v>6960</v>
      </c>
      <c r="D98" s="35">
        <v>7.4074074074074181E-2</v>
      </c>
      <c r="E98" s="34">
        <v>6559</v>
      </c>
      <c r="F98" s="35">
        <f t="shared" ref="F98:F110" si="24">IFERROR(E98/C98-1,"-")</f>
        <v>-5.7614942528735669E-2</v>
      </c>
      <c r="G98" s="34">
        <v>7169</v>
      </c>
      <c r="H98" s="35">
        <f>IFERROR(G98/E98-1,"-")</f>
        <v>9.3001982009452755E-2</v>
      </c>
      <c r="I98" s="34">
        <v>604</v>
      </c>
      <c r="J98" s="35">
        <f>IFERROR(I98/G98-1,"-")</f>
        <v>-0.91574836099874457</v>
      </c>
      <c r="K98" s="34">
        <v>4663</v>
      </c>
      <c r="L98" s="35">
        <f t="shared" ref="L98:L110" si="25">IFERROR(K98/E98-1,"-")</f>
        <v>-0.28906845555724958</v>
      </c>
      <c r="M98" s="34">
        <v>10809</v>
      </c>
      <c r="N98" s="35">
        <f>IFERROR(M98/K98-1,"-")</f>
        <v>1.3180355993995283</v>
      </c>
      <c r="O98" s="35">
        <f>IFERROR(M98/E98-1,"-")</f>
        <v>0.64796462875438321</v>
      </c>
    </row>
    <row r="99" spans="2:15" x14ac:dyDescent="0.25">
      <c r="B99" s="33" t="s">
        <v>35</v>
      </c>
      <c r="C99" s="34">
        <v>6588</v>
      </c>
      <c r="D99" s="35">
        <v>0.28196147110332759</v>
      </c>
      <c r="E99" s="34">
        <v>5501</v>
      </c>
      <c r="F99" s="35">
        <f t="shared" si="24"/>
        <v>-0.16499696417729204</v>
      </c>
      <c r="G99" s="34">
        <v>6540</v>
      </c>
      <c r="H99" s="35">
        <f t="shared" ref="H99:H110" si="26">IFERROR(G99/E99-1,"-")</f>
        <v>0.18887475004544618</v>
      </c>
      <c r="I99" s="34">
        <v>192</v>
      </c>
      <c r="J99" s="35">
        <f t="shared" ref="J99:J110" si="27">IFERROR(I99/G99-1,"-")</f>
        <v>-0.97064220183486238</v>
      </c>
      <c r="K99" s="34">
        <v>5652</v>
      </c>
      <c r="L99" s="35">
        <f t="shared" si="25"/>
        <v>2.7449554626431505E-2</v>
      </c>
      <c r="M99" s="34">
        <v>9246</v>
      </c>
      <c r="N99" s="35">
        <f t="shared" ref="N99:N109" si="28">IFERROR(M99/K99-1,"-")</f>
        <v>0.63588110403397025</v>
      </c>
      <c r="O99" s="35">
        <f t="shared" ref="O99:O109" si="29">IFERROR(M99/E99-1,"-")</f>
        <v>0.68078531176149792</v>
      </c>
    </row>
    <row r="100" spans="2:15" x14ac:dyDescent="0.25">
      <c r="B100" s="33" t="s">
        <v>37</v>
      </c>
      <c r="C100" s="34">
        <v>7150</v>
      </c>
      <c r="D100" s="35">
        <v>1.6635859519408491E-2</v>
      </c>
      <c r="E100" s="34">
        <v>5747</v>
      </c>
      <c r="F100" s="35">
        <f t="shared" si="24"/>
        <v>-0.19622377622377618</v>
      </c>
      <c r="G100" s="34">
        <v>1937</v>
      </c>
      <c r="H100" s="35">
        <f t="shared" si="26"/>
        <v>-0.66295458500087001</v>
      </c>
      <c r="I100" s="34">
        <v>146</v>
      </c>
      <c r="J100" s="35">
        <f t="shared" si="27"/>
        <v>-0.92462570986060921</v>
      </c>
      <c r="K100" s="34">
        <v>7078</v>
      </c>
      <c r="L100" s="35">
        <f t="shared" si="25"/>
        <v>0.23159909518009392</v>
      </c>
      <c r="M100" s="34">
        <v>9604</v>
      </c>
      <c r="N100" s="35">
        <f t="shared" si="28"/>
        <v>0.35688047471037021</v>
      </c>
      <c r="O100" s="35">
        <f t="shared" si="29"/>
        <v>0.6711327649208283</v>
      </c>
    </row>
    <row r="101" spans="2:15" x14ac:dyDescent="0.25">
      <c r="B101" s="33" t="s">
        <v>39</v>
      </c>
      <c r="C101" s="34">
        <v>5675</v>
      </c>
      <c r="D101" s="35">
        <v>-9.0981899727694993E-2</v>
      </c>
      <c r="E101" s="34">
        <v>7036</v>
      </c>
      <c r="F101" s="35">
        <f t="shared" si="24"/>
        <v>0.23982378854625552</v>
      </c>
      <c r="G101" s="34">
        <v>0</v>
      </c>
      <c r="H101" s="35">
        <f t="shared" si="26"/>
        <v>-1</v>
      </c>
      <c r="I101" s="34">
        <v>136</v>
      </c>
      <c r="J101" s="35" t="str">
        <f t="shared" si="27"/>
        <v>-</v>
      </c>
      <c r="K101" s="34">
        <v>5788</v>
      </c>
      <c r="L101" s="35">
        <f t="shared" si="25"/>
        <v>-0.17737350767481519</v>
      </c>
      <c r="M101" s="34">
        <v>8122</v>
      </c>
      <c r="N101" s="35">
        <f t="shared" si="28"/>
        <v>0.40324809951624041</v>
      </c>
      <c r="O101" s="35">
        <f t="shared" si="29"/>
        <v>0.15434906196702669</v>
      </c>
    </row>
    <row r="102" spans="2:15" x14ac:dyDescent="0.25">
      <c r="B102" s="33" t="s">
        <v>41</v>
      </c>
      <c r="C102" s="34">
        <v>7357</v>
      </c>
      <c r="D102" s="35">
        <v>0.38107752956635998</v>
      </c>
      <c r="E102" s="34">
        <v>6098</v>
      </c>
      <c r="F102" s="35">
        <f t="shared" si="24"/>
        <v>-0.17112953649585427</v>
      </c>
      <c r="G102" s="34">
        <v>0</v>
      </c>
      <c r="H102" s="35">
        <f t="shared" si="26"/>
        <v>-1</v>
      </c>
      <c r="I102" s="34">
        <v>127</v>
      </c>
      <c r="J102" s="35" t="str">
        <f t="shared" si="27"/>
        <v>-</v>
      </c>
      <c r="K102" s="34">
        <v>6618</v>
      </c>
      <c r="L102" s="35">
        <f t="shared" si="25"/>
        <v>8.5273860282059744E-2</v>
      </c>
      <c r="M102" s="34">
        <v>8316</v>
      </c>
      <c r="N102" s="35">
        <f t="shared" si="28"/>
        <v>0.256572982774252</v>
      </c>
      <c r="O102" s="35">
        <f t="shared" si="29"/>
        <v>0.36372581174155472</v>
      </c>
    </row>
    <row r="103" spans="2:15" x14ac:dyDescent="0.25">
      <c r="B103" s="33" t="s">
        <v>43</v>
      </c>
      <c r="C103" s="34">
        <v>7872</v>
      </c>
      <c r="D103" s="35">
        <v>-5.3732419761990613E-2</v>
      </c>
      <c r="E103" s="34">
        <v>6553</v>
      </c>
      <c r="F103" s="35">
        <f t="shared" si="24"/>
        <v>-0.16755589430894313</v>
      </c>
      <c r="G103" s="34">
        <v>0</v>
      </c>
      <c r="H103" s="35">
        <f t="shared" si="26"/>
        <v>-1</v>
      </c>
      <c r="I103" s="34">
        <v>215</v>
      </c>
      <c r="J103" s="35" t="str">
        <f t="shared" si="27"/>
        <v>-</v>
      </c>
      <c r="K103" s="34">
        <v>7077</v>
      </c>
      <c r="L103" s="35">
        <f t="shared" si="25"/>
        <v>7.996337555318167E-2</v>
      </c>
      <c r="M103" s="34">
        <v>8611</v>
      </c>
      <c r="N103" s="35">
        <f t="shared" si="28"/>
        <v>0.21675851349441855</v>
      </c>
      <c r="O103" s="35">
        <f t="shared" si="29"/>
        <v>0.31405463146650381</v>
      </c>
    </row>
    <row r="104" spans="2:15" x14ac:dyDescent="0.25">
      <c r="B104" s="33" t="s">
        <v>45</v>
      </c>
      <c r="C104" s="34">
        <v>7543</v>
      </c>
      <c r="D104" s="35">
        <v>-8.1354280842771853E-2</v>
      </c>
      <c r="E104" s="34">
        <v>6992</v>
      </c>
      <c r="F104" s="35">
        <f t="shared" si="24"/>
        <v>-7.3047858942065447E-2</v>
      </c>
      <c r="G104" s="34">
        <v>666</v>
      </c>
      <c r="H104" s="35">
        <f t="shared" si="26"/>
        <v>-0.90474828375286043</v>
      </c>
      <c r="I104" s="34">
        <v>1708</v>
      </c>
      <c r="J104" s="35">
        <f t="shared" si="27"/>
        <v>1.5645645645645647</v>
      </c>
      <c r="K104" s="34">
        <v>7665</v>
      </c>
      <c r="L104" s="35">
        <f t="shared" si="25"/>
        <v>9.6252860411899288E-2</v>
      </c>
      <c r="M104" s="34">
        <v>9646</v>
      </c>
      <c r="N104" s="35">
        <f t="shared" si="28"/>
        <v>0.25844748858447497</v>
      </c>
      <c r="O104" s="35">
        <f t="shared" si="29"/>
        <v>0.37957665903890159</v>
      </c>
    </row>
    <row r="105" spans="2:15" x14ac:dyDescent="0.25">
      <c r="B105" s="33" t="s">
        <v>47</v>
      </c>
      <c r="C105" s="34">
        <v>7709</v>
      </c>
      <c r="D105" s="35">
        <v>0.14275126000592953</v>
      </c>
      <c r="E105" s="34">
        <v>7564</v>
      </c>
      <c r="F105" s="35">
        <f t="shared" si="24"/>
        <v>-1.8809184070566864E-2</v>
      </c>
      <c r="G105" s="34">
        <v>777</v>
      </c>
      <c r="H105" s="35">
        <f t="shared" si="26"/>
        <v>-0.89727657324167109</v>
      </c>
      <c r="I105" s="34">
        <v>3430</v>
      </c>
      <c r="J105" s="35">
        <f t="shared" si="27"/>
        <v>3.4144144144144146</v>
      </c>
      <c r="K105" s="34">
        <v>7107</v>
      </c>
      <c r="L105" s="35">
        <f t="shared" si="25"/>
        <v>-6.0417768376520353E-2</v>
      </c>
      <c r="M105" s="34">
        <v>10255</v>
      </c>
      <c r="N105" s="35">
        <f t="shared" si="28"/>
        <v>0.4429435767553116</v>
      </c>
      <c r="O105" s="35">
        <f t="shared" si="29"/>
        <v>0.35576414595452133</v>
      </c>
    </row>
    <row r="106" spans="2:15" x14ac:dyDescent="0.25">
      <c r="B106" s="33" t="s">
        <v>49</v>
      </c>
      <c r="C106" s="34">
        <v>8623</v>
      </c>
      <c r="D106" s="35">
        <v>0.27710308056872046</v>
      </c>
      <c r="E106" s="34">
        <v>7614</v>
      </c>
      <c r="F106" s="35">
        <f t="shared" si="24"/>
        <v>-0.11701264061231587</v>
      </c>
      <c r="G106" s="34">
        <v>540</v>
      </c>
      <c r="H106" s="35">
        <f t="shared" si="26"/>
        <v>-0.92907801418439717</v>
      </c>
      <c r="I106" s="34">
        <v>3717</v>
      </c>
      <c r="J106" s="35">
        <f t="shared" si="27"/>
        <v>5.8833333333333337</v>
      </c>
      <c r="K106" s="34">
        <v>5692</v>
      </c>
      <c r="L106" s="35">
        <f t="shared" si="25"/>
        <v>-0.25242973469923824</v>
      </c>
      <c r="M106" s="34"/>
      <c r="N106" s="35"/>
      <c r="O106" s="35"/>
    </row>
    <row r="107" spans="2:15" x14ac:dyDescent="0.25">
      <c r="B107" s="33" t="s">
        <v>51</v>
      </c>
      <c r="C107" s="34">
        <v>6924</v>
      </c>
      <c r="D107" s="35">
        <v>-0.15735669952537423</v>
      </c>
      <c r="E107" s="34">
        <v>7009</v>
      </c>
      <c r="F107" s="35">
        <f t="shared" si="24"/>
        <v>1.2276140958983328E-2</v>
      </c>
      <c r="G107" s="34">
        <v>436</v>
      </c>
      <c r="H107" s="35">
        <f t="shared" si="26"/>
        <v>-0.9377942645170495</v>
      </c>
      <c r="I107" s="34">
        <v>5510</v>
      </c>
      <c r="J107" s="35">
        <f t="shared" si="27"/>
        <v>11.637614678899082</v>
      </c>
      <c r="K107" s="34">
        <v>6669</v>
      </c>
      <c r="L107" s="35">
        <f t="shared" si="25"/>
        <v>-4.8509059780282526E-2</v>
      </c>
      <c r="M107" s="34"/>
      <c r="N107" s="35"/>
      <c r="O107" s="35"/>
    </row>
    <row r="108" spans="2:15" x14ac:dyDescent="0.25">
      <c r="B108" s="33" t="s">
        <v>53</v>
      </c>
      <c r="C108" s="34">
        <v>4259</v>
      </c>
      <c r="D108" s="35">
        <v>-0.31713965047298376</v>
      </c>
      <c r="E108" s="34">
        <v>4922</v>
      </c>
      <c r="F108" s="35">
        <f t="shared" si="24"/>
        <v>0.15567034515144407</v>
      </c>
      <c r="G108" s="34">
        <v>567</v>
      </c>
      <c r="H108" s="35">
        <f t="shared" si="26"/>
        <v>-0.88480292563998375</v>
      </c>
      <c r="I108" s="34">
        <v>4619</v>
      </c>
      <c r="J108" s="35">
        <f t="shared" si="27"/>
        <v>7.1463844797178133</v>
      </c>
      <c r="K108" s="34">
        <v>8225</v>
      </c>
      <c r="L108" s="35">
        <f t="shared" si="25"/>
        <v>0.67106867127184078</v>
      </c>
      <c r="M108" s="34"/>
      <c r="N108" s="35"/>
      <c r="O108" s="35"/>
    </row>
    <row r="109" spans="2:15" x14ac:dyDescent="0.25">
      <c r="B109" s="33" t="s">
        <v>55</v>
      </c>
      <c r="C109" s="34">
        <v>5972</v>
      </c>
      <c r="D109" s="35">
        <v>0.25805772066568355</v>
      </c>
      <c r="E109" s="34">
        <v>6320</v>
      </c>
      <c r="F109" s="35">
        <f t="shared" si="24"/>
        <v>5.8271935699933053E-2</v>
      </c>
      <c r="G109" s="34">
        <v>585</v>
      </c>
      <c r="H109" s="35">
        <f t="shared" si="26"/>
        <v>-0.90743670886075956</v>
      </c>
      <c r="I109" s="34">
        <v>3953</v>
      </c>
      <c r="J109" s="35">
        <f t="shared" si="27"/>
        <v>5.7572649572649572</v>
      </c>
      <c r="K109" s="34">
        <v>8891</v>
      </c>
      <c r="L109" s="35">
        <f t="shared" si="25"/>
        <v>0.40680379746835449</v>
      </c>
      <c r="M109" s="34"/>
      <c r="N109" s="35"/>
      <c r="O109" s="35"/>
    </row>
    <row r="110" spans="2:15" ht="15.75" x14ac:dyDescent="0.25">
      <c r="B110" s="36" t="s">
        <v>56</v>
      </c>
      <c r="C110" s="37">
        <v>82632</v>
      </c>
      <c r="D110" s="38">
        <v>4.0037255667014993E-2</v>
      </c>
      <c r="E110" s="37">
        <v>77915</v>
      </c>
      <c r="F110" s="38">
        <f t="shared" si="24"/>
        <v>-5.7084422499757981E-2</v>
      </c>
      <c r="G110" s="37">
        <v>19217</v>
      </c>
      <c r="H110" s="38">
        <f t="shared" si="26"/>
        <v>-0.75335943014823847</v>
      </c>
      <c r="I110" s="37">
        <v>24357</v>
      </c>
      <c r="J110" s="38">
        <f t="shared" si="27"/>
        <v>0.26747150960087418</v>
      </c>
      <c r="K110" s="37">
        <v>81125</v>
      </c>
      <c r="L110" s="38">
        <f t="shared" si="25"/>
        <v>4.1198742219084927E-2</v>
      </c>
      <c r="M110" s="37">
        <v>74609</v>
      </c>
      <c r="N110" s="38">
        <v>0.44456706939281299</v>
      </c>
      <c r="O110" s="38">
        <v>0.43341018251681085</v>
      </c>
    </row>
    <row r="112" spans="2:15" x14ac:dyDescent="0.25">
      <c r="B112" s="40" t="s">
        <v>97</v>
      </c>
      <c r="C112" s="40"/>
      <c r="D112" s="40"/>
      <c r="E112" s="40"/>
      <c r="F112" s="40"/>
      <c r="G112" s="40"/>
      <c r="H112" s="40"/>
      <c r="I112" s="40"/>
      <c r="J112" s="40"/>
      <c r="K112" s="41"/>
      <c r="L112" s="40"/>
      <c r="M112" s="40"/>
      <c r="N112" s="40"/>
      <c r="O112" s="40"/>
    </row>
    <row r="115" spans="2:18" ht="21.75" thickBot="1" x14ac:dyDescent="0.3">
      <c r="B115" s="11" t="s">
        <v>102</v>
      </c>
      <c r="C115" s="12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R115" s="13" t="str">
        <f>CONCATENATE("año ",K118,": ",FIXED(K132,0)," (",FIXED(L132*100,1),"%)")</f>
        <v>año 2022: 720.959 (-17,6%)</v>
      </c>
    </row>
    <row r="116" spans="2:18" ht="6" customHeight="1" thickBot="1" x14ac:dyDescent="0.3">
      <c r="B116" s="14"/>
      <c r="C116" s="15"/>
      <c r="D116" s="14"/>
      <c r="E116" s="14"/>
      <c r="F116" s="14"/>
      <c r="G116" s="16"/>
      <c r="H116" s="16"/>
      <c r="I116" s="16"/>
      <c r="J116" s="16"/>
      <c r="K116" s="14"/>
      <c r="L116" s="14"/>
      <c r="M116" s="16"/>
      <c r="N116" s="16"/>
      <c r="O116" s="16"/>
      <c r="R116" s="13" t="s">
        <v>75</v>
      </c>
    </row>
    <row r="117" spans="2:18" ht="22.5" thickTop="1" thickBot="1" x14ac:dyDescent="0.3">
      <c r="B117" s="17" t="s">
        <v>76</v>
      </c>
      <c r="C117" s="18" t="s">
        <v>76</v>
      </c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20"/>
    </row>
    <row r="118" spans="2:18" ht="22.5" thickTop="1" thickBot="1" x14ac:dyDescent="0.3">
      <c r="B118" s="17">
        <v>2017</v>
      </c>
      <c r="C118" s="21">
        <v>2018</v>
      </c>
      <c r="D118" s="22"/>
      <c r="E118" s="21">
        <v>2019</v>
      </c>
      <c r="F118" s="22"/>
      <c r="G118" s="21">
        <v>2020</v>
      </c>
      <c r="H118" s="22"/>
      <c r="I118" s="21">
        <v>2021</v>
      </c>
      <c r="J118" s="22"/>
      <c r="K118" s="21">
        <v>2022</v>
      </c>
      <c r="L118" s="23"/>
      <c r="M118" s="24">
        <v>2023</v>
      </c>
      <c r="N118" s="25"/>
      <c r="O118" s="26"/>
    </row>
    <row r="119" spans="2:18" ht="31.5" thickTop="1" thickBot="1" x14ac:dyDescent="0.3">
      <c r="B119" s="27"/>
      <c r="C119" s="28" t="s">
        <v>31</v>
      </c>
      <c r="D119" s="29" t="str">
        <f>CONCATENATE("Variación ",RIGHT(C118,2),"/",RIGHT(B118,2))</f>
        <v>Variación 18/17</v>
      </c>
      <c r="E119" s="30" t="s">
        <v>31</v>
      </c>
      <c r="F119" s="29" t="str">
        <f>CONCATENATE("Variación ",RIGHT(E118,2),"/",RIGHT(C118,2))</f>
        <v>Variación 19/18</v>
      </c>
      <c r="G119" s="30" t="s">
        <v>31</v>
      </c>
      <c r="H119" s="29" t="str">
        <f>CONCATENATE("Variación ",RIGHT(G118,2),"/",RIGHT(E118,2))</f>
        <v>Variación 20/19</v>
      </c>
      <c r="I119" s="30" t="s">
        <v>31</v>
      </c>
      <c r="J119" s="29" t="str">
        <f>CONCATENATE("Variación ",RIGHT(I118,2),"/",RIGHT(G118,2))</f>
        <v>Variación 21/20</v>
      </c>
      <c r="K119" s="30" t="s">
        <v>31</v>
      </c>
      <c r="L119" s="29" t="str">
        <f>CONCATENATE("Variación ",RIGHT(K118,2),"/",RIGHT(E118,2))</f>
        <v>Variación 22/19</v>
      </c>
      <c r="M119" s="31" t="s">
        <v>31</v>
      </c>
      <c r="N119" s="32" t="str">
        <f>CONCATENATE("Variación ",RIGHT(M118,2),"/",RIGHT(K118,2))</f>
        <v>Variación 23/22</v>
      </c>
      <c r="O119" s="32" t="str">
        <f>CONCATENATE("Variación ",RIGHT(M118,2),"/",RIGHT(E118,2))</f>
        <v>Variación 23/19</v>
      </c>
    </row>
    <row r="120" spans="2:18" x14ac:dyDescent="0.25">
      <c r="B120" s="33" t="s">
        <v>33</v>
      </c>
      <c r="C120" s="34">
        <v>97291</v>
      </c>
      <c r="D120" s="35">
        <v>2.5832709482185967E-2</v>
      </c>
      <c r="E120" s="34">
        <v>82774</v>
      </c>
      <c r="F120" s="35">
        <f t="shared" ref="F120:F132" si="30">IFERROR(E120/C120-1,"-")</f>
        <v>-0.14921215734240578</v>
      </c>
      <c r="G120" s="34">
        <v>92114</v>
      </c>
      <c r="H120" s="35">
        <f>IFERROR(G120/E120-1,"-")</f>
        <v>0.1128373643897842</v>
      </c>
      <c r="I120" s="34">
        <v>11849</v>
      </c>
      <c r="J120" s="35">
        <f>IFERROR(I120/G120-1,"-")</f>
        <v>-0.87136591614738257</v>
      </c>
      <c r="K120" s="34">
        <v>47997</v>
      </c>
      <c r="L120" s="35">
        <f t="shared" ref="L120:L132" si="31">IFERROR(K120/E120-1,"-")</f>
        <v>-0.42014400657211204</v>
      </c>
      <c r="M120" s="34">
        <v>82622</v>
      </c>
      <c r="N120" s="35">
        <f>IFERROR(M120/K120-1,"-")</f>
        <v>0.72139925412004913</v>
      </c>
      <c r="O120" s="35">
        <f>IFERROR(M120/E120-1,"-")</f>
        <v>-1.8363254161934961E-3</v>
      </c>
    </row>
    <row r="121" spans="2:18" x14ac:dyDescent="0.25">
      <c r="B121" s="33" t="s">
        <v>35</v>
      </c>
      <c r="C121" s="34">
        <v>82986</v>
      </c>
      <c r="D121" s="35">
        <v>0.1162884545540146</v>
      </c>
      <c r="E121" s="34">
        <v>96499</v>
      </c>
      <c r="F121" s="35">
        <f t="shared" si="30"/>
        <v>0.16283469500879666</v>
      </c>
      <c r="G121" s="34">
        <v>81126</v>
      </c>
      <c r="H121" s="35">
        <f t="shared" ref="H121:H132" si="32">IFERROR(G121/E121-1,"-")</f>
        <v>-0.15930735033523669</v>
      </c>
      <c r="I121" s="34">
        <v>7692</v>
      </c>
      <c r="J121" s="35">
        <f t="shared" ref="J121:J132" si="33">IFERROR(I121/G121-1,"-")</f>
        <v>-0.90518452777161451</v>
      </c>
      <c r="K121" s="34">
        <v>57292</v>
      </c>
      <c r="L121" s="35">
        <f t="shared" si="31"/>
        <v>-0.40629436574472277</v>
      </c>
      <c r="M121" s="34">
        <v>81919</v>
      </c>
      <c r="N121" s="35">
        <f t="shared" ref="N121:N131" si="34">IFERROR(M121/K121-1,"-")</f>
        <v>0.42985058996020387</v>
      </c>
      <c r="O121" s="35">
        <f t="shared" ref="O121:O131" si="35">IFERROR(M121/E121-1,"-")</f>
        <v>-0.15108964859739482</v>
      </c>
    </row>
    <row r="122" spans="2:18" x14ac:dyDescent="0.25">
      <c r="B122" s="33" t="s">
        <v>37</v>
      </c>
      <c r="C122" s="34">
        <v>91201</v>
      </c>
      <c r="D122" s="35">
        <v>-0.11961348366669244</v>
      </c>
      <c r="E122" s="34">
        <v>105772</v>
      </c>
      <c r="F122" s="35">
        <f t="shared" si="30"/>
        <v>0.15976798500016454</v>
      </c>
      <c r="G122" s="34">
        <v>29114</v>
      </c>
      <c r="H122" s="35">
        <f t="shared" si="32"/>
        <v>-0.72474757024543357</v>
      </c>
      <c r="I122" s="34">
        <v>14546</v>
      </c>
      <c r="J122" s="35">
        <f t="shared" si="33"/>
        <v>-0.50037782510132578</v>
      </c>
      <c r="K122" s="34">
        <v>71279</v>
      </c>
      <c r="L122" s="35">
        <f t="shared" si="31"/>
        <v>-0.32610709828688123</v>
      </c>
      <c r="M122" s="34">
        <v>83025</v>
      </c>
      <c r="N122" s="35">
        <f t="shared" si="34"/>
        <v>0.16478906830903917</v>
      </c>
      <c r="O122" s="35">
        <f t="shared" si="35"/>
        <v>-0.21505691487350154</v>
      </c>
    </row>
    <row r="123" spans="2:18" x14ac:dyDescent="0.25">
      <c r="B123" s="33" t="s">
        <v>39</v>
      </c>
      <c r="C123" s="34">
        <v>76921</v>
      </c>
      <c r="D123" s="35">
        <v>-0.26718175409180112</v>
      </c>
      <c r="E123" s="34">
        <v>75059</v>
      </c>
      <c r="F123" s="35">
        <f t="shared" si="30"/>
        <v>-2.4206653579646686E-2</v>
      </c>
      <c r="G123" s="34">
        <v>0</v>
      </c>
      <c r="H123" s="35">
        <f t="shared" si="32"/>
        <v>-1</v>
      </c>
      <c r="I123" s="34">
        <v>16183</v>
      </c>
      <c r="J123" s="35" t="str">
        <f t="shared" si="33"/>
        <v>-</v>
      </c>
      <c r="K123" s="34">
        <v>75348</v>
      </c>
      <c r="L123" s="35">
        <f t="shared" si="31"/>
        <v>3.850304427184037E-3</v>
      </c>
      <c r="M123" s="34">
        <v>78670</v>
      </c>
      <c r="N123" s="35">
        <f t="shared" si="34"/>
        <v>4.4088761480065797E-2</v>
      </c>
      <c r="O123" s="35">
        <f t="shared" si="35"/>
        <v>4.8108821060765639E-2</v>
      </c>
    </row>
    <row r="124" spans="2:18" x14ac:dyDescent="0.25">
      <c r="B124" s="33" t="s">
        <v>41</v>
      </c>
      <c r="C124" s="34">
        <v>58348</v>
      </c>
      <c r="D124" s="35">
        <v>-3.6127859915751181E-2</v>
      </c>
      <c r="E124" s="34">
        <v>47003</v>
      </c>
      <c r="F124" s="35">
        <f t="shared" si="30"/>
        <v>-0.19443682731199008</v>
      </c>
      <c r="G124" s="34">
        <v>0</v>
      </c>
      <c r="H124" s="35">
        <f t="shared" si="32"/>
        <v>-1</v>
      </c>
      <c r="I124" s="34">
        <v>20263</v>
      </c>
      <c r="J124" s="35" t="str">
        <f t="shared" si="33"/>
        <v>-</v>
      </c>
      <c r="K124" s="34">
        <v>44536</v>
      </c>
      <c r="L124" s="35">
        <f t="shared" si="31"/>
        <v>-5.2486011531178822E-2</v>
      </c>
      <c r="M124" s="34">
        <v>46613</v>
      </c>
      <c r="N124" s="35">
        <f t="shared" si="34"/>
        <v>4.6636428956349896E-2</v>
      </c>
      <c r="O124" s="35">
        <f t="shared" si="35"/>
        <v>-8.2973427228049124E-3</v>
      </c>
    </row>
    <row r="125" spans="2:18" x14ac:dyDescent="0.25">
      <c r="B125" s="33" t="s">
        <v>43</v>
      </c>
      <c r="C125" s="34">
        <v>64312</v>
      </c>
      <c r="D125" s="35">
        <v>-2.4496791906199245E-2</v>
      </c>
      <c r="E125" s="34">
        <v>57858</v>
      </c>
      <c r="F125" s="35">
        <f t="shared" si="30"/>
        <v>-0.10035452170667991</v>
      </c>
      <c r="G125" s="34">
        <v>425</v>
      </c>
      <c r="H125" s="35">
        <f t="shared" si="32"/>
        <v>-0.99265442981091634</v>
      </c>
      <c r="I125" s="34">
        <v>22314</v>
      </c>
      <c r="J125" s="35">
        <f t="shared" si="33"/>
        <v>51.503529411764703</v>
      </c>
      <c r="K125" s="34">
        <v>46973</v>
      </c>
      <c r="L125" s="35">
        <f t="shared" si="31"/>
        <v>-0.18813301531335336</v>
      </c>
      <c r="M125" s="34">
        <v>44581</v>
      </c>
      <c r="N125" s="35">
        <f t="shared" si="34"/>
        <v>-5.0922870585229818E-2</v>
      </c>
      <c r="O125" s="35">
        <f t="shared" si="35"/>
        <v>-0.22947561270697225</v>
      </c>
    </row>
    <row r="126" spans="2:18" x14ac:dyDescent="0.25">
      <c r="B126" s="33" t="s">
        <v>45</v>
      </c>
      <c r="C126" s="34">
        <v>74912</v>
      </c>
      <c r="D126" s="35">
        <v>3.9837872352239012E-2</v>
      </c>
      <c r="E126" s="34">
        <v>51743</v>
      </c>
      <c r="F126" s="35">
        <f t="shared" si="30"/>
        <v>-0.30928289192652714</v>
      </c>
      <c r="G126" s="34">
        <v>16578</v>
      </c>
      <c r="H126" s="35">
        <f t="shared" si="32"/>
        <v>-0.67960883597781341</v>
      </c>
      <c r="I126" s="34">
        <v>33756</v>
      </c>
      <c r="J126" s="35">
        <f t="shared" si="33"/>
        <v>1.0361925443358668</v>
      </c>
      <c r="K126" s="34">
        <v>50689</v>
      </c>
      <c r="L126" s="35">
        <f t="shared" si="31"/>
        <v>-2.0369905107937347E-2</v>
      </c>
      <c r="M126" s="34">
        <v>47470</v>
      </c>
      <c r="N126" s="35">
        <f t="shared" si="34"/>
        <v>-6.3504902444317279E-2</v>
      </c>
      <c r="O126" s="35">
        <f t="shared" si="35"/>
        <v>-8.2581218715575E-2</v>
      </c>
    </row>
    <row r="127" spans="2:18" x14ac:dyDescent="0.25">
      <c r="B127" s="33" t="s">
        <v>47</v>
      </c>
      <c r="C127" s="34">
        <v>65005</v>
      </c>
      <c r="D127" s="35">
        <v>-1.8318282038116473E-2</v>
      </c>
      <c r="E127" s="34">
        <v>46627</v>
      </c>
      <c r="F127" s="35">
        <f t="shared" si="30"/>
        <v>-0.28271671409891552</v>
      </c>
      <c r="G127" s="34">
        <v>19146</v>
      </c>
      <c r="H127" s="35">
        <f t="shared" si="32"/>
        <v>-0.58937954404100634</v>
      </c>
      <c r="I127" s="34">
        <v>28468</v>
      </c>
      <c r="J127" s="35">
        <f t="shared" si="33"/>
        <v>0.48689021205473737</v>
      </c>
      <c r="K127" s="34">
        <v>49821</v>
      </c>
      <c r="L127" s="35">
        <f t="shared" si="31"/>
        <v>6.8501083063461143E-2</v>
      </c>
      <c r="M127" s="34">
        <v>50259</v>
      </c>
      <c r="N127" s="35">
        <f t="shared" si="34"/>
        <v>8.7914734750407231E-3</v>
      </c>
      <c r="O127" s="35">
        <f t="shared" si="35"/>
        <v>7.7894781993265605E-2</v>
      </c>
    </row>
    <row r="128" spans="2:18" x14ac:dyDescent="0.25">
      <c r="B128" s="33" t="s">
        <v>49</v>
      </c>
      <c r="C128" s="34">
        <v>78437</v>
      </c>
      <c r="D128" s="35">
        <v>-1.226530329551323E-2</v>
      </c>
      <c r="E128" s="34">
        <v>52437</v>
      </c>
      <c r="F128" s="35">
        <f t="shared" si="30"/>
        <v>-0.33147621658146031</v>
      </c>
      <c r="G128" s="34">
        <v>2787</v>
      </c>
      <c r="H128" s="35">
        <f t="shared" si="32"/>
        <v>-0.94685050632187195</v>
      </c>
      <c r="I128" s="34">
        <v>38616</v>
      </c>
      <c r="J128" s="35">
        <f t="shared" si="33"/>
        <v>12.855758880516685</v>
      </c>
      <c r="K128" s="34">
        <v>49765</v>
      </c>
      <c r="L128" s="35">
        <f t="shared" si="31"/>
        <v>-5.0956385758147871E-2</v>
      </c>
      <c r="M128" s="34"/>
      <c r="N128" s="35"/>
      <c r="O128" s="35"/>
    </row>
    <row r="129" spans="2:18" x14ac:dyDescent="0.25">
      <c r="B129" s="33" t="s">
        <v>51</v>
      </c>
      <c r="C129" s="34">
        <v>89259</v>
      </c>
      <c r="D129" s="35">
        <v>-6.9093905135371947E-2</v>
      </c>
      <c r="E129" s="34">
        <v>62994</v>
      </c>
      <c r="F129" s="35">
        <f t="shared" si="30"/>
        <v>-0.2942560414075891</v>
      </c>
      <c r="G129" s="34">
        <v>4409</v>
      </c>
      <c r="H129" s="35">
        <f t="shared" si="32"/>
        <v>-0.93000920722608504</v>
      </c>
      <c r="I129" s="34">
        <v>65072</v>
      </c>
      <c r="J129" s="35">
        <f t="shared" si="33"/>
        <v>13.758902245407121</v>
      </c>
      <c r="K129" s="34">
        <v>63490</v>
      </c>
      <c r="L129" s="35">
        <f t="shared" si="31"/>
        <v>7.8737657554688312E-3</v>
      </c>
      <c r="M129" s="34"/>
      <c r="N129" s="35"/>
      <c r="O129" s="35"/>
    </row>
    <row r="130" spans="2:18" x14ac:dyDescent="0.25">
      <c r="B130" s="33" t="s">
        <v>53</v>
      </c>
      <c r="C130" s="34">
        <v>100365</v>
      </c>
      <c r="D130" s="35">
        <v>5.6829668941116962E-2</v>
      </c>
      <c r="E130" s="34">
        <v>94554</v>
      </c>
      <c r="F130" s="35">
        <f t="shared" si="30"/>
        <v>-5.7898669855029117E-2</v>
      </c>
      <c r="G130" s="34">
        <v>21718</v>
      </c>
      <c r="H130" s="35">
        <f t="shared" si="32"/>
        <v>-0.77031114495420605</v>
      </c>
      <c r="I130" s="34">
        <v>74613</v>
      </c>
      <c r="J130" s="35">
        <f t="shared" si="33"/>
        <v>2.4355373422967124</v>
      </c>
      <c r="K130" s="34">
        <v>79743</v>
      </c>
      <c r="L130" s="35">
        <f t="shared" si="31"/>
        <v>-0.15664064978742309</v>
      </c>
      <c r="M130" s="34"/>
      <c r="N130" s="35"/>
      <c r="O130" s="35"/>
    </row>
    <row r="131" spans="2:18" x14ac:dyDescent="0.25">
      <c r="B131" s="33" t="s">
        <v>55</v>
      </c>
      <c r="C131" s="34">
        <v>99722</v>
      </c>
      <c r="D131" s="35">
        <v>4.8265368842135281E-3</v>
      </c>
      <c r="E131" s="34">
        <v>101422</v>
      </c>
      <c r="F131" s="35">
        <f t="shared" si="30"/>
        <v>1.7047391749062335E-2</v>
      </c>
      <c r="G131" s="34">
        <v>25224</v>
      </c>
      <c r="H131" s="35">
        <f t="shared" si="32"/>
        <v>-0.75129656287590463</v>
      </c>
      <c r="I131" s="34">
        <v>74094</v>
      </c>
      <c r="J131" s="35">
        <f t="shared" si="33"/>
        <v>1.9374405328258799</v>
      </c>
      <c r="K131" s="34">
        <v>84026</v>
      </c>
      <c r="L131" s="35">
        <f t="shared" si="31"/>
        <v>-0.17152097178127035</v>
      </c>
      <c r="M131" s="34"/>
      <c r="N131" s="35"/>
      <c r="O131" s="35"/>
    </row>
    <row r="132" spans="2:18" ht="15.75" x14ac:dyDescent="0.25">
      <c r="B132" s="36" t="s">
        <v>56</v>
      </c>
      <c r="C132" s="37">
        <v>978759</v>
      </c>
      <c r="D132" s="38">
        <v>-3.2816255059448518E-2</v>
      </c>
      <c r="E132" s="37">
        <v>874742</v>
      </c>
      <c r="F132" s="38">
        <f t="shared" si="30"/>
        <v>-0.10627437397765949</v>
      </c>
      <c r="G132" s="37">
        <v>292641</v>
      </c>
      <c r="H132" s="38">
        <f t="shared" si="32"/>
        <v>-0.66545449972677662</v>
      </c>
      <c r="I132" s="37">
        <v>407466</v>
      </c>
      <c r="J132" s="38">
        <f t="shared" si="33"/>
        <v>0.39237495771269226</v>
      </c>
      <c r="K132" s="37">
        <v>720959</v>
      </c>
      <c r="L132" s="38">
        <f t="shared" si="31"/>
        <v>-0.17580383701708613</v>
      </c>
      <c r="M132" s="37">
        <v>515159</v>
      </c>
      <c r="N132" s="38">
        <v>0.16043790194510454</v>
      </c>
      <c r="O132" s="38">
        <v>-8.5519273611616486E-2</v>
      </c>
    </row>
    <row r="134" spans="2:18" x14ac:dyDescent="0.25">
      <c r="B134" s="40" t="s">
        <v>97</v>
      </c>
      <c r="C134" s="40"/>
      <c r="D134" s="40"/>
      <c r="E134" s="40"/>
      <c r="F134" s="40"/>
      <c r="G134" s="40"/>
      <c r="H134" s="40"/>
      <c r="I134" s="40"/>
      <c r="J134" s="40"/>
      <c r="K134" s="41"/>
      <c r="L134" s="40"/>
      <c r="M134" s="40"/>
      <c r="N134" s="40"/>
      <c r="O134" s="40"/>
    </row>
    <row r="137" spans="2:18" ht="21.75" thickBot="1" x14ac:dyDescent="0.3">
      <c r="B137" s="11" t="s">
        <v>103</v>
      </c>
      <c r="C137" s="1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R137" s="13" t="str">
        <f>CONCATENATE("año ",K140,": ",FIXED(K154,0)," (",FIXED(L154*100,1),"%)")</f>
        <v>año 2022: 114.253 (13,9%)</v>
      </c>
    </row>
    <row r="138" spans="2:18" ht="6" customHeight="1" thickBot="1" x14ac:dyDescent="0.3">
      <c r="B138" s="14"/>
      <c r="C138" s="15"/>
      <c r="D138" s="14"/>
      <c r="E138" s="14"/>
      <c r="F138" s="14"/>
      <c r="G138" s="16"/>
      <c r="H138" s="16"/>
      <c r="I138" s="16"/>
      <c r="J138" s="16"/>
      <c r="K138" s="14"/>
      <c r="L138" s="14"/>
      <c r="M138" s="16"/>
      <c r="N138" s="16"/>
      <c r="O138" s="16"/>
      <c r="R138" s="13" t="s">
        <v>78</v>
      </c>
    </row>
    <row r="139" spans="2:18" ht="22.5" thickTop="1" thickBot="1" x14ac:dyDescent="0.3">
      <c r="B139" s="17" t="s">
        <v>79</v>
      </c>
      <c r="C139" s="18" t="s">
        <v>79</v>
      </c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"/>
    </row>
    <row r="140" spans="2:18" ht="22.5" thickTop="1" thickBot="1" x14ac:dyDescent="0.3">
      <c r="B140" s="17">
        <v>2017</v>
      </c>
      <c r="C140" s="21">
        <v>2018</v>
      </c>
      <c r="D140" s="22"/>
      <c r="E140" s="21">
        <v>2019</v>
      </c>
      <c r="F140" s="22"/>
      <c r="G140" s="21">
        <v>2020</v>
      </c>
      <c r="H140" s="22"/>
      <c r="I140" s="21">
        <v>2021</v>
      </c>
      <c r="J140" s="22"/>
      <c r="K140" s="21">
        <v>2022</v>
      </c>
      <c r="L140" s="23"/>
      <c r="M140" s="24">
        <v>2023</v>
      </c>
      <c r="N140" s="25"/>
      <c r="O140" s="26"/>
    </row>
    <row r="141" spans="2:18" ht="31.5" thickTop="1" thickBot="1" x14ac:dyDescent="0.3">
      <c r="B141" s="27"/>
      <c r="C141" s="28" t="s">
        <v>31</v>
      </c>
      <c r="D141" s="29" t="str">
        <f>CONCATENATE("Variación ",RIGHT(C140,2),"/",RIGHT(B140,2))</f>
        <v>Variación 18/17</v>
      </c>
      <c r="E141" s="30" t="s">
        <v>31</v>
      </c>
      <c r="F141" s="29" t="str">
        <f>CONCATENATE("Variación ",RIGHT(E140,2),"/",RIGHT(C140,2))</f>
        <v>Variación 19/18</v>
      </c>
      <c r="G141" s="30" t="s">
        <v>31</v>
      </c>
      <c r="H141" s="29" t="str">
        <f>CONCATENATE("Variación ",RIGHT(G140,2),"/",RIGHT(E140,2))</f>
        <v>Variación 20/19</v>
      </c>
      <c r="I141" s="30" t="s">
        <v>31</v>
      </c>
      <c r="J141" s="29" t="str">
        <f>CONCATENATE("Variación ",RIGHT(I140,2),"/",RIGHT(G140,2))</f>
        <v>Variación 21/20</v>
      </c>
      <c r="K141" s="30" t="s">
        <v>31</v>
      </c>
      <c r="L141" s="29" t="str">
        <f>CONCATENATE("Variación ",RIGHT(K140,2),"/",RIGHT(E140,2))</f>
        <v>Variación 22/19</v>
      </c>
      <c r="M141" s="31" t="s">
        <v>31</v>
      </c>
      <c r="N141" s="32" t="str">
        <f>CONCATENATE("Variación ",RIGHT(M140,2),"/",RIGHT(K140,2))</f>
        <v>Variación 23/22</v>
      </c>
      <c r="O141" s="32" t="str">
        <f>CONCATENATE("Variación ",RIGHT(M140,2),"/",RIGHT(E140,2))</f>
        <v>Variación 23/19</v>
      </c>
    </row>
    <row r="142" spans="2:18" x14ac:dyDescent="0.25">
      <c r="B142" s="33" t="s">
        <v>33</v>
      </c>
      <c r="C142" s="34">
        <v>9668</v>
      </c>
      <c r="D142" s="35">
        <v>-0.15805974048593574</v>
      </c>
      <c r="E142" s="34">
        <v>11154</v>
      </c>
      <c r="F142" s="35">
        <f t="shared" ref="F142:F154" si="36">IFERROR(E142/C142-1,"-")</f>
        <v>0.15370293752585851</v>
      </c>
      <c r="G142" s="34">
        <v>9189</v>
      </c>
      <c r="H142" s="35">
        <f>IFERROR(G142/E142-1,"-")</f>
        <v>-0.17616998386229155</v>
      </c>
      <c r="I142" s="34">
        <v>1498</v>
      </c>
      <c r="J142" s="35">
        <f>IFERROR(I142/G142-1,"-")</f>
        <v>-0.83697899662640118</v>
      </c>
      <c r="K142" s="34">
        <v>7457</v>
      </c>
      <c r="L142" s="35">
        <f t="shared" ref="L142:L154" si="37">IFERROR(K142/E142-1,"-")</f>
        <v>-0.33145060068136989</v>
      </c>
      <c r="M142" s="34">
        <v>13386</v>
      </c>
      <c r="N142" s="35">
        <f>IFERROR(M142/K142-1,"-")</f>
        <v>0.79509185999731802</v>
      </c>
      <c r="O142" s="35">
        <f>IFERROR(M142/E142-1,"-")</f>
        <v>0.20010758472296941</v>
      </c>
    </row>
    <row r="143" spans="2:18" x14ac:dyDescent="0.25">
      <c r="B143" s="33" t="s">
        <v>35</v>
      </c>
      <c r="C143" s="34">
        <v>9024</v>
      </c>
      <c r="D143" s="35">
        <v>-3.8875279582490152E-2</v>
      </c>
      <c r="E143" s="34">
        <v>9198</v>
      </c>
      <c r="F143" s="35">
        <f t="shared" si="36"/>
        <v>1.9281914893616969E-2</v>
      </c>
      <c r="G143" s="34">
        <v>7104</v>
      </c>
      <c r="H143" s="35">
        <f t="shared" ref="H143:H154" si="38">IFERROR(G143/E143-1,"-")</f>
        <v>-0.22765818656229619</v>
      </c>
      <c r="I143" s="34">
        <v>1056</v>
      </c>
      <c r="J143" s="35">
        <f t="shared" ref="J143:J154" si="39">IFERROR(I143/G143-1,"-")</f>
        <v>-0.85135135135135132</v>
      </c>
      <c r="K143" s="34">
        <v>7575</v>
      </c>
      <c r="L143" s="35">
        <f t="shared" si="37"/>
        <v>-0.17645140247879976</v>
      </c>
      <c r="M143" s="34">
        <v>9987</v>
      </c>
      <c r="N143" s="35">
        <f t="shared" ref="N143:N153" si="40">IFERROR(M143/K143-1,"-")</f>
        <v>0.31841584158415848</v>
      </c>
      <c r="O143" s="35">
        <f t="shared" ref="O143:O153" si="41">IFERROR(M143/E143-1,"-")</f>
        <v>8.577951728636668E-2</v>
      </c>
    </row>
    <row r="144" spans="2:18" x14ac:dyDescent="0.25">
      <c r="B144" s="33" t="s">
        <v>37</v>
      </c>
      <c r="C144" s="34">
        <v>8671</v>
      </c>
      <c r="D144" s="35">
        <v>-0.10061196971268538</v>
      </c>
      <c r="E144" s="34">
        <v>10618</v>
      </c>
      <c r="F144" s="35">
        <f t="shared" si="36"/>
        <v>0.22454157536616304</v>
      </c>
      <c r="G144" s="34">
        <v>2328</v>
      </c>
      <c r="H144" s="35">
        <f t="shared" si="38"/>
        <v>-0.78074967037106802</v>
      </c>
      <c r="I144" s="34">
        <v>1745</v>
      </c>
      <c r="J144" s="35">
        <f t="shared" si="39"/>
        <v>-0.25042955326460481</v>
      </c>
      <c r="K144" s="34">
        <v>8245</v>
      </c>
      <c r="L144" s="35">
        <f t="shared" si="37"/>
        <v>-0.22348841589753254</v>
      </c>
      <c r="M144" s="34">
        <v>10858</v>
      </c>
      <c r="N144" s="35">
        <f t="shared" si="40"/>
        <v>0.31691934505761066</v>
      </c>
      <c r="O144" s="35">
        <f t="shared" si="41"/>
        <v>2.2603126765869286E-2</v>
      </c>
    </row>
    <row r="145" spans="2:18" x14ac:dyDescent="0.25">
      <c r="B145" s="33" t="s">
        <v>39</v>
      </c>
      <c r="C145" s="34">
        <v>9115</v>
      </c>
      <c r="D145" s="35">
        <v>-2.8562293509538539E-2</v>
      </c>
      <c r="E145" s="34">
        <v>6389</v>
      </c>
      <c r="F145" s="35">
        <f t="shared" si="36"/>
        <v>-0.29906747120131649</v>
      </c>
      <c r="G145" s="34">
        <v>0</v>
      </c>
      <c r="H145" s="35">
        <f t="shared" si="38"/>
        <v>-1</v>
      </c>
      <c r="I145" s="34">
        <v>2568</v>
      </c>
      <c r="J145" s="35" t="str">
        <f t="shared" si="39"/>
        <v>-</v>
      </c>
      <c r="K145" s="34">
        <v>8397</v>
      </c>
      <c r="L145" s="35">
        <f t="shared" si="37"/>
        <v>0.31429018625763039</v>
      </c>
      <c r="M145" s="34">
        <v>9224</v>
      </c>
      <c r="N145" s="35">
        <f t="shared" si="40"/>
        <v>9.8487555079195044E-2</v>
      </c>
      <c r="O145" s="35">
        <f t="shared" si="41"/>
        <v>0.44373141336672406</v>
      </c>
    </row>
    <row r="146" spans="2:18" x14ac:dyDescent="0.25">
      <c r="B146" s="33" t="s">
        <v>41</v>
      </c>
      <c r="C146" s="34">
        <v>7245</v>
      </c>
      <c r="D146" s="35">
        <v>-0.19589345172031081</v>
      </c>
      <c r="E146" s="34">
        <v>6631</v>
      </c>
      <c r="F146" s="35">
        <f t="shared" si="36"/>
        <v>-8.4748102139406534E-2</v>
      </c>
      <c r="G146" s="34">
        <v>0</v>
      </c>
      <c r="H146" s="35">
        <f t="shared" si="38"/>
        <v>-1</v>
      </c>
      <c r="I146" s="34">
        <v>2489</v>
      </c>
      <c r="J146" s="35" t="str">
        <f t="shared" si="39"/>
        <v>-</v>
      </c>
      <c r="K146" s="34">
        <v>11274</v>
      </c>
      <c r="L146" s="35">
        <f t="shared" si="37"/>
        <v>0.70019604886140852</v>
      </c>
      <c r="M146" s="34">
        <v>9877</v>
      </c>
      <c r="N146" s="35">
        <f t="shared" si="40"/>
        <v>-0.1239134291289693</v>
      </c>
      <c r="O146" s="35">
        <f t="shared" si="41"/>
        <v>0.48951892625546667</v>
      </c>
    </row>
    <row r="147" spans="2:18" x14ac:dyDescent="0.25">
      <c r="B147" s="33" t="s">
        <v>43</v>
      </c>
      <c r="C147" s="34">
        <v>8265</v>
      </c>
      <c r="D147" s="35">
        <v>1.3986013986013957E-2</v>
      </c>
      <c r="E147" s="34">
        <v>6203</v>
      </c>
      <c r="F147" s="35">
        <f t="shared" si="36"/>
        <v>-0.24948578342407746</v>
      </c>
      <c r="G147" s="34">
        <v>97</v>
      </c>
      <c r="H147" s="35">
        <f t="shared" si="38"/>
        <v>-0.98436240528776398</v>
      </c>
      <c r="I147" s="34">
        <v>3774</v>
      </c>
      <c r="J147" s="35">
        <f t="shared" si="39"/>
        <v>37.907216494845358</v>
      </c>
      <c r="K147" s="34">
        <v>8020</v>
      </c>
      <c r="L147" s="35">
        <f t="shared" si="37"/>
        <v>0.29292277930033861</v>
      </c>
      <c r="M147" s="34">
        <v>8843</v>
      </c>
      <c r="N147" s="35">
        <f t="shared" si="40"/>
        <v>0.10261845386533675</v>
      </c>
      <c r="O147" s="35">
        <f t="shared" si="41"/>
        <v>0.42560051587941317</v>
      </c>
    </row>
    <row r="148" spans="2:18" x14ac:dyDescent="0.25">
      <c r="B148" s="33" t="s">
        <v>45</v>
      </c>
      <c r="C148" s="34">
        <v>8140</v>
      </c>
      <c r="D148" s="35">
        <v>-0.16598360655737709</v>
      </c>
      <c r="E148" s="34">
        <v>6990</v>
      </c>
      <c r="F148" s="35">
        <f t="shared" si="36"/>
        <v>-0.14127764127764131</v>
      </c>
      <c r="G148" s="34">
        <v>1941</v>
      </c>
      <c r="H148" s="35">
        <f t="shared" si="38"/>
        <v>-0.72231759656652361</v>
      </c>
      <c r="I148" s="34">
        <v>4224</v>
      </c>
      <c r="J148" s="35">
        <f t="shared" si="39"/>
        <v>1.1761978361669243</v>
      </c>
      <c r="K148" s="34">
        <v>9380</v>
      </c>
      <c r="L148" s="35">
        <f t="shared" si="37"/>
        <v>0.3419170243204579</v>
      </c>
      <c r="M148" s="34">
        <v>9055</v>
      </c>
      <c r="N148" s="35">
        <f t="shared" si="40"/>
        <v>-3.4648187633262273E-2</v>
      </c>
      <c r="O148" s="35">
        <f t="shared" si="41"/>
        <v>0.29542203147353363</v>
      </c>
    </row>
    <row r="149" spans="2:18" x14ac:dyDescent="0.25">
      <c r="B149" s="33" t="s">
        <v>47</v>
      </c>
      <c r="C149" s="34">
        <v>10586</v>
      </c>
      <c r="D149" s="35">
        <v>-7.5377762249978164E-2</v>
      </c>
      <c r="E149" s="34">
        <v>9183</v>
      </c>
      <c r="F149" s="35">
        <f t="shared" si="36"/>
        <v>-0.13253353485735875</v>
      </c>
      <c r="G149" s="34">
        <v>4074</v>
      </c>
      <c r="H149" s="35">
        <f t="shared" si="38"/>
        <v>-0.55635413263639333</v>
      </c>
      <c r="I149" s="34">
        <v>6165</v>
      </c>
      <c r="J149" s="35">
        <f t="shared" si="39"/>
        <v>0.51325478645066269</v>
      </c>
      <c r="K149" s="34">
        <v>12335</v>
      </c>
      <c r="L149" s="35">
        <f t="shared" si="37"/>
        <v>0.34324294892736584</v>
      </c>
      <c r="M149" s="34"/>
      <c r="N149" s="35"/>
      <c r="O149" s="35"/>
    </row>
    <row r="150" spans="2:18" x14ac:dyDescent="0.25">
      <c r="B150" s="33" t="s">
        <v>49</v>
      </c>
      <c r="C150" s="34">
        <v>9146</v>
      </c>
      <c r="D150" s="35">
        <v>0.12997281937237459</v>
      </c>
      <c r="E150" s="34">
        <v>9068</v>
      </c>
      <c r="F150" s="35">
        <f t="shared" si="36"/>
        <v>-8.5283183905532356E-3</v>
      </c>
      <c r="G150" s="34">
        <v>1511</v>
      </c>
      <c r="H150" s="35">
        <f t="shared" si="38"/>
        <v>-0.8333700926334362</v>
      </c>
      <c r="I150" s="34">
        <v>5866</v>
      </c>
      <c r="J150" s="35">
        <f t="shared" si="39"/>
        <v>2.8821972203838517</v>
      </c>
      <c r="K150" s="34">
        <v>9663</v>
      </c>
      <c r="L150" s="35">
        <f t="shared" si="37"/>
        <v>6.5615350683722928E-2</v>
      </c>
      <c r="M150" s="34"/>
      <c r="N150" s="35"/>
      <c r="O150" s="35"/>
    </row>
    <row r="151" spans="2:18" x14ac:dyDescent="0.25">
      <c r="B151" s="33" t="s">
        <v>51</v>
      </c>
      <c r="C151" s="34">
        <v>8573</v>
      </c>
      <c r="D151" s="35">
        <v>0.1089121717759669</v>
      </c>
      <c r="E151" s="34">
        <v>7511</v>
      </c>
      <c r="F151" s="35">
        <f t="shared" si="36"/>
        <v>-0.12387728916365337</v>
      </c>
      <c r="G151" s="34">
        <v>1144</v>
      </c>
      <c r="H151" s="35">
        <f t="shared" si="38"/>
        <v>-0.84769005458660629</v>
      </c>
      <c r="I151" s="34">
        <v>5482</v>
      </c>
      <c r="J151" s="35">
        <f t="shared" si="39"/>
        <v>3.7919580419580416</v>
      </c>
      <c r="K151" s="34">
        <v>10001</v>
      </c>
      <c r="L151" s="35">
        <f t="shared" si="37"/>
        <v>0.33151377978964192</v>
      </c>
      <c r="M151" s="34"/>
      <c r="N151" s="35"/>
      <c r="O151" s="35"/>
    </row>
    <row r="152" spans="2:18" x14ac:dyDescent="0.25">
      <c r="B152" s="33" t="s">
        <v>53</v>
      </c>
      <c r="C152" s="34">
        <v>9371</v>
      </c>
      <c r="D152" s="35">
        <v>0.25819011815252413</v>
      </c>
      <c r="E152" s="34">
        <v>7999</v>
      </c>
      <c r="F152" s="35">
        <f t="shared" si="36"/>
        <v>-0.14640913456408067</v>
      </c>
      <c r="G152" s="34">
        <v>1133</v>
      </c>
      <c r="H152" s="35">
        <f t="shared" si="38"/>
        <v>-0.85835729466183275</v>
      </c>
      <c r="I152" s="34">
        <v>6129</v>
      </c>
      <c r="J152" s="35">
        <f t="shared" si="39"/>
        <v>4.4095322153574577</v>
      </c>
      <c r="K152" s="34">
        <v>10691</v>
      </c>
      <c r="L152" s="35">
        <f t="shared" si="37"/>
        <v>0.33654206775846984</v>
      </c>
      <c r="M152" s="34"/>
      <c r="N152" s="35"/>
      <c r="O152" s="35"/>
    </row>
    <row r="153" spans="2:18" x14ac:dyDescent="0.25">
      <c r="B153" s="33" t="s">
        <v>55</v>
      </c>
      <c r="C153" s="34">
        <v>8838</v>
      </c>
      <c r="D153" s="35">
        <v>-5.4759358288770099E-2</v>
      </c>
      <c r="E153" s="34">
        <v>9400</v>
      </c>
      <c r="F153" s="35">
        <f t="shared" si="36"/>
        <v>6.3589047295768308E-2</v>
      </c>
      <c r="G153" s="34">
        <v>1384</v>
      </c>
      <c r="H153" s="35">
        <f t="shared" si="38"/>
        <v>-0.8527659574468085</v>
      </c>
      <c r="I153" s="34">
        <v>9038</v>
      </c>
      <c r="J153" s="35">
        <f t="shared" si="39"/>
        <v>5.5303468208092488</v>
      </c>
      <c r="K153" s="34">
        <v>11215</v>
      </c>
      <c r="L153" s="35">
        <f t="shared" si="37"/>
        <v>0.19308510638297882</v>
      </c>
      <c r="M153" s="34"/>
      <c r="N153" s="35"/>
      <c r="O153" s="35"/>
    </row>
    <row r="154" spans="2:18" ht="15.75" x14ac:dyDescent="0.25">
      <c r="B154" s="36" t="s">
        <v>56</v>
      </c>
      <c r="C154" s="37">
        <v>106642</v>
      </c>
      <c r="D154" s="38">
        <v>-3.8299560822083301E-2</v>
      </c>
      <c r="E154" s="37">
        <v>100344</v>
      </c>
      <c r="F154" s="38">
        <f t="shared" si="36"/>
        <v>-5.9057407025374653E-2</v>
      </c>
      <c r="G154" s="37">
        <v>29905</v>
      </c>
      <c r="H154" s="38">
        <f t="shared" si="38"/>
        <v>-0.70197520529378932</v>
      </c>
      <c r="I154" s="37">
        <v>50034</v>
      </c>
      <c r="J154" s="38">
        <f t="shared" si="39"/>
        <v>0.67309814412305635</v>
      </c>
      <c r="K154" s="37">
        <v>114253</v>
      </c>
      <c r="L154" s="38">
        <f t="shared" si="37"/>
        <v>0.13861317069281665</v>
      </c>
      <c r="M154" s="37">
        <v>82082</v>
      </c>
      <c r="N154" s="38">
        <v>0.12931497048828478</v>
      </c>
      <c r="O154" s="38">
        <v>0.23680800409848413</v>
      </c>
    </row>
    <row r="156" spans="2:18" x14ac:dyDescent="0.25">
      <c r="B156" s="40" t="s">
        <v>97</v>
      </c>
      <c r="C156" s="40"/>
      <c r="D156" s="40"/>
      <c r="E156" s="40"/>
      <c r="F156" s="40"/>
      <c r="G156" s="40"/>
      <c r="H156" s="40"/>
      <c r="I156" s="40"/>
      <c r="J156" s="40"/>
      <c r="K156" s="41"/>
      <c r="L156" s="40"/>
      <c r="M156" s="40"/>
      <c r="N156" s="40"/>
      <c r="O156" s="40"/>
    </row>
    <row r="159" spans="2:18" ht="21.75" thickBot="1" x14ac:dyDescent="0.3">
      <c r="B159" s="11" t="s">
        <v>104</v>
      </c>
      <c r="C159" s="12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R159" s="13" t="str">
        <f>CONCATENATE("año ",K162,": ",FIXED(K176,0)," (",FIXED(L176*100,1),"%)")</f>
        <v>año 2022: 136.369 (42,7%)</v>
      </c>
    </row>
    <row r="160" spans="2:18" ht="6" customHeight="1" thickBot="1" x14ac:dyDescent="0.3">
      <c r="B160" s="14"/>
      <c r="C160" s="15"/>
      <c r="D160" s="14"/>
      <c r="E160" s="14"/>
      <c r="F160" s="14"/>
      <c r="G160" s="16"/>
      <c r="H160" s="16"/>
      <c r="I160" s="16"/>
      <c r="J160" s="16"/>
      <c r="K160" s="14"/>
      <c r="L160" s="14"/>
      <c r="M160" s="16"/>
      <c r="N160" s="16"/>
      <c r="O160" s="16"/>
      <c r="R160" s="13" t="s">
        <v>81</v>
      </c>
    </row>
    <row r="161" spans="2:15" ht="22.5" thickTop="1" thickBot="1" x14ac:dyDescent="0.3">
      <c r="B161" s="17" t="s">
        <v>82</v>
      </c>
      <c r="C161" s="18" t="s">
        <v>82</v>
      </c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20"/>
    </row>
    <row r="162" spans="2:15" ht="22.5" thickTop="1" thickBot="1" x14ac:dyDescent="0.3">
      <c r="B162" s="17">
        <v>2017</v>
      </c>
      <c r="C162" s="21">
        <v>2018</v>
      </c>
      <c r="D162" s="22"/>
      <c r="E162" s="21">
        <v>2019</v>
      </c>
      <c r="F162" s="22"/>
      <c r="G162" s="21">
        <v>2020</v>
      </c>
      <c r="H162" s="22"/>
      <c r="I162" s="21">
        <v>2021</v>
      </c>
      <c r="J162" s="22"/>
      <c r="K162" s="21">
        <v>2022</v>
      </c>
      <c r="L162" s="23"/>
      <c r="M162" s="24">
        <v>2023</v>
      </c>
      <c r="N162" s="25"/>
      <c r="O162" s="26"/>
    </row>
    <row r="163" spans="2:15" ht="31.5" thickTop="1" thickBot="1" x14ac:dyDescent="0.3">
      <c r="B163" s="27"/>
      <c r="C163" s="28" t="s">
        <v>31</v>
      </c>
      <c r="D163" s="29" t="str">
        <f>CONCATENATE("Variación ",RIGHT(C162,2),"/",RIGHT(B162,2))</f>
        <v>Variación 18/17</v>
      </c>
      <c r="E163" s="30" t="s">
        <v>31</v>
      </c>
      <c r="F163" s="29" t="str">
        <f>CONCATENATE("Variación ",RIGHT(E162,2),"/",RIGHT(C162,2))</f>
        <v>Variación 19/18</v>
      </c>
      <c r="G163" s="30" t="s">
        <v>31</v>
      </c>
      <c r="H163" s="29" t="str">
        <f>CONCATENATE("Variación ",RIGHT(G162,2),"/",RIGHT(E162,2))</f>
        <v>Variación 20/19</v>
      </c>
      <c r="I163" s="30" t="s">
        <v>31</v>
      </c>
      <c r="J163" s="29" t="str">
        <f>CONCATENATE("Variación ",RIGHT(I162,2),"/",RIGHT(G162,2))</f>
        <v>Variación 21/20</v>
      </c>
      <c r="K163" s="30" t="s">
        <v>31</v>
      </c>
      <c r="L163" s="29" t="str">
        <f>CONCATENATE("Variación ",RIGHT(K162,2),"/",RIGHT(E162,2))</f>
        <v>Variación 22/19</v>
      </c>
      <c r="M163" s="31" t="s">
        <v>31</v>
      </c>
      <c r="N163" s="32" t="str">
        <f>CONCATENATE("Variación ",RIGHT(M162,2),"/",RIGHT(K162,2))</f>
        <v>Variación 23/22</v>
      </c>
      <c r="O163" s="32" t="str">
        <f>CONCATENATE("Variación ",RIGHT(M162,2),"/",RIGHT(E162,2))</f>
        <v>Variación 23/19</v>
      </c>
    </row>
    <row r="164" spans="2:15" x14ac:dyDescent="0.25">
      <c r="B164" s="33" t="s">
        <v>33</v>
      </c>
      <c r="C164" s="34">
        <v>5529</v>
      </c>
      <c r="D164" s="35">
        <v>-0.14425011608110194</v>
      </c>
      <c r="E164" s="34">
        <v>5344</v>
      </c>
      <c r="F164" s="35">
        <f t="shared" ref="F164:F176" si="42">IFERROR(E164/C164-1,"-")</f>
        <v>-3.3459938506058995E-2</v>
      </c>
      <c r="G164" s="34">
        <v>6141</v>
      </c>
      <c r="H164" s="35">
        <f>IFERROR(G164/E164-1,"-")</f>
        <v>0.1491392215568863</v>
      </c>
      <c r="I164" s="34">
        <v>2075</v>
      </c>
      <c r="J164" s="35">
        <f>IFERROR(I164/G164-1,"-")</f>
        <v>-0.66210714867285458</v>
      </c>
      <c r="K164" s="34">
        <v>5205</v>
      </c>
      <c r="L164" s="35">
        <f t="shared" ref="L164:L176" si="43">IFERROR(K164/E164-1,"-")</f>
        <v>-2.6010479041916112E-2</v>
      </c>
      <c r="M164" s="34">
        <v>11423</v>
      </c>
      <c r="N164" s="35">
        <f>IFERROR(M164/K164-1,"-")</f>
        <v>1.19462055715658</v>
      </c>
      <c r="O164" s="35">
        <f>IFERROR(M164/E164-1,"-")</f>
        <v>1.1375374251497008</v>
      </c>
    </row>
    <row r="165" spans="2:15" x14ac:dyDescent="0.25">
      <c r="B165" s="33" t="s">
        <v>35</v>
      </c>
      <c r="C165" s="34">
        <v>8545</v>
      </c>
      <c r="D165" s="35">
        <v>-3.435416431235172E-2</v>
      </c>
      <c r="E165" s="34">
        <v>8650</v>
      </c>
      <c r="F165" s="35">
        <f t="shared" si="42"/>
        <v>1.2287887653598561E-2</v>
      </c>
      <c r="G165" s="34">
        <v>8343</v>
      </c>
      <c r="H165" s="35">
        <f t="shared" ref="H165:H176" si="44">IFERROR(G165/E165-1,"-")</f>
        <v>-3.5491329479768741E-2</v>
      </c>
      <c r="I165" s="34">
        <v>2121</v>
      </c>
      <c r="J165" s="35">
        <f t="shared" ref="J165:J176" si="45">IFERROR(I165/G165-1,"-")</f>
        <v>-0.74577490111470701</v>
      </c>
      <c r="K165" s="34">
        <v>9091</v>
      </c>
      <c r="L165" s="35">
        <f t="shared" si="43"/>
        <v>5.0982658959537464E-2</v>
      </c>
      <c r="M165" s="34">
        <v>17476</v>
      </c>
      <c r="N165" s="35">
        <f t="shared" ref="N165:N175" si="46">IFERROR(M165/K165-1,"-")</f>
        <v>0.92234077659223401</v>
      </c>
      <c r="O165" s="35">
        <f t="shared" ref="O165:O175" si="47">IFERROR(M165/E165-1,"-")</f>
        <v>1.0203468208092485</v>
      </c>
    </row>
    <row r="166" spans="2:15" x14ac:dyDescent="0.25">
      <c r="B166" s="33" t="s">
        <v>37</v>
      </c>
      <c r="C166" s="34">
        <v>9850</v>
      </c>
      <c r="D166" s="35">
        <v>0.2864045971006921</v>
      </c>
      <c r="E166" s="34">
        <v>6727</v>
      </c>
      <c r="F166" s="35">
        <f t="shared" si="42"/>
        <v>-0.31705583756345179</v>
      </c>
      <c r="G166" s="34">
        <v>3988</v>
      </c>
      <c r="H166" s="35">
        <f t="shared" si="44"/>
        <v>-0.40716515534413555</v>
      </c>
      <c r="I166" s="34">
        <v>2963</v>
      </c>
      <c r="J166" s="35">
        <f t="shared" si="45"/>
        <v>-0.25702106318956874</v>
      </c>
      <c r="K166" s="34">
        <v>9305</v>
      </c>
      <c r="L166" s="35">
        <f t="shared" si="43"/>
        <v>0.38323175263862042</v>
      </c>
      <c r="M166" s="34">
        <v>11664</v>
      </c>
      <c r="N166" s="35">
        <f t="shared" si="46"/>
        <v>0.2535196131112305</v>
      </c>
      <c r="O166" s="35">
        <f t="shared" si="47"/>
        <v>0.73390813141073297</v>
      </c>
    </row>
    <row r="167" spans="2:15" x14ac:dyDescent="0.25">
      <c r="B167" s="33" t="s">
        <v>39</v>
      </c>
      <c r="C167" s="34">
        <v>10822</v>
      </c>
      <c r="D167" s="35">
        <v>-0.2893354347255056</v>
      </c>
      <c r="E167" s="34">
        <v>8745</v>
      </c>
      <c r="F167" s="35">
        <f t="shared" si="42"/>
        <v>-0.19192385880613561</v>
      </c>
      <c r="G167" s="34">
        <v>0</v>
      </c>
      <c r="H167" s="35">
        <f t="shared" si="44"/>
        <v>-1</v>
      </c>
      <c r="I167" s="34">
        <v>3019</v>
      </c>
      <c r="J167" s="35" t="str">
        <f t="shared" si="45"/>
        <v>-</v>
      </c>
      <c r="K167" s="34">
        <v>10564</v>
      </c>
      <c r="L167" s="35">
        <f t="shared" si="43"/>
        <v>0.20800457404230999</v>
      </c>
      <c r="M167" s="34">
        <v>13626</v>
      </c>
      <c r="N167" s="35">
        <f t="shared" si="46"/>
        <v>0.28985232866338517</v>
      </c>
      <c r="O167" s="35">
        <f t="shared" si="47"/>
        <v>0.55814751286449393</v>
      </c>
    </row>
    <row r="168" spans="2:15" x14ac:dyDescent="0.25">
      <c r="B168" s="33" t="s">
        <v>41</v>
      </c>
      <c r="C168" s="34">
        <v>12214</v>
      </c>
      <c r="D168" s="35">
        <v>0.12478128741136385</v>
      </c>
      <c r="E168" s="34">
        <v>9224</v>
      </c>
      <c r="F168" s="35">
        <f t="shared" si="42"/>
        <v>-0.2448010479777305</v>
      </c>
      <c r="G168" s="34">
        <v>0</v>
      </c>
      <c r="H168" s="35">
        <f t="shared" si="44"/>
        <v>-1</v>
      </c>
      <c r="I168" s="34">
        <v>4906</v>
      </c>
      <c r="J168" s="35" t="str">
        <f t="shared" si="45"/>
        <v>-</v>
      </c>
      <c r="K168" s="34">
        <v>12095</v>
      </c>
      <c r="L168" s="35">
        <f t="shared" si="43"/>
        <v>0.31125325238508239</v>
      </c>
      <c r="M168" s="34">
        <v>12643</v>
      </c>
      <c r="N168" s="35">
        <f t="shared" si="46"/>
        <v>4.5307978503513757E-2</v>
      </c>
      <c r="O168" s="35">
        <f t="shared" si="47"/>
        <v>0.37066348655680836</v>
      </c>
    </row>
    <row r="169" spans="2:15" x14ac:dyDescent="0.25">
      <c r="B169" s="33" t="s">
        <v>43</v>
      </c>
      <c r="C169" s="34">
        <v>7410</v>
      </c>
      <c r="D169" s="35">
        <v>0.1378992628992628</v>
      </c>
      <c r="E169" s="34">
        <v>6718</v>
      </c>
      <c r="F169" s="35">
        <f t="shared" si="42"/>
        <v>-9.3387314439945968E-2</v>
      </c>
      <c r="G169" s="34">
        <v>80</v>
      </c>
      <c r="H169" s="35">
        <f t="shared" si="44"/>
        <v>-0.98809169395653473</v>
      </c>
      <c r="I169" s="34">
        <v>3669</v>
      </c>
      <c r="J169" s="35">
        <f t="shared" si="45"/>
        <v>44.862499999999997</v>
      </c>
      <c r="K169" s="34">
        <v>8645</v>
      </c>
      <c r="L169" s="35">
        <f t="shared" si="43"/>
        <v>0.28684132182197075</v>
      </c>
      <c r="M169" s="34">
        <v>10117</v>
      </c>
      <c r="N169" s="35">
        <f t="shared" si="46"/>
        <v>0.17027183342972818</v>
      </c>
      <c r="O169" s="35">
        <f t="shared" si="47"/>
        <v>0.50595415302173263</v>
      </c>
    </row>
    <row r="170" spans="2:15" x14ac:dyDescent="0.25">
      <c r="B170" s="33" t="s">
        <v>45</v>
      </c>
      <c r="C170" s="34">
        <v>9476</v>
      </c>
      <c r="D170" s="35">
        <v>-0.13080168776371304</v>
      </c>
      <c r="E170" s="34">
        <v>8077</v>
      </c>
      <c r="F170" s="35">
        <f t="shared" si="42"/>
        <v>-0.1476361333896159</v>
      </c>
      <c r="G170" s="34">
        <v>1153</v>
      </c>
      <c r="H170" s="35">
        <f t="shared" si="44"/>
        <v>-0.85724897858115634</v>
      </c>
      <c r="I170" s="34">
        <v>9311</v>
      </c>
      <c r="J170" s="35">
        <f t="shared" si="45"/>
        <v>7.0754553339115347</v>
      </c>
      <c r="K170" s="34">
        <v>14588</v>
      </c>
      <c r="L170" s="35">
        <f t="shared" si="43"/>
        <v>0.80611613222731204</v>
      </c>
      <c r="M170" s="34">
        <v>14076</v>
      </c>
      <c r="N170" s="35">
        <f t="shared" si="46"/>
        <v>-3.5097340279681921E-2</v>
      </c>
      <c r="O170" s="35">
        <f t="shared" si="47"/>
        <v>0.74272625974990714</v>
      </c>
    </row>
    <row r="171" spans="2:15" x14ac:dyDescent="0.25">
      <c r="B171" s="33" t="s">
        <v>47</v>
      </c>
      <c r="C171" s="34">
        <v>15691</v>
      </c>
      <c r="D171" s="35">
        <v>3.9669844519802933E-3</v>
      </c>
      <c r="E171" s="34">
        <v>13749</v>
      </c>
      <c r="F171" s="35">
        <f t="shared" si="42"/>
        <v>-0.12376521572876176</v>
      </c>
      <c r="G171" s="34">
        <v>3706</v>
      </c>
      <c r="H171" s="35">
        <f t="shared" si="44"/>
        <v>-0.73045312386355365</v>
      </c>
      <c r="I171" s="34">
        <v>13156</v>
      </c>
      <c r="J171" s="35">
        <f t="shared" si="45"/>
        <v>2.5499190501888829</v>
      </c>
      <c r="K171" s="34">
        <v>17637</v>
      </c>
      <c r="L171" s="35">
        <f t="shared" si="43"/>
        <v>0.28278420248745362</v>
      </c>
      <c r="M171" s="34">
        <v>16157</v>
      </c>
      <c r="N171" s="35">
        <f t="shared" si="46"/>
        <v>-8.3914497930486998E-2</v>
      </c>
      <c r="O171" s="35">
        <f t="shared" si="47"/>
        <v>0.17514001018255865</v>
      </c>
    </row>
    <row r="172" spans="2:15" x14ac:dyDescent="0.25">
      <c r="B172" s="33" t="s">
        <v>49</v>
      </c>
      <c r="C172" s="34">
        <v>7764</v>
      </c>
      <c r="D172" s="35">
        <v>-2.7555110220440882E-2</v>
      </c>
      <c r="E172" s="34">
        <v>6865</v>
      </c>
      <c r="F172" s="35">
        <f t="shared" si="42"/>
        <v>-0.11579082946934571</v>
      </c>
      <c r="G172" s="34">
        <v>853</v>
      </c>
      <c r="H172" s="35">
        <f t="shared" si="44"/>
        <v>-0.87574654042243261</v>
      </c>
      <c r="I172" s="34">
        <v>6999</v>
      </c>
      <c r="J172" s="35">
        <f t="shared" si="45"/>
        <v>7.2051582649472454</v>
      </c>
      <c r="K172" s="34">
        <v>11007</v>
      </c>
      <c r="L172" s="35">
        <f t="shared" si="43"/>
        <v>0.60335032774945385</v>
      </c>
      <c r="M172" s="34"/>
      <c r="N172" s="35"/>
      <c r="O172" s="35"/>
    </row>
    <row r="173" spans="2:15" x14ac:dyDescent="0.25">
      <c r="B173" s="33" t="s">
        <v>51</v>
      </c>
      <c r="C173" s="34">
        <v>8721</v>
      </c>
      <c r="D173" s="35">
        <v>-1.4884359972521244E-3</v>
      </c>
      <c r="E173" s="34">
        <v>8059</v>
      </c>
      <c r="F173" s="35">
        <f t="shared" si="42"/>
        <v>-7.5908726063524834E-2</v>
      </c>
      <c r="G173" s="34">
        <v>2314</v>
      </c>
      <c r="H173" s="35">
        <f t="shared" si="44"/>
        <v>-0.71286760143938455</v>
      </c>
      <c r="I173" s="34">
        <v>9105</v>
      </c>
      <c r="J173" s="35">
        <f t="shared" si="45"/>
        <v>2.9347450302506481</v>
      </c>
      <c r="K173" s="34">
        <v>12411</v>
      </c>
      <c r="L173" s="35">
        <f t="shared" si="43"/>
        <v>0.54001737188236754</v>
      </c>
      <c r="M173" s="34"/>
      <c r="N173" s="35"/>
      <c r="O173" s="35"/>
    </row>
    <row r="174" spans="2:15" x14ac:dyDescent="0.25">
      <c r="B174" s="33" t="s">
        <v>53</v>
      </c>
      <c r="C174" s="34">
        <v>5401</v>
      </c>
      <c r="D174" s="35">
        <v>0.18028846153846145</v>
      </c>
      <c r="E174" s="34">
        <v>5863</v>
      </c>
      <c r="F174" s="35">
        <f t="shared" si="42"/>
        <v>8.5539714867617134E-2</v>
      </c>
      <c r="G174" s="34">
        <v>1579</v>
      </c>
      <c r="H174" s="35">
        <f t="shared" si="44"/>
        <v>-0.73068395019614529</v>
      </c>
      <c r="I174" s="34">
        <v>7962</v>
      </c>
      <c r="J174" s="35">
        <f t="shared" si="45"/>
        <v>4.0424319189360354</v>
      </c>
      <c r="K174" s="34">
        <v>11105</v>
      </c>
      <c r="L174" s="35">
        <f t="shared" si="43"/>
        <v>0.89408152822786979</v>
      </c>
      <c r="M174" s="34"/>
      <c r="N174" s="35"/>
      <c r="O174" s="35"/>
    </row>
    <row r="175" spans="2:15" x14ac:dyDescent="0.25">
      <c r="B175" s="33" t="s">
        <v>55</v>
      </c>
      <c r="C175" s="34">
        <v>7325</v>
      </c>
      <c r="D175" s="35">
        <v>0.33692279613068088</v>
      </c>
      <c r="E175" s="34">
        <v>7509</v>
      </c>
      <c r="F175" s="35">
        <f t="shared" si="42"/>
        <v>2.5119453924914659E-2</v>
      </c>
      <c r="G175" s="34">
        <v>2733</v>
      </c>
      <c r="H175" s="35">
        <f t="shared" si="44"/>
        <v>-0.63603675589292852</v>
      </c>
      <c r="I175" s="34">
        <v>8488</v>
      </c>
      <c r="J175" s="35">
        <f t="shared" si="45"/>
        <v>2.1057446030003657</v>
      </c>
      <c r="K175" s="34">
        <v>14716</v>
      </c>
      <c r="L175" s="35">
        <f t="shared" si="43"/>
        <v>0.95978159541883068</v>
      </c>
      <c r="M175" s="34"/>
      <c r="N175" s="35"/>
      <c r="O175" s="35"/>
    </row>
    <row r="176" spans="2:15" ht="15.75" x14ac:dyDescent="0.25">
      <c r="B176" s="36" t="s">
        <v>56</v>
      </c>
      <c r="C176" s="37">
        <v>108748</v>
      </c>
      <c r="D176" s="38">
        <v>-1.120602553504213E-3</v>
      </c>
      <c r="E176" s="37">
        <v>95530</v>
      </c>
      <c r="F176" s="38">
        <f t="shared" si="42"/>
        <v>-0.1215470629344908</v>
      </c>
      <c r="G176" s="37">
        <v>30890</v>
      </c>
      <c r="H176" s="38">
        <f t="shared" si="44"/>
        <v>-0.67664607976551872</v>
      </c>
      <c r="I176" s="37">
        <v>73774</v>
      </c>
      <c r="J176" s="38">
        <f t="shared" si="45"/>
        <v>1.3882809970864356</v>
      </c>
      <c r="K176" s="37">
        <v>136369</v>
      </c>
      <c r="L176" s="38">
        <f t="shared" si="43"/>
        <v>0.42749921490631215</v>
      </c>
      <c r="M176" s="37">
        <v>107182</v>
      </c>
      <c r="N176" s="38">
        <v>0.23013887294846791</v>
      </c>
      <c r="O176" s="38">
        <v>0.59416366719219438</v>
      </c>
    </row>
    <row r="178" spans="2:18" x14ac:dyDescent="0.25">
      <c r="B178" s="40" t="s">
        <v>97</v>
      </c>
      <c r="C178" s="40"/>
      <c r="D178" s="40"/>
      <c r="E178" s="40"/>
      <c r="F178" s="40"/>
      <c r="G178" s="40"/>
      <c r="H178" s="40"/>
      <c r="I178" s="40"/>
      <c r="J178" s="40"/>
      <c r="K178" s="41"/>
      <c r="L178" s="40"/>
      <c r="M178" s="40"/>
      <c r="N178" s="40"/>
      <c r="O178" s="40"/>
    </row>
    <row r="181" spans="2:18" ht="21.75" thickBot="1" x14ac:dyDescent="0.3">
      <c r="B181" s="11" t="s">
        <v>105</v>
      </c>
      <c r="C181" s="12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R181" s="13" t="str">
        <f>CONCATENATE("año ",K184,": ",FIXED(K198,0)," (",FIXED(L198*100,1),"%)")</f>
        <v>año 2022: 105.972 (2,4%)</v>
      </c>
    </row>
    <row r="182" spans="2:18" ht="6" customHeight="1" thickBot="1" x14ac:dyDescent="0.3">
      <c r="B182" s="14"/>
      <c r="C182" s="15"/>
      <c r="D182" s="14"/>
      <c r="E182" s="14"/>
      <c r="F182" s="14"/>
      <c r="G182" s="16"/>
      <c r="H182" s="16"/>
      <c r="I182" s="16"/>
      <c r="J182" s="16"/>
      <c r="K182" s="14"/>
      <c r="L182" s="14"/>
      <c r="M182" s="16"/>
      <c r="N182" s="16"/>
      <c r="O182" s="16"/>
      <c r="R182" s="13" t="s">
        <v>84</v>
      </c>
    </row>
    <row r="183" spans="2:18" ht="22.5" thickTop="1" thickBot="1" x14ac:dyDescent="0.3">
      <c r="B183" s="17" t="s">
        <v>85</v>
      </c>
      <c r="C183" s="18" t="s">
        <v>85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20"/>
    </row>
    <row r="184" spans="2:18" ht="22.5" thickTop="1" thickBot="1" x14ac:dyDescent="0.3">
      <c r="B184" s="17">
        <v>2017</v>
      </c>
      <c r="C184" s="21">
        <v>2018</v>
      </c>
      <c r="D184" s="22"/>
      <c r="E184" s="21">
        <v>2019</v>
      </c>
      <c r="F184" s="22"/>
      <c r="G184" s="21">
        <v>2020</v>
      </c>
      <c r="H184" s="22"/>
      <c r="I184" s="21">
        <v>2021</v>
      </c>
      <c r="J184" s="22"/>
      <c r="K184" s="21">
        <v>2022</v>
      </c>
      <c r="L184" s="23"/>
      <c r="M184" s="24">
        <v>2023</v>
      </c>
      <c r="N184" s="25"/>
      <c r="O184" s="26"/>
    </row>
    <row r="185" spans="2:18" ht="31.5" thickTop="1" thickBot="1" x14ac:dyDescent="0.3">
      <c r="B185" s="27"/>
      <c r="C185" s="28" t="s">
        <v>31</v>
      </c>
      <c r="D185" s="29" t="str">
        <f>CONCATENATE("Variación ",RIGHT(C184,2),"/",RIGHT(B184,2))</f>
        <v>Variación 18/17</v>
      </c>
      <c r="E185" s="30" t="s">
        <v>31</v>
      </c>
      <c r="F185" s="29" t="str">
        <f>CONCATENATE("Variación ",RIGHT(E184,2),"/",RIGHT(C184,2))</f>
        <v>Variación 19/18</v>
      </c>
      <c r="G185" s="30" t="s">
        <v>31</v>
      </c>
      <c r="H185" s="29" t="str">
        <f>CONCATENATE("Variación ",RIGHT(G184,2),"/",RIGHT(E184,2))</f>
        <v>Variación 20/19</v>
      </c>
      <c r="I185" s="30" t="s">
        <v>31</v>
      </c>
      <c r="J185" s="29" t="str">
        <f>CONCATENATE("Variación ",RIGHT(I184,2),"/",RIGHT(G184,2))</f>
        <v>Variación 21/20</v>
      </c>
      <c r="K185" s="30" t="s">
        <v>31</v>
      </c>
      <c r="L185" s="29" t="str">
        <f>CONCATENATE("Variación ",RIGHT(K184,2),"/",RIGHT(E184,2))</f>
        <v>Variación 22/19</v>
      </c>
      <c r="M185" s="31" t="s">
        <v>31</v>
      </c>
      <c r="N185" s="32" t="str">
        <f>CONCATENATE("Variación ",RIGHT(M184,2),"/",RIGHT(K184,2))</f>
        <v>Variación 23/22</v>
      </c>
      <c r="O185" s="32" t="str">
        <f>CONCATENATE("Variación ",RIGHT(M184,2),"/",RIGHT(E184,2))</f>
        <v>Variación 23/19</v>
      </c>
    </row>
    <row r="186" spans="2:18" x14ac:dyDescent="0.25">
      <c r="B186" s="33" t="s">
        <v>33</v>
      </c>
      <c r="C186" s="34">
        <v>7850</v>
      </c>
      <c r="D186" s="35">
        <v>-1.1583983883152849E-2</v>
      </c>
      <c r="E186" s="34">
        <v>7707</v>
      </c>
      <c r="F186" s="35">
        <f t="shared" ref="F186:F198" si="48">IFERROR(E186/C186-1,"-")</f>
        <v>-1.8216560509554114E-2</v>
      </c>
      <c r="G186" s="34">
        <v>6184</v>
      </c>
      <c r="H186" s="35">
        <f>IFERROR(G186/E186-1,"-")</f>
        <v>-0.19761256001038019</v>
      </c>
      <c r="I186" s="34">
        <v>1607</v>
      </c>
      <c r="J186" s="35">
        <f>IFERROR(I186/G186-1,"-")</f>
        <v>-0.7401358344113842</v>
      </c>
      <c r="K186" s="34">
        <v>6604</v>
      </c>
      <c r="L186" s="35">
        <f t="shared" ref="L186:L198" si="49">IFERROR(K186/E186-1,"-")</f>
        <v>-0.14311664720384065</v>
      </c>
      <c r="M186" s="34">
        <v>8166</v>
      </c>
      <c r="N186" s="35">
        <f>IFERROR(M186/K186-1,"-")</f>
        <v>0.23652331920048453</v>
      </c>
      <c r="O186" s="35">
        <f>IFERROR(M186/E186-1,"-")</f>
        <v>5.9556247567146725E-2</v>
      </c>
    </row>
    <row r="187" spans="2:18" x14ac:dyDescent="0.25">
      <c r="B187" s="33" t="s">
        <v>35</v>
      </c>
      <c r="C187" s="34">
        <v>7881</v>
      </c>
      <c r="D187" s="35">
        <v>9.3823733518390018E-2</v>
      </c>
      <c r="E187" s="34">
        <v>5541</v>
      </c>
      <c r="F187" s="35">
        <f t="shared" si="48"/>
        <v>-0.29691663494480391</v>
      </c>
      <c r="G187" s="34">
        <v>5883</v>
      </c>
      <c r="H187" s="35">
        <f t="shared" ref="H187:H198" si="50">IFERROR(G187/E187-1,"-")</f>
        <v>6.1721710882512104E-2</v>
      </c>
      <c r="I187" s="34">
        <v>162</v>
      </c>
      <c r="J187" s="35">
        <f t="shared" ref="J187:J198" si="51">IFERROR(I187/G187-1,"-")</f>
        <v>-0.9724630290668026</v>
      </c>
      <c r="K187" s="34">
        <v>6607</v>
      </c>
      <c r="L187" s="35">
        <f t="shared" si="49"/>
        <v>0.19238404620104665</v>
      </c>
      <c r="M187" s="34">
        <v>7005</v>
      </c>
      <c r="N187" s="35">
        <f t="shared" ref="N187:N197" si="52">IFERROR(M187/K187-1,"-")</f>
        <v>6.0239140305736294E-2</v>
      </c>
      <c r="O187" s="35">
        <f t="shared" ref="O187:O197" si="53">IFERROR(M187/E187-1,"-")</f>
        <v>0.2642122360584731</v>
      </c>
    </row>
    <row r="188" spans="2:18" x14ac:dyDescent="0.25">
      <c r="B188" s="33" t="s">
        <v>37</v>
      </c>
      <c r="C188" s="34">
        <v>7923</v>
      </c>
      <c r="D188" s="35">
        <v>5.9674961909599311E-3</v>
      </c>
      <c r="E188" s="34">
        <v>7906</v>
      </c>
      <c r="F188" s="35">
        <f t="shared" si="48"/>
        <v>-2.1456518995329743E-3</v>
      </c>
      <c r="G188" s="34">
        <v>2299</v>
      </c>
      <c r="H188" s="35">
        <f t="shared" si="50"/>
        <v>-0.70920819630660259</v>
      </c>
      <c r="I188" s="34">
        <v>285</v>
      </c>
      <c r="J188" s="35">
        <f t="shared" si="51"/>
        <v>-0.87603305785123964</v>
      </c>
      <c r="K188" s="34">
        <v>7171</v>
      </c>
      <c r="L188" s="35">
        <f t="shared" si="49"/>
        <v>-9.2967366557045295E-2</v>
      </c>
      <c r="M188" s="34">
        <v>7479</v>
      </c>
      <c r="N188" s="35">
        <f t="shared" si="52"/>
        <v>4.2950773950634513E-2</v>
      </c>
      <c r="O188" s="35">
        <f t="shared" si="53"/>
        <v>-5.4009612952188202E-2</v>
      </c>
    </row>
    <row r="189" spans="2:18" x14ac:dyDescent="0.25">
      <c r="B189" s="33" t="s">
        <v>39</v>
      </c>
      <c r="C189" s="34">
        <v>11693</v>
      </c>
      <c r="D189" s="35">
        <v>6.2613595056343119E-2</v>
      </c>
      <c r="E189" s="34">
        <v>11507</v>
      </c>
      <c r="F189" s="35">
        <f t="shared" si="48"/>
        <v>-1.5906952877790093E-2</v>
      </c>
      <c r="G189" s="34">
        <v>0</v>
      </c>
      <c r="H189" s="35">
        <f t="shared" si="50"/>
        <v>-1</v>
      </c>
      <c r="I189" s="34">
        <v>655</v>
      </c>
      <c r="J189" s="35" t="str">
        <f t="shared" si="51"/>
        <v>-</v>
      </c>
      <c r="K189" s="34">
        <v>8482</v>
      </c>
      <c r="L189" s="35">
        <f t="shared" si="49"/>
        <v>-0.2628834622403754</v>
      </c>
      <c r="M189" s="34">
        <v>12553</v>
      </c>
      <c r="N189" s="35">
        <f t="shared" si="52"/>
        <v>0.4799575571799104</v>
      </c>
      <c r="O189" s="35">
        <f t="shared" si="53"/>
        <v>9.0901190579647073E-2</v>
      </c>
    </row>
    <row r="190" spans="2:18" x14ac:dyDescent="0.25">
      <c r="B190" s="33" t="s">
        <v>41</v>
      </c>
      <c r="C190" s="34">
        <v>9017</v>
      </c>
      <c r="D190" s="35">
        <v>-3.1679553264604809E-2</v>
      </c>
      <c r="E190" s="34">
        <v>8819</v>
      </c>
      <c r="F190" s="35">
        <f t="shared" si="48"/>
        <v>-2.1958522790284984E-2</v>
      </c>
      <c r="G190" s="34">
        <v>0</v>
      </c>
      <c r="H190" s="35">
        <f t="shared" si="50"/>
        <v>-1</v>
      </c>
      <c r="I190" s="34">
        <v>2218</v>
      </c>
      <c r="J190" s="35" t="str">
        <f t="shared" si="51"/>
        <v>-</v>
      </c>
      <c r="K190" s="34">
        <v>7711</v>
      </c>
      <c r="L190" s="35">
        <f t="shared" si="49"/>
        <v>-0.12563782741807461</v>
      </c>
      <c r="M190" s="34">
        <v>9330</v>
      </c>
      <c r="N190" s="35">
        <f t="shared" si="52"/>
        <v>0.20995979769160944</v>
      </c>
      <c r="O190" s="35">
        <f t="shared" si="53"/>
        <v>5.7943077446422464E-2</v>
      </c>
    </row>
    <row r="191" spans="2:18" x14ac:dyDescent="0.25">
      <c r="B191" s="33" t="s">
        <v>43</v>
      </c>
      <c r="C191" s="34">
        <v>9810</v>
      </c>
      <c r="D191" s="35">
        <v>0.12268253604943924</v>
      </c>
      <c r="E191" s="34">
        <v>9938</v>
      </c>
      <c r="F191" s="35">
        <f t="shared" si="48"/>
        <v>1.3047910295616694E-2</v>
      </c>
      <c r="G191" s="34">
        <v>9</v>
      </c>
      <c r="H191" s="35">
        <f t="shared" si="50"/>
        <v>-0.99909438518816662</v>
      </c>
      <c r="I191" s="34">
        <v>4641</v>
      </c>
      <c r="J191" s="35">
        <f t="shared" si="51"/>
        <v>514.66666666666663</v>
      </c>
      <c r="K191" s="34">
        <v>7394</v>
      </c>
      <c r="L191" s="35">
        <f t="shared" si="49"/>
        <v>-0.25598712014489833</v>
      </c>
      <c r="M191" s="34">
        <v>6809</v>
      </c>
      <c r="N191" s="35">
        <f t="shared" si="52"/>
        <v>-7.9118203949147925E-2</v>
      </c>
      <c r="O191" s="35">
        <f t="shared" si="53"/>
        <v>-0.31485208291406719</v>
      </c>
    </row>
    <row r="192" spans="2:18" x14ac:dyDescent="0.25">
      <c r="B192" s="33" t="s">
        <v>45</v>
      </c>
      <c r="C192" s="34">
        <v>15109</v>
      </c>
      <c r="D192" s="35">
        <v>-3.4074926479989776E-2</v>
      </c>
      <c r="E192" s="34">
        <v>12221</v>
      </c>
      <c r="F192" s="35">
        <f t="shared" si="48"/>
        <v>-0.19114435104904359</v>
      </c>
      <c r="G192" s="34">
        <v>3993</v>
      </c>
      <c r="H192" s="35">
        <f t="shared" si="50"/>
        <v>-0.6732673267326732</v>
      </c>
      <c r="I192" s="34">
        <v>6762</v>
      </c>
      <c r="J192" s="35">
        <f t="shared" si="51"/>
        <v>0.69346356123215624</v>
      </c>
      <c r="K192" s="34">
        <v>15527</v>
      </c>
      <c r="L192" s="35">
        <f t="shared" si="49"/>
        <v>0.27051796088699787</v>
      </c>
      <c r="M192" s="34">
        <v>12458</v>
      </c>
      <c r="N192" s="35">
        <f t="shared" si="52"/>
        <v>-0.19765569652862758</v>
      </c>
      <c r="O192" s="35">
        <f t="shared" si="53"/>
        <v>1.9392848375746619E-2</v>
      </c>
    </row>
    <row r="193" spans="2:18" x14ac:dyDescent="0.25">
      <c r="B193" s="33" t="s">
        <v>47</v>
      </c>
      <c r="C193" s="34">
        <v>10694</v>
      </c>
      <c r="D193" s="35">
        <v>3.8353238178463922E-2</v>
      </c>
      <c r="E193" s="34">
        <v>8818</v>
      </c>
      <c r="F193" s="35">
        <f t="shared" si="48"/>
        <v>-0.17542547222741722</v>
      </c>
      <c r="G193" s="34">
        <v>4310</v>
      </c>
      <c r="H193" s="35">
        <f t="shared" si="50"/>
        <v>-0.51122703560898164</v>
      </c>
      <c r="I193" s="34">
        <v>7617</v>
      </c>
      <c r="J193" s="35">
        <f t="shared" si="51"/>
        <v>0.76728538283062653</v>
      </c>
      <c r="K193" s="34">
        <v>11484</v>
      </c>
      <c r="L193" s="35">
        <f t="shared" si="49"/>
        <v>0.30233613064186882</v>
      </c>
      <c r="M193" s="34">
        <v>8173</v>
      </c>
      <c r="N193" s="35">
        <f t="shared" si="52"/>
        <v>-0.28831417624521072</v>
      </c>
      <c r="O193" s="35">
        <f t="shared" si="53"/>
        <v>-7.314583805851671E-2</v>
      </c>
    </row>
    <row r="194" spans="2:18" x14ac:dyDescent="0.25">
      <c r="B194" s="33" t="s">
        <v>49</v>
      </c>
      <c r="C194" s="34">
        <v>9906</v>
      </c>
      <c r="D194" s="35">
        <v>-5.4048892284186412E-2</v>
      </c>
      <c r="E194" s="34">
        <v>8849</v>
      </c>
      <c r="F194" s="35">
        <f t="shared" si="48"/>
        <v>-0.10670300827781143</v>
      </c>
      <c r="G194" s="34">
        <v>540</v>
      </c>
      <c r="H194" s="35">
        <f t="shared" si="50"/>
        <v>-0.93897615549779634</v>
      </c>
      <c r="I194" s="34">
        <v>8179</v>
      </c>
      <c r="J194" s="35">
        <f t="shared" si="51"/>
        <v>14.146296296296295</v>
      </c>
      <c r="K194" s="34">
        <v>8147</v>
      </c>
      <c r="L194" s="35">
        <f t="shared" si="49"/>
        <v>-7.9330997852864682E-2</v>
      </c>
      <c r="M194" s="34"/>
      <c r="N194" s="35"/>
      <c r="O194" s="35"/>
    </row>
    <row r="195" spans="2:18" x14ac:dyDescent="0.25">
      <c r="B195" s="33" t="s">
        <v>51</v>
      </c>
      <c r="C195" s="34">
        <v>8817</v>
      </c>
      <c r="D195" s="35">
        <v>9.351358055314396E-2</v>
      </c>
      <c r="E195" s="34">
        <v>7873</v>
      </c>
      <c r="F195" s="35">
        <f t="shared" si="48"/>
        <v>-0.10706589542928435</v>
      </c>
      <c r="G195" s="34">
        <v>815</v>
      </c>
      <c r="H195" s="35">
        <f t="shared" si="50"/>
        <v>-0.89648164613235104</v>
      </c>
      <c r="I195" s="34">
        <v>8269</v>
      </c>
      <c r="J195" s="35">
        <f t="shared" si="51"/>
        <v>9.1460122699386499</v>
      </c>
      <c r="K195" s="34">
        <v>8313</v>
      </c>
      <c r="L195" s="35">
        <f t="shared" si="49"/>
        <v>5.5887209450019126E-2</v>
      </c>
      <c r="M195" s="34"/>
      <c r="N195" s="35"/>
      <c r="O195" s="35"/>
    </row>
    <row r="196" spans="2:18" x14ac:dyDescent="0.25">
      <c r="B196" s="33" t="s">
        <v>53</v>
      </c>
      <c r="C196" s="34">
        <v>8404</v>
      </c>
      <c r="D196" s="35">
        <v>0.17145246724282126</v>
      </c>
      <c r="E196" s="34">
        <v>6879</v>
      </c>
      <c r="F196" s="35">
        <f t="shared" si="48"/>
        <v>-0.1814612089481199</v>
      </c>
      <c r="G196" s="34">
        <v>3304</v>
      </c>
      <c r="H196" s="35">
        <f t="shared" si="50"/>
        <v>-0.51969763046954498</v>
      </c>
      <c r="I196" s="34">
        <v>8841</v>
      </c>
      <c r="J196" s="35">
        <f t="shared" si="51"/>
        <v>1.6758474576271185</v>
      </c>
      <c r="K196" s="34">
        <v>8792</v>
      </c>
      <c r="L196" s="35">
        <f t="shared" si="49"/>
        <v>0.2780927460386684</v>
      </c>
      <c r="M196" s="34"/>
      <c r="N196" s="35"/>
      <c r="O196" s="35"/>
    </row>
    <row r="197" spans="2:18" x14ac:dyDescent="0.25">
      <c r="B197" s="33" t="s">
        <v>55</v>
      </c>
      <c r="C197" s="34">
        <v>7712</v>
      </c>
      <c r="D197" s="35">
        <v>-0.13182483395249356</v>
      </c>
      <c r="E197" s="34">
        <v>7416</v>
      </c>
      <c r="F197" s="35">
        <f t="shared" si="48"/>
        <v>-3.8381742738589186E-2</v>
      </c>
      <c r="G197" s="34">
        <v>4463</v>
      </c>
      <c r="H197" s="35">
        <f t="shared" si="50"/>
        <v>-0.39819309600862995</v>
      </c>
      <c r="I197" s="34">
        <v>8375</v>
      </c>
      <c r="J197" s="35">
        <f t="shared" si="51"/>
        <v>0.87654044364777062</v>
      </c>
      <c r="K197" s="34">
        <v>9740</v>
      </c>
      <c r="L197" s="35">
        <f t="shared" si="49"/>
        <v>0.31337648327939593</v>
      </c>
      <c r="M197" s="34"/>
      <c r="N197" s="35"/>
      <c r="O197" s="35"/>
    </row>
    <row r="198" spans="2:18" ht="15.75" x14ac:dyDescent="0.25">
      <c r="B198" s="36" t="s">
        <v>56</v>
      </c>
      <c r="C198" s="37">
        <v>114816</v>
      </c>
      <c r="D198" s="38">
        <v>1.9589734481839871E-2</v>
      </c>
      <c r="E198" s="37">
        <v>103474</v>
      </c>
      <c r="F198" s="38">
        <f t="shared" si="48"/>
        <v>-9.8784141583054597E-2</v>
      </c>
      <c r="G198" s="37">
        <v>31800</v>
      </c>
      <c r="H198" s="38">
        <f t="shared" si="50"/>
        <v>-0.69267642112994565</v>
      </c>
      <c r="I198" s="37">
        <v>57611</v>
      </c>
      <c r="J198" s="38">
        <f t="shared" si="51"/>
        <v>0.81166666666666676</v>
      </c>
      <c r="K198" s="37">
        <v>105972</v>
      </c>
      <c r="L198" s="38">
        <f t="shared" si="49"/>
        <v>2.4141330189226373E-2</v>
      </c>
      <c r="M198" s="37">
        <v>71973</v>
      </c>
      <c r="N198" s="38">
        <v>1.3989856297548675E-2</v>
      </c>
      <c r="O198" s="38">
        <v>-6.679823895551884E-3</v>
      </c>
    </row>
    <row r="200" spans="2:18" ht="15.75" x14ac:dyDescent="0.25">
      <c r="B200" s="40" t="s">
        <v>97</v>
      </c>
      <c r="C200" s="40"/>
      <c r="D200" s="40"/>
      <c r="E200" s="40"/>
      <c r="F200" s="40"/>
      <c r="G200" s="40"/>
      <c r="H200" s="40"/>
      <c r="I200" s="40"/>
      <c r="J200" s="40"/>
      <c r="K200" s="41"/>
      <c r="L200" s="40"/>
      <c r="M200" s="37"/>
      <c r="N200" s="38"/>
      <c r="O200" s="38"/>
    </row>
    <row r="201" spans="2:18" x14ac:dyDescent="0.25">
      <c r="E201" s="39"/>
      <c r="K201" s="39"/>
    </row>
    <row r="203" spans="2:18" ht="21.75" thickBot="1" x14ac:dyDescent="0.3">
      <c r="B203" s="11" t="s">
        <v>106</v>
      </c>
      <c r="C203" s="12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R203" s="13" t="str">
        <f>CONCATENATE("año ",K206,": ",FIXED(K220,0)," (",FIXED(L220*100,1),"%)")</f>
        <v>año 2022: 275.272 (15,8%)</v>
      </c>
    </row>
    <row r="204" spans="2:18" ht="6" customHeight="1" thickBot="1" x14ac:dyDescent="0.3">
      <c r="B204" s="14"/>
      <c r="C204" s="15"/>
      <c r="D204" s="14"/>
      <c r="E204" s="14"/>
      <c r="F204" s="14"/>
      <c r="G204" s="16"/>
      <c r="H204" s="16"/>
      <c r="I204" s="16"/>
      <c r="J204" s="16"/>
      <c r="K204" s="14"/>
      <c r="L204" s="14"/>
      <c r="M204" s="16"/>
      <c r="N204" s="16"/>
      <c r="O204" s="16"/>
      <c r="R204" s="13" t="s">
        <v>87</v>
      </c>
    </row>
    <row r="205" spans="2:18" ht="22.5" thickTop="1" thickBot="1" x14ac:dyDescent="0.3">
      <c r="B205" s="17" t="s">
        <v>88</v>
      </c>
      <c r="C205" s="18" t="s">
        <v>89</v>
      </c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20"/>
    </row>
    <row r="206" spans="2:18" ht="22.5" thickTop="1" thickBot="1" x14ac:dyDescent="0.3">
      <c r="B206" s="17">
        <v>2017</v>
      </c>
      <c r="C206" s="21">
        <v>2018</v>
      </c>
      <c r="D206" s="22"/>
      <c r="E206" s="21">
        <v>2019</v>
      </c>
      <c r="F206" s="22"/>
      <c r="G206" s="21">
        <v>2020</v>
      </c>
      <c r="H206" s="22"/>
      <c r="I206" s="21">
        <v>2021</v>
      </c>
      <c r="J206" s="22"/>
      <c r="K206" s="21">
        <v>2022</v>
      </c>
      <c r="L206" s="23"/>
      <c r="M206" s="24">
        <v>2023</v>
      </c>
      <c r="N206" s="25"/>
      <c r="O206" s="26"/>
    </row>
    <row r="207" spans="2:18" ht="31.5" thickTop="1" thickBot="1" x14ac:dyDescent="0.3">
      <c r="B207" s="27"/>
      <c r="C207" s="28" t="s">
        <v>31</v>
      </c>
      <c r="D207" s="29" t="str">
        <f>CONCATENATE("Variación ",RIGHT(C206,2),"/",RIGHT(B206,2))</f>
        <v>Variación 18/17</v>
      </c>
      <c r="E207" s="30" t="s">
        <v>31</v>
      </c>
      <c r="F207" s="29" t="str">
        <f>CONCATENATE("Variación ",RIGHT(E206,2),"/",RIGHT(C206,2))</f>
        <v>Variación 19/18</v>
      </c>
      <c r="G207" s="30" t="s">
        <v>31</v>
      </c>
      <c r="H207" s="29" t="str">
        <f>CONCATENATE("Variación ",RIGHT(G206,2),"/",RIGHT(E206,2))</f>
        <v>Variación 20/19</v>
      </c>
      <c r="I207" s="30" t="s">
        <v>31</v>
      </c>
      <c r="J207" s="29" t="str">
        <f>CONCATENATE("Variación ",RIGHT(I206,2),"/",RIGHT(G206,2))</f>
        <v>Variación 21/20</v>
      </c>
      <c r="K207" s="30" t="s">
        <v>31</v>
      </c>
      <c r="L207" s="29" t="str">
        <f>CONCATENATE("Variación ",RIGHT(K206,2),"/",RIGHT(E206,2))</f>
        <v>Variación 22/19</v>
      </c>
      <c r="M207" s="31" t="s">
        <v>31</v>
      </c>
      <c r="N207" s="32" t="str">
        <f>CONCATENATE("Variación ",RIGHT(M206,2),"/",RIGHT(K206,2))</f>
        <v>Variación 23/22</v>
      </c>
      <c r="O207" s="32" t="str">
        <f>CONCATENATE("Variación ",RIGHT(M206,2),"/",RIGHT(E206,2))</f>
        <v>Variación 23/19</v>
      </c>
    </row>
    <row r="208" spans="2:18" x14ac:dyDescent="0.25">
      <c r="B208" s="33" t="s">
        <v>33</v>
      </c>
      <c r="C208" s="34">
        <v>20817</v>
      </c>
      <c r="D208" s="35">
        <v>0.16088556770020079</v>
      </c>
      <c r="E208" s="34">
        <v>19664</v>
      </c>
      <c r="F208" s="35">
        <f t="shared" ref="F208:F220" si="54">IFERROR(E208/C208-1,"-")</f>
        <v>-5.5387423740212327E-2</v>
      </c>
      <c r="G208" s="34">
        <v>18391</v>
      </c>
      <c r="H208" s="35">
        <f>IFERROR(G208/E208-1,"-")</f>
        <v>-6.4737591537835648E-2</v>
      </c>
      <c r="I208" s="34">
        <v>763</v>
      </c>
      <c r="J208" s="35">
        <f>IFERROR(I208/G208-1,"-")</f>
        <v>-0.95851231580664453</v>
      </c>
      <c r="K208" s="34">
        <v>18569</v>
      </c>
      <c r="L208" s="35">
        <f t="shared" ref="L208:L220" si="55">IFERROR(K208/E208-1,"-")</f>
        <v>-5.5685516680227809E-2</v>
      </c>
      <c r="M208" s="34">
        <v>22662</v>
      </c>
      <c r="N208" s="35">
        <f>IFERROR(M208/K208-1,"-")</f>
        <v>0.22042113199418378</v>
      </c>
      <c r="O208" s="35">
        <f>IFERROR(M208/E208-1,"-")</f>
        <v>0.15246135069161926</v>
      </c>
    </row>
    <row r="209" spans="2:15" x14ac:dyDescent="0.25">
      <c r="B209" s="33" t="s">
        <v>35</v>
      </c>
      <c r="C209" s="34">
        <v>18805</v>
      </c>
      <c r="D209" s="35">
        <v>4.9796237369508223E-2</v>
      </c>
      <c r="E209" s="34">
        <v>17849</v>
      </c>
      <c r="F209" s="35">
        <f t="shared" si="54"/>
        <v>-5.0837543206593949E-2</v>
      </c>
      <c r="G209" s="34">
        <v>20213</v>
      </c>
      <c r="H209" s="35">
        <f t="shared" ref="H209:H220" si="56">IFERROR(G209/E209-1,"-")</f>
        <v>0.13244439464395774</v>
      </c>
      <c r="I209" s="34">
        <v>434</v>
      </c>
      <c r="J209" s="35">
        <f t="shared" ref="J209:J220" si="57">IFERROR(I209/G209-1,"-")</f>
        <v>-0.97852866966803542</v>
      </c>
      <c r="K209" s="34">
        <v>17851</v>
      </c>
      <c r="L209" s="35">
        <f t="shared" si="55"/>
        <v>1.1205109529943691E-4</v>
      </c>
      <c r="M209" s="34">
        <v>19990</v>
      </c>
      <c r="N209" s="35">
        <f t="shared" ref="N209:N219" si="58">IFERROR(M209/K209-1,"-")</f>
        <v>0.11982521987563732</v>
      </c>
      <c r="O209" s="35">
        <f t="shared" ref="O209" si="59">IFERROR(M209/E209-1,"-")</f>
        <v>0.11995069751806819</v>
      </c>
    </row>
    <row r="210" spans="2:15" x14ac:dyDescent="0.25">
      <c r="B210" s="33" t="s">
        <v>37</v>
      </c>
      <c r="C210" s="34">
        <v>20209</v>
      </c>
      <c r="D210" s="35">
        <v>0.11454886388705043</v>
      </c>
      <c r="E210" s="34">
        <v>19769</v>
      </c>
      <c r="F210" s="35">
        <f t="shared" si="54"/>
        <v>-2.1772477608986041E-2</v>
      </c>
      <c r="G210" s="34">
        <v>8811</v>
      </c>
      <c r="H210" s="35">
        <f t="shared" si="56"/>
        <v>-0.55430219029794126</v>
      </c>
      <c r="I210" s="34">
        <v>447</v>
      </c>
      <c r="J210" s="35">
        <f t="shared" si="57"/>
        <v>-0.9492679605039156</v>
      </c>
      <c r="K210" s="34">
        <v>21079</v>
      </c>
      <c r="L210" s="35">
        <f t="shared" si="55"/>
        <v>6.6265364965349738E-2</v>
      </c>
      <c r="M210" s="34">
        <v>21092</v>
      </c>
      <c r="N210" s="35">
        <f t="shared" si="58"/>
        <v>6.1672754874519953E-4</v>
      </c>
      <c r="O210" s="35">
        <f>IFERROR(M210/E210-1,"-")</f>
        <v>6.6922960190196834E-2</v>
      </c>
    </row>
    <row r="211" spans="2:15" x14ac:dyDescent="0.25">
      <c r="B211" s="33" t="s">
        <v>39</v>
      </c>
      <c r="C211" s="34">
        <v>19246</v>
      </c>
      <c r="D211" s="35">
        <v>-7.3285824345146411E-2</v>
      </c>
      <c r="E211" s="34">
        <v>17917</v>
      </c>
      <c r="F211" s="35">
        <f t="shared" si="54"/>
        <v>-6.9053309778655314E-2</v>
      </c>
      <c r="G211" s="34">
        <v>0</v>
      </c>
      <c r="H211" s="35">
        <f t="shared" si="56"/>
        <v>-1</v>
      </c>
      <c r="I211" s="34">
        <v>1012</v>
      </c>
      <c r="J211" s="35" t="str">
        <f t="shared" si="57"/>
        <v>-</v>
      </c>
      <c r="K211" s="34">
        <v>22774</v>
      </c>
      <c r="L211" s="35">
        <f t="shared" si="55"/>
        <v>0.27108332868225715</v>
      </c>
      <c r="M211" s="34">
        <v>19882</v>
      </c>
      <c r="N211" s="35">
        <f t="shared" si="58"/>
        <v>-0.12698691490295955</v>
      </c>
      <c r="O211" s="35">
        <f t="shared" ref="O211:O219" si="60">IFERROR(M211/E211-1,"-")</f>
        <v>0.10967237818831288</v>
      </c>
    </row>
    <row r="212" spans="2:15" x14ac:dyDescent="0.25">
      <c r="B212" s="33" t="s">
        <v>41</v>
      </c>
      <c r="C212" s="34">
        <v>20260</v>
      </c>
      <c r="D212" s="35">
        <v>0.10946826570286405</v>
      </c>
      <c r="E212" s="34">
        <v>18602</v>
      </c>
      <c r="F212" s="35">
        <f t="shared" si="54"/>
        <v>-8.183613030602177E-2</v>
      </c>
      <c r="G212" s="34">
        <v>0</v>
      </c>
      <c r="H212" s="35">
        <f t="shared" si="56"/>
        <v>-1</v>
      </c>
      <c r="I212" s="34">
        <v>2614</v>
      </c>
      <c r="J212" s="35" t="str">
        <f t="shared" si="57"/>
        <v>-</v>
      </c>
      <c r="K212" s="34">
        <v>25301</v>
      </c>
      <c r="L212" s="35">
        <f t="shared" si="55"/>
        <v>0.36012256746586391</v>
      </c>
      <c r="M212" s="34">
        <v>20538</v>
      </c>
      <c r="N212" s="35">
        <f t="shared" si="58"/>
        <v>-0.18825342871823247</v>
      </c>
      <c r="O212" s="35">
        <f t="shared" si="60"/>
        <v>0.10407483066336942</v>
      </c>
    </row>
    <row r="213" spans="2:15" x14ac:dyDescent="0.25">
      <c r="B213" s="33" t="s">
        <v>43</v>
      </c>
      <c r="C213" s="34">
        <v>16689</v>
      </c>
      <c r="D213" s="35">
        <v>-1.3360922258350616E-2</v>
      </c>
      <c r="E213" s="34">
        <v>17025</v>
      </c>
      <c r="F213" s="35">
        <f t="shared" si="54"/>
        <v>2.0133021750853963E-2</v>
      </c>
      <c r="G213" s="34">
        <v>88</v>
      </c>
      <c r="H213" s="35">
        <f t="shared" si="56"/>
        <v>-0.99483113069016149</v>
      </c>
      <c r="I213" s="34">
        <v>9194</v>
      </c>
      <c r="J213" s="35">
        <f t="shared" si="57"/>
        <v>103.47727272727273</v>
      </c>
      <c r="K213" s="34">
        <v>21730</v>
      </c>
      <c r="L213" s="35">
        <f t="shared" si="55"/>
        <v>0.27635829662261391</v>
      </c>
      <c r="M213" s="34">
        <v>17288</v>
      </c>
      <c r="N213" s="35">
        <f t="shared" si="58"/>
        <v>-0.20441785549930969</v>
      </c>
      <c r="O213" s="35">
        <f t="shared" si="60"/>
        <v>1.5447870778267259E-2</v>
      </c>
    </row>
    <row r="214" spans="2:15" x14ac:dyDescent="0.25">
      <c r="B214" s="33" t="s">
        <v>45</v>
      </c>
      <c r="C214" s="34">
        <v>23530</v>
      </c>
      <c r="D214" s="35">
        <v>-5.4488467411396013E-2</v>
      </c>
      <c r="E214" s="34">
        <v>20272</v>
      </c>
      <c r="F214" s="35">
        <f t="shared" si="54"/>
        <v>-0.13846153846153841</v>
      </c>
      <c r="G214" s="34">
        <v>5577</v>
      </c>
      <c r="H214" s="35">
        <f t="shared" si="56"/>
        <v>-0.72489147592738745</v>
      </c>
      <c r="I214" s="34">
        <v>10805</v>
      </c>
      <c r="J214" s="35">
        <f t="shared" si="57"/>
        <v>0.93742155280616823</v>
      </c>
      <c r="K214" s="34">
        <v>22084</v>
      </c>
      <c r="L214" s="35">
        <f t="shared" si="55"/>
        <v>8.9384372533543699E-2</v>
      </c>
      <c r="M214" s="34">
        <v>24329</v>
      </c>
      <c r="N214" s="35">
        <f t="shared" si="58"/>
        <v>0.10165730845861254</v>
      </c>
      <c r="O214" s="35">
        <f t="shared" si="60"/>
        <v>0.20012825572217841</v>
      </c>
    </row>
    <row r="215" spans="2:15" x14ac:dyDescent="0.25">
      <c r="B215" s="33" t="s">
        <v>47</v>
      </c>
      <c r="C215" s="34">
        <v>25119</v>
      </c>
      <c r="D215" s="35">
        <v>1.0499637943519158E-2</v>
      </c>
      <c r="E215" s="34">
        <v>22744</v>
      </c>
      <c r="F215" s="35">
        <f t="shared" si="54"/>
        <v>-9.4549942274772092E-2</v>
      </c>
      <c r="G215" s="34">
        <v>9553</v>
      </c>
      <c r="H215" s="35">
        <f t="shared" si="56"/>
        <v>-0.57997713682729513</v>
      </c>
      <c r="I215" s="34">
        <v>16954</v>
      </c>
      <c r="J215" s="35">
        <f t="shared" si="57"/>
        <v>0.77473045116717265</v>
      </c>
      <c r="K215" s="34">
        <v>28658</v>
      </c>
      <c r="L215" s="35">
        <f t="shared" si="55"/>
        <v>0.26002462187829756</v>
      </c>
      <c r="M215" s="34">
        <v>26382</v>
      </c>
      <c r="N215" s="35">
        <f t="shared" si="58"/>
        <v>-7.941935934119615E-2</v>
      </c>
      <c r="O215" s="35">
        <f t="shared" si="60"/>
        <v>0.15995427365459025</v>
      </c>
    </row>
    <row r="216" spans="2:15" x14ac:dyDescent="0.25">
      <c r="B216" s="33" t="s">
        <v>49</v>
      </c>
      <c r="C216" s="34">
        <v>18462</v>
      </c>
      <c r="D216" s="35">
        <v>-5.6279711700659374E-2</v>
      </c>
      <c r="E216" s="34">
        <v>20002</v>
      </c>
      <c r="F216" s="35">
        <f t="shared" si="54"/>
        <v>8.3414581302134083E-2</v>
      </c>
      <c r="G216" s="34">
        <v>693</v>
      </c>
      <c r="H216" s="35">
        <f t="shared" si="56"/>
        <v>-0.96535346465353467</v>
      </c>
      <c r="I216" s="34">
        <v>19603</v>
      </c>
      <c r="J216" s="35">
        <f t="shared" si="57"/>
        <v>27.287157287157289</v>
      </c>
      <c r="K216" s="34">
        <v>23962</v>
      </c>
      <c r="L216" s="35">
        <f t="shared" si="55"/>
        <v>0.19798020197980204</v>
      </c>
      <c r="M216" s="34"/>
      <c r="N216" s="35"/>
      <c r="O216" s="35"/>
    </row>
    <row r="217" spans="2:15" x14ac:dyDescent="0.25">
      <c r="B217" s="33" t="s">
        <v>51</v>
      </c>
      <c r="C217" s="34">
        <v>22030</v>
      </c>
      <c r="D217" s="35">
        <v>-8.0972842184306004E-2</v>
      </c>
      <c r="E217" s="34">
        <v>23803</v>
      </c>
      <c r="F217" s="35">
        <f t="shared" si="54"/>
        <v>8.0481162051747601E-2</v>
      </c>
      <c r="G217" s="34">
        <v>625</v>
      </c>
      <c r="H217" s="35">
        <f t="shared" si="56"/>
        <v>-0.97374280552871484</v>
      </c>
      <c r="I217" s="34">
        <v>27822</v>
      </c>
      <c r="J217" s="35">
        <f t="shared" si="57"/>
        <v>43.5152</v>
      </c>
      <c r="K217" s="34">
        <v>30341</v>
      </c>
      <c r="L217" s="35">
        <f t="shared" si="55"/>
        <v>0.27467125992521946</v>
      </c>
      <c r="M217" s="34"/>
      <c r="N217" s="35"/>
      <c r="O217" s="35"/>
    </row>
    <row r="218" spans="2:15" x14ac:dyDescent="0.25">
      <c r="B218" s="33" t="s">
        <v>53</v>
      </c>
      <c r="C218" s="34">
        <v>16050</v>
      </c>
      <c r="D218" s="35">
        <v>-0.14294868371869496</v>
      </c>
      <c r="E218" s="34">
        <v>18502</v>
      </c>
      <c r="F218" s="35">
        <f t="shared" si="54"/>
        <v>0.15277258566978191</v>
      </c>
      <c r="G218" s="34">
        <v>2021</v>
      </c>
      <c r="H218" s="35">
        <f t="shared" si="56"/>
        <v>-0.89076856556048001</v>
      </c>
      <c r="I218" s="34">
        <v>17720</v>
      </c>
      <c r="J218" s="35">
        <f t="shared" si="57"/>
        <v>7.7679366650173183</v>
      </c>
      <c r="K218" s="34">
        <v>20536</v>
      </c>
      <c r="L218" s="35">
        <f t="shared" si="55"/>
        <v>0.10993406118257476</v>
      </c>
      <c r="M218" s="34"/>
      <c r="N218" s="35"/>
      <c r="O218" s="35"/>
    </row>
    <row r="219" spans="2:15" x14ac:dyDescent="0.25">
      <c r="B219" s="33" t="s">
        <v>55</v>
      </c>
      <c r="C219" s="34">
        <v>18657</v>
      </c>
      <c r="D219" s="35">
        <v>-6.0810470677070239E-2</v>
      </c>
      <c r="E219" s="34">
        <v>21646</v>
      </c>
      <c r="F219" s="35">
        <f t="shared" si="54"/>
        <v>0.16020796483893451</v>
      </c>
      <c r="G219" s="34">
        <v>2305</v>
      </c>
      <c r="H219" s="35">
        <f t="shared" si="56"/>
        <v>-0.89351381317564449</v>
      </c>
      <c r="I219" s="34">
        <v>19276</v>
      </c>
      <c r="J219" s="35">
        <f t="shared" si="57"/>
        <v>7.3626898047722342</v>
      </c>
      <c r="K219" s="34">
        <v>22387</v>
      </c>
      <c r="L219" s="35">
        <f t="shared" si="55"/>
        <v>3.4232652684098586E-2</v>
      </c>
      <c r="M219" s="34"/>
      <c r="N219" s="35"/>
      <c r="O219" s="35"/>
    </row>
    <row r="220" spans="2:15" ht="15.75" x14ac:dyDescent="0.25">
      <c r="B220" s="36" t="s">
        <v>56</v>
      </c>
      <c r="C220" s="37">
        <v>239874</v>
      </c>
      <c r="D220" s="38">
        <v>-7.9283348015435351E-3</v>
      </c>
      <c r="E220" s="37">
        <v>237795</v>
      </c>
      <c r="F220" s="38">
        <f t="shared" si="54"/>
        <v>-8.6670502013557194E-3</v>
      </c>
      <c r="G220" s="37">
        <v>68277</v>
      </c>
      <c r="H220" s="38">
        <f t="shared" si="56"/>
        <v>-0.71287453478836815</v>
      </c>
      <c r="I220" s="37">
        <v>126644</v>
      </c>
      <c r="J220" s="38">
        <f t="shared" si="57"/>
        <v>0.85485595442096174</v>
      </c>
      <c r="K220" s="37">
        <v>275272</v>
      </c>
      <c r="L220" s="38">
        <f t="shared" si="55"/>
        <v>0.15760213629386666</v>
      </c>
      <c r="M220" s="37">
        <v>172163</v>
      </c>
      <c r="N220" s="38">
        <v>-3.3042022848028041E-2</v>
      </c>
      <c r="O220" s="38">
        <v>0.1190897154223165</v>
      </c>
    </row>
    <row r="222" spans="2:15" ht="15.75" x14ac:dyDescent="0.25">
      <c r="B222" s="40" t="s">
        <v>97</v>
      </c>
      <c r="C222" s="40"/>
      <c r="D222" s="40"/>
      <c r="E222" s="40"/>
      <c r="F222" s="40"/>
      <c r="G222" s="40"/>
      <c r="H222" s="40"/>
      <c r="I222" s="40"/>
      <c r="J222" s="40"/>
      <c r="K222" s="41"/>
      <c r="L222" s="40"/>
      <c r="M222" s="37"/>
      <c r="N222" s="38"/>
      <c r="O222" s="38"/>
    </row>
    <row r="223" spans="2:15" x14ac:dyDescent="0.25">
      <c r="E223" s="39"/>
      <c r="K223" s="39"/>
    </row>
    <row r="225" spans="2:18" ht="21.75" thickBot="1" x14ac:dyDescent="0.3">
      <c r="B225" s="11" t="s">
        <v>107</v>
      </c>
      <c r="C225" s="12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R225" s="13" t="str">
        <f>CONCATENATE("año ",K228,": ",FIXED(K242,0)," (",FIXED(L242*100,1),"%)")</f>
        <v>año 2022: 736.263 (-21,9%)</v>
      </c>
    </row>
    <row r="226" spans="2:18" ht="6" customHeight="1" thickBot="1" x14ac:dyDescent="0.3">
      <c r="B226" s="14"/>
      <c r="C226" s="15"/>
      <c r="D226" s="14"/>
      <c r="E226" s="14"/>
      <c r="F226" s="14"/>
      <c r="G226" s="16"/>
      <c r="H226" s="16"/>
      <c r="I226" s="16"/>
      <c r="J226" s="16"/>
      <c r="K226" s="14"/>
      <c r="L226" s="14"/>
      <c r="M226" s="16"/>
      <c r="N226" s="16"/>
      <c r="O226" s="16"/>
      <c r="R226" s="13" t="s">
        <v>91</v>
      </c>
    </row>
    <row r="227" spans="2:18" ht="22.5" thickTop="1" thickBot="1" x14ac:dyDescent="0.3">
      <c r="B227" s="17" t="s">
        <v>92</v>
      </c>
      <c r="C227" s="18" t="s">
        <v>93</v>
      </c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20"/>
    </row>
    <row r="228" spans="2:18" ht="22.5" thickTop="1" thickBot="1" x14ac:dyDescent="0.3">
      <c r="B228" s="17">
        <v>2017</v>
      </c>
      <c r="C228" s="21">
        <v>2018</v>
      </c>
      <c r="D228" s="22"/>
      <c r="E228" s="21">
        <v>2019</v>
      </c>
      <c r="F228" s="22"/>
      <c r="G228" s="21">
        <v>2020</v>
      </c>
      <c r="H228" s="22"/>
      <c r="I228" s="21">
        <v>2021</v>
      </c>
      <c r="J228" s="22"/>
      <c r="K228" s="21">
        <v>2022</v>
      </c>
      <c r="L228" s="23"/>
      <c r="M228" s="24">
        <v>2023</v>
      </c>
      <c r="N228" s="25"/>
      <c r="O228" s="26"/>
    </row>
    <row r="229" spans="2:18" ht="31.5" thickTop="1" thickBot="1" x14ac:dyDescent="0.3">
      <c r="B229" s="27"/>
      <c r="C229" s="28" t="s">
        <v>31</v>
      </c>
      <c r="D229" s="29" t="str">
        <f>CONCATENATE("Variación ",RIGHT(C228,2),"/",RIGHT(B228,2))</f>
        <v>Variación 18/17</v>
      </c>
      <c r="E229" s="30" t="s">
        <v>31</v>
      </c>
      <c r="F229" s="29" t="str">
        <f>CONCATENATE("Variación ",RIGHT(E228,2),"/",RIGHT(C228,2))</f>
        <v>Variación 19/18</v>
      </c>
      <c r="G229" s="30" t="s">
        <v>31</v>
      </c>
      <c r="H229" s="29" t="str">
        <f>CONCATENATE("Variación ",RIGHT(G228,2),"/",RIGHT(E228,2))</f>
        <v>Variación 20/19</v>
      </c>
      <c r="I229" s="30" t="s">
        <v>31</v>
      </c>
      <c r="J229" s="29" t="str">
        <f>CONCATENATE("Variación ",RIGHT(I228,2),"/",RIGHT(G228,2))</f>
        <v>Variación 21/20</v>
      </c>
      <c r="K229" s="30" t="s">
        <v>31</v>
      </c>
      <c r="L229" s="29" t="str">
        <f>CONCATENATE("Variación ",RIGHT(K228,2),"/",RIGHT(E228,2))</f>
        <v>Variación 22/19</v>
      </c>
      <c r="M229" s="31" t="s">
        <v>31</v>
      </c>
      <c r="N229" s="32" t="str">
        <f>CONCATENATE("Variación ",RIGHT(M228,2),"/",RIGHT(K228,2))</f>
        <v>Variación 23/22</v>
      </c>
      <c r="O229" s="32" t="str">
        <f>CONCATENATE("Variación ",RIGHT(M228,2),"/",RIGHT(E228,2))</f>
        <v>Variación 23/19</v>
      </c>
    </row>
    <row r="230" spans="2:18" x14ac:dyDescent="0.25">
      <c r="B230" s="33" t="s">
        <v>33</v>
      </c>
      <c r="C230" s="34">
        <v>150918</v>
      </c>
      <c r="D230" s="35">
        <v>0.16824064899677982</v>
      </c>
      <c r="E230" s="34">
        <v>135470</v>
      </c>
      <c r="F230" s="35">
        <f t="shared" ref="F230:F242" si="61">IFERROR(E230/C230-1,"-")</f>
        <v>-0.10236022210736961</v>
      </c>
      <c r="G230" s="34">
        <v>135939</v>
      </c>
      <c r="H230" s="35">
        <f>IFERROR(G230/E230-1,"-")</f>
        <v>3.4620211116851429E-3</v>
      </c>
      <c r="I230" s="34">
        <v>4566</v>
      </c>
      <c r="J230" s="35">
        <f>IFERROR(I230/G230-1,"-")</f>
        <v>-0.96641140511552981</v>
      </c>
      <c r="K230" s="34">
        <v>77946</v>
      </c>
      <c r="L230" s="35">
        <f t="shared" ref="L230:L242" si="62">IFERROR(K230/E230-1,"-")</f>
        <v>-0.42462537831254155</v>
      </c>
      <c r="M230" s="34">
        <v>120536</v>
      </c>
      <c r="N230" s="35">
        <f>IFERROR(M230/K230-1,"-")</f>
        <v>0.54640392066302312</v>
      </c>
      <c r="O230" s="35">
        <f>IFERROR(M230/E230-1,"-")</f>
        <v>-0.11023842917251048</v>
      </c>
    </row>
    <row r="231" spans="2:18" x14ac:dyDescent="0.25">
      <c r="B231" s="33" t="s">
        <v>35</v>
      </c>
      <c r="C231" s="34">
        <v>139414</v>
      </c>
      <c r="D231" s="35">
        <v>2.377805193279281E-2</v>
      </c>
      <c r="E231" s="34">
        <v>138969</v>
      </c>
      <c r="F231" s="35">
        <f t="shared" si="61"/>
        <v>-3.1919319437072602E-3</v>
      </c>
      <c r="G231" s="34">
        <v>128276</v>
      </c>
      <c r="H231" s="35">
        <f t="shared" ref="H231:H242" si="63">IFERROR(G231/E231-1,"-")</f>
        <v>-7.6945217998258597E-2</v>
      </c>
      <c r="I231" s="34">
        <v>2975</v>
      </c>
      <c r="J231" s="35">
        <f t="shared" ref="J231:J242" si="64">IFERROR(I231/G231-1,"-")</f>
        <v>-0.97680782063675198</v>
      </c>
      <c r="K231" s="34">
        <v>82436</v>
      </c>
      <c r="L231" s="35">
        <f t="shared" si="62"/>
        <v>-0.40680295605494754</v>
      </c>
      <c r="M231" s="34">
        <v>113084</v>
      </c>
      <c r="N231" s="35">
        <f t="shared" ref="N231:N241" si="65">IFERROR(M231/K231-1,"-")</f>
        <v>0.37177931971468769</v>
      </c>
      <c r="O231" s="35">
        <f t="shared" ref="O231:O241" si="66">IFERROR(M231/E231-1,"-")</f>
        <v>-0.18626456260029212</v>
      </c>
    </row>
    <row r="232" spans="2:18" x14ac:dyDescent="0.25">
      <c r="B232" s="33" t="s">
        <v>37</v>
      </c>
      <c r="C232" s="34">
        <v>153904</v>
      </c>
      <c r="D232" s="35">
        <v>3.2781054764828621E-2</v>
      </c>
      <c r="E232" s="34">
        <v>146512</v>
      </c>
      <c r="F232" s="35">
        <f t="shared" si="61"/>
        <v>-4.8029940742280952E-2</v>
      </c>
      <c r="G232" s="34">
        <v>39339</v>
      </c>
      <c r="H232" s="35">
        <f t="shared" si="63"/>
        <v>-0.7314963961996287</v>
      </c>
      <c r="I232" s="34">
        <v>3293</v>
      </c>
      <c r="J232" s="35">
        <f t="shared" si="64"/>
        <v>-0.9162917206843082</v>
      </c>
      <c r="K232" s="34">
        <v>79078</v>
      </c>
      <c r="L232" s="35">
        <f t="shared" si="62"/>
        <v>-0.46026264060281752</v>
      </c>
      <c r="M232" s="34">
        <v>104368</v>
      </c>
      <c r="N232" s="35">
        <f t="shared" si="65"/>
        <v>0.31981081969700798</v>
      </c>
      <c r="O232" s="35">
        <f t="shared" si="66"/>
        <v>-0.28764879327290593</v>
      </c>
    </row>
    <row r="233" spans="2:18" x14ac:dyDescent="0.25">
      <c r="B233" s="33" t="s">
        <v>39</v>
      </c>
      <c r="C233" s="34">
        <v>53845</v>
      </c>
      <c r="D233" s="35">
        <v>-0.26972006727065589</v>
      </c>
      <c r="E233" s="34">
        <v>59420</v>
      </c>
      <c r="F233" s="35">
        <f t="shared" si="61"/>
        <v>0.10353793295570624</v>
      </c>
      <c r="G233" s="34">
        <v>0</v>
      </c>
      <c r="H233" s="35">
        <f t="shared" si="63"/>
        <v>-1</v>
      </c>
      <c r="I233" s="34">
        <v>1508</v>
      </c>
      <c r="J233" s="35" t="str">
        <f t="shared" si="64"/>
        <v>-</v>
      </c>
      <c r="K233" s="34">
        <v>76972</v>
      </c>
      <c r="L233" s="35">
        <f t="shared" si="62"/>
        <v>0.29538875799394138</v>
      </c>
      <c r="M233" s="34">
        <v>52091</v>
      </c>
      <c r="N233" s="35">
        <f t="shared" si="65"/>
        <v>-0.32324741464428619</v>
      </c>
      <c r="O233" s="35">
        <f t="shared" si="66"/>
        <v>-0.12334230898687315</v>
      </c>
    </row>
    <row r="234" spans="2:18" x14ac:dyDescent="0.25">
      <c r="B234" s="33" t="s">
        <v>41</v>
      </c>
      <c r="C234" s="34">
        <v>22820</v>
      </c>
      <c r="D234" s="35">
        <v>4.5254672041040722E-2</v>
      </c>
      <c r="E234" s="34">
        <v>19804</v>
      </c>
      <c r="F234" s="35">
        <f t="shared" si="61"/>
        <v>-0.13216476774758978</v>
      </c>
      <c r="G234" s="34">
        <v>0</v>
      </c>
      <c r="H234" s="35">
        <f t="shared" si="63"/>
        <v>-1</v>
      </c>
      <c r="I234" s="34">
        <v>2645</v>
      </c>
      <c r="J234" s="35" t="str">
        <f t="shared" si="64"/>
        <v>-</v>
      </c>
      <c r="K234" s="34">
        <v>12397</v>
      </c>
      <c r="L234" s="35">
        <f t="shared" si="62"/>
        <v>-0.37401535043425571</v>
      </c>
      <c r="M234" s="34">
        <v>16833</v>
      </c>
      <c r="N234" s="35">
        <f t="shared" si="65"/>
        <v>0.35782850689682988</v>
      </c>
      <c r="O234" s="35">
        <f t="shared" si="66"/>
        <v>-0.15002019793981014</v>
      </c>
    </row>
    <row r="235" spans="2:18" x14ac:dyDescent="0.25">
      <c r="B235" s="33" t="s">
        <v>43</v>
      </c>
      <c r="C235" s="34">
        <v>24085</v>
      </c>
      <c r="D235" s="35">
        <v>3.8997454812130572E-2</v>
      </c>
      <c r="E235" s="34">
        <v>20960</v>
      </c>
      <c r="F235" s="35">
        <f t="shared" si="61"/>
        <v>-0.12974880631098196</v>
      </c>
      <c r="G235" s="34">
        <v>46</v>
      </c>
      <c r="H235" s="35">
        <f t="shared" si="63"/>
        <v>-0.99780534351145034</v>
      </c>
      <c r="I235" s="34">
        <v>4970</v>
      </c>
      <c r="J235" s="35">
        <f t="shared" si="64"/>
        <v>107.04347826086956</v>
      </c>
      <c r="K235" s="34">
        <v>16875</v>
      </c>
      <c r="L235" s="35">
        <f t="shared" si="62"/>
        <v>-0.19489503816793896</v>
      </c>
      <c r="M235" s="34">
        <v>16852</v>
      </c>
      <c r="N235" s="35">
        <f t="shared" si="65"/>
        <v>-1.3629629629630102E-3</v>
      </c>
      <c r="O235" s="35">
        <f t="shared" si="66"/>
        <v>-0.19599236641221374</v>
      </c>
    </row>
    <row r="236" spans="2:18" x14ac:dyDescent="0.25">
      <c r="B236" s="33" t="s">
        <v>45</v>
      </c>
      <c r="C236" s="34">
        <v>33351</v>
      </c>
      <c r="D236" s="35">
        <v>-6.5719808387259437E-2</v>
      </c>
      <c r="E236" s="34">
        <v>33350</v>
      </c>
      <c r="F236" s="35">
        <f t="shared" si="61"/>
        <v>-2.9984108422587141E-5</v>
      </c>
      <c r="G236" s="34">
        <v>951</v>
      </c>
      <c r="H236" s="35">
        <f t="shared" si="63"/>
        <v>-0.97148425787106452</v>
      </c>
      <c r="I236" s="34">
        <v>8071</v>
      </c>
      <c r="J236" s="35">
        <f t="shared" si="64"/>
        <v>7.4868559411146158</v>
      </c>
      <c r="K236" s="34">
        <v>25857</v>
      </c>
      <c r="L236" s="35">
        <f t="shared" si="62"/>
        <v>-0.22467766116941534</v>
      </c>
      <c r="M236" s="34">
        <v>32413</v>
      </c>
      <c r="N236" s="35">
        <f t="shared" si="65"/>
        <v>0.25354836214564713</v>
      </c>
      <c r="O236" s="35">
        <f t="shared" si="66"/>
        <v>-2.8095952023987958E-2</v>
      </c>
    </row>
    <row r="237" spans="2:18" x14ac:dyDescent="0.25">
      <c r="B237" s="33" t="s">
        <v>47</v>
      </c>
      <c r="C237" s="34">
        <v>25622</v>
      </c>
      <c r="D237" s="35">
        <v>-1.4803706694351493E-2</v>
      </c>
      <c r="E237" s="34">
        <v>21902</v>
      </c>
      <c r="F237" s="35">
        <f t="shared" si="61"/>
        <v>-0.14518772929513701</v>
      </c>
      <c r="G237" s="34">
        <v>877</v>
      </c>
      <c r="H237" s="35">
        <f t="shared" si="63"/>
        <v>-0.95995799470368004</v>
      </c>
      <c r="I237" s="34">
        <v>6420</v>
      </c>
      <c r="J237" s="35">
        <f t="shared" si="64"/>
        <v>6.3204104903078679</v>
      </c>
      <c r="K237" s="34">
        <v>22151</v>
      </c>
      <c r="L237" s="35">
        <f t="shared" si="62"/>
        <v>1.1368824764861563E-2</v>
      </c>
      <c r="M237" s="34">
        <v>23093</v>
      </c>
      <c r="N237" s="35">
        <f t="shared" si="65"/>
        <v>4.2526296781183692E-2</v>
      </c>
      <c r="O237" s="35">
        <f t="shared" si="66"/>
        <v>5.4378595562049048E-2</v>
      </c>
    </row>
    <row r="238" spans="2:18" x14ac:dyDescent="0.25">
      <c r="B238" s="33" t="s">
        <v>49</v>
      </c>
      <c r="C238" s="34">
        <v>26090</v>
      </c>
      <c r="D238" s="35">
        <v>-5.1514160031991829E-2</v>
      </c>
      <c r="E238" s="34">
        <v>22960</v>
      </c>
      <c r="F238" s="35">
        <f t="shared" si="61"/>
        <v>-0.11996933691069378</v>
      </c>
      <c r="G238" s="34">
        <v>673</v>
      </c>
      <c r="H238" s="35">
        <f t="shared" si="63"/>
        <v>-0.9706881533101045</v>
      </c>
      <c r="I238" s="34">
        <v>10531</v>
      </c>
      <c r="J238" s="35">
        <f t="shared" si="64"/>
        <v>14.647845468053491</v>
      </c>
      <c r="K238" s="34">
        <v>15115</v>
      </c>
      <c r="L238" s="35">
        <f t="shared" si="62"/>
        <v>-0.34168118466898956</v>
      </c>
      <c r="M238" s="34"/>
      <c r="N238" s="35"/>
      <c r="O238" s="35"/>
    </row>
    <row r="239" spans="2:18" x14ac:dyDescent="0.25">
      <c r="B239" s="33" t="s">
        <v>51</v>
      </c>
      <c r="C239" s="34">
        <v>89374</v>
      </c>
      <c r="D239" s="35">
        <v>-0.12960402017880446</v>
      </c>
      <c r="E239" s="34">
        <v>77827</v>
      </c>
      <c r="F239" s="35">
        <f t="shared" si="61"/>
        <v>-0.12919864837648531</v>
      </c>
      <c r="G239" s="34">
        <v>4243</v>
      </c>
      <c r="H239" s="35">
        <f t="shared" si="63"/>
        <v>-0.94548164518740285</v>
      </c>
      <c r="I239" s="34">
        <v>49710</v>
      </c>
      <c r="J239" s="35">
        <f t="shared" si="64"/>
        <v>10.715767145887344</v>
      </c>
      <c r="K239" s="34">
        <v>82365</v>
      </c>
      <c r="L239" s="35">
        <f t="shared" si="62"/>
        <v>5.830881313682923E-2</v>
      </c>
      <c r="M239" s="34"/>
      <c r="N239" s="35"/>
      <c r="O239" s="35"/>
    </row>
    <row r="240" spans="2:18" x14ac:dyDescent="0.25">
      <c r="B240" s="33" t="s">
        <v>53</v>
      </c>
      <c r="C240" s="34">
        <v>134381</v>
      </c>
      <c r="D240" s="35">
        <v>-0.11045430173366788</v>
      </c>
      <c r="E240" s="34">
        <v>134524</v>
      </c>
      <c r="F240" s="35">
        <f t="shared" si="61"/>
        <v>1.0641385314889007E-3</v>
      </c>
      <c r="G240" s="34">
        <v>3945</v>
      </c>
      <c r="H240" s="35">
        <f t="shared" si="63"/>
        <v>-0.9706743778061907</v>
      </c>
      <c r="I240" s="34">
        <v>83618</v>
      </c>
      <c r="J240" s="35">
        <f t="shared" si="64"/>
        <v>20.195944233206589</v>
      </c>
      <c r="K240" s="34">
        <v>121005</v>
      </c>
      <c r="L240" s="35">
        <f t="shared" si="62"/>
        <v>-0.10049507894502097</v>
      </c>
      <c r="M240" s="34"/>
      <c r="N240" s="35"/>
      <c r="O240" s="35"/>
    </row>
    <row r="241" spans="2:15" x14ac:dyDescent="0.25">
      <c r="B241" s="33" t="s">
        <v>55</v>
      </c>
      <c r="C241" s="34">
        <v>139851</v>
      </c>
      <c r="D241" s="35">
        <v>-9.090849996099748E-2</v>
      </c>
      <c r="E241" s="34">
        <v>130985</v>
      </c>
      <c r="F241" s="35">
        <f t="shared" si="61"/>
        <v>-6.339604293140555E-2</v>
      </c>
      <c r="G241" s="34">
        <v>5693</v>
      </c>
      <c r="H241" s="35">
        <f t="shared" si="63"/>
        <v>-0.95653700805435737</v>
      </c>
      <c r="I241" s="34">
        <v>95576</v>
      </c>
      <c r="J241" s="35">
        <f t="shared" si="64"/>
        <v>15.788336553662393</v>
      </c>
      <c r="K241" s="34">
        <v>124066</v>
      </c>
      <c r="L241" s="35">
        <f t="shared" si="62"/>
        <v>-5.2822842310188189E-2</v>
      </c>
      <c r="M241" s="34"/>
      <c r="N241" s="35"/>
      <c r="O241" s="35"/>
    </row>
    <row r="242" spans="2:15" ht="15.75" x14ac:dyDescent="0.25">
      <c r="B242" s="36" t="s">
        <v>56</v>
      </c>
      <c r="C242" s="37">
        <v>993655</v>
      </c>
      <c r="D242" s="38">
        <v>-3.521147273574643E-2</v>
      </c>
      <c r="E242" s="37">
        <v>942683</v>
      </c>
      <c r="F242" s="38">
        <f t="shared" si="61"/>
        <v>-5.1297482526631466E-2</v>
      </c>
      <c r="G242" s="37">
        <v>319982</v>
      </c>
      <c r="H242" s="38">
        <f t="shared" si="63"/>
        <v>-0.6605624584298222</v>
      </c>
      <c r="I242" s="37">
        <v>273883</v>
      </c>
      <c r="J242" s="38">
        <f t="shared" si="64"/>
        <v>-0.14406747879568227</v>
      </c>
      <c r="K242" s="37">
        <v>736263</v>
      </c>
      <c r="L242" s="38">
        <f t="shared" si="62"/>
        <v>-0.21897074626359025</v>
      </c>
      <c r="M242" s="37">
        <v>479270</v>
      </c>
      <c r="N242" s="38">
        <v>0.21731113097898969</v>
      </c>
      <c r="O242" s="38">
        <v>-0.16849269674715084</v>
      </c>
    </row>
    <row r="244" spans="2:15" x14ac:dyDescent="0.25">
      <c r="B244" s="40" t="s">
        <v>97</v>
      </c>
      <c r="C244" s="40"/>
      <c r="D244" s="40"/>
      <c r="E244" s="40"/>
      <c r="F244" s="40"/>
      <c r="G244" s="40"/>
      <c r="H244" s="40"/>
      <c r="I244" s="40"/>
      <c r="J244" s="40"/>
      <c r="K244" s="41"/>
      <c r="L244" s="40"/>
      <c r="M244" s="40"/>
      <c r="N244" s="40"/>
      <c r="O244" s="40"/>
    </row>
  </sheetData>
  <mergeCells count="77">
    <mergeCell ref="C227:O227"/>
    <mergeCell ref="C228:D228"/>
    <mergeCell ref="E228:F228"/>
    <mergeCell ref="G228:H228"/>
    <mergeCell ref="I228:J228"/>
    <mergeCell ref="K228:L228"/>
    <mergeCell ref="M228:O228"/>
    <mergeCell ref="C205:O205"/>
    <mergeCell ref="C206:D206"/>
    <mergeCell ref="E206:F206"/>
    <mergeCell ref="G206:H206"/>
    <mergeCell ref="I206:J206"/>
    <mergeCell ref="K206:L206"/>
    <mergeCell ref="M206:O206"/>
    <mergeCell ref="C183:O183"/>
    <mergeCell ref="C184:D184"/>
    <mergeCell ref="E184:F184"/>
    <mergeCell ref="G184:H184"/>
    <mergeCell ref="I184:J184"/>
    <mergeCell ref="K184:L184"/>
    <mergeCell ref="M184:O184"/>
    <mergeCell ref="C161:O161"/>
    <mergeCell ref="C162:D162"/>
    <mergeCell ref="E162:F162"/>
    <mergeCell ref="G162:H162"/>
    <mergeCell ref="I162:J162"/>
    <mergeCell ref="K162:L162"/>
    <mergeCell ref="M162:O162"/>
    <mergeCell ref="C139:O139"/>
    <mergeCell ref="C140:D140"/>
    <mergeCell ref="E140:F140"/>
    <mergeCell ref="G140:H140"/>
    <mergeCell ref="I140:J140"/>
    <mergeCell ref="K140:L140"/>
    <mergeCell ref="M140:O140"/>
    <mergeCell ref="C117:O117"/>
    <mergeCell ref="C118:D118"/>
    <mergeCell ref="E118:F118"/>
    <mergeCell ref="G118:H118"/>
    <mergeCell ref="I118:J118"/>
    <mergeCell ref="K118:L118"/>
    <mergeCell ref="M118:O118"/>
    <mergeCell ref="C95:O95"/>
    <mergeCell ref="C96:D96"/>
    <mergeCell ref="E96:F96"/>
    <mergeCell ref="G96:H96"/>
    <mergeCell ref="I96:J96"/>
    <mergeCell ref="K96:L96"/>
    <mergeCell ref="M96:O96"/>
    <mergeCell ref="C73:O73"/>
    <mergeCell ref="C74:D74"/>
    <mergeCell ref="E74:F74"/>
    <mergeCell ref="G74:H74"/>
    <mergeCell ref="I74:J74"/>
    <mergeCell ref="K74:L74"/>
    <mergeCell ref="M74:O74"/>
    <mergeCell ref="C50:O50"/>
    <mergeCell ref="C51:D51"/>
    <mergeCell ref="E51:F51"/>
    <mergeCell ref="G51:H51"/>
    <mergeCell ref="I51:J51"/>
    <mergeCell ref="K51:L51"/>
    <mergeCell ref="M51:O51"/>
    <mergeCell ref="C28:O28"/>
    <mergeCell ref="C29:D29"/>
    <mergeCell ref="E29:F29"/>
    <mergeCell ref="G29:H29"/>
    <mergeCell ref="I29:J29"/>
    <mergeCell ref="K29:L29"/>
    <mergeCell ref="M29:O29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B6D-D0A2-473C-A7D1-1F9E240DFC8E}">
  <dimension ref="A1:EF244"/>
  <sheetViews>
    <sheetView showGridLines="0" workbookViewId="0">
      <selection activeCell="J255" sqref="J255"/>
    </sheetView>
  </sheetViews>
  <sheetFormatPr baseColWidth="10" defaultRowHeight="15" x14ac:dyDescent="0.25"/>
  <cols>
    <col min="1" max="1" width="18.42578125" customWidth="1"/>
    <col min="2" max="2" width="20.7109375" customWidth="1"/>
    <col min="15" max="15" width="17.85546875" customWidth="1"/>
    <col min="16" max="16" width="15.85546875" customWidth="1"/>
  </cols>
  <sheetData>
    <row r="1" spans="1:136" ht="40.5" customHeight="1" x14ac:dyDescent="0.25">
      <c r="Z1" t="e">
        <v>#REF!</v>
      </c>
    </row>
    <row r="4" spans="1:136" ht="21.75" thickBot="1" x14ac:dyDescent="0.3">
      <c r="B4" s="11" t="s">
        <v>108</v>
      </c>
      <c r="C4" s="12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R4" s="13" t="str">
        <f>CONCATENATE("año ",K7,": ",FIXED(K21,0)," (",FIXED(L21*100,1),"%)")</f>
        <v>año 2022: 2.816.231 (-8,1%)</v>
      </c>
    </row>
    <row r="5" spans="1:136" ht="9.75" customHeight="1" thickBot="1" x14ac:dyDescent="0.3">
      <c r="B5" s="14"/>
      <c r="C5" s="15"/>
      <c r="D5" s="14"/>
      <c r="E5" s="14"/>
      <c r="F5" s="14"/>
      <c r="G5" s="16"/>
      <c r="H5" s="16"/>
      <c r="I5" s="16"/>
      <c r="J5" s="16"/>
      <c r="K5" s="14"/>
      <c r="L5" s="14"/>
      <c r="M5" s="16"/>
      <c r="N5" s="16"/>
      <c r="O5" s="16"/>
      <c r="R5" s="13" t="s">
        <v>28</v>
      </c>
    </row>
    <row r="6" spans="1:136" ht="22.5" thickTop="1" thickBot="1" x14ac:dyDescent="0.3">
      <c r="B6" s="17" t="s">
        <v>29</v>
      </c>
      <c r="C6" s="18" t="s">
        <v>30</v>
      </c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20"/>
    </row>
    <row r="7" spans="1:136" ht="22.5" thickTop="1" thickBot="1" x14ac:dyDescent="0.3">
      <c r="B7" s="17">
        <v>2017</v>
      </c>
      <c r="C7" s="21">
        <v>2018</v>
      </c>
      <c r="D7" s="22"/>
      <c r="E7" s="21">
        <v>2019</v>
      </c>
      <c r="F7" s="22"/>
      <c r="G7" s="21">
        <v>2020</v>
      </c>
      <c r="H7" s="22"/>
      <c r="I7" s="21">
        <v>2021</v>
      </c>
      <c r="J7" s="22"/>
      <c r="K7" s="21">
        <v>2022</v>
      </c>
      <c r="L7" s="23"/>
      <c r="M7" s="24">
        <v>2023</v>
      </c>
      <c r="N7" s="25"/>
      <c r="O7" s="26"/>
    </row>
    <row r="8" spans="1:136" ht="31.5" thickTop="1" thickBot="1" x14ac:dyDescent="0.3">
      <c r="B8" s="27"/>
      <c r="C8" s="28" t="s">
        <v>31</v>
      </c>
      <c r="D8" s="29" t="str">
        <f>CONCATENATE("Variación ",RIGHT(C7,2),"/",RIGHT(B7,2))</f>
        <v>Variación 18/17</v>
      </c>
      <c r="E8" s="30" t="s">
        <v>31</v>
      </c>
      <c r="F8" s="29" t="str">
        <f>CONCATENATE("Variación ",RIGHT(E7,2),"/",RIGHT(C7,2))</f>
        <v>Variación 19/18</v>
      </c>
      <c r="G8" s="30" t="s">
        <v>31</v>
      </c>
      <c r="H8" s="29" t="str">
        <f>CONCATENATE("Variación ",RIGHT(G7,2),"/",RIGHT(E7,2))</f>
        <v>Variación 20/19</v>
      </c>
      <c r="I8" s="30" t="s">
        <v>31</v>
      </c>
      <c r="J8" s="29" t="str">
        <f>CONCATENATE("Variación ",RIGHT(I7,2),"/",RIGHT(G7,2))</f>
        <v>Variación 21/20</v>
      </c>
      <c r="K8" s="30" t="s">
        <v>31</v>
      </c>
      <c r="L8" s="29" t="str">
        <f>CONCATENATE("Variación ",RIGHT(K7,2),"/",RIGHT(E7,2))</f>
        <v>Variación 22/19</v>
      </c>
      <c r="M8" s="31" t="s">
        <v>31</v>
      </c>
      <c r="N8" s="32" t="str">
        <f>CONCATENATE("Variación ",RIGHT(M7,2),"/",RIGHT(K7,2))</f>
        <v>Variación 23/22</v>
      </c>
      <c r="O8" s="32" t="str">
        <f>CONCATENATE("Variación ",RIGHT(M7,2),"/",RIGHT(E7,2))</f>
        <v>Variación 23/19</v>
      </c>
      <c r="T8" t="str">
        <f>IFERROR(S8/S47-1,"-")</f>
        <v>-</v>
      </c>
      <c r="X8" t="str">
        <f>IFERROR(W8/W21-1,"-")</f>
        <v>-</v>
      </c>
      <c r="Z8" t="str">
        <f>IFERROR(Y8/Y21-1,"-")</f>
        <v>-</v>
      </c>
      <c r="AB8" t="str">
        <f>IFERROR(AA8/AA21-1,"-")</f>
        <v>-</v>
      </c>
      <c r="AD8" t="str">
        <f>IFERROR(AC8/AC21-1,"-")</f>
        <v>-</v>
      </c>
      <c r="AF8" t="str">
        <f>IFERROR(AE8/AE21-1,"-")</f>
        <v>-</v>
      </c>
      <c r="AH8" t="str">
        <f>IFERROR(AG8/AG21-1,"-")</f>
        <v>-</v>
      </c>
      <c r="AJ8" t="str">
        <f>IFERROR(AI8/AI21-1,"-")</f>
        <v>-</v>
      </c>
      <c r="AL8" t="str">
        <f>IFERROR(AK8/AK21-1,"-")</f>
        <v>-</v>
      </c>
      <c r="AN8" t="str">
        <f>IFERROR(AM8/AM21-1,"-")</f>
        <v>-</v>
      </c>
      <c r="AP8" t="str">
        <f>IFERROR(AO8/AO21-1,"-")</f>
        <v>-</v>
      </c>
      <c r="AR8" t="str">
        <f>IFERROR(AQ8/AQ21-1,"-")</f>
        <v>-</v>
      </c>
      <c r="AT8" t="str">
        <f>IFERROR(AS8/AS21-1,"-")</f>
        <v>-</v>
      </c>
      <c r="AV8" t="str">
        <f>IFERROR(AU8/AU21-1,"-")</f>
        <v>-</v>
      </c>
      <c r="AX8" t="str">
        <f>IFERROR(AW8/AW21-1,"-")</f>
        <v>-</v>
      </c>
      <c r="AZ8" t="str">
        <f>IFERROR(AY8/AY21-1,"-")</f>
        <v>-</v>
      </c>
      <c r="BB8" t="str">
        <f>IFERROR(BA8/BA21-1,"-")</f>
        <v>-</v>
      </c>
      <c r="BD8" t="str">
        <f>IFERROR(BC8/BC21-1,"-")</f>
        <v>-</v>
      </c>
      <c r="BF8" t="str">
        <f>IFERROR(BE8/BE21-1,"-")</f>
        <v>-</v>
      </c>
      <c r="BH8" t="str">
        <f>IFERROR(BG8/BG21-1,"-")</f>
        <v>-</v>
      </c>
      <c r="BJ8" t="str">
        <f>IFERROR(BI8/BI21-1,"-")</f>
        <v>-</v>
      </c>
      <c r="BL8" t="str">
        <f>IFERROR(BK8/BK21-1,"-")</f>
        <v>-</v>
      </c>
      <c r="BN8" t="str">
        <f>IFERROR(BM8/BM21-1,"-")</f>
        <v>-</v>
      </c>
      <c r="BP8" t="str">
        <f>IFERROR(BO8/BO21-1,"-")</f>
        <v>-</v>
      </c>
      <c r="BR8" t="str">
        <f>IFERROR(BQ8/BQ21-1,"-")</f>
        <v>-</v>
      </c>
      <c r="BT8" t="str">
        <f>IFERROR(BS8/BS21-1,"-")</f>
        <v>-</v>
      </c>
      <c r="BV8" t="str">
        <f>IFERROR(BU8/BU21-1,"-")</f>
        <v>-</v>
      </c>
      <c r="BX8" t="str">
        <f>IFERROR(BW8/BW21-1,"-")</f>
        <v>-</v>
      </c>
      <c r="BZ8" t="str">
        <f>IFERROR(BY8/BY21-1,"-")</f>
        <v>-</v>
      </c>
      <c r="CB8" t="str">
        <f>IFERROR(CA8/CA21-1,"-")</f>
        <v>-</v>
      </c>
      <c r="CD8" t="str">
        <f>IFERROR(CC8/CC21-1,"-")</f>
        <v>-</v>
      </c>
      <c r="CF8" t="str">
        <f>IFERROR(CE8/CE21-1,"-")</f>
        <v>-</v>
      </c>
      <c r="CH8" t="str">
        <f>IFERROR(CG8/CG21-1,"-")</f>
        <v>-</v>
      </c>
      <c r="CJ8" t="str">
        <f>IFERROR(CI8/CI21-1,"-")</f>
        <v>-</v>
      </c>
      <c r="CL8" t="str">
        <f>IFERROR(CK8/CK21-1,"-")</f>
        <v>-</v>
      </c>
      <c r="CN8" t="str">
        <f>IFERROR(CM8/CM21-1,"-")</f>
        <v>-</v>
      </c>
      <c r="CP8" t="str">
        <f>IFERROR(CO8/CO21-1,"-")</f>
        <v>-</v>
      </c>
      <c r="CR8" t="str">
        <f>IFERROR(CQ8/CQ21-1,"-")</f>
        <v>-</v>
      </c>
      <c r="CT8" t="str">
        <f>IFERROR(CS8/CS21-1,"-")</f>
        <v>-</v>
      </c>
      <c r="CV8" t="str">
        <f>IFERROR(CU8/CU21-1,"-")</f>
        <v>-</v>
      </c>
      <c r="CX8" t="str">
        <f>IFERROR(CW8/CW21-1,"-")</f>
        <v>-</v>
      </c>
      <c r="CZ8" t="str">
        <f>IFERROR(CY8/CY21-1,"-")</f>
        <v>-</v>
      </c>
      <c r="DB8" t="str">
        <f>IFERROR(DA8/DA21-1,"-")</f>
        <v>-</v>
      </c>
      <c r="DD8" t="str">
        <f>IFERROR(DC8/DC21-1,"-")</f>
        <v>-</v>
      </c>
      <c r="DF8" t="str">
        <f>IFERROR(DE8/DE21-1,"-")</f>
        <v>-</v>
      </c>
      <c r="DH8" t="str">
        <f>IFERROR(DG8/DG21-1,"-")</f>
        <v>-</v>
      </c>
      <c r="DJ8" t="str">
        <f>IFERROR(DI8/DI21-1,"-")</f>
        <v>-</v>
      </c>
      <c r="DL8" t="str">
        <f>IFERROR(DK8/DK21-1,"-")</f>
        <v>-</v>
      </c>
      <c r="DN8" t="str">
        <f>IFERROR(DM8/DM21-1,"-")</f>
        <v>-</v>
      </c>
      <c r="DP8" t="str">
        <f>IFERROR(DO8/DO21-1,"-")</f>
        <v>-</v>
      </c>
      <c r="DR8" t="str">
        <f>IFERROR(DQ8/DQ21-1,"-")</f>
        <v>-</v>
      </c>
      <c r="DT8" t="str">
        <f>IFERROR(DS8/DS21-1,"-")</f>
        <v>-</v>
      </c>
      <c r="DV8" t="str">
        <f>IFERROR(DU8/DU21-1,"-")</f>
        <v>-</v>
      </c>
      <c r="DX8" t="str">
        <f>IFERROR(DW8/DW21-1,"-")</f>
        <v>-</v>
      </c>
      <c r="DZ8" t="str">
        <f>IFERROR(DY8/DY21-1,"-")</f>
        <v>-</v>
      </c>
      <c r="EB8" t="str">
        <f>IFERROR(EA8/EA21-1,"-")</f>
        <v>-</v>
      </c>
      <c r="ED8" t="str">
        <f>IFERROR(EC8/EC21-1,"-")</f>
        <v>-</v>
      </c>
      <c r="EF8" t="str">
        <f>IFERROR(EE8/EE21-1,"-")</f>
        <v>-</v>
      </c>
    </row>
    <row r="9" spans="1:136" x14ac:dyDescent="0.25">
      <c r="A9" s="13" t="s">
        <v>32</v>
      </c>
      <c r="B9" s="33" t="s">
        <v>33</v>
      </c>
      <c r="C9" s="34">
        <v>222283</v>
      </c>
      <c r="D9" s="35">
        <v>-0.1041202335994712</v>
      </c>
      <c r="E9" s="34">
        <v>239830</v>
      </c>
      <c r="F9" s="35">
        <f t="shared" ref="F9:F21" si="0">IFERROR(E9/C9-1,"-")</f>
        <v>7.8939909934632846E-2</v>
      </c>
      <c r="G9" s="34">
        <v>209769</v>
      </c>
      <c r="H9" s="35">
        <f>IFERROR(G9/E9-1,"-")</f>
        <v>-0.12534295125714046</v>
      </c>
      <c r="I9" s="34">
        <v>17528</v>
      </c>
      <c r="J9" s="35">
        <f>IFERROR(I9/G9-1,"-")</f>
        <v>-0.9164414188941169</v>
      </c>
      <c r="K9" s="34">
        <v>135642</v>
      </c>
      <c r="L9" s="35">
        <f t="shared" ref="L9:L21" si="1">IFERROR(K9/E9-1,"-")</f>
        <v>-0.43442438393862315</v>
      </c>
      <c r="M9" s="34">
        <v>242354</v>
      </c>
      <c r="N9" s="35">
        <f>IFERROR(M9/K9-1,"-")</f>
        <v>0.78671797820733991</v>
      </c>
      <c r="O9" s="35">
        <f>IFERROR(M9/E9-1,"-")</f>
        <v>1.0524121252553975E-2</v>
      </c>
    </row>
    <row r="10" spans="1:136" x14ac:dyDescent="0.25">
      <c r="A10" s="13" t="s">
        <v>34</v>
      </c>
      <c r="B10" s="33" t="s">
        <v>35</v>
      </c>
      <c r="C10" s="34">
        <v>246215</v>
      </c>
      <c r="D10" s="35">
        <v>5.1603148637740182E-2</v>
      </c>
      <c r="E10" s="34">
        <v>272428</v>
      </c>
      <c r="F10" s="35">
        <f t="shared" si="0"/>
        <v>0.10646386288406484</v>
      </c>
      <c r="G10" s="34">
        <v>215054</v>
      </c>
      <c r="H10" s="35">
        <f t="shared" ref="H10:H21" si="2">IFERROR(G10/E10-1,"-")</f>
        <v>-0.21060243440468673</v>
      </c>
      <c r="I10" s="34">
        <v>11903</v>
      </c>
      <c r="J10" s="35">
        <f t="shared" ref="J10:J21" si="3">IFERROR(I10/G10-1,"-")</f>
        <v>-0.94465111088377807</v>
      </c>
      <c r="K10" s="34">
        <v>203781</v>
      </c>
      <c r="L10" s="35">
        <f t="shared" si="1"/>
        <v>-0.2519821751068172</v>
      </c>
      <c r="M10" s="34">
        <v>262225</v>
      </c>
      <c r="N10" s="35">
        <f t="shared" ref="N10:N20" si="4">IFERROR(M10/K10-1,"-")</f>
        <v>0.28679808225496983</v>
      </c>
      <c r="O10" s="35">
        <f t="shared" ref="O10:O20" si="5">IFERROR(M10/E10-1,"-")</f>
        <v>-3.7452097434918619E-2</v>
      </c>
    </row>
    <row r="11" spans="1:136" x14ac:dyDescent="0.25">
      <c r="A11" s="13" t="s">
        <v>36</v>
      </c>
      <c r="B11" s="33" t="s">
        <v>37</v>
      </c>
      <c r="C11" s="34">
        <v>299960</v>
      </c>
      <c r="D11" s="35">
        <v>9.9177339269682419E-2</v>
      </c>
      <c r="E11" s="34">
        <v>295614</v>
      </c>
      <c r="F11" s="35">
        <f t="shared" si="0"/>
        <v>-1.4488598479797332E-2</v>
      </c>
      <c r="G11" s="34">
        <v>99407</v>
      </c>
      <c r="H11" s="35">
        <f t="shared" si="2"/>
        <v>-0.66372702240083359</v>
      </c>
      <c r="I11" s="34">
        <v>17476</v>
      </c>
      <c r="J11" s="35">
        <f t="shared" si="3"/>
        <v>-0.82419749112235552</v>
      </c>
      <c r="K11" s="34">
        <v>234486</v>
      </c>
      <c r="L11" s="35">
        <f t="shared" si="1"/>
        <v>-0.2067831699445899</v>
      </c>
      <c r="M11" s="34">
        <v>275748</v>
      </c>
      <c r="N11" s="35">
        <f t="shared" si="4"/>
        <v>0.17596786162073652</v>
      </c>
      <c r="O11" s="35">
        <f t="shared" si="5"/>
        <v>-6.720250055816035E-2</v>
      </c>
    </row>
    <row r="12" spans="1:136" x14ac:dyDescent="0.25">
      <c r="A12" s="13" t="s">
        <v>38</v>
      </c>
      <c r="B12" s="33" t="s">
        <v>39</v>
      </c>
      <c r="C12" s="34">
        <v>266433</v>
      </c>
      <c r="D12" s="35">
        <v>-9.0523362189027567E-2</v>
      </c>
      <c r="E12" s="34">
        <v>256776</v>
      </c>
      <c r="F12" s="35">
        <f t="shared" si="0"/>
        <v>-3.6245510128249836E-2</v>
      </c>
      <c r="G12" s="34">
        <v>0</v>
      </c>
      <c r="H12" s="35">
        <f t="shared" si="2"/>
        <v>-1</v>
      </c>
      <c r="I12" s="34">
        <v>22187</v>
      </c>
      <c r="J12" s="35" t="str">
        <f t="shared" si="3"/>
        <v>-</v>
      </c>
      <c r="K12" s="34">
        <v>240350</v>
      </c>
      <c r="L12" s="35">
        <f t="shared" si="1"/>
        <v>-6.3970152973798156E-2</v>
      </c>
      <c r="M12" s="34">
        <v>266919</v>
      </c>
      <c r="N12" s="35">
        <f t="shared" si="4"/>
        <v>0.1105429581859787</v>
      </c>
      <c r="O12" s="35">
        <f t="shared" si="5"/>
        <v>3.9501355266847282E-2</v>
      </c>
    </row>
    <row r="13" spans="1:136" x14ac:dyDescent="0.25">
      <c r="A13" s="13" t="s">
        <v>40</v>
      </c>
      <c r="B13" s="33" t="s">
        <v>41</v>
      </c>
      <c r="C13" s="34">
        <v>245563</v>
      </c>
      <c r="D13" s="35">
        <v>5.6016891935476876E-2</v>
      </c>
      <c r="E13" s="34">
        <v>230821</v>
      </c>
      <c r="F13" s="35">
        <f t="shared" si="0"/>
        <v>-6.0033474098296513E-2</v>
      </c>
      <c r="G13" s="34">
        <v>0</v>
      </c>
      <c r="H13" s="35">
        <f t="shared" si="2"/>
        <v>-1</v>
      </c>
      <c r="I13" s="34">
        <v>37081</v>
      </c>
      <c r="J13" s="35" t="str">
        <f t="shared" si="3"/>
        <v>-</v>
      </c>
      <c r="K13" s="34">
        <v>221255</v>
      </c>
      <c r="L13" s="35">
        <f t="shared" si="1"/>
        <v>-4.1443369537433772E-2</v>
      </c>
      <c r="M13" s="34">
        <v>238368</v>
      </c>
      <c r="N13" s="35">
        <f t="shared" si="4"/>
        <v>7.7345144742491767E-2</v>
      </c>
      <c r="O13" s="35">
        <f t="shared" si="5"/>
        <v>3.2696331789568545E-2</v>
      </c>
    </row>
    <row r="14" spans="1:136" x14ac:dyDescent="0.25">
      <c r="A14" s="13" t="s">
        <v>42</v>
      </c>
      <c r="B14" s="33" t="s">
        <v>43</v>
      </c>
      <c r="C14" s="34">
        <v>233824</v>
      </c>
      <c r="D14" s="35">
        <v>4.3295993402514554E-3</v>
      </c>
      <c r="E14" s="34">
        <v>242901</v>
      </c>
      <c r="F14" s="35">
        <f t="shared" si="0"/>
        <v>3.881979608594488E-2</v>
      </c>
      <c r="G14" s="34">
        <v>788</v>
      </c>
      <c r="H14" s="35">
        <f t="shared" si="2"/>
        <v>-0.99675587996755877</v>
      </c>
      <c r="I14" s="34">
        <v>52728</v>
      </c>
      <c r="J14" s="35">
        <f t="shared" si="3"/>
        <v>65.913705583756339</v>
      </c>
      <c r="K14" s="34">
        <v>230602</v>
      </c>
      <c r="L14" s="35">
        <f t="shared" si="1"/>
        <v>-5.0633797308368478E-2</v>
      </c>
      <c r="M14" s="34">
        <v>241359</v>
      </c>
      <c r="N14" s="35">
        <f t="shared" si="4"/>
        <v>4.6647470533646818E-2</v>
      </c>
      <c r="O14" s="35">
        <f t="shared" si="5"/>
        <v>-6.3482653426705227E-3</v>
      </c>
    </row>
    <row r="15" spans="1:136" x14ac:dyDescent="0.25">
      <c r="A15" s="13" t="s">
        <v>44</v>
      </c>
      <c r="B15" s="33" t="s">
        <v>45</v>
      </c>
      <c r="C15" s="34">
        <v>258746</v>
      </c>
      <c r="D15" s="35">
        <v>-0.10026740292300251</v>
      </c>
      <c r="E15" s="34">
        <v>270438</v>
      </c>
      <c r="F15" s="35">
        <f t="shared" si="0"/>
        <v>4.51871719756054E-2</v>
      </c>
      <c r="G15" s="34">
        <v>57457</v>
      </c>
      <c r="H15" s="35">
        <f t="shared" si="2"/>
        <v>-0.78754095208513597</v>
      </c>
      <c r="I15" s="34">
        <v>113436</v>
      </c>
      <c r="J15" s="35">
        <f t="shared" si="3"/>
        <v>0.97427641540630394</v>
      </c>
      <c r="K15" s="34">
        <v>266002</v>
      </c>
      <c r="L15" s="35">
        <f t="shared" si="1"/>
        <v>-1.6403020285610803E-2</v>
      </c>
      <c r="M15" s="34">
        <v>275470</v>
      </c>
      <c r="N15" s="35">
        <f t="shared" si="4"/>
        <v>3.5593717340471231E-2</v>
      </c>
      <c r="O15" s="35">
        <f t="shared" si="5"/>
        <v>1.8606852587284228E-2</v>
      </c>
    </row>
    <row r="16" spans="1:136" x14ac:dyDescent="0.25">
      <c r="A16" s="13" t="s">
        <v>46</v>
      </c>
      <c r="B16" s="33" t="s">
        <v>47</v>
      </c>
      <c r="C16" s="34">
        <v>260216</v>
      </c>
      <c r="D16" s="35">
        <v>-7.5862019980325046E-2</v>
      </c>
      <c r="E16" s="34">
        <v>273783</v>
      </c>
      <c r="F16" s="35">
        <f t="shared" si="0"/>
        <v>5.2137455037353675E-2</v>
      </c>
      <c r="G16" s="34">
        <v>69133</v>
      </c>
      <c r="H16" s="35">
        <f t="shared" si="2"/>
        <v>-0.74748980031630885</v>
      </c>
      <c r="I16" s="34">
        <v>173983</v>
      </c>
      <c r="J16" s="35">
        <f t="shared" si="3"/>
        <v>1.5166418353029667</v>
      </c>
      <c r="K16" s="34">
        <v>278200</v>
      </c>
      <c r="L16" s="35">
        <f t="shared" si="1"/>
        <v>1.613321499143483E-2</v>
      </c>
      <c r="M16" s="34">
        <v>275252</v>
      </c>
      <c r="N16" s="35">
        <f t="shared" si="4"/>
        <v>-1.0596693026599602E-2</v>
      </c>
      <c r="O16" s="35">
        <f t="shared" si="5"/>
        <v>5.3655632380389395E-3</v>
      </c>
    </row>
    <row r="17" spans="1:26" x14ac:dyDescent="0.25">
      <c r="A17" s="13" t="s">
        <v>48</v>
      </c>
      <c r="B17" s="33" t="s">
        <v>49</v>
      </c>
      <c r="C17" s="34">
        <v>250201</v>
      </c>
      <c r="D17" s="35">
        <v>2.4199008802188171E-3</v>
      </c>
      <c r="E17" s="34">
        <v>235534</v>
      </c>
      <c r="F17" s="35">
        <f t="shared" si="0"/>
        <v>-5.8620868821467553E-2</v>
      </c>
      <c r="G17" s="34">
        <v>33754</v>
      </c>
      <c r="H17" s="35">
        <f t="shared" si="2"/>
        <v>-0.85669160291083246</v>
      </c>
      <c r="I17" s="34">
        <v>151983</v>
      </c>
      <c r="J17" s="35">
        <f t="shared" si="3"/>
        <v>3.5026663506547369</v>
      </c>
      <c r="K17" s="34">
        <v>231983</v>
      </c>
      <c r="L17" s="35">
        <f t="shared" si="1"/>
        <v>-1.5076379630966197E-2</v>
      </c>
      <c r="M17" s="34"/>
      <c r="N17" s="35"/>
      <c r="O17" s="35"/>
    </row>
    <row r="18" spans="1:26" x14ac:dyDescent="0.25">
      <c r="A18" s="13" t="s">
        <v>50</v>
      </c>
      <c r="B18" s="33" t="s">
        <v>51</v>
      </c>
      <c r="C18" s="34">
        <v>265950</v>
      </c>
      <c r="D18" s="35">
        <v>-6.9121939950577138E-2</v>
      </c>
      <c r="E18" s="34">
        <v>258722</v>
      </c>
      <c r="F18" s="35">
        <f t="shared" si="0"/>
        <v>-2.7178040985147534E-2</v>
      </c>
      <c r="G18" s="34">
        <v>41635</v>
      </c>
      <c r="H18" s="35">
        <f t="shared" si="2"/>
        <v>-0.83907437326551282</v>
      </c>
      <c r="I18" s="34">
        <v>215646</v>
      </c>
      <c r="J18" s="35">
        <f t="shared" si="3"/>
        <v>4.1794403746847602</v>
      </c>
      <c r="K18" s="34">
        <v>272094</v>
      </c>
      <c r="L18" s="35">
        <f t="shared" si="1"/>
        <v>5.1684819999845422E-2</v>
      </c>
      <c r="M18" s="34"/>
      <c r="N18" s="35"/>
      <c r="O18" s="35"/>
    </row>
    <row r="19" spans="1:26" x14ac:dyDescent="0.25">
      <c r="A19" s="13" t="s">
        <v>52</v>
      </c>
      <c r="B19" s="33" t="s">
        <v>53</v>
      </c>
      <c r="C19" s="34">
        <v>256755</v>
      </c>
      <c r="D19" s="35">
        <v>-5.0669417545727846E-2</v>
      </c>
      <c r="E19" s="34">
        <v>231995</v>
      </c>
      <c r="F19" s="35">
        <f t="shared" si="0"/>
        <v>-9.6434344024459162E-2</v>
      </c>
      <c r="G19" s="34">
        <v>29510</v>
      </c>
      <c r="H19" s="35">
        <f t="shared" si="2"/>
        <v>-0.87279898273669687</v>
      </c>
      <c r="I19" s="34">
        <v>205010</v>
      </c>
      <c r="J19" s="35">
        <f t="shared" si="3"/>
        <v>5.9471365638766516</v>
      </c>
      <c r="K19" s="34">
        <v>238077</v>
      </c>
      <c r="L19" s="35">
        <f t="shared" si="1"/>
        <v>2.6216082243151861E-2</v>
      </c>
      <c r="M19" s="34"/>
      <c r="N19" s="35"/>
      <c r="O19" s="35"/>
    </row>
    <row r="20" spans="1:26" x14ac:dyDescent="0.25">
      <c r="A20" s="13" t="s">
        <v>54</v>
      </c>
      <c r="B20" s="33" t="s">
        <v>55</v>
      </c>
      <c r="C20" s="34">
        <v>258185</v>
      </c>
      <c r="D20" s="35">
        <v>1.6604786678926509E-3</v>
      </c>
      <c r="E20" s="34">
        <v>256733</v>
      </c>
      <c r="F20" s="35">
        <f t="shared" si="0"/>
        <v>-5.6238743536611846E-3</v>
      </c>
      <c r="G20" s="34">
        <v>38706</v>
      </c>
      <c r="H20" s="35">
        <f t="shared" si="2"/>
        <v>-0.84923636618588183</v>
      </c>
      <c r="I20" s="34">
        <v>169823</v>
      </c>
      <c r="J20" s="35">
        <f t="shared" si="3"/>
        <v>3.3875109802097869</v>
      </c>
      <c r="K20" s="34">
        <v>263759</v>
      </c>
      <c r="L20" s="35">
        <f t="shared" si="1"/>
        <v>2.7366953215987033E-2</v>
      </c>
      <c r="M20" s="34"/>
      <c r="N20" s="35"/>
      <c r="O20" s="35"/>
      <c r="R20" t="s">
        <v>95</v>
      </c>
      <c r="Z20" t="s">
        <v>95</v>
      </c>
    </row>
    <row r="21" spans="1:26" ht="15.75" x14ac:dyDescent="0.25">
      <c r="A21" s="13" t="s">
        <v>56</v>
      </c>
      <c r="B21" s="36" t="s">
        <v>56</v>
      </c>
      <c r="C21" s="37">
        <v>3064331</v>
      </c>
      <c r="D21" s="38">
        <v>-2.5996473750675042E-2</v>
      </c>
      <c r="E21" s="37">
        <v>3065575</v>
      </c>
      <c r="F21" s="38">
        <f t="shared" si="0"/>
        <v>4.0596136644510672E-4</v>
      </c>
      <c r="G21" s="37">
        <v>795213</v>
      </c>
      <c r="H21" s="38">
        <f t="shared" si="2"/>
        <v>-0.74059907195224395</v>
      </c>
      <c r="I21" s="37">
        <v>1188784</v>
      </c>
      <c r="J21" s="38">
        <f t="shared" si="3"/>
        <v>0.49492525901865281</v>
      </c>
      <c r="K21" s="37">
        <v>2816231</v>
      </c>
      <c r="L21" s="38">
        <f t="shared" si="1"/>
        <v>-8.1336780212521331E-2</v>
      </c>
      <c r="M21" s="37">
        <v>2077695</v>
      </c>
      <c r="N21" s="38">
        <v>0.14769615062105101</v>
      </c>
      <c r="O21" s="38">
        <v>-2.3509176789874298E-3</v>
      </c>
      <c r="P21" s="39"/>
    </row>
    <row r="22" spans="1:26" ht="5.25" customHeight="1" x14ac:dyDescent="0.25">
      <c r="A22" s="13"/>
    </row>
    <row r="23" spans="1:26" x14ac:dyDescent="0.25">
      <c r="B23" s="40" t="s">
        <v>109</v>
      </c>
      <c r="C23" s="40"/>
      <c r="D23" s="40"/>
      <c r="E23" s="40"/>
      <c r="F23" s="40"/>
      <c r="G23" s="40"/>
      <c r="H23" s="40"/>
      <c r="I23" s="40"/>
      <c r="J23" s="40"/>
      <c r="K23" s="41"/>
      <c r="L23" s="40"/>
      <c r="M23" s="40"/>
      <c r="N23" s="40"/>
      <c r="O23" s="40"/>
      <c r="P23" s="39"/>
    </row>
    <row r="26" spans="1:26" ht="21.75" thickBot="1" x14ac:dyDescent="0.3">
      <c r="B26" s="11" t="s">
        <v>110</v>
      </c>
      <c r="C26" s="12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R26" s="13" t="str">
        <f>CONCATENATE("año ",K29,": ",FIXED(K43,0)," (",FIXED(L43*100,1),"%)")</f>
        <v>año 2022: 350.194 (13,1%)</v>
      </c>
    </row>
    <row r="27" spans="1:26" ht="6" customHeight="1" thickBot="1" x14ac:dyDescent="0.3">
      <c r="B27" s="14"/>
      <c r="C27" s="15"/>
      <c r="D27" s="14"/>
      <c r="E27" s="14"/>
      <c r="F27" s="14"/>
      <c r="G27" s="16"/>
      <c r="H27" s="16"/>
      <c r="I27" s="16"/>
      <c r="J27" s="16"/>
      <c r="K27" s="14"/>
      <c r="L27" s="14"/>
      <c r="M27" s="16"/>
      <c r="N27" s="16"/>
      <c r="O27" s="16"/>
      <c r="R27" s="13" t="s">
        <v>59</v>
      </c>
    </row>
    <row r="28" spans="1:26" ht="22.5" thickTop="1" thickBot="1" x14ac:dyDescent="0.3">
      <c r="B28" s="17" t="s">
        <v>60</v>
      </c>
      <c r="C28" s="18" t="s">
        <v>61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0"/>
    </row>
    <row r="29" spans="1:26" ht="22.5" thickTop="1" thickBot="1" x14ac:dyDescent="0.3">
      <c r="B29" s="17">
        <v>2017</v>
      </c>
      <c r="C29" s="21">
        <v>2018</v>
      </c>
      <c r="D29" s="22"/>
      <c r="E29" s="21">
        <v>2019</v>
      </c>
      <c r="F29" s="22"/>
      <c r="G29" s="21">
        <v>2020</v>
      </c>
      <c r="H29" s="22"/>
      <c r="I29" s="21">
        <v>2021</v>
      </c>
      <c r="J29" s="22"/>
      <c r="K29" s="21">
        <v>2022</v>
      </c>
      <c r="L29" s="23"/>
      <c r="M29" s="24">
        <v>2023</v>
      </c>
      <c r="N29" s="25"/>
      <c r="O29" s="26"/>
    </row>
    <row r="30" spans="1:26" ht="31.5" thickTop="1" thickBot="1" x14ac:dyDescent="0.3">
      <c r="B30" s="27"/>
      <c r="C30" s="28" t="s">
        <v>31</v>
      </c>
      <c r="D30" s="29" t="str">
        <f>CONCATENATE("Variación ",RIGHT(C29,2),"/",RIGHT(B29,2))</f>
        <v>Variación 18/17</v>
      </c>
      <c r="E30" s="30" t="s">
        <v>31</v>
      </c>
      <c r="F30" s="29" t="str">
        <f>CONCATENATE("Variación ",RIGHT(E29,2),"/",RIGHT(C29,2))</f>
        <v>Variación 19/18</v>
      </c>
      <c r="G30" s="30" t="s">
        <v>31</v>
      </c>
      <c r="H30" s="29" t="str">
        <f>CONCATENATE("Variación ",RIGHT(G29,2),"/",RIGHT(E29,2))</f>
        <v>Variación 20/19</v>
      </c>
      <c r="I30" s="30" t="s">
        <v>31</v>
      </c>
      <c r="J30" s="29" t="str">
        <f>CONCATENATE("Variación ",RIGHT(I29,2),"/",RIGHT(G29,2))</f>
        <v>Variación 21/20</v>
      </c>
      <c r="K30" s="30" t="s">
        <v>31</v>
      </c>
      <c r="L30" s="29" t="str">
        <f>CONCATENATE("Variación ",RIGHT(K29,2),"/",RIGHT(E29,2))</f>
        <v>Variación 22/19</v>
      </c>
      <c r="M30" s="31" t="s">
        <v>31</v>
      </c>
      <c r="N30" s="32" t="str">
        <f>CONCATENATE("Variación ",RIGHT(M29,2),"/",RIGHT(K29,2))</f>
        <v>Variación 23/22</v>
      </c>
      <c r="O30" s="32" t="str">
        <f>CONCATENATE("Variación ",RIGHT(M29,2),"/",RIGHT(E29,2))</f>
        <v>Variación 23/19</v>
      </c>
    </row>
    <row r="31" spans="1:26" x14ac:dyDescent="0.25">
      <c r="B31" s="33" t="s">
        <v>33</v>
      </c>
      <c r="C31" s="34">
        <v>16036</v>
      </c>
      <c r="D31" s="35">
        <v>-0.11739776542462432</v>
      </c>
      <c r="E31" s="34">
        <v>18071</v>
      </c>
      <c r="F31" s="35">
        <f t="shared" ref="F31:F43" si="6">IFERROR(E31/C31-1,"-")</f>
        <v>0.12690197056622599</v>
      </c>
      <c r="G31" s="34">
        <v>15518</v>
      </c>
      <c r="H31" s="35">
        <f>IFERROR(G31/E31-1,"-")</f>
        <v>-0.14127607769354211</v>
      </c>
      <c r="I31" s="34">
        <v>4661</v>
      </c>
      <c r="J31" s="35">
        <f>IFERROR(I31/G31-1,"-")</f>
        <v>-0.69963912875370537</v>
      </c>
      <c r="K31" s="34">
        <v>17162</v>
      </c>
      <c r="L31" s="35">
        <f t="shared" ref="L31:L43" si="7">IFERROR(K31/E31-1,"-")</f>
        <v>-5.0301588179956891E-2</v>
      </c>
      <c r="M31" s="34">
        <v>23947</v>
      </c>
      <c r="N31" s="35">
        <f>IFERROR(M31/K31-1,"-")</f>
        <v>0.39535019228528134</v>
      </c>
      <c r="O31" s="35">
        <f>IFERROR(M31/E31-1,"-")</f>
        <v>0.32516186154612359</v>
      </c>
    </row>
    <row r="32" spans="1:26" x14ac:dyDescent="0.25">
      <c r="B32" s="33" t="s">
        <v>35</v>
      </c>
      <c r="C32" s="34">
        <v>15820</v>
      </c>
      <c r="D32" s="35">
        <v>-2.5682084128841542E-2</v>
      </c>
      <c r="E32" s="34">
        <v>17365</v>
      </c>
      <c r="F32" s="35">
        <f t="shared" si="6"/>
        <v>9.766118836915294E-2</v>
      </c>
      <c r="G32" s="34">
        <v>15361</v>
      </c>
      <c r="H32" s="35">
        <f t="shared" ref="H32:H43" si="8">IFERROR(G32/E32-1,"-")</f>
        <v>-0.11540454938093869</v>
      </c>
      <c r="I32" s="34">
        <v>3136</v>
      </c>
      <c r="J32" s="35">
        <f t="shared" ref="J32:J43" si="9">IFERROR(I32/G32-1,"-")</f>
        <v>-0.79584662456871302</v>
      </c>
      <c r="K32" s="34">
        <v>18661</v>
      </c>
      <c r="L32" s="35">
        <f t="shared" si="7"/>
        <v>7.4632882234379583E-2</v>
      </c>
      <c r="M32" s="34">
        <v>17049</v>
      </c>
      <c r="N32" s="35">
        <f t="shared" ref="N32:N42" si="10">IFERROR(M32/K32-1,"-")</f>
        <v>-8.6383366379079396E-2</v>
      </c>
      <c r="O32" s="35">
        <f t="shared" ref="O32:O42" si="11">IFERROR(M32/E32-1,"-")</f>
        <v>-1.8197523754678979E-2</v>
      </c>
    </row>
    <row r="33" spans="2:18" x14ac:dyDescent="0.25">
      <c r="B33" s="33" t="s">
        <v>37</v>
      </c>
      <c r="C33" s="34">
        <v>20863</v>
      </c>
      <c r="D33" s="35">
        <v>0.43348907516833868</v>
      </c>
      <c r="E33" s="34">
        <v>24508</v>
      </c>
      <c r="F33" s="35">
        <f t="shared" si="6"/>
        <v>0.17471121123520117</v>
      </c>
      <c r="G33" s="34">
        <v>7967</v>
      </c>
      <c r="H33" s="35">
        <f t="shared" si="8"/>
        <v>-0.67492247429410801</v>
      </c>
      <c r="I33" s="34">
        <v>6200</v>
      </c>
      <c r="J33" s="35">
        <f t="shared" si="9"/>
        <v>-0.22178988326848248</v>
      </c>
      <c r="K33" s="34">
        <v>20995</v>
      </c>
      <c r="L33" s="35">
        <f t="shared" si="7"/>
        <v>-0.14334094989391222</v>
      </c>
      <c r="M33" s="34">
        <v>21602</v>
      </c>
      <c r="N33" s="35">
        <f t="shared" si="10"/>
        <v>2.8911645629911886E-2</v>
      </c>
      <c r="O33" s="35">
        <f t="shared" si="11"/>
        <v>-0.11857352701158808</v>
      </c>
    </row>
    <row r="34" spans="2:18" x14ac:dyDescent="0.25">
      <c r="B34" s="33" t="s">
        <v>39</v>
      </c>
      <c r="C34" s="34">
        <v>18770</v>
      </c>
      <c r="D34" s="35">
        <v>-6.7792401291283833E-2</v>
      </c>
      <c r="E34" s="34">
        <v>23586</v>
      </c>
      <c r="F34" s="35">
        <f t="shared" si="6"/>
        <v>0.25657964837506664</v>
      </c>
      <c r="G34" s="34">
        <v>0</v>
      </c>
      <c r="H34" s="35">
        <f t="shared" si="8"/>
        <v>-1</v>
      </c>
      <c r="I34" s="34">
        <v>7413</v>
      </c>
      <c r="J34" s="35" t="str">
        <f t="shared" si="9"/>
        <v>-</v>
      </c>
      <c r="K34" s="34">
        <v>25911</v>
      </c>
      <c r="L34" s="35">
        <f t="shared" si="7"/>
        <v>9.8575426100228958E-2</v>
      </c>
      <c r="M34" s="34">
        <v>25419</v>
      </c>
      <c r="N34" s="35">
        <f t="shared" si="10"/>
        <v>-1.8988074562926949E-2</v>
      </c>
      <c r="O34" s="35">
        <f t="shared" si="11"/>
        <v>7.7715593996438459E-2</v>
      </c>
    </row>
    <row r="35" spans="2:18" x14ac:dyDescent="0.25">
      <c r="B35" s="33" t="s">
        <v>41</v>
      </c>
      <c r="C35" s="34">
        <v>17792</v>
      </c>
      <c r="D35" s="35">
        <v>-0.15102352435940258</v>
      </c>
      <c r="E35" s="34">
        <v>22242</v>
      </c>
      <c r="F35" s="35">
        <f t="shared" si="6"/>
        <v>0.25011241007194251</v>
      </c>
      <c r="G35" s="34">
        <v>0</v>
      </c>
      <c r="H35" s="35">
        <f t="shared" si="8"/>
        <v>-1</v>
      </c>
      <c r="I35" s="34">
        <v>13517</v>
      </c>
      <c r="J35" s="35" t="str">
        <f t="shared" si="9"/>
        <v>-</v>
      </c>
      <c r="K35" s="34">
        <v>24247</v>
      </c>
      <c r="L35" s="35">
        <f t="shared" si="7"/>
        <v>9.0144771153673142E-2</v>
      </c>
      <c r="M35" s="34">
        <v>24588</v>
      </c>
      <c r="N35" s="35">
        <f t="shared" si="10"/>
        <v>1.4063595496350167E-2</v>
      </c>
      <c r="O35" s="35">
        <f t="shared" si="11"/>
        <v>0.10547612624763958</v>
      </c>
    </row>
    <row r="36" spans="2:18" x14ac:dyDescent="0.25">
      <c r="B36" s="33" t="s">
        <v>43</v>
      </c>
      <c r="C36" s="34">
        <v>24197</v>
      </c>
      <c r="D36" s="35">
        <v>0.2825718223258773</v>
      </c>
      <c r="E36" s="34">
        <v>26343</v>
      </c>
      <c r="F36" s="35">
        <f t="shared" si="6"/>
        <v>8.868868041492739E-2</v>
      </c>
      <c r="G36" s="34">
        <v>376</v>
      </c>
      <c r="H36" s="35">
        <f t="shared" si="8"/>
        <v>-0.98572675853167824</v>
      </c>
      <c r="I36" s="34">
        <v>23992</v>
      </c>
      <c r="J36" s="35">
        <f t="shared" si="9"/>
        <v>62.808510638297875</v>
      </c>
      <c r="K36" s="34">
        <v>34452</v>
      </c>
      <c r="L36" s="35">
        <f t="shared" si="7"/>
        <v>0.30782371028356681</v>
      </c>
      <c r="M36" s="34">
        <v>29385</v>
      </c>
      <c r="N36" s="35">
        <f t="shared" si="10"/>
        <v>-0.14707419017763845</v>
      </c>
      <c r="O36" s="35">
        <f t="shared" si="11"/>
        <v>0.11547659719849679</v>
      </c>
    </row>
    <row r="37" spans="2:18" x14ac:dyDescent="0.25">
      <c r="B37" s="33" t="s">
        <v>45</v>
      </c>
      <c r="C37" s="34">
        <v>32130</v>
      </c>
      <c r="D37" s="35">
        <v>-2.2958795803557863E-2</v>
      </c>
      <c r="E37" s="34">
        <v>41347</v>
      </c>
      <c r="F37" s="35">
        <f t="shared" si="6"/>
        <v>0.28686585745409277</v>
      </c>
      <c r="G37" s="34">
        <v>15830</v>
      </c>
      <c r="H37" s="35">
        <f t="shared" si="8"/>
        <v>-0.6171427189397054</v>
      </c>
      <c r="I37" s="34">
        <v>42560</v>
      </c>
      <c r="J37" s="35">
        <f t="shared" si="9"/>
        <v>1.6885660138976628</v>
      </c>
      <c r="K37" s="34">
        <v>43639</v>
      </c>
      <c r="L37" s="35">
        <f t="shared" si="7"/>
        <v>5.5433284156045204E-2</v>
      </c>
      <c r="M37" s="34">
        <v>40105</v>
      </c>
      <c r="N37" s="35">
        <f t="shared" si="10"/>
        <v>-8.0982607300808862E-2</v>
      </c>
      <c r="O37" s="35">
        <f t="shared" si="11"/>
        <v>-3.0038455026966893E-2</v>
      </c>
    </row>
    <row r="38" spans="2:18" x14ac:dyDescent="0.25">
      <c r="B38" s="33" t="s">
        <v>47</v>
      </c>
      <c r="C38" s="34">
        <v>38522</v>
      </c>
      <c r="D38" s="35">
        <v>7.7930436242549694E-2</v>
      </c>
      <c r="E38" s="34">
        <v>42400</v>
      </c>
      <c r="F38" s="35">
        <f t="shared" si="6"/>
        <v>0.10066974715746846</v>
      </c>
      <c r="G38" s="34">
        <v>31640</v>
      </c>
      <c r="H38" s="35">
        <f t="shared" si="8"/>
        <v>-0.25377358490566038</v>
      </c>
      <c r="I38" s="34">
        <v>63066</v>
      </c>
      <c r="J38" s="35">
        <f t="shared" si="9"/>
        <v>0.99323640960809101</v>
      </c>
      <c r="K38" s="34">
        <v>53159</v>
      </c>
      <c r="L38" s="35">
        <f t="shared" si="7"/>
        <v>0.25374999999999992</v>
      </c>
      <c r="M38" s="34">
        <v>42726</v>
      </c>
      <c r="N38" s="35">
        <f t="shared" si="10"/>
        <v>-0.19626027577644423</v>
      </c>
      <c r="O38" s="35">
        <f t="shared" si="11"/>
        <v>7.6886792452830477E-3</v>
      </c>
    </row>
    <row r="39" spans="2:18" x14ac:dyDescent="0.25">
      <c r="B39" s="33" t="s">
        <v>49</v>
      </c>
      <c r="C39" s="34">
        <v>30130</v>
      </c>
      <c r="D39" s="35">
        <v>0.20834168838981348</v>
      </c>
      <c r="E39" s="34">
        <v>31247</v>
      </c>
      <c r="F39" s="35">
        <f t="shared" si="6"/>
        <v>3.7072685031529939E-2</v>
      </c>
      <c r="G39" s="34">
        <v>19182</v>
      </c>
      <c r="H39" s="35">
        <f t="shared" si="8"/>
        <v>-0.38611706723845485</v>
      </c>
      <c r="I39" s="34">
        <v>47544</v>
      </c>
      <c r="J39" s="35">
        <f t="shared" si="9"/>
        <v>1.4785736628088832</v>
      </c>
      <c r="K39" s="34">
        <v>36340</v>
      </c>
      <c r="L39" s="35">
        <f t="shared" si="7"/>
        <v>0.16299164719813097</v>
      </c>
      <c r="M39" s="34"/>
      <c r="N39" s="35"/>
      <c r="O39" s="35"/>
    </row>
    <row r="40" spans="2:18" x14ac:dyDescent="0.25">
      <c r="B40" s="33" t="s">
        <v>51</v>
      </c>
      <c r="C40" s="34">
        <v>21354</v>
      </c>
      <c r="D40" s="35">
        <v>8.7049480757483311E-2</v>
      </c>
      <c r="E40" s="34">
        <v>21546</v>
      </c>
      <c r="F40" s="35">
        <f t="shared" si="6"/>
        <v>8.9912896881145787E-3</v>
      </c>
      <c r="G40" s="34">
        <v>14894</v>
      </c>
      <c r="H40" s="35">
        <f t="shared" si="8"/>
        <v>-0.30873479996287012</v>
      </c>
      <c r="I40" s="34">
        <v>31829</v>
      </c>
      <c r="J40" s="35">
        <f t="shared" si="9"/>
        <v>1.1370350476702029</v>
      </c>
      <c r="K40" s="34">
        <v>32071</v>
      </c>
      <c r="L40" s="35">
        <f t="shared" si="7"/>
        <v>0.48848974287570779</v>
      </c>
      <c r="M40" s="34"/>
      <c r="N40" s="35"/>
      <c r="O40" s="35"/>
    </row>
    <row r="41" spans="2:18" x14ac:dyDescent="0.25">
      <c r="B41" s="33" t="s">
        <v>53</v>
      </c>
      <c r="C41" s="34">
        <v>18376</v>
      </c>
      <c r="D41" s="35">
        <v>-9.0595340811043812E-3</v>
      </c>
      <c r="E41" s="34">
        <v>19250</v>
      </c>
      <c r="F41" s="35">
        <f t="shared" si="6"/>
        <v>4.7562037440139315E-2</v>
      </c>
      <c r="G41" s="34">
        <v>5502</v>
      </c>
      <c r="H41" s="35">
        <f t="shared" si="8"/>
        <v>-0.71418181818181825</v>
      </c>
      <c r="I41" s="34">
        <v>20480</v>
      </c>
      <c r="J41" s="35">
        <f t="shared" si="9"/>
        <v>2.7222828062522719</v>
      </c>
      <c r="K41" s="34">
        <v>20525</v>
      </c>
      <c r="L41" s="35">
        <f t="shared" si="7"/>
        <v>6.62337662337662E-2</v>
      </c>
      <c r="M41" s="34"/>
      <c r="N41" s="35"/>
      <c r="O41" s="35"/>
    </row>
    <row r="42" spans="2:18" x14ac:dyDescent="0.25">
      <c r="B42" s="33" t="s">
        <v>55</v>
      </c>
      <c r="C42" s="34">
        <v>20216</v>
      </c>
      <c r="D42" s="35">
        <v>-2.2531670051252339E-2</v>
      </c>
      <c r="E42" s="34">
        <v>21645</v>
      </c>
      <c r="F42" s="35">
        <f t="shared" si="6"/>
        <v>7.0686584883260739E-2</v>
      </c>
      <c r="G42" s="34">
        <v>7421</v>
      </c>
      <c r="H42" s="35">
        <f t="shared" si="8"/>
        <v>-0.65714945714945716</v>
      </c>
      <c r="I42" s="34">
        <v>21409</v>
      </c>
      <c r="J42" s="35">
        <f t="shared" si="9"/>
        <v>1.8849211696536856</v>
      </c>
      <c r="K42" s="34">
        <v>23032</v>
      </c>
      <c r="L42" s="35">
        <f t="shared" si="7"/>
        <v>6.4079464079464188E-2</v>
      </c>
      <c r="M42" s="34"/>
      <c r="N42" s="35"/>
      <c r="O42" s="35"/>
    </row>
    <row r="43" spans="2:18" ht="15.75" x14ac:dyDescent="0.25">
      <c r="B43" s="36" t="s">
        <v>56</v>
      </c>
      <c r="C43" s="37">
        <v>274206</v>
      </c>
      <c r="D43" s="38">
        <v>4.9210813292773992E-2</v>
      </c>
      <c r="E43" s="37">
        <v>309550</v>
      </c>
      <c r="F43" s="38">
        <f t="shared" si="6"/>
        <v>0.12889579367336967</v>
      </c>
      <c r="G43" s="37">
        <v>133691</v>
      </c>
      <c r="H43" s="38">
        <f t="shared" si="8"/>
        <v>-0.56811177515748668</v>
      </c>
      <c r="I43" s="37">
        <v>285807</v>
      </c>
      <c r="J43" s="38">
        <f t="shared" si="9"/>
        <v>1.1378178037414637</v>
      </c>
      <c r="K43" s="37">
        <v>350194</v>
      </c>
      <c r="L43" s="38">
        <f t="shared" si="7"/>
        <v>0.13130027459214988</v>
      </c>
      <c r="M43" s="37">
        <v>224821</v>
      </c>
      <c r="N43" s="38">
        <v>-5.6270096463022501E-2</v>
      </c>
      <c r="O43" s="38">
        <v>4.1503367892449905E-2</v>
      </c>
    </row>
    <row r="45" spans="2:18" x14ac:dyDescent="0.25">
      <c r="B45" s="40" t="s">
        <v>109</v>
      </c>
      <c r="C45" s="40"/>
      <c r="D45" s="40"/>
      <c r="E45" s="40"/>
      <c r="F45" s="40"/>
      <c r="G45" s="40"/>
      <c r="H45" s="40"/>
      <c r="I45" s="40"/>
      <c r="J45" s="40"/>
      <c r="K45" s="41"/>
      <c r="L45" s="40"/>
      <c r="M45" s="40"/>
      <c r="N45" s="40"/>
      <c r="O45" s="40"/>
    </row>
    <row r="48" spans="2:18" ht="21.75" thickBot="1" x14ac:dyDescent="0.3">
      <c r="B48" s="11" t="s">
        <v>111</v>
      </c>
      <c r="C48" s="12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R48" s="13" t="str">
        <f>CONCATENATE("año ",K51,": ",FIXED(K65,0)," (",FIXED(L65*100,1),"%)")</f>
        <v>año 2022: 2.466.036 (-10,5%)</v>
      </c>
    </row>
    <row r="49" spans="2:18" ht="6" customHeight="1" thickBot="1" x14ac:dyDescent="0.3">
      <c r="B49" s="14"/>
      <c r="C49" s="15"/>
      <c r="D49" s="14"/>
      <c r="E49" s="14"/>
      <c r="F49" s="14"/>
      <c r="G49" s="16"/>
      <c r="H49" s="16"/>
      <c r="I49" s="16"/>
      <c r="J49" s="16"/>
      <c r="K49" s="14"/>
      <c r="L49" s="14"/>
      <c r="M49" s="16"/>
      <c r="N49" s="16"/>
      <c r="O49" s="16"/>
      <c r="R49" s="13" t="s">
        <v>63</v>
      </c>
    </row>
    <row r="50" spans="2:18" ht="22.5" thickTop="1" thickBot="1" x14ac:dyDescent="0.3">
      <c r="B50" s="17" t="s">
        <v>64</v>
      </c>
      <c r="C50" s="18" t="s">
        <v>65</v>
      </c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20"/>
    </row>
    <row r="51" spans="2:18" ht="22.5" thickTop="1" thickBot="1" x14ac:dyDescent="0.3">
      <c r="B51" s="17">
        <v>2017</v>
      </c>
      <c r="C51" s="21">
        <v>2018</v>
      </c>
      <c r="D51" s="22"/>
      <c r="E51" s="21">
        <v>2019</v>
      </c>
      <c r="F51" s="22"/>
      <c r="G51" s="21">
        <v>2020</v>
      </c>
      <c r="H51" s="22"/>
      <c r="I51" s="21">
        <v>2021</v>
      </c>
      <c r="J51" s="22"/>
      <c r="K51" s="21">
        <v>2022</v>
      </c>
      <c r="L51" s="23"/>
      <c r="M51" s="24">
        <v>2023</v>
      </c>
      <c r="N51" s="25"/>
      <c r="O51" s="26"/>
    </row>
    <row r="52" spans="2:18" ht="31.5" thickTop="1" thickBot="1" x14ac:dyDescent="0.3">
      <c r="B52" s="27"/>
      <c r="C52" s="28" t="s">
        <v>31</v>
      </c>
      <c r="D52" s="29" t="str">
        <f>CONCATENATE("Variación ",RIGHT(C51,2),"/",RIGHT(B51,2))</f>
        <v>Variación 18/17</v>
      </c>
      <c r="E52" s="30" t="s">
        <v>31</v>
      </c>
      <c r="F52" s="29" t="str">
        <f>CONCATENATE("Variación ",RIGHT(E51,2),"/",RIGHT(C51,2))</f>
        <v>Variación 19/18</v>
      </c>
      <c r="G52" s="30" t="s">
        <v>31</v>
      </c>
      <c r="H52" s="29" t="str">
        <f>CONCATENATE("Variación ",RIGHT(G51,2),"/",RIGHT(E51,2))</f>
        <v>Variación 20/19</v>
      </c>
      <c r="I52" s="30" t="s">
        <v>31</v>
      </c>
      <c r="J52" s="29" t="str">
        <f>CONCATENATE("Variación ",RIGHT(I51,2),"/",RIGHT(G51,2))</f>
        <v>Variación 21/20</v>
      </c>
      <c r="K52" s="30" t="s">
        <v>31</v>
      </c>
      <c r="L52" s="29" t="str">
        <f>CONCATENATE("Variación ",RIGHT(K51,2),"/",RIGHT(E51,2))</f>
        <v>Variación 22/19</v>
      </c>
      <c r="M52" s="31" t="s">
        <v>31</v>
      </c>
      <c r="N52" s="32" t="str">
        <f>CONCATENATE("Variación ",RIGHT(M51,2),"/",RIGHT(K51,2))</f>
        <v>Variación 23/22</v>
      </c>
      <c r="O52" s="32" t="str">
        <f>CONCATENATE("Variación ",RIGHT(M51,2),"/",RIGHT(E51,2))</f>
        <v>Variación 23/19</v>
      </c>
    </row>
    <row r="53" spans="2:18" x14ac:dyDescent="0.25">
      <c r="B53" s="33" t="s">
        <v>33</v>
      </c>
      <c r="C53" s="34">
        <v>206247</v>
      </c>
      <c r="D53" s="35">
        <v>-0.10307112912484562</v>
      </c>
      <c r="E53" s="34">
        <v>221760</v>
      </c>
      <c r="F53" s="35">
        <f t="shared" ref="F53:F65" si="12">IFERROR(E53/C53-1,"-")</f>
        <v>7.5215639500210818E-2</v>
      </c>
      <c r="G53" s="34">
        <v>194252</v>
      </c>
      <c r="H53" s="35">
        <f>IFERROR(G53/E53-1,"-")</f>
        <v>-0.12404401154401157</v>
      </c>
      <c r="I53" s="34">
        <v>12868</v>
      </c>
      <c r="J53" s="35">
        <f>IFERROR(I53/G53-1,"-")</f>
        <v>-0.93375615180281279</v>
      </c>
      <c r="K53" s="34">
        <v>118479</v>
      </c>
      <c r="L53" s="35">
        <f t="shared" ref="L53:L65" si="13">IFERROR(K53/E53-1,"-")</f>
        <v>-0.46573322510822512</v>
      </c>
      <c r="M53" s="34">
        <v>218407</v>
      </c>
      <c r="N53" s="35">
        <f>IFERROR(M53/K53-1,"-")</f>
        <v>0.84342372909967178</v>
      </c>
      <c r="O53" s="35">
        <f>IFERROR(M53/E53-1,"-")</f>
        <v>-1.5119949494949547E-2</v>
      </c>
    </row>
    <row r="54" spans="2:18" x14ac:dyDescent="0.25">
      <c r="B54" s="33" t="s">
        <v>35</v>
      </c>
      <c r="C54" s="34">
        <v>230396</v>
      </c>
      <c r="D54" s="35">
        <v>5.7366817197195052E-2</v>
      </c>
      <c r="E54" s="34">
        <v>255063</v>
      </c>
      <c r="F54" s="35">
        <f t="shared" si="12"/>
        <v>0.10706349068560228</v>
      </c>
      <c r="G54" s="34">
        <v>199693</v>
      </c>
      <c r="H54" s="35">
        <f t="shared" ref="H54:H65" si="14">IFERROR(G54/E54-1,"-")</f>
        <v>-0.21708362247758395</v>
      </c>
      <c r="I54" s="34">
        <v>8766</v>
      </c>
      <c r="J54" s="35">
        <f t="shared" ref="J54:J65" si="15">IFERROR(I54/G54-1,"-")</f>
        <v>-0.95610261751788994</v>
      </c>
      <c r="K54" s="34">
        <v>185120</v>
      </c>
      <c r="L54" s="35">
        <f t="shared" si="13"/>
        <v>-0.2742185264032807</v>
      </c>
      <c r="M54" s="34">
        <v>245176</v>
      </c>
      <c r="N54" s="35">
        <f t="shared" ref="N54:N64" si="16">IFERROR(M54/K54-1,"-")</f>
        <v>0.32441659464131378</v>
      </c>
      <c r="O54" s="35">
        <f t="shared" ref="O54:O64" si="17">IFERROR(M54/E54-1,"-")</f>
        <v>-3.8762972285278585E-2</v>
      </c>
    </row>
    <row r="55" spans="2:18" x14ac:dyDescent="0.25">
      <c r="B55" s="33" t="s">
        <v>37</v>
      </c>
      <c r="C55" s="34">
        <v>279097</v>
      </c>
      <c r="D55" s="35">
        <v>8.0343422066183834E-2</v>
      </c>
      <c r="E55" s="34">
        <v>271105</v>
      </c>
      <c r="F55" s="35">
        <f t="shared" si="12"/>
        <v>-2.8635205681178943E-2</v>
      </c>
      <c r="G55" s="34">
        <v>91441</v>
      </c>
      <c r="H55" s="35">
        <f t="shared" si="14"/>
        <v>-0.66271002010291213</v>
      </c>
      <c r="I55" s="34">
        <v>11276</v>
      </c>
      <c r="J55" s="35">
        <f t="shared" si="15"/>
        <v>-0.87668551306306797</v>
      </c>
      <c r="K55" s="34">
        <v>213491</v>
      </c>
      <c r="L55" s="35">
        <f t="shared" si="13"/>
        <v>-0.21251544604489037</v>
      </c>
      <c r="M55" s="34">
        <v>254146</v>
      </c>
      <c r="N55" s="35">
        <f t="shared" si="16"/>
        <v>0.19042957314359854</v>
      </c>
      <c r="O55" s="35">
        <f t="shared" si="17"/>
        <v>-6.2555098578041757E-2</v>
      </c>
    </row>
    <row r="56" spans="2:18" x14ac:dyDescent="0.25">
      <c r="B56" s="33" t="s">
        <v>39</v>
      </c>
      <c r="C56" s="34">
        <v>247663</v>
      </c>
      <c r="D56" s="35">
        <v>-9.2204326693986483E-2</v>
      </c>
      <c r="E56" s="34">
        <v>233190</v>
      </c>
      <c r="F56" s="35">
        <f t="shared" si="12"/>
        <v>-5.8438281051267249E-2</v>
      </c>
      <c r="G56" s="34">
        <v>0</v>
      </c>
      <c r="H56" s="35">
        <f t="shared" si="14"/>
        <v>-1</v>
      </c>
      <c r="I56" s="34">
        <v>14775</v>
      </c>
      <c r="J56" s="35" t="str">
        <f t="shared" si="15"/>
        <v>-</v>
      </c>
      <c r="K56" s="34">
        <v>214439</v>
      </c>
      <c r="L56" s="35">
        <f t="shared" si="13"/>
        <v>-8.0410823791757791E-2</v>
      </c>
      <c r="M56" s="34">
        <v>241501</v>
      </c>
      <c r="N56" s="35">
        <f t="shared" si="16"/>
        <v>0.12619905893983829</v>
      </c>
      <c r="O56" s="35">
        <f t="shared" si="17"/>
        <v>3.5640464856983467E-2</v>
      </c>
    </row>
    <row r="57" spans="2:18" x14ac:dyDescent="0.25">
      <c r="B57" s="33" t="s">
        <v>41</v>
      </c>
      <c r="C57" s="34">
        <v>227771</v>
      </c>
      <c r="D57" s="35">
        <v>7.6519158147470678E-2</v>
      </c>
      <c r="E57" s="34">
        <v>208580</v>
      </c>
      <c r="F57" s="35">
        <f t="shared" si="12"/>
        <v>-8.4255677851877597E-2</v>
      </c>
      <c r="G57" s="34">
        <v>0</v>
      </c>
      <c r="H57" s="35">
        <f t="shared" si="14"/>
        <v>-1</v>
      </c>
      <c r="I57" s="34">
        <v>23563</v>
      </c>
      <c r="J57" s="35" t="str">
        <f t="shared" si="15"/>
        <v>-</v>
      </c>
      <c r="K57" s="34">
        <v>197008</v>
      </c>
      <c r="L57" s="35">
        <f t="shared" si="13"/>
        <v>-5.5479911784447222E-2</v>
      </c>
      <c r="M57" s="34">
        <v>213780</v>
      </c>
      <c r="N57" s="35">
        <f t="shared" si="16"/>
        <v>8.5133598635588337E-2</v>
      </c>
      <c r="O57" s="35">
        <f t="shared" si="17"/>
        <v>2.4930482308946234E-2</v>
      </c>
    </row>
    <row r="58" spans="2:18" x14ac:dyDescent="0.25">
      <c r="B58" s="33" t="s">
        <v>43</v>
      </c>
      <c r="C58" s="34">
        <v>209627</v>
      </c>
      <c r="D58" s="35">
        <v>-2.0205655526992272E-2</v>
      </c>
      <c r="E58" s="34">
        <v>216558</v>
      </c>
      <c r="F58" s="35">
        <f t="shared" si="12"/>
        <v>3.3063488958960496E-2</v>
      </c>
      <c r="G58" s="34">
        <v>412</v>
      </c>
      <c r="H58" s="35">
        <f t="shared" si="14"/>
        <v>-0.99809750736523239</v>
      </c>
      <c r="I58" s="34">
        <v>28736</v>
      </c>
      <c r="J58" s="35">
        <f t="shared" si="15"/>
        <v>68.747572815533985</v>
      </c>
      <c r="K58" s="34">
        <v>196150</v>
      </c>
      <c r="L58" s="35">
        <f t="shared" si="13"/>
        <v>-9.4238033228973284E-2</v>
      </c>
      <c r="M58" s="34">
        <v>211974</v>
      </c>
      <c r="N58" s="35">
        <f t="shared" si="16"/>
        <v>8.0672954371654448E-2</v>
      </c>
      <c r="O58" s="35">
        <f t="shared" si="17"/>
        <v>-2.1167539412074388E-2</v>
      </c>
    </row>
    <row r="59" spans="2:18" x14ac:dyDescent="0.25">
      <c r="B59" s="33" t="s">
        <v>45</v>
      </c>
      <c r="C59" s="34">
        <v>226615</v>
      </c>
      <c r="D59" s="35">
        <v>-0.11025300750698874</v>
      </c>
      <c r="E59" s="34">
        <v>229091</v>
      </c>
      <c r="F59" s="35">
        <f t="shared" si="12"/>
        <v>1.0926019901595252E-2</v>
      </c>
      <c r="G59" s="34">
        <v>41627</v>
      </c>
      <c r="H59" s="35">
        <f t="shared" si="14"/>
        <v>-0.81829491337503435</v>
      </c>
      <c r="I59" s="34">
        <v>70876</v>
      </c>
      <c r="J59" s="35">
        <f t="shared" si="15"/>
        <v>0.70264491796189965</v>
      </c>
      <c r="K59" s="34">
        <v>222362</v>
      </c>
      <c r="L59" s="35">
        <f t="shared" si="13"/>
        <v>-2.9372607391822458E-2</v>
      </c>
      <c r="M59" s="34">
        <v>235366</v>
      </c>
      <c r="N59" s="35">
        <f t="shared" si="16"/>
        <v>5.8481215315566493E-2</v>
      </c>
      <c r="O59" s="35">
        <f t="shared" si="17"/>
        <v>2.7390862146483341E-2</v>
      </c>
    </row>
    <row r="60" spans="2:18" x14ac:dyDescent="0.25">
      <c r="B60" s="33" t="s">
        <v>47</v>
      </c>
      <c r="C60" s="34">
        <v>221694</v>
      </c>
      <c r="D60" s="35">
        <v>-9.8218353400585712E-2</v>
      </c>
      <c r="E60" s="34">
        <v>231383</v>
      </c>
      <c r="F60" s="35">
        <f t="shared" si="12"/>
        <v>4.3704385323914963E-2</v>
      </c>
      <c r="G60" s="34">
        <v>37493</v>
      </c>
      <c r="H60" s="35">
        <f t="shared" si="14"/>
        <v>-0.83796130225643195</v>
      </c>
      <c r="I60" s="34">
        <v>110918</v>
      </c>
      <c r="J60" s="35">
        <f t="shared" si="15"/>
        <v>1.9583655615714934</v>
      </c>
      <c r="K60" s="34">
        <v>225041</v>
      </c>
      <c r="L60" s="35">
        <f t="shared" si="13"/>
        <v>-2.7409100927898722E-2</v>
      </c>
      <c r="M60" s="34">
        <v>232526</v>
      </c>
      <c r="N60" s="35">
        <f t="shared" si="16"/>
        <v>3.3260605845156999E-2</v>
      </c>
      <c r="O60" s="35">
        <f t="shared" si="17"/>
        <v>4.9398616147253716E-3</v>
      </c>
    </row>
    <row r="61" spans="2:18" x14ac:dyDescent="0.25">
      <c r="B61" s="33" t="s">
        <v>49</v>
      </c>
      <c r="C61" s="34">
        <v>220071</v>
      </c>
      <c r="D61" s="35">
        <v>-2.0435142569727005E-2</v>
      </c>
      <c r="E61" s="34">
        <v>204287</v>
      </c>
      <c r="F61" s="35">
        <f t="shared" si="12"/>
        <v>-7.1722307800664353E-2</v>
      </c>
      <c r="G61" s="34">
        <v>14572</v>
      </c>
      <c r="H61" s="35">
        <f t="shared" si="14"/>
        <v>-0.92866898040501844</v>
      </c>
      <c r="I61" s="34">
        <v>104440</v>
      </c>
      <c r="J61" s="35">
        <f t="shared" si="15"/>
        <v>6.1671699149052976</v>
      </c>
      <c r="K61" s="34">
        <v>195643</v>
      </c>
      <c r="L61" s="35">
        <f t="shared" si="13"/>
        <v>-4.2313020407563906E-2</v>
      </c>
      <c r="M61" s="34"/>
      <c r="N61" s="35"/>
      <c r="O61" s="35"/>
    </row>
    <row r="62" spans="2:18" x14ac:dyDescent="0.25">
      <c r="B62" s="33" t="s">
        <v>51</v>
      </c>
      <c r="C62" s="34">
        <v>244596</v>
      </c>
      <c r="D62" s="35">
        <v>-8.0652799807557907E-2</v>
      </c>
      <c r="E62" s="34">
        <v>237176</v>
      </c>
      <c r="F62" s="35">
        <f t="shared" si="12"/>
        <v>-3.0335737297421006E-2</v>
      </c>
      <c r="G62" s="34">
        <v>26741</v>
      </c>
      <c r="H62" s="35">
        <f t="shared" si="14"/>
        <v>-0.88725250446925485</v>
      </c>
      <c r="I62" s="34">
        <v>183817</v>
      </c>
      <c r="J62" s="35">
        <f t="shared" si="15"/>
        <v>5.8739762910885904</v>
      </c>
      <c r="K62" s="34">
        <v>240023</v>
      </c>
      <c r="L62" s="35">
        <f t="shared" si="13"/>
        <v>1.2003744055047783E-2</v>
      </c>
      <c r="M62" s="34"/>
      <c r="N62" s="35"/>
      <c r="O62" s="35"/>
    </row>
    <row r="63" spans="2:18" x14ac:dyDescent="0.25">
      <c r="B63" s="33" t="s">
        <v>53</v>
      </c>
      <c r="C63" s="34">
        <v>238379</v>
      </c>
      <c r="D63" s="35">
        <v>-5.3728653429344964E-2</v>
      </c>
      <c r="E63" s="34">
        <v>212745</v>
      </c>
      <c r="F63" s="35">
        <f t="shared" si="12"/>
        <v>-0.10753464021579084</v>
      </c>
      <c r="G63" s="34">
        <v>24008</v>
      </c>
      <c r="H63" s="35">
        <f t="shared" si="14"/>
        <v>-0.88715128440151358</v>
      </c>
      <c r="I63" s="34">
        <v>184529</v>
      </c>
      <c r="J63" s="35">
        <f t="shared" si="15"/>
        <v>6.6861462845718096</v>
      </c>
      <c r="K63" s="34">
        <v>217553</v>
      </c>
      <c r="L63" s="35">
        <f t="shared" si="13"/>
        <v>2.2599826082869257E-2</v>
      </c>
      <c r="M63" s="34"/>
      <c r="N63" s="35"/>
      <c r="O63" s="35"/>
    </row>
    <row r="64" spans="2:18" x14ac:dyDescent="0.25">
      <c r="B64" s="33" t="s">
        <v>55</v>
      </c>
      <c r="C64" s="34">
        <v>237969</v>
      </c>
      <c r="D64" s="35">
        <v>3.7709585574186022E-3</v>
      </c>
      <c r="E64" s="34">
        <v>235088</v>
      </c>
      <c r="F64" s="35">
        <f t="shared" si="12"/>
        <v>-1.2106618929356383E-2</v>
      </c>
      <c r="G64" s="34">
        <v>31285</v>
      </c>
      <c r="H64" s="35">
        <f t="shared" si="14"/>
        <v>-0.86692217382427006</v>
      </c>
      <c r="I64" s="34">
        <v>148414</v>
      </c>
      <c r="J64" s="35">
        <f t="shared" si="15"/>
        <v>3.7439347930318041</v>
      </c>
      <c r="K64" s="34">
        <v>240727</v>
      </c>
      <c r="L64" s="35">
        <f t="shared" si="13"/>
        <v>2.398676240386588E-2</v>
      </c>
      <c r="M64" s="34"/>
      <c r="N64" s="35"/>
      <c r="O64" s="35"/>
    </row>
    <row r="65" spans="2:18" ht="15.75" x14ac:dyDescent="0.25">
      <c r="B65" s="36" t="s">
        <v>56</v>
      </c>
      <c r="C65" s="37">
        <v>2790125</v>
      </c>
      <c r="D65" s="38">
        <v>-3.2810184503124118E-2</v>
      </c>
      <c r="E65" s="37">
        <v>2756026</v>
      </c>
      <c r="F65" s="38">
        <f t="shared" si="12"/>
        <v>-1.222131624927203E-2</v>
      </c>
      <c r="G65" s="37">
        <v>661524</v>
      </c>
      <c r="H65" s="38">
        <f t="shared" si="14"/>
        <v>-0.75997178546211108</v>
      </c>
      <c r="I65" s="37">
        <v>902978</v>
      </c>
      <c r="J65" s="38">
        <f t="shared" si="15"/>
        <v>0.36499658364624721</v>
      </c>
      <c r="K65" s="37">
        <v>2466036</v>
      </c>
      <c r="L65" s="38">
        <f t="shared" si="13"/>
        <v>-0.10522034262376334</v>
      </c>
      <c r="M65" s="37">
        <v>1852876</v>
      </c>
      <c r="N65" s="38">
        <v>0.17860682276460005</v>
      </c>
      <c r="O65" s="38">
        <v>-7.4215339122423174E-3</v>
      </c>
    </row>
    <row r="67" spans="2:18" x14ac:dyDescent="0.25">
      <c r="B67" s="40" t="s">
        <v>109</v>
      </c>
      <c r="C67" s="40"/>
      <c r="D67" s="40"/>
      <c r="E67" s="40"/>
      <c r="F67" s="40"/>
      <c r="G67" s="40"/>
      <c r="H67" s="40"/>
      <c r="I67" s="40"/>
      <c r="J67" s="40"/>
      <c r="K67" s="41"/>
      <c r="L67" s="40"/>
      <c r="M67" s="40"/>
      <c r="N67" s="40"/>
      <c r="O67" s="40"/>
    </row>
    <row r="69" spans="2:18" x14ac:dyDescent="0.25">
      <c r="P69" s="39"/>
    </row>
    <row r="71" spans="2:18" ht="21.75" thickBot="1" x14ac:dyDescent="0.3">
      <c r="B71" s="11" t="s">
        <v>112</v>
      </c>
      <c r="C71" s="12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R71" s="13" t="str">
        <f>CONCATENATE("año ",K74,": ",FIXED(K88,0)," (",FIXED(L88*100,1),"%)")</f>
        <v>año 2022: 1.311.507 (-7,7%)</v>
      </c>
    </row>
    <row r="72" spans="2:18" ht="6" customHeight="1" thickBot="1" x14ac:dyDescent="0.3">
      <c r="B72" s="14"/>
      <c r="C72" s="15"/>
      <c r="D72" s="14"/>
      <c r="E72" s="14"/>
      <c r="F72" s="14"/>
      <c r="G72" s="16"/>
      <c r="H72" s="16"/>
      <c r="I72" s="16"/>
      <c r="J72" s="16"/>
      <c r="K72" s="14"/>
      <c r="L72" s="14"/>
      <c r="M72" s="16"/>
      <c r="N72" s="16"/>
      <c r="O72" s="16"/>
      <c r="R72" s="13" t="s">
        <v>67</v>
      </c>
    </row>
    <row r="73" spans="2:18" ht="22.5" thickTop="1" thickBot="1" x14ac:dyDescent="0.3">
      <c r="B73" s="17" t="s">
        <v>68</v>
      </c>
      <c r="C73" s="18" t="s">
        <v>69</v>
      </c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20"/>
    </row>
    <row r="74" spans="2:18" ht="22.5" thickTop="1" thickBot="1" x14ac:dyDescent="0.3">
      <c r="B74" s="17">
        <v>2017</v>
      </c>
      <c r="C74" s="21">
        <v>2018</v>
      </c>
      <c r="D74" s="22"/>
      <c r="E74" s="21">
        <v>2019</v>
      </c>
      <c r="F74" s="22"/>
      <c r="G74" s="21">
        <v>2020</v>
      </c>
      <c r="H74" s="22"/>
      <c r="I74" s="21">
        <v>2021</v>
      </c>
      <c r="J74" s="22"/>
      <c r="K74" s="21">
        <v>2022</v>
      </c>
      <c r="L74" s="23"/>
      <c r="M74" s="24">
        <v>2023</v>
      </c>
      <c r="N74" s="25"/>
      <c r="O74" s="26"/>
      <c r="P74" s="42"/>
    </row>
    <row r="75" spans="2:18" ht="31.5" thickTop="1" thickBot="1" x14ac:dyDescent="0.3">
      <c r="B75" s="27"/>
      <c r="C75" s="28" t="s">
        <v>31</v>
      </c>
      <c r="D75" s="29" t="str">
        <f>CONCATENATE("Variación ",RIGHT(C74,2),"/",RIGHT(B74,2))</f>
        <v>Variación 18/17</v>
      </c>
      <c r="E75" s="30" t="s">
        <v>31</v>
      </c>
      <c r="F75" s="29" t="str">
        <f>CONCATENATE("Variación ",RIGHT(E74,2),"/",RIGHT(C74,2))</f>
        <v>Variación 19/18</v>
      </c>
      <c r="G75" s="30" t="s">
        <v>31</v>
      </c>
      <c r="H75" s="29" t="str">
        <f>CONCATENATE("Variación ",RIGHT(G74,2),"/",RIGHT(E74,2))</f>
        <v>Variación 20/19</v>
      </c>
      <c r="I75" s="30" t="s">
        <v>31</v>
      </c>
      <c r="J75" s="29" t="str">
        <f>CONCATENATE("Variación ",RIGHT(I74,2),"/",RIGHT(G74,2))</f>
        <v>Variación 21/20</v>
      </c>
      <c r="K75" s="30" t="s">
        <v>31</v>
      </c>
      <c r="L75" s="29" t="str">
        <f>CONCATENATE("Variación ",RIGHT(K74,2),"/",RIGHT(E74,2))</f>
        <v>Variación 22/19</v>
      </c>
      <c r="M75" s="31" t="s">
        <v>31</v>
      </c>
      <c r="N75" s="32" t="str">
        <f>CONCATENATE("Variación ",RIGHT(M74,2),"/",RIGHT(K74,2))</f>
        <v>Variación 23/22</v>
      </c>
      <c r="O75" s="32" t="str">
        <f>CONCATENATE("Variación ",RIGHT(M74,2),"/",RIGHT(E74,2))</f>
        <v>Variación 23/19</v>
      </c>
      <c r="P75" s="42"/>
    </row>
    <row r="76" spans="2:18" x14ac:dyDescent="0.25">
      <c r="B76" s="33" t="s">
        <v>33</v>
      </c>
      <c r="C76" s="34">
        <v>94613</v>
      </c>
      <c r="D76" s="35">
        <v>-5.8726968840781546E-2</v>
      </c>
      <c r="E76" s="34">
        <v>109155</v>
      </c>
      <c r="F76" s="35">
        <f t="shared" ref="F76:F88" si="18">IFERROR(E76/C76-1,"-")</f>
        <v>0.1536998086943655</v>
      </c>
      <c r="G76" s="34">
        <v>86502</v>
      </c>
      <c r="H76" s="35">
        <f>IFERROR(G76/E76-1,"-")</f>
        <v>-0.20753057578672529</v>
      </c>
      <c r="I76" s="34">
        <v>481</v>
      </c>
      <c r="J76" s="35">
        <f>IFERROR(I76/G76-1,"-")</f>
        <v>-0.99443943492636011</v>
      </c>
      <c r="K76" s="34">
        <v>47077</v>
      </c>
      <c r="L76" s="35">
        <f t="shared" ref="L76:L88" si="19">IFERROR(K76/E76-1,"-")</f>
        <v>-0.56871421373276532</v>
      </c>
      <c r="M76" s="34">
        <v>104731</v>
      </c>
      <c r="N76" s="35">
        <f>IFERROR(M76/K76-1,"-")</f>
        <v>1.2246744694861609</v>
      </c>
      <c r="O76" s="35">
        <f>IFERROR(M76/E76-1,"-")</f>
        <v>-4.0529522239017957E-2</v>
      </c>
      <c r="P76" s="42"/>
      <c r="Q76" s="42"/>
    </row>
    <row r="77" spans="2:18" x14ac:dyDescent="0.25">
      <c r="B77" s="33" t="s">
        <v>35</v>
      </c>
      <c r="C77" s="34">
        <v>110448</v>
      </c>
      <c r="D77" s="35">
        <v>8.4365028717294122E-2</v>
      </c>
      <c r="E77" s="34">
        <v>117301</v>
      </c>
      <c r="F77" s="35">
        <f t="shared" si="18"/>
        <v>6.2047298276111773E-2</v>
      </c>
      <c r="G77" s="34">
        <v>93051</v>
      </c>
      <c r="H77" s="35">
        <f t="shared" ref="H77:H88" si="20">IFERROR(G77/E77-1,"-")</f>
        <v>-0.2067331054296212</v>
      </c>
      <c r="I77" s="34">
        <v>254</v>
      </c>
      <c r="J77" s="35">
        <f t="shared" ref="J77:J88" si="21">IFERROR(I77/G77-1,"-")</f>
        <v>-0.99727031412881106</v>
      </c>
      <c r="K77" s="34">
        <v>88549</v>
      </c>
      <c r="L77" s="35">
        <f t="shared" si="19"/>
        <v>-0.24511299988917401</v>
      </c>
      <c r="M77" s="34">
        <v>115484</v>
      </c>
      <c r="N77" s="35">
        <f t="shared" ref="N77:N87" si="22">IFERROR(M77/K77-1,"-")</f>
        <v>0.30418186540785319</v>
      </c>
      <c r="O77" s="35">
        <f t="shared" ref="O77:O87" si="23">IFERROR(M77/E77-1,"-")</f>
        <v>-1.5490064023324646E-2</v>
      </c>
      <c r="P77" s="42"/>
      <c r="Q77" s="42"/>
    </row>
    <row r="78" spans="2:18" x14ac:dyDescent="0.25">
      <c r="B78" s="33" t="s">
        <v>37</v>
      </c>
      <c r="C78" s="34">
        <v>130270</v>
      </c>
      <c r="D78" s="35">
        <v>8.239028200142906E-2</v>
      </c>
      <c r="E78" s="34">
        <v>127918</v>
      </c>
      <c r="F78" s="35">
        <f t="shared" si="18"/>
        <v>-1.8054809242342817E-2</v>
      </c>
      <c r="G78" s="34">
        <v>46700</v>
      </c>
      <c r="H78" s="35">
        <f t="shared" si="20"/>
        <v>-0.63492237214465519</v>
      </c>
      <c r="I78" s="34">
        <v>197</v>
      </c>
      <c r="J78" s="35">
        <f t="shared" si="21"/>
        <v>-0.99578158458244115</v>
      </c>
      <c r="K78" s="34">
        <v>108708</v>
      </c>
      <c r="L78" s="35">
        <f t="shared" si="19"/>
        <v>-0.15017433043043205</v>
      </c>
      <c r="M78" s="34">
        <v>135428</v>
      </c>
      <c r="N78" s="35">
        <f t="shared" si="22"/>
        <v>0.24579607756558852</v>
      </c>
      <c r="O78" s="35">
        <f t="shared" si="23"/>
        <v>5.8709485764317781E-2</v>
      </c>
      <c r="P78" s="42"/>
      <c r="Q78" s="42"/>
    </row>
    <row r="79" spans="2:18" x14ac:dyDescent="0.25">
      <c r="B79" s="33" t="s">
        <v>39</v>
      </c>
      <c r="C79" s="34">
        <v>128581</v>
      </c>
      <c r="D79" s="35">
        <v>-4.9989553266732711E-3</v>
      </c>
      <c r="E79" s="34">
        <v>124245</v>
      </c>
      <c r="F79" s="35">
        <f t="shared" si="18"/>
        <v>-3.372193403379975E-2</v>
      </c>
      <c r="G79" s="34">
        <v>0</v>
      </c>
      <c r="H79" s="35">
        <f t="shared" si="20"/>
        <v>-1</v>
      </c>
      <c r="I79" s="34">
        <v>273</v>
      </c>
      <c r="J79" s="35" t="str">
        <f t="shared" si="21"/>
        <v>-</v>
      </c>
      <c r="K79" s="34">
        <v>113846</v>
      </c>
      <c r="L79" s="35">
        <f t="shared" si="19"/>
        <v>-8.369753309992356E-2</v>
      </c>
      <c r="M79" s="34">
        <v>126707</v>
      </c>
      <c r="N79" s="35">
        <f t="shared" si="22"/>
        <v>0.11296839590323771</v>
      </c>
      <c r="O79" s="35">
        <f t="shared" si="23"/>
        <v>1.981568674795775E-2</v>
      </c>
      <c r="P79" s="42"/>
      <c r="Q79" s="42"/>
    </row>
    <row r="80" spans="2:18" x14ac:dyDescent="0.25">
      <c r="B80" s="33" t="s">
        <v>41</v>
      </c>
      <c r="C80" s="34">
        <v>125295</v>
      </c>
      <c r="D80" s="35">
        <v>2.4690045470901811E-2</v>
      </c>
      <c r="E80" s="34">
        <v>118896</v>
      </c>
      <c r="F80" s="35">
        <f t="shared" si="18"/>
        <v>-5.1071471327666762E-2</v>
      </c>
      <c r="G80" s="34">
        <v>0</v>
      </c>
      <c r="H80" s="35">
        <f t="shared" si="20"/>
        <v>-1</v>
      </c>
      <c r="I80" s="34">
        <v>887</v>
      </c>
      <c r="J80" s="35" t="str">
        <f t="shared" si="21"/>
        <v>-</v>
      </c>
      <c r="K80" s="34">
        <v>113721</v>
      </c>
      <c r="L80" s="35">
        <f t="shared" si="19"/>
        <v>-4.352543399273312E-2</v>
      </c>
      <c r="M80" s="34">
        <v>123913</v>
      </c>
      <c r="N80" s="35">
        <f t="shared" si="22"/>
        <v>8.9622848902137786E-2</v>
      </c>
      <c r="O80" s="35">
        <f t="shared" si="23"/>
        <v>4.2196541515273855E-2</v>
      </c>
      <c r="P80" s="42"/>
      <c r="Q80" s="42"/>
    </row>
    <row r="81" spans="2:18" x14ac:dyDescent="0.25">
      <c r="B81" s="33" t="s">
        <v>43</v>
      </c>
      <c r="C81" s="34">
        <v>111291</v>
      </c>
      <c r="D81" s="35">
        <v>-0.11082437161438774</v>
      </c>
      <c r="E81" s="34">
        <v>122402</v>
      </c>
      <c r="F81" s="35">
        <f t="shared" si="18"/>
        <v>9.9837363308802995E-2</v>
      </c>
      <c r="G81" s="34">
        <v>207</v>
      </c>
      <c r="H81" s="35">
        <f t="shared" si="20"/>
        <v>-0.99830885116256274</v>
      </c>
      <c r="I81" s="34">
        <v>2453</v>
      </c>
      <c r="J81" s="35">
        <f t="shared" si="21"/>
        <v>10.85024154589372</v>
      </c>
      <c r="K81" s="34">
        <v>111946</v>
      </c>
      <c r="L81" s="35">
        <f t="shared" si="19"/>
        <v>-8.54234407934511E-2</v>
      </c>
      <c r="M81" s="34">
        <v>125808</v>
      </c>
      <c r="N81" s="35">
        <f t="shared" si="22"/>
        <v>0.12382755971629189</v>
      </c>
      <c r="O81" s="35">
        <f t="shared" si="23"/>
        <v>2.7826342706818608E-2</v>
      </c>
      <c r="P81" s="42"/>
      <c r="Q81" s="42"/>
    </row>
    <row r="82" spans="2:18" x14ac:dyDescent="0.25">
      <c r="B82" s="33" t="s">
        <v>45</v>
      </c>
      <c r="C82" s="34">
        <v>117324</v>
      </c>
      <c r="D82" s="35">
        <v>-0.16219284903275566</v>
      </c>
      <c r="E82" s="34">
        <v>117586</v>
      </c>
      <c r="F82" s="35">
        <f t="shared" si="18"/>
        <v>2.2331321809689886E-3</v>
      </c>
      <c r="G82" s="34">
        <v>19383</v>
      </c>
      <c r="H82" s="35">
        <f t="shared" si="20"/>
        <v>-0.8351589474937493</v>
      </c>
      <c r="I82" s="34">
        <v>18166</v>
      </c>
      <c r="J82" s="35">
        <f t="shared" si="21"/>
        <v>-6.2786978279936068E-2</v>
      </c>
      <c r="K82" s="34">
        <v>121039</v>
      </c>
      <c r="L82" s="35">
        <f t="shared" si="19"/>
        <v>2.9365740819485397E-2</v>
      </c>
      <c r="M82" s="34">
        <v>131972</v>
      </c>
      <c r="N82" s="35">
        <f t="shared" si="22"/>
        <v>9.032625847867215E-2</v>
      </c>
      <c r="O82" s="35">
        <f t="shared" si="23"/>
        <v>0.12234449679383608</v>
      </c>
      <c r="P82" s="42"/>
      <c r="Q82" s="42"/>
    </row>
    <row r="83" spans="2:18" x14ac:dyDescent="0.25">
      <c r="B83" s="33" t="s">
        <v>47</v>
      </c>
      <c r="C83" s="34">
        <v>108314</v>
      </c>
      <c r="D83" s="35">
        <v>-0.20372575831091111</v>
      </c>
      <c r="E83" s="34">
        <v>123849</v>
      </c>
      <c r="F83" s="35">
        <f t="shared" si="18"/>
        <v>0.14342559595250837</v>
      </c>
      <c r="G83" s="34">
        <v>11641</v>
      </c>
      <c r="H83" s="35">
        <f t="shared" si="20"/>
        <v>-0.90600650792497317</v>
      </c>
      <c r="I83" s="34">
        <v>46661</v>
      </c>
      <c r="J83" s="35">
        <f t="shared" si="21"/>
        <v>3.0083326174727256</v>
      </c>
      <c r="K83" s="34">
        <v>124117</v>
      </c>
      <c r="L83" s="35">
        <f t="shared" si="19"/>
        <v>2.1639254253162932E-3</v>
      </c>
      <c r="M83" s="34">
        <v>134425</v>
      </c>
      <c r="N83" s="35">
        <f t="shared" si="22"/>
        <v>8.305066993240251E-2</v>
      </c>
      <c r="O83" s="35">
        <f t="shared" si="23"/>
        <v>8.5394310813974972E-2</v>
      </c>
      <c r="P83" s="42"/>
      <c r="Q83" s="42"/>
    </row>
    <row r="84" spans="2:18" x14ac:dyDescent="0.25">
      <c r="B84" s="33" t="s">
        <v>49</v>
      </c>
      <c r="C84" s="34">
        <v>117132</v>
      </c>
      <c r="D84" s="35">
        <v>-2.826471100639627E-2</v>
      </c>
      <c r="E84" s="34">
        <v>118462</v>
      </c>
      <c r="F84" s="35">
        <f t="shared" si="18"/>
        <v>1.1354710924427192E-2</v>
      </c>
      <c r="G84" s="34">
        <v>6696</v>
      </c>
      <c r="H84" s="35">
        <f t="shared" si="20"/>
        <v>-0.94347554490047436</v>
      </c>
      <c r="I84" s="34">
        <v>48206</v>
      </c>
      <c r="J84" s="35">
        <f t="shared" si="21"/>
        <v>6.1992234169653528</v>
      </c>
      <c r="K84" s="34">
        <v>113170</v>
      </c>
      <c r="L84" s="35">
        <f t="shared" si="19"/>
        <v>-4.4672553223818579E-2</v>
      </c>
      <c r="M84" s="34"/>
      <c r="N84" s="35"/>
      <c r="O84" s="35"/>
      <c r="P84" s="42"/>
      <c r="Q84" s="42"/>
    </row>
    <row r="85" spans="2:18" x14ac:dyDescent="0.25">
      <c r="B85" s="33" t="s">
        <v>51</v>
      </c>
      <c r="C85" s="34">
        <v>128272</v>
      </c>
      <c r="D85" s="35">
        <v>-1.9537102149386976E-2</v>
      </c>
      <c r="E85" s="34">
        <v>128197</v>
      </c>
      <c r="F85" s="35">
        <f t="shared" si="18"/>
        <v>-5.8469502307600951E-4</v>
      </c>
      <c r="G85" s="34">
        <v>12868</v>
      </c>
      <c r="H85" s="35">
        <f t="shared" si="20"/>
        <v>-0.89962323611316952</v>
      </c>
      <c r="I85" s="34">
        <v>89640</v>
      </c>
      <c r="J85" s="35">
        <f t="shared" si="21"/>
        <v>5.9661175007771217</v>
      </c>
      <c r="K85" s="34">
        <v>133343</v>
      </c>
      <c r="L85" s="35">
        <f t="shared" si="19"/>
        <v>4.0141344961270642E-2</v>
      </c>
      <c r="M85" s="34"/>
      <c r="N85" s="35"/>
      <c r="O85" s="35"/>
      <c r="P85" s="42"/>
      <c r="Q85" s="42"/>
    </row>
    <row r="86" spans="2:18" x14ac:dyDescent="0.25">
      <c r="B86" s="33" t="s">
        <v>53</v>
      </c>
      <c r="C86" s="34">
        <v>115360</v>
      </c>
      <c r="D86" s="35">
        <v>-7.5961563276928379E-3</v>
      </c>
      <c r="E86" s="34">
        <v>100213</v>
      </c>
      <c r="F86" s="35">
        <f t="shared" si="18"/>
        <v>-0.13130201109570039</v>
      </c>
      <c r="G86" s="34">
        <v>9561</v>
      </c>
      <c r="H86" s="35">
        <f t="shared" si="20"/>
        <v>-0.90459321644896373</v>
      </c>
      <c r="I86" s="34">
        <v>78745</v>
      </c>
      <c r="J86" s="35">
        <f t="shared" si="21"/>
        <v>7.2360631733082315</v>
      </c>
      <c r="K86" s="34">
        <v>110776</v>
      </c>
      <c r="L86" s="35">
        <f t="shared" si="19"/>
        <v>0.10540548631415092</v>
      </c>
      <c r="M86" s="34"/>
      <c r="N86" s="35"/>
      <c r="O86" s="35"/>
      <c r="P86" s="42"/>
      <c r="Q86" s="42"/>
    </row>
    <row r="87" spans="2:18" x14ac:dyDescent="0.25">
      <c r="B87" s="33" t="s">
        <v>55</v>
      </c>
      <c r="C87" s="34">
        <v>114247</v>
      </c>
      <c r="D87" s="35">
        <v>4.7801164763608073E-2</v>
      </c>
      <c r="E87" s="34">
        <v>112541</v>
      </c>
      <c r="F87" s="35">
        <f t="shared" si="18"/>
        <v>-1.4932558404159413E-2</v>
      </c>
      <c r="G87" s="34">
        <v>13088</v>
      </c>
      <c r="H87" s="35">
        <f t="shared" si="20"/>
        <v>-0.8837046054326867</v>
      </c>
      <c r="I87" s="34">
        <v>54354</v>
      </c>
      <c r="J87" s="35">
        <f t="shared" si="21"/>
        <v>3.1529645476772616</v>
      </c>
      <c r="K87" s="34">
        <v>125215</v>
      </c>
      <c r="L87" s="35">
        <f t="shared" si="19"/>
        <v>0.11261673523427018</v>
      </c>
      <c r="M87" s="34"/>
      <c r="N87" s="35"/>
      <c r="O87" s="35"/>
      <c r="P87" s="42"/>
      <c r="Q87" s="42"/>
    </row>
    <row r="88" spans="2:18" ht="15.75" x14ac:dyDescent="0.25">
      <c r="B88" s="36" t="s">
        <v>56</v>
      </c>
      <c r="C88" s="37">
        <v>1401147</v>
      </c>
      <c r="D88" s="38">
        <v>-3.5087852197303482E-2</v>
      </c>
      <c r="E88" s="37">
        <v>1420765</v>
      </c>
      <c r="F88" s="38">
        <f t="shared" si="18"/>
        <v>1.4001386007321148E-2</v>
      </c>
      <c r="G88" s="37">
        <v>299697</v>
      </c>
      <c r="H88" s="38">
        <f t="shared" si="20"/>
        <v>-0.78905941517421951</v>
      </c>
      <c r="I88" s="37">
        <v>340317</v>
      </c>
      <c r="J88" s="38">
        <f t="shared" si="21"/>
        <v>0.13553689226118371</v>
      </c>
      <c r="K88" s="37">
        <v>1311507</v>
      </c>
      <c r="L88" s="38">
        <f t="shared" si="19"/>
        <v>-7.6900824555785063E-2</v>
      </c>
      <c r="M88" s="37">
        <v>998468</v>
      </c>
      <c r="N88" s="38">
        <v>0.20442024938389847</v>
      </c>
      <c r="O88" s="38">
        <v>3.860812688796611E-2</v>
      </c>
      <c r="P88" s="42"/>
      <c r="Q88" s="42"/>
    </row>
    <row r="90" spans="2:18" x14ac:dyDescent="0.25">
      <c r="B90" s="40" t="s">
        <v>109</v>
      </c>
      <c r="C90" s="40"/>
      <c r="D90" s="40"/>
      <c r="E90" s="40"/>
      <c r="F90" s="40"/>
      <c r="G90" s="40"/>
      <c r="H90" s="40"/>
      <c r="I90" s="40"/>
      <c r="J90" s="40"/>
      <c r="K90" s="41"/>
      <c r="L90" s="40"/>
      <c r="M90" s="40"/>
      <c r="N90" s="40"/>
      <c r="O90" s="40"/>
    </row>
    <row r="93" spans="2:18" ht="21.75" thickBot="1" x14ac:dyDescent="0.3">
      <c r="B93" s="11" t="s">
        <v>113</v>
      </c>
      <c r="C93" s="12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R93" s="13" t="str">
        <f>CONCATENATE("año ",K96,": ",FIXED(K110,0)," (",FIXED(L110*100,1),"%)")</f>
        <v>año 2022: 269.914 (-13,4%)</v>
      </c>
    </row>
    <row r="94" spans="2:18" ht="6" customHeight="1" thickBot="1" x14ac:dyDescent="0.3">
      <c r="B94" s="14"/>
      <c r="C94" s="15"/>
      <c r="D94" s="14"/>
      <c r="E94" s="14"/>
      <c r="F94" s="14"/>
      <c r="G94" s="16"/>
      <c r="H94" s="16"/>
      <c r="I94" s="16"/>
      <c r="J94" s="16"/>
      <c r="K94" s="14"/>
      <c r="L94" s="14"/>
      <c r="M94" s="16"/>
      <c r="N94" s="16"/>
      <c r="O94" s="16"/>
      <c r="R94" s="13" t="s">
        <v>71</v>
      </c>
    </row>
    <row r="95" spans="2:18" ht="22.5" thickTop="1" thickBot="1" x14ac:dyDescent="0.3">
      <c r="B95" s="17" t="s">
        <v>72</v>
      </c>
      <c r="C95" s="18" t="s">
        <v>73</v>
      </c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0"/>
    </row>
    <row r="96" spans="2:18" ht="22.5" thickTop="1" thickBot="1" x14ac:dyDescent="0.3">
      <c r="B96" s="17">
        <v>2017</v>
      </c>
      <c r="C96" s="21">
        <v>2018</v>
      </c>
      <c r="D96" s="22"/>
      <c r="E96" s="21">
        <v>2019</v>
      </c>
      <c r="F96" s="22"/>
      <c r="G96" s="21">
        <v>2020</v>
      </c>
      <c r="H96" s="22"/>
      <c r="I96" s="21">
        <v>2021</v>
      </c>
      <c r="J96" s="22"/>
      <c r="K96" s="21">
        <v>2022</v>
      </c>
      <c r="L96" s="23"/>
      <c r="M96" s="24">
        <v>2023</v>
      </c>
      <c r="N96" s="25"/>
      <c r="O96" s="26"/>
    </row>
    <row r="97" spans="2:15" ht="31.5" thickTop="1" thickBot="1" x14ac:dyDescent="0.3">
      <c r="B97" s="27"/>
      <c r="C97" s="28" t="s">
        <v>31</v>
      </c>
      <c r="D97" s="29" t="str">
        <f>CONCATENATE("Variación ",RIGHT(C96,2),"/",RIGHT(B96,2))</f>
        <v>Variación 18/17</v>
      </c>
      <c r="E97" s="30" t="s">
        <v>31</v>
      </c>
      <c r="F97" s="29" t="str">
        <f>CONCATENATE("Variación ",RIGHT(E96,2),"/",RIGHT(C96,2))</f>
        <v>Variación 19/18</v>
      </c>
      <c r="G97" s="30" t="s">
        <v>31</v>
      </c>
      <c r="H97" s="29" t="str">
        <f>CONCATENATE("Variación ",RIGHT(G96,2),"/",RIGHT(E96,2))</f>
        <v>Variación 20/19</v>
      </c>
      <c r="I97" s="30" t="s">
        <v>31</v>
      </c>
      <c r="J97" s="29" t="str">
        <f>CONCATENATE("Variación ",RIGHT(I96,2),"/",RIGHT(G96,2))</f>
        <v>Variación 21/20</v>
      </c>
      <c r="K97" s="30" t="s">
        <v>31</v>
      </c>
      <c r="L97" s="29" t="str">
        <f>CONCATENATE("Variación ",RIGHT(K96,2),"/",RIGHT(E96,2))</f>
        <v>Variación 22/19</v>
      </c>
      <c r="M97" s="31" t="s">
        <v>31</v>
      </c>
      <c r="N97" s="32" t="str">
        <f>CONCATENATE("Variación ",RIGHT(M96,2),"/",RIGHT(K96,2))</f>
        <v>Variación 23/22</v>
      </c>
      <c r="O97" s="32" t="str">
        <f>CONCATENATE("Variación ",RIGHT(M96,2),"/",RIGHT(E96,2))</f>
        <v>Variación 23/19</v>
      </c>
    </row>
    <row r="98" spans="2:15" x14ac:dyDescent="0.25">
      <c r="B98" s="33" t="s">
        <v>33</v>
      </c>
      <c r="C98" s="34">
        <v>19021</v>
      </c>
      <c r="D98" s="35">
        <v>0.10664417035140805</v>
      </c>
      <c r="E98" s="34">
        <v>19456</v>
      </c>
      <c r="F98" s="35">
        <f t="shared" ref="F98:F110" si="24">IFERROR(E98/C98-1,"-")</f>
        <v>2.2869460070448433E-2</v>
      </c>
      <c r="G98" s="34">
        <v>15698</v>
      </c>
      <c r="H98" s="35">
        <f>IFERROR(G98/E98-1,"-")</f>
        <v>-0.19315378289473684</v>
      </c>
      <c r="I98" s="34">
        <v>1292</v>
      </c>
      <c r="J98" s="35">
        <f>IFERROR(I98/G98-1,"-")</f>
        <v>-0.91769652184991723</v>
      </c>
      <c r="K98" s="34">
        <v>14043</v>
      </c>
      <c r="L98" s="35">
        <f t="shared" ref="L98:L110" si="25">IFERROR(K98/E98-1,"-")</f>
        <v>-0.27821751644736847</v>
      </c>
      <c r="M98" s="34">
        <v>25949</v>
      </c>
      <c r="N98" s="35">
        <f>IFERROR(M98/K98-1,"-")</f>
        <v>0.84782453891618603</v>
      </c>
      <c r="O98" s="35">
        <f>IFERROR(M98/E98-1,"-")</f>
        <v>0.33372738486842102</v>
      </c>
    </row>
    <row r="99" spans="2:15" x14ac:dyDescent="0.25">
      <c r="B99" s="33" t="s">
        <v>35</v>
      </c>
      <c r="C99" s="34">
        <v>16671</v>
      </c>
      <c r="D99" s="35">
        <v>9.0182786587580388E-3</v>
      </c>
      <c r="E99" s="34">
        <v>18306</v>
      </c>
      <c r="F99" s="35">
        <f t="shared" si="24"/>
        <v>9.8074500629836248E-2</v>
      </c>
      <c r="G99" s="34">
        <v>15047</v>
      </c>
      <c r="H99" s="35">
        <f t="shared" ref="H99:H110" si="26">IFERROR(G99/E99-1,"-")</f>
        <v>-0.17802906150988751</v>
      </c>
      <c r="I99" s="34">
        <v>152</v>
      </c>
      <c r="J99" s="35">
        <f t="shared" ref="J99:J110" si="27">IFERROR(I99/G99-1,"-")</f>
        <v>-0.98989831860171462</v>
      </c>
      <c r="K99" s="34">
        <v>14806</v>
      </c>
      <c r="L99" s="35">
        <f t="shared" si="25"/>
        <v>-0.19119414399650392</v>
      </c>
      <c r="M99" s="34">
        <v>26348</v>
      </c>
      <c r="N99" s="35">
        <f t="shared" ref="N99:N109" si="28">IFERROR(M99/K99-1,"-")</f>
        <v>0.77954883155477517</v>
      </c>
      <c r="O99" s="35">
        <f t="shared" ref="O99:O109" si="29">IFERROR(M99/E99-1,"-")</f>
        <v>0.43930951600568124</v>
      </c>
    </row>
    <row r="100" spans="2:15" x14ac:dyDescent="0.25">
      <c r="B100" s="33" t="s">
        <v>37</v>
      </c>
      <c r="C100" s="34">
        <v>21922</v>
      </c>
      <c r="D100" s="35">
        <v>5.2020347442172987E-2</v>
      </c>
      <c r="E100" s="34">
        <v>23765</v>
      </c>
      <c r="F100" s="35">
        <f t="shared" si="24"/>
        <v>8.4070796460177011E-2</v>
      </c>
      <c r="G100" s="34">
        <v>7659</v>
      </c>
      <c r="H100" s="35">
        <f t="shared" si="26"/>
        <v>-0.6777193351567431</v>
      </c>
      <c r="I100" s="34">
        <v>205</v>
      </c>
      <c r="J100" s="35">
        <f t="shared" si="27"/>
        <v>-0.9732341036688863</v>
      </c>
      <c r="K100" s="34">
        <v>18084</v>
      </c>
      <c r="L100" s="35">
        <f t="shared" si="25"/>
        <v>-0.23904902167052389</v>
      </c>
      <c r="M100" s="34">
        <v>26248</v>
      </c>
      <c r="N100" s="35">
        <f t="shared" si="28"/>
        <v>0.45144879451448805</v>
      </c>
      <c r="O100" s="35">
        <f t="shared" si="29"/>
        <v>0.10448138018093833</v>
      </c>
    </row>
    <row r="101" spans="2:15" x14ac:dyDescent="0.25">
      <c r="B101" s="33" t="s">
        <v>39</v>
      </c>
      <c r="C101" s="34">
        <v>24488</v>
      </c>
      <c r="D101" s="35">
        <v>0.11319210837348859</v>
      </c>
      <c r="E101" s="34">
        <v>26151</v>
      </c>
      <c r="F101" s="35">
        <f t="shared" si="24"/>
        <v>6.7910813459653774E-2</v>
      </c>
      <c r="G101" s="34">
        <v>0</v>
      </c>
      <c r="H101" s="35">
        <f t="shared" si="26"/>
        <v>-1</v>
      </c>
      <c r="I101" s="34">
        <v>164</v>
      </c>
      <c r="J101" s="35" t="str">
        <f t="shared" si="27"/>
        <v>-</v>
      </c>
      <c r="K101" s="34">
        <v>18549</v>
      </c>
      <c r="L101" s="35">
        <f t="shared" si="25"/>
        <v>-0.29069634048411153</v>
      </c>
      <c r="M101" s="34">
        <v>28853</v>
      </c>
      <c r="N101" s="35">
        <f t="shared" si="28"/>
        <v>0.5555016442934928</v>
      </c>
      <c r="O101" s="35">
        <f t="shared" si="29"/>
        <v>0.10332300868035649</v>
      </c>
    </row>
    <row r="102" spans="2:15" x14ac:dyDescent="0.25">
      <c r="B102" s="33" t="s">
        <v>41</v>
      </c>
      <c r="C102" s="34">
        <v>26923</v>
      </c>
      <c r="D102" s="35">
        <v>0.18150699960503802</v>
      </c>
      <c r="E102" s="34">
        <v>30589</v>
      </c>
      <c r="F102" s="35">
        <f t="shared" si="24"/>
        <v>0.13616610333172385</v>
      </c>
      <c r="G102" s="34">
        <v>0</v>
      </c>
      <c r="H102" s="35">
        <f t="shared" si="26"/>
        <v>-1</v>
      </c>
      <c r="I102" s="34">
        <v>377</v>
      </c>
      <c r="J102" s="35" t="str">
        <f t="shared" si="27"/>
        <v>-</v>
      </c>
      <c r="K102" s="34">
        <v>23253</v>
      </c>
      <c r="L102" s="35">
        <f t="shared" si="25"/>
        <v>-0.23982477361142895</v>
      </c>
      <c r="M102" s="34">
        <v>29348</v>
      </c>
      <c r="N102" s="35">
        <f t="shared" si="28"/>
        <v>0.26211671612265075</v>
      </c>
      <c r="O102" s="35">
        <f t="shared" si="29"/>
        <v>-4.0570139592663979E-2</v>
      </c>
    </row>
    <row r="103" spans="2:15" x14ac:dyDescent="0.25">
      <c r="B103" s="33" t="s">
        <v>43</v>
      </c>
      <c r="C103" s="34">
        <v>33219</v>
      </c>
      <c r="D103" s="35">
        <v>0.22769606031487921</v>
      </c>
      <c r="E103" s="34">
        <v>31358</v>
      </c>
      <c r="F103" s="35">
        <f t="shared" si="24"/>
        <v>-5.6022155995063105E-2</v>
      </c>
      <c r="G103" s="34">
        <v>22</v>
      </c>
      <c r="H103" s="35">
        <f t="shared" si="26"/>
        <v>-0.99929842464442886</v>
      </c>
      <c r="I103" s="34">
        <v>688</v>
      </c>
      <c r="J103" s="35">
        <f t="shared" si="27"/>
        <v>30.272727272727273</v>
      </c>
      <c r="K103" s="34">
        <v>27286</v>
      </c>
      <c r="L103" s="35">
        <f t="shared" si="25"/>
        <v>-0.12985522035844121</v>
      </c>
      <c r="M103" s="34">
        <v>31304</v>
      </c>
      <c r="N103" s="35">
        <f t="shared" si="28"/>
        <v>0.14725500256541824</v>
      </c>
      <c r="O103" s="35">
        <f t="shared" si="29"/>
        <v>-1.7220486000382174E-3</v>
      </c>
    </row>
    <row r="104" spans="2:15" x14ac:dyDescent="0.25">
      <c r="B104" s="33" t="s">
        <v>45</v>
      </c>
      <c r="C104" s="34">
        <v>28069</v>
      </c>
      <c r="D104" s="35">
        <v>-8.3700584337152772E-2</v>
      </c>
      <c r="E104" s="34">
        <v>37990</v>
      </c>
      <c r="F104" s="35">
        <f t="shared" si="24"/>
        <v>0.35345042573657781</v>
      </c>
      <c r="G104" s="34">
        <v>3135</v>
      </c>
      <c r="H104" s="35">
        <f t="shared" si="26"/>
        <v>-0.91747828375888396</v>
      </c>
      <c r="I104" s="34">
        <v>6465</v>
      </c>
      <c r="J104" s="35">
        <f t="shared" si="27"/>
        <v>1.062200956937799</v>
      </c>
      <c r="K104" s="34">
        <v>31599</v>
      </c>
      <c r="L104" s="35">
        <f t="shared" si="25"/>
        <v>-0.16822848117925771</v>
      </c>
      <c r="M104" s="34">
        <v>36343</v>
      </c>
      <c r="N104" s="35">
        <f t="shared" si="28"/>
        <v>0.15013133327004025</v>
      </c>
      <c r="O104" s="35">
        <f t="shared" si="29"/>
        <v>-4.3353514082653311E-2</v>
      </c>
    </row>
    <row r="105" spans="2:15" x14ac:dyDescent="0.25">
      <c r="B105" s="33" t="s">
        <v>47</v>
      </c>
      <c r="C105" s="34">
        <v>26854</v>
      </c>
      <c r="D105" s="35">
        <v>0.11998999040747393</v>
      </c>
      <c r="E105" s="34">
        <v>31571</v>
      </c>
      <c r="F105" s="35">
        <f t="shared" si="24"/>
        <v>0.1756535339241827</v>
      </c>
      <c r="G105" s="34">
        <v>2738</v>
      </c>
      <c r="H105" s="35">
        <f t="shared" si="26"/>
        <v>-0.91327484083494348</v>
      </c>
      <c r="I105" s="34">
        <v>16572</v>
      </c>
      <c r="J105" s="35">
        <f t="shared" si="27"/>
        <v>5.0525931336742147</v>
      </c>
      <c r="K105" s="34">
        <v>29097</v>
      </c>
      <c r="L105" s="35">
        <f t="shared" si="25"/>
        <v>-7.8363054702100032E-2</v>
      </c>
      <c r="M105" s="34">
        <v>30586</v>
      </c>
      <c r="N105" s="35">
        <f t="shared" si="28"/>
        <v>5.1173660514829633E-2</v>
      </c>
      <c r="O105" s="35">
        <f t="shared" si="29"/>
        <v>-3.1199518545500626E-2</v>
      </c>
    </row>
    <row r="106" spans="2:15" x14ac:dyDescent="0.25">
      <c r="B106" s="33" t="s">
        <v>49</v>
      </c>
      <c r="C106" s="34">
        <v>28423</v>
      </c>
      <c r="D106" s="35">
        <v>8.517868051313382E-2</v>
      </c>
      <c r="E106" s="34">
        <v>29246</v>
      </c>
      <c r="F106" s="35">
        <f t="shared" si="24"/>
        <v>2.8955423424691373E-2</v>
      </c>
      <c r="G106" s="34">
        <v>1426</v>
      </c>
      <c r="H106" s="35">
        <f t="shared" si="26"/>
        <v>-0.95124119537714558</v>
      </c>
      <c r="I106" s="34">
        <v>13257</v>
      </c>
      <c r="J106" s="35">
        <f t="shared" si="27"/>
        <v>8.2966339410939689</v>
      </c>
      <c r="K106" s="34">
        <v>25603</v>
      </c>
      <c r="L106" s="35">
        <f t="shared" si="25"/>
        <v>-0.12456404294604395</v>
      </c>
      <c r="M106" s="34"/>
      <c r="N106" s="35"/>
      <c r="O106" s="35"/>
    </row>
    <row r="107" spans="2:15" x14ac:dyDescent="0.25">
      <c r="B107" s="33" t="s">
        <v>51</v>
      </c>
      <c r="C107" s="34">
        <v>26970</v>
      </c>
      <c r="D107" s="35">
        <v>1.8427611207612715E-2</v>
      </c>
      <c r="E107" s="34">
        <v>27378</v>
      </c>
      <c r="F107" s="35">
        <f t="shared" si="24"/>
        <v>1.5127919911012144E-2</v>
      </c>
      <c r="G107" s="34">
        <v>2133</v>
      </c>
      <c r="H107" s="35">
        <f t="shared" si="26"/>
        <v>-0.92209072978303752</v>
      </c>
      <c r="I107" s="34">
        <v>18790</v>
      </c>
      <c r="J107" s="35">
        <f t="shared" si="27"/>
        <v>7.8091889357712141</v>
      </c>
      <c r="K107" s="34">
        <v>24128</v>
      </c>
      <c r="L107" s="35">
        <f t="shared" si="25"/>
        <v>-0.11870845204178537</v>
      </c>
      <c r="M107" s="34"/>
      <c r="N107" s="35"/>
      <c r="O107" s="35"/>
    </row>
    <row r="108" spans="2:15" x14ac:dyDescent="0.25">
      <c r="B108" s="33" t="s">
        <v>53</v>
      </c>
      <c r="C108" s="34">
        <v>18678</v>
      </c>
      <c r="D108" s="35">
        <v>0.20247215605485103</v>
      </c>
      <c r="E108" s="34">
        <v>17647</v>
      </c>
      <c r="F108" s="35">
        <f t="shared" si="24"/>
        <v>-5.5198629403576449E-2</v>
      </c>
      <c r="G108" s="34">
        <v>1476</v>
      </c>
      <c r="H108" s="35">
        <f t="shared" si="26"/>
        <v>-0.91635972119907061</v>
      </c>
      <c r="I108" s="34">
        <v>12989</v>
      </c>
      <c r="J108" s="35">
        <f t="shared" si="27"/>
        <v>7.8001355013550135</v>
      </c>
      <c r="K108" s="34">
        <v>22321</v>
      </c>
      <c r="L108" s="35">
        <f t="shared" si="25"/>
        <v>0.26486088286960952</v>
      </c>
      <c r="M108" s="34"/>
      <c r="N108" s="35"/>
      <c r="O108" s="35"/>
    </row>
    <row r="109" spans="2:15" x14ac:dyDescent="0.25">
      <c r="B109" s="33" t="s">
        <v>55</v>
      </c>
      <c r="C109" s="34">
        <v>20190</v>
      </c>
      <c r="D109" s="35">
        <v>0.1346521299314376</v>
      </c>
      <c r="E109" s="34">
        <v>18234</v>
      </c>
      <c r="F109" s="35">
        <f t="shared" si="24"/>
        <v>-9.6879643387815739E-2</v>
      </c>
      <c r="G109" s="34">
        <v>2017</v>
      </c>
      <c r="H109" s="35">
        <f t="shared" si="26"/>
        <v>-0.88938247230448608</v>
      </c>
      <c r="I109" s="34">
        <v>11460</v>
      </c>
      <c r="J109" s="35">
        <f t="shared" si="27"/>
        <v>4.6817055032226076</v>
      </c>
      <c r="K109" s="34">
        <v>21145</v>
      </c>
      <c r="L109" s="35">
        <f t="shared" si="25"/>
        <v>0.15964681364483924</v>
      </c>
      <c r="M109" s="34"/>
      <c r="N109" s="35"/>
      <c r="O109" s="35"/>
    </row>
    <row r="110" spans="2:15" ht="15.75" x14ac:dyDescent="0.25">
      <c r="B110" s="36" t="s">
        <v>56</v>
      </c>
      <c r="C110" s="37">
        <v>291428</v>
      </c>
      <c r="D110" s="38">
        <v>9.1482460805537125E-2</v>
      </c>
      <c r="E110" s="37">
        <v>311691</v>
      </c>
      <c r="F110" s="38">
        <f t="shared" si="24"/>
        <v>6.9530038294192797E-2</v>
      </c>
      <c r="G110" s="37">
        <v>51351</v>
      </c>
      <c r="H110" s="38">
        <f t="shared" si="26"/>
        <v>-0.83525029596619726</v>
      </c>
      <c r="I110" s="37">
        <v>82411</v>
      </c>
      <c r="J110" s="38">
        <f t="shared" si="27"/>
        <v>0.60485677007263727</v>
      </c>
      <c r="K110" s="37">
        <v>269914</v>
      </c>
      <c r="L110" s="38">
        <f t="shared" si="25"/>
        <v>-0.13403338562871558</v>
      </c>
      <c r="M110" s="37">
        <v>234979</v>
      </c>
      <c r="N110" s="38">
        <v>0.3296909748354715</v>
      </c>
      <c r="O110" s="38">
        <v>7.2052959586834886E-2</v>
      </c>
    </row>
    <row r="112" spans="2:15" x14ac:dyDescent="0.25">
      <c r="B112" s="40" t="s">
        <v>109</v>
      </c>
      <c r="C112" s="40"/>
      <c r="D112" s="40"/>
      <c r="E112" s="40"/>
      <c r="F112" s="40"/>
      <c r="G112" s="40"/>
      <c r="H112" s="40"/>
      <c r="I112" s="40"/>
      <c r="J112" s="40"/>
      <c r="K112" s="41"/>
      <c r="L112" s="40"/>
      <c r="M112" s="40"/>
      <c r="N112" s="40"/>
      <c r="O112" s="40"/>
    </row>
    <row r="115" spans="2:18" ht="21.75" thickBot="1" x14ac:dyDescent="0.3">
      <c r="B115" s="11" t="s">
        <v>114</v>
      </c>
      <c r="C115" s="12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R115" s="13" t="str">
        <f>CONCATENATE("año ",K118,": ",FIXED(K132,0)," (",FIXED(L132*100,1),"%)")</f>
        <v>año 2022: 263.915 (-33,7%)</v>
      </c>
    </row>
    <row r="116" spans="2:18" ht="6" customHeight="1" thickBot="1" x14ac:dyDescent="0.3">
      <c r="B116" s="14"/>
      <c r="C116" s="15"/>
      <c r="D116" s="14"/>
      <c r="E116" s="14"/>
      <c r="F116" s="14"/>
      <c r="G116" s="16"/>
      <c r="H116" s="16"/>
      <c r="I116" s="16"/>
      <c r="J116" s="16"/>
      <c r="K116" s="14"/>
      <c r="L116" s="14"/>
      <c r="M116" s="16"/>
      <c r="N116" s="16"/>
      <c r="O116" s="16"/>
      <c r="R116" s="13" t="s">
        <v>75</v>
      </c>
    </row>
    <row r="117" spans="2:18" ht="22.5" thickTop="1" thickBot="1" x14ac:dyDescent="0.3">
      <c r="B117" s="17" t="s">
        <v>76</v>
      </c>
      <c r="C117" s="18" t="s">
        <v>76</v>
      </c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20"/>
    </row>
    <row r="118" spans="2:18" ht="22.5" thickTop="1" thickBot="1" x14ac:dyDescent="0.3">
      <c r="B118" s="17">
        <v>2017</v>
      </c>
      <c r="C118" s="21">
        <v>2018</v>
      </c>
      <c r="D118" s="22"/>
      <c r="E118" s="21">
        <v>2019</v>
      </c>
      <c r="F118" s="22"/>
      <c r="G118" s="21">
        <v>2020</v>
      </c>
      <c r="H118" s="22"/>
      <c r="I118" s="21">
        <v>2021</v>
      </c>
      <c r="J118" s="22"/>
      <c r="K118" s="21">
        <v>2022</v>
      </c>
      <c r="L118" s="23"/>
      <c r="M118" s="24">
        <v>2023</v>
      </c>
      <c r="N118" s="25"/>
      <c r="O118" s="26"/>
    </row>
    <row r="119" spans="2:18" ht="31.5" thickTop="1" thickBot="1" x14ac:dyDescent="0.3">
      <c r="B119" s="27"/>
      <c r="C119" s="28" t="s">
        <v>31</v>
      </c>
      <c r="D119" s="29" t="str">
        <f>CONCATENATE("Variación ",RIGHT(C118,2),"/",RIGHT(B118,2))</f>
        <v>Variación 18/17</v>
      </c>
      <c r="E119" s="30" t="s">
        <v>31</v>
      </c>
      <c r="F119" s="29" t="str">
        <f>CONCATENATE("Variación ",RIGHT(E118,2),"/",RIGHT(C118,2))</f>
        <v>Variación 19/18</v>
      </c>
      <c r="G119" s="30" t="s">
        <v>31</v>
      </c>
      <c r="H119" s="29" t="str">
        <f>CONCATENATE("Variación ",RIGHT(G118,2),"/",RIGHT(E118,2))</f>
        <v>Variación 20/19</v>
      </c>
      <c r="I119" s="30" t="s">
        <v>31</v>
      </c>
      <c r="J119" s="29" t="str">
        <f>CONCATENATE("Variación ",RIGHT(I118,2),"/",RIGHT(G118,2))</f>
        <v>Variación 21/20</v>
      </c>
      <c r="K119" s="30" t="s">
        <v>31</v>
      </c>
      <c r="L119" s="29" t="str">
        <f>CONCATENATE("Variación ",RIGHT(K118,2),"/",RIGHT(E118,2))</f>
        <v>Variación 22/19</v>
      </c>
      <c r="M119" s="31" t="s">
        <v>31</v>
      </c>
      <c r="N119" s="32" t="str">
        <f>CONCATENATE("Variación ",RIGHT(M118,2),"/",RIGHT(K118,2))</f>
        <v>Variación 23/22</v>
      </c>
      <c r="O119" s="32" t="str">
        <f>CONCATENATE("Variación ",RIGHT(M118,2),"/",RIGHT(E118,2))</f>
        <v>Variación 23/19</v>
      </c>
    </row>
    <row r="120" spans="2:18" x14ac:dyDescent="0.25">
      <c r="B120" s="33" t="s">
        <v>33</v>
      </c>
      <c r="C120" s="34">
        <v>34551</v>
      </c>
      <c r="D120" s="35">
        <v>-0.33360978244098138</v>
      </c>
      <c r="E120" s="34">
        <v>35731</v>
      </c>
      <c r="F120" s="35">
        <f t="shared" ref="F120:F132" si="30">IFERROR(E120/C120-1,"-")</f>
        <v>3.4152412375908048E-2</v>
      </c>
      <c r="G120" s="34">
        <v>41469</v>
      </c>
      <c r="H120" s="35">
        <f>IFERROR(G120/E120-1,"-")</f>
        <v>0.16058884442081101</v>
      </c>
      <c r="I120" s="34">
        <v>6288</v>
      </c>
      <c r="J120" s="35">
        <f>IFERROR(I120/G120-1,"-")</f>
        <v>-0.84836866092743979</v>
      </c>
      <c r="K120" s="34">
        <v>16691</v>
      </c>
      <c r="L120" s="35">
        <f t="shared" ref="L120:L132" si="31">IFERROR(K120/E120-1,"-")</f>
        <v>-0.53287061655145385</v>
      </c>
      <c r="M120" s="34">
        <v>28749</v>
      </c>
      <c r="N120" s="35">
        <f>IFERROR(M120/K120-1,"-")</f>
        <v>0.72242525912168243</v>
      </c>
      <c r="O120" s="35">
        <f>IFERROR(M120/E120-1,"-")</f>
        <v>-0.19540455067028628</v>
      </c>
    </row>
    <row r="121" spans="2:18" x14ac:dyDescent="0.25">
      <c r="B121" s="33" t="s">
        <v>35</v>
      </c>
      <c r="C121" s="34">
        <v>38260</v>
      </c>
      <c r="D121" s="35">
        <v>0.10578034682080917</v>
      </c>
      <c r="E121" s="34">
        <v>53196</v>
      </c>
      <c r="F121" s="35">
        <f t="shared" si="30"/>
        <v>0.39038159958180874</v>
      </c>
      <c r="G121" s="34">
        <v>32156</v>
      </c>
      <c r="H121" s="35">
        <f t="shared" ref="H121:H132" si="32">IFERROR(G121/E121-1,"-")</f>
        <v>-0.39551846003458901</v>
      </c>
      <c r="I121" s="34">
        <v>3200</v>
      </c>
      <c r="J121" s="35">
        <f t="shared" ref="J121:J132" si="33">IFERROR(I121/G121-1,"-")</f>
        <v>-0.90048513496703575</v>
      </c>
      <c r="K121" s="34">
        <v>27569</v>
      </c>
      <c r="L121" s="35">
        <f t="shared" si="31"/>
        <v>-0.48174674787578009</v>
      </c>
      <c r="M121" s="34">
        <v>37071</v>
      </c>
      <c r="N121" s="35">
        <f t="shared" ref="N121:N131" si="34">IFERROR(M121/K121-1,"-")</f>
        <v>0.34466248322391091</v>
      </c>
      <c r="O121" s="35">
        <f t="shared" ref="O121:O131" si="35">IFERROR(M121/E121-1,"-")</f>
        <v>-0.30312429505977889</v>
      </c>
    </row>
    <row r="122" spans="2:18" x14ac:dyDescent="0.25">
      <c r="B122" s="33" t="s">
        <v>37</v>
      </c>
      <c r="C122" s="34">
        <v>51526</v>
      </c>
      <c r="D122" s="35">
        <v>-0.10202161031718371</v>
      </c>
      <c r="E122" s="34">
        <v>56805</v>
      </c>
      <c r="F122" s="35">
        <f t="shared" si="30"/>
        <v>0.10245313045840931</v>
      </c>
      <c r="G122" s="34">
        <v>18324</v>
      </c>
      <c r="H122" s="35">
        <f t="shared" si="32"/>
        <v>-0.67742276208080277</v>
      </c>
      <c r="I122" s="34">
        <v>5966</v>
      </c>
      <c r="J122" s="35">
        <f t="shared" si="33"/>
        <v>-0.67441606636105655</v>
      </c>
      <c r="K122" s="34">
        <v>32637</v>
      </c>
      <c r="L122" s="35">
        <f t="shared" si="31"/>
        <v>-0.42545550567731716</v>
      </c>
      <c r="M122" s="34">
        <v>34370</v>
      </c>
      <c r="N122" s="35">
        <f t="shared" si="34"/>
        <v>5.3099243190244172E-2</v>
      </c>
      <c r="O122" s="35">
        <f t="shared" si="35"/>
        <v>-0.39494762784966109</v>
      </c>
    </row>
    <row r="123" spans="2:18" x14ac:dyDescent="0.25">
      <c r="B123" s="33" t="s">
        <v>39</v>
      </c>
      <c r="C123" s="34">
        <v>38200</v>
      </c>
      <c r="D123" s="35">
        <v>-0.30401195204605913</v>
      </c>
      <c r="E123" s="34">
        <v>29257</v>
      </c>
      <c r="F123" s="35">
        <f t="shared" si="30"/>
        <v>-0.23410994764397908</v>
      </c>
      <c r="G123" s="34">
        <v>0</v>
      </c>
      <c r="H123" s="35">
        <f t="shared" si="32"/>
        <v>-1</v>
      </c>
      <c r="I123" s="34">
        <v>6088</v>
      </c>
      <c r="J123" s="35" t="str">
        <f t="shared" si="33"/>
        <v>-</v>
      </c>
      <c r="K123" s="34">
        <v>23335</v>
      </c>
      <c r="L123" s="35">
        <f t="shared" si="31"/>
        <v>-0.20241309772020366</v>
      </c>
      <c r="M123" s="34">
        <v>31448</v>
      </c>
      <c r="N123" s="35">
        <f t="shared" si="34"/>
        <v>0.34767516605956716</v>
      </c>
      <c r="O123" s="35">
        <f t="shared" si="35"/>
        <v>7.4888060976860293E-2</v>
      </c>
    </row>
    <row r="124" spans="2:18" x14ac:dyDescent="0.25">
      <c r="B124" s="33" t="s">
        <v>41</v>
      </c>
      <c r="C124" s="34">
        <v>26860</v>
      </c>
      <c r="D124" s="35">
        <v>3.8790269559500379E-2</v>
      </c>
      <c r="E124" s="34">
        <v>20979</v>
      </c>
      <c r="F124" s="35">
        <f t="shared" si="30"/>
        <v>-0.2189501116902457</v>
      </c>
      <c r="G124" s="34">
        <v>0</v>
      </c>
      <c r="H124" s="35">
        <f t="shared" si="32"/>
        <v>-1</v>
      </c>
      <c r="I124" s="34">
        <v>8120</v>
      </c>
      <c r="J124" s="35" t="str">
        <f t="shared" si="33"/>
        <v>-</v>
      </c>
      <c r="K124" s="34">
        <v>15746</v>
      </c>
      <c r="L124" s="35">
        <f t="shared" si="31"/>
        <v>-0.24943991610658278</v>
      </c>
      <c r="M124" s="34">
        <v>14999</v>
      </c>
      <c r="N124" s="35">
        <f t="shared" si="34"/>
        <v>-4.7440619839959397E-2</v>
      </c>
      <c r="O124" s="35">
        <f t="shared" si="35"/>
        <v>-0.28504695171361838</v>
      </c>
    </row>
    <row r="125" spans="2:18" x14ac:dyDescent="0.25">
      <c r="B125" s="33" t="s">
        <v>43</v>
      </c>
      <c r="C125" s="34">
        <v>24174</v>
      </c>
      <c r="D125" s="35">
        <v>-4.714229404808834E-2</v>
      </c>
      <c r="E125" s="34">
        <v>21895</v>
      </c>
      <c r="F125" s="35">
        <f t="shared" si="30"/>
        <v>-9.4274840737982979E-2</v>
      </c>
      <c r="G125" s="34">
        <v>54</v>
      </c>
      <c r="H125" s="35">
        <f t="shared" si="32"/>
        <v>-0.9975336834893811</v>
      </c>
      <c r="I125" s="34">
        <v>7709</v>
      </c>
      <c r="J125" s="35">
        <f t="shared" si="33"/>
        <v>141.75925925925927</v>
      </c>
      <c r="K125" s="34">
        <v>15972</v>
      </c>
      <c r="L125" s="35">
        <f t="shared" si="31"/>
        <v>-0.27051838319250976</v>
      </c>
      <c r="M125" s="34">
        <v>15775</v>
      </c>
      <c r="N125" s="35">
        <f t="shared" si="34"/>
        <v>-1.2334084648134236E-2</v>
      </c>
      <c r="O125" s="35">
        <f t="shared" si="35"/>
        <v>-0.2795158712034711</v>
      </c>
    </row>
    <row r="126" spans="2:18" x14ac:dyDescent="0.25">
      <c r="B126" s="33" t="s">
        <v>45</v>
      </c>
      <c r="C126" s="34">
        <v>22079</v>
      </c>
      <c r="D126" s="35">
        <v>-8.8209787321907873E-2</v>
      </c>
      <c r="E126" s="34">
        <v>22228</v>
      </c>
      <c r="F126" s="35">
        <f t="shared" si="30"/>
        <v>6.7484940441142616E-3</v>
      </c>
      <c r="G126" s="34">
        <v>8531</v>
      </c>
      <c r="H126" s="35">
        <f t="shared" si="32"/>
        <v>-0.61620478675544366</v>
      </c>
      <c r="I126" s="34">
        <v>12170</v>
      </c>
      <c r="J126" s="35">
        <f t="shared" si="33"/>
        <v>0.42656195053334889</v>
      </c>
      <c r="K126" s="34">
        <v>17320</v>
      </c>
      <c r="L126" s="35">
        <f t="shared" si="31"/>
        <v>-0.22080259132625513</v>
      </c>
      <c r="M126" s="34">
        <v>15011</v>
      </c>
      <c r="N126" s="35">
        <f t="shared" si="34"/>
        <v>-0.13331408775981524</v>
      </c>
      <c r="O126" s="35">
        <f t="shared" si="35"/>
        <v>-0.32468058304840741</v>
      </c>
    </row>
    <row r="127" spans="2:18" x14ac:dyDescent="0.25">
      <c r="B127" s="33" t="s">
        <v>47</v>
      </c>
      <c r="C127" s="34">
        <v>25689</v>
      </c>
      <c r="D127" s="35">
        <v>-7.3435527502254239E-2</v>
      </c>
      <c r="E127" s="34">
        <v>22303</v>
      </c>
      <c r="F127" s="35">
        <f t="shared" si="30"/>
        <v>-0.13180738837634787</v>
      </c>
      <c r="G127" s="34">
        <v>7073</v>
      </c>
      <c r="H127" s="35">
        <f t="shared" si="32"/>
        <v>-0.68286777563556478</v>
      </c>
      <c r="I127" s="34">
        <v>11057</v>
      </c>
      <c r="J127" s="35">
        <f t="shared" si="33"/>
        <v>0.56326876855648234</v>
      </c>
      <c r="K127" s="34">
        <v>17117</v>
      </c>
      <c r="L127" s="35">
        <f t="shared" si="31"/>
        <v>-0.23252477245213643</v>
      </c>
      <c r="M127" s="34">
        <v>13890</v>
      </c>
      <c r="N127" s="35">
        <f t="shared" si="34"/>
        <v>-0.18852602675702523</v>
      </c>
      <c r="O127" s="35">
        <f t="shared" si="35"/>
        <v>-0.37721382773617895</v>
      </c>
    </row>
    <row r="128" spans="2:18" x14ac:dyDescent="0.25">
      <c r="B128" s="33" t="s">
        <v>49</v>
      </c>
      <c r="C128" s="34">
        <v>30784</v>
      </c>
      <c r="D128" s="35">
        <v>-2.1176470588235241E-2</v>
      </c>
      <c r="E128" s="34">
        <v>20638</v>
      </c>
      <c r="F128" s="35">
        <f t="shared" si="30"/>
        <v>-0.32958679833679838</v>
      </c>
      <c r="G128" s="34">
        <v>1129</v>
      </c>
      <c r="H128" s="35">
        <f t="shared" si="32"/>
        <v>-0.94529508673321061</v>
      </c>
      <c r="I128" s="34">
        <v>13165</v>
      </c>
      <c r="J128" s="35">
        <f t="shared" si="33"/>
        <v>10.660761736049601</v>
      </c>
      <c r="K128" s="34">
        <v>14558</v>
      </c>
      <c r="L128" s="35">
        <f t="shared" si="31"/>
        <v>-0.29460219013470301</v>
      </c>
      <c r="M128" s="34"/>
      <c r="N128" s="35"/>
      <c r="O128" s="35"/>
    </row>
    <row r="129" spans="2:18" x14ac:dyDescent="0.25">
      <c r="B129" s="33" t="s">
        <v>51</v>
      </c>
      <c r="C129" s="34">
        <v>35872</v>
      </c>
      <c r="D129" s="35">
        <v>-0.25224605507264508</v>
      </c>
      <c r="E129" s="34">
        <v>29524</v>
      </c>
      <c r="F129" s="35">
        <f t="shared" si="30"/>
        <v>-0.17696253345227475</v>
      </c>
      <c r="G129" s="34">
        <v>1676</v>
      </c>
      <c r="H129" s="35">
        <f t="shared" si="32"/>
        <v>-0.94323262430564969</v>
      </c>
      <c r="I129" s="34">
        <v>26009</v>
      </c>
      <c r="J129" s="35">
        <f t="shared" si="33"/>
        <v>14.518496420047732</v>
      </c>
      <c r="K129" s="34">
        <v>21531</v>
      </c>
      <c r="L129" s="35">
        <f t="shared" si="31"/>
        <v>-0.27072889852323534</v>
      </c>
      <c r="M129" s="34"/>
      <c r="N129" s="35"/>
      <c r="O129" s="35"/>
    </row>
    <row r="130" spans="2:18" x14ac:dyDescent="0.25">
      <c r="B130" s="33" t="s">
        <v>53</v>
      </c>
      <c r="C130" s="34">
        <v>48065</v>
      </c>
      <c r="D130" s="35">
        <v>-4.3996260715635338E-2</v>
      </c>
      <c r="E130" s="34">
        <v>38526</v>
      </c>
      <c r="F130" s="35">
        <f t="shared" si="30"/>
        <v>-0.19846041818370952</v>
      </c>
      <c r="G130" s="34">
        <v>8320</v>
      </c>
      <c r="H130" s="35">
        <f t="shared" si="32"/>
        <v>-0.78404194569900842</v>
      </c>
      <c r="I130" s="34">
        <v>34169</v>
      </c>
      <c r="J130" s="35">
        <f t="shared" si="33"/>
        <v>3.1068509615384619</v>
      </c>
      <c r="K130" s="34">
        <v>31083</v>
      </c>
      <c r="L130" s="35">
        <f t="shared" si="31"/>
        <v>-0.19319420650988939</v>
      </c>
      <c r="M130" s="34"/>
      <c r="N130" s="35"/>
      <c r="O130" s="35"/>
    </row>
    <row r="131" spans="2:18" x14ac:dyDescent="0.25">
      <c r="B131" s="33" t="s">
        <v>55</v>
      </c>
      <c r="C131" s="34">
        <v>45205</v>
      </c>
      <c r="D131" s="35">
        <v>6.2621941186149721E-2</v>
      </c>
      <c r="E131" s="34">
        <v>46890</v>
      </c>
      <c r="F131" s="35">
        <f t="shared" si="30"/>
        <v>3.727463776130957E-2</v>
      </c>
      <c r="G131" s="34">
        <v>7137</v>
      </c>
      <c r="H131" s="35">
        <f t="shared" si="32"/>
        <v>-0.84779270633397319</v>
      </c>
      <c r="I131" s="34">
        <v>29537</v>
      </c>
      <c r="J131" s="35">
        <f t="shared" si="33"/>
        <v>3.138573630376909</v>
      </c>
      <c r="K131" s="34">
        <v>30356</v>
      </c>
      <c r="L131" s="35">
        <f t="shared" si="31"/>
        <v>-0.35261249733418643</v>
      </c>
      <c r="M131" s="34"/>
      <c r="N131" s="35"/>
      <c r="O131" s="35"/>
    </row>
    <row r="132" spans="2:18" ht="15.75" x14ac:dyDescent="0.25">
      <c r="B132" s="36" t="s">
        <v>56</v>
      </c>
      <c r="C132" s="37">
        <v>421265</v>
      </c>
      <c r="D132" s="38">
        <v>-0.11148396404300998</v>
      </c>
      <c r="E132" s="37">
        <v>397972</v>
      </c>
      <c r="F132" s="38">
        <f t="shared" si="30"/>
        <v>-5.5292986599883687E-2</v>
      </c>
      <c r="G132" s="37">
        <v>125869</v>
      </c>
      <c r="H132" s="38">
        <f t="shared" si="32"/>
        <v>-0.68372398058154848</v>
      </c>
      <c r="I132" s="37">
        <v>163478</v>
      </c>
      <c r="J132" s="38">
        <f t="shared" si="33"/>
        <v>0.29879477869848814</v>
      </c>
      <c r="K132" s="37">
        <v>263915</v>
      </c>
      <c r="L132" s="38">
        <f t="shared" si="31"/>
        <v>-0.33685033117907792</v>
      </c>
      <c r="M132" s="37">
        <v>191313</v>
      </c>
      <c r="N132" s="38">
        <v>0.14980737677823397</v>
      </c>
      <c r="O132" s="38">
        <v>-0.27089415154309926</v>
      </c>
    </row>
    <row r="134" spans="2:18" x14ac:dyDescent="0.25">
      <c r="B134" s="40" t="s">
        <v>109</v>
      </c>
      <c r="C134" s="40"/>
      <c r="D134" s="40"/>
      <c r="E134" s="40"/>
      <c r="F134" s="40"/>
      <c r="G134" s="40"/>
      <c r="H134" s="40"/>
      <c r="I134" s="40"/>
      <c r="J134" s="40"/>
      <c r="K134" s="41"/>
      <c r="L134" s="40"/>
      <c r="M134" s="40"/>
      <c r="N134" s="40"/>
      <c r="O134" s="40"/>
    </row>
    <row r="137" spans="2:18" ht="21.75" thickBot="1" x14ac:dyDescent="0.3">
      <c r="B137" s="11" t="s">
        <v>115</v>
      </c>
      <c r="C137" s="1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R137" s="13" t="str">
        <f>CONCATENATE("año ",K140,": ",FIXED(K154,0)," (",FIXED(L154*100,1),"%)")</f>
        <v>año 2022: 89.754 (30,1%)</v>
      </c>
    </row>
    <row r="138" spans="2:18" ht="6" customHeight="1" thickBot="1" x14ac:dyDescent="0.3">
      <c r="B138" s="14"/>
      <c r="C138" s="15"/>
      <c r="D138" s="14"/>
      <c r="E138" s="14"/>
      <c r="F138" s="14"/>
      <c r="G138" s="16"/>
      <c r="H138" s="16"/>
      <c r="I138" s="16"/>
      <c r="J138" s="16"/>
      <c r="K138" s="14"/>
      <c r="L138" s="14"/>
      <c r="M138" s="16"/>
      <c r="N138" s="16"/>
      <c r="O138" s="16"/>
      <c r="R138" s="13" t="s">
        <v>78</v>
      </c>
    </row>
    <row r="139" spans="2:18" ht="22.5" thickTop="1" thickBot="1" x14ac:dyDescent="0.3">
      <c r="B139" s="17" t="s">
        <v>79</v>
      </c>
      <c r="C139" s="18" t="s">
        <v>79</v>
      </c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"/>
    </row>
    <row r="140" spans="2:18" ht="22.5" thickTop="1" thickBot="1" x14ac:dyDescent="0.3">
      <c r="B140" s="17">
        <v>2017</v>
      </c>
      <c r="C140" s="21">
        <v>2018</v>
      </c>
      <c r="D140" s="22"/>
      <c r="E140" s="21">
        <v>2019</v>
      </c>
      <c r="F140" s="22"/>
      <c r="G140" s="21">
        <v>2020</v>
      </c>
      <c r="H140" s="22"/>
      <c r="I140" s="21">
        <v>2021</v>
      </c>
      <c r="J140" s="22"/>
      <c r="K140" s="21">
        <v>2022</v>
      </c>
      <c r="L140" s="23"/>
      <c r="M140" s="24">
        <v>2023</v>
      </c>
      <c r="N140" s="25"/>
      <c r="O140" s="26"/>
    </row>
    <row r="141" spans="2:18" ht="31.5" thickTop="1" thickBot="1" x14ac:dyDescent="0.3">
      <c r="B141" s="27"/>
      <c r="C141" s="28" t="s">
        <v>31</v>
      </c>
      <c r="D141" s="29" t="str">
        <f>CONCATENATE("Variación ",RIGHT(C140,2),"/",RIGHT(B140,2))</f>
        <v>Variación 18/17</v>
      </c>
      <c r="E141" s="30" t="s">
        <v>31</v>
      </c>
      <c r="F141" s="29" t="str">
        <f>CONCATENATE("Variación ",RIGHT(E140,2),"/",RIGHT(C140,2))</f>
        <v>Variación 19/18</v>
      </c>
      <c r="G141" s="30" t="s">
        <v>31</v>
      </c>
      <c r="H141" s="29" t="str">
        <f>CONCATENATE("Variación ",RIGHT(G140,2),"/",RIGHT(E140,2))</f>
        <v>Variación 20/19</v>
      </c>
      <c r="I141" s="30" t="s">
        <v>31</v>
      </c>
      <c r="J141" s="29" t="str">
        <f>CONCATENATE("Variación ",RIGHT(I140,2),"/",RIGHT(G140,2))</f>
        <v>Variación 21/20</v>
      </c>
      <c r="K141" s="30" t="s">
        <v>31</v>
      </c>
      <c r="L141" s="29" t="str">
        <f>CONCATENATE("Variación ",RIGHT(K140,2),"/",RIGHT(E140,2))</f>
        <v>Variación 22/19</v>
      </c>
      <c r="M141" s="31" t="s">
        <v>31</v>
      </c>
      <c r="N141" s="32" t="str">
        <f>CONCATENATE("Variación ",RIGHT(M140,2),"/",RIGHT(K140,2))</f>
        <v>Variación 23/22</v>
      </c>
      <c r="O141" s="32" t="str">
        <f>CONCATENATE("Variación ",RIGHT(M140,2),"/",RIGHT(E140,2))</f>
        <v>Variación 23/19</v>
      </c>
    </row>
    <row r="142" spans="2:18" x14ac:dyDescent="0.25">
      <c r="B142" s="33" t="s">
        <v>33</v>
      </c>
      <c r="C142" s="34">
        <v>5255</v>
      </c>
      <c r="D142" s="35">
        <v>-9.6147230822153373E-2</v>
      </c>
      <c r="E142" s="34">
        <v>7276</v>
      </c>
      <c r="F142" s="35">
        <f t="shared" ref="F142:F154" si="36">IFERROR(E142/C142-1,"-")</f>
        <v>0.38458610846812569</v>
      </c>
      <c r="G142" s="34">
        <v>4763</v>
      </c>
      <c r="H142" s="35">
        <f>IFERROR(G142/E142-1,"-")</f>
        <v>-0.34538207806487076</v>
      </c>
      <c r="I142" s="34">
        <v>354</v>
      </c>
      <c r="J142" s="35">
        <f>IFERROR(I142/G142-1,"-")</f>
        <v>-0.92567709426831835</v>
      </c>
      <c r="K142" s="34">
        <v>4436</v>
      </c>
      <c r="L142" s="35">
        <f t="shared" ref="L142:L154" si="37">IFERROR(K142/E142-1,"-")</f>
        <v>-0.39032435404068166</v>
      </c>
      <c r="M142" s="34">
        <v>8746</v>
      </c>
      <c r="N142" s="35">
        <f>IFERROR(M142/K142-1,"-")</f>
        <v>0.97159603246167725</v>
      </c>
      <c r="O142" s="35">
        <f>IFERROR(M142/E142-1,"-")</f>
        <v>0.2020340846619022</v>
      </c>
    </row>
    <row r="143" spans="2:18" x14ac:dyDescent="0.25">
      <c r="B143" s="33" t="s">
        <v>35</v>
      </c>
      <c r="C143" s="34">
        <v>4907</v>
      </c>
      <c r="D143" s="35">
        <v>6.9529206625980722E-2</v>
      </c>
      <c r="E143" s="34">
        <v>5701</v>
      </c>
      <c r="F143" s="35">
        <f t="shared" si="36"/>
        <v>0.16180965966985927</v>
      </c>
      <c r="G143" s="34">
        <v>3915</v>
      </c>
      <c r="H143" s="35">
        <f t="shared" ref="H143:H154" si="38">IFERROR(G143/E143-1,"-")</f>
        <v>-0.31327837221540078</v>
      </c>
      <c r="I143" s="34">
        <v>346</v>
      </c>
      <c r="J143" s="35">
        <f t="shared" ref="J143:J154" si="39">IFERROR(I143/G143-1,"-")</f>
        <v>-0.91162196679438057</v>
      </c>
      <c r="K143" s="34">
        <v>4883</v>
      </c>
      <c r="L143" s="35">
        <f t="shared" si="37"/>
        <v>-0.14348359936853183</v>
      </c>
      <c r="M143" s="34">
        <v>7766</v>
      </c>
      <c r="N143" s="35">
        <f t="shared" ref="N143:N153" si="40">IFERROR(M143/K143-1,"-")</f>
        <v>0.59041572803604336</v>
      </c>
      <c r="O143" s="35">
        <f t="shared" ref="O143:O153" si="41">IFERROR(M143/E143-1,"-")</f>
        <v>0.36221715488510786</v>
      </c>
    </row>
    <row r="144" spans="2:18" x14ac:dyDescent="0.25">
      <c r="B144" s="33" t="s">
        <v>37</v>
      </c>
      <c r="C144" s="34">
        <v>7398</v>
      </c>
      <c r="D144" s="35">
        <v>0.26181135937233502</v>
      </c>
      <c r="E144" s="34">
        <v>5945</v>
      </c>
      <c r="F144" s="35">
        <f t="shared" si="36"/>
        <v>-0.19640443363071103</v>
      </c>
      <c r="G144" s="34">
        <v>1261</v>
      </c>
      <c r="H144" s="35">
        <f t="shared" si="38"/>
        <v>-0.78788898233809923</v>
      </c>
      <c r="I144" s="34">
        <v>608</v>
      </c>
      <c r="J144" s="35">
        <f t="shared" si="39"/>
        <v>-0.51784298176050747</v>
      </c>
      <c r="K144" s="34">
        <v>5890</v>
      </c>
      <c r="L144" s="35">
        <f t="shared" si="37"/>
        <v>-9.251471825063029E-3</v>
      </c>
      <c r="M144" s="34">
        <v>7805</v>
      </c>
      <c r="N144" s="35">
        <f t="shared" si="40"/>
        <v>0.32512733446519526</v>
      </c>
      <c r="O144" s="35">
        <f t="shared" si="41"/>
        <v>0.31286795626576946</v>
      </c>
    </row>
    <row r="145" spans="2:18" x14ac:dyDescent="0.25">
      <c r="B145" s="33" t="s">
        <v>39</v>
      </c>
      <c r="C145" s="34">
        <v>6823</v>
      </c>
      <c r="D145" s="35">
        <v>-1.2161575213551434E-2</v>
      </c>
      <c r="E145" s="34">
        <v>4473</v>
      </c>
      <c r="F145" s="35">
        <f t="shared" si="36"/>
        <v>-0.34442327421955155</v>
      </c>
      <c r="G145" s="34">
        <v>0</v>
      </c>
      <c r="H145" s="35">
        <f t="shared" si="38"/>
        <v>-1</v>
      </c>
      <c r="I145" s="34">
        <v>1201</v>
      </c>
      <c r="J145" s="35" t="str">
        <f t="shared" si="39"/>
        <v>-</v>
      </c>
      <c r="K145" s="34">
        <v>6856</v>
      </c>
      <c r="L145" s="35">
        <f t="shared" si="37"/>
        <v>0.53275206796333552</v>
      </c>
      <c r="M145" s="34">
        <v>8189</v>
      </c>
      <c r="N145" s="35">
        <f t="shared" si="40"/>
        <v>0.19442823803967335</v>
      </c>
      <c r="O145" s="35">
        <f t="shared" si="41"/>
        <v>0.83076235188911252</v>
      </c>
    </row>
    <row r="146" spans="2:18" x14ac:dyDescent="0.25">
      <c r="B146" s="33" t="s">
        <v>41</v>
      </c>
      <c r="C146" s="34">
        <v>6406</v>
      </c>
      <c r="D146" s="35">
        <v>1.5213946117274224E-2</v>
      </c>
      <c r="E146" s="34">
        <v>4997</v>
      </c>
      <c r="F146" s="35">
        <f t="shared" si="36"/>
        <v>-0.21995004683109587</v>
      </c>
      <c r="G146" s="34">
        <v>0</v>
      </c>
      <c r="H146" s="35">
        <f t="shared" si="38"/>
        <v>-1</v>
      </c>
      <c r="I146" s="34">
        <v>1790</v>
      </c>
      <c r="J146" s="35" t="str">
        <f t="shared" si="39"/>
        <v>-</v>
      </c>
      <c r="K146" s="34">
        <v>7485</v>
      </c>
      <c r="L146" s="35">
        <f t="shared" si="37"/>
        <v>0.49789873924354611</v>
      </c>
      <c r="M146" s="34">
        <v>7734</v>
      </c>
      <c r="N146" s="35">
        <f t="shared" si="40"/>
        <v>3.3266533066132364E-2</v>
      </c>
      <c r="O146" s="35">
        <f t="shared" si="41"/>
        <v>0.54772863718230935</v>
      </c>
    </row>
    <row r="147" spans="2:18" x14ac:dyDescent="0.25">
      <c r="B147" s="33" t="s">
        <v>43</v>
      </c>
      <c r="C147" s="34">
        <v>5945</v>
      </c>
      <c r="D147" s="35">
        <v>-5.0209205020920189E-3</v>
      </c>
      <c r="E147" s="34">
        <v>6319</v>
      </c>
      <c r="F147" s="35">
        <f t="shared" si="36"/>
        <v>6.2910008410429041E-2</v>
      </c>
      <c r="G147" s="34">
        <v>11</v>
      </c>
      <c r="H147" s="35">
        <f t="shared" si="38"/>
        <v>-0.99825921823073271</v>
      </c>
      <c r="I147" s="34">
        <v>2815</v>
      </c>
      <c r="J147" s="35">
        <f t="shared" si="39"/>
        <v>254.90909090909091</v>
      </c>
      <c r="K147" s="34">
        <v>7843</v>
      </c>
      <c r="L147" s="35">
        <f t="shared" si="37"/>
        <v>0.24117740148757716</v>
      </c>
      <c r="M147" s="34">
        <v>7272</v>
      </c>
      <c r="N147" s="35">
        <f t="shared" si="40"/>
        <v>-7.2803774066046101E-2</v>
      </c>
      <c r="O147" s="35">
        <f t="shared" si="41"/>
        <v>0.15081500237379331</v>
      </c>
    </row>
    <row r="148" spans="2:18" x14ac:dyDescent="0.25">
      <c r="B148" s="33" t="s">
        <v>45</v>
      </c>
      <c r="C148" s="34">
        <v>7186</v>
      </c>
      <c r="D148" s="35">
        <v>-1.667129758266217E-3</v>
      </c>
      <c r="E148" s="34">
        <v>5734</v>
      </c>
      <c r="F148" s="35">
        <f t="shared" si="36"/>
        <v>-0.20205956025605343</v>
      </c>
      <c r="G148" s="34">
        <v>1868</v>
      </c>
      <c r="H148" s="35">
        <f t="shared" si="38"/>
        <v>-0.67422392745029647</v>
      </c>
      <c r="I148" s="34">
        <v>4540</v>
      </c>
      <c r="J148" s="35">
        <f t="shared" si="39"/>
        <v>1.4304068522483941</v>
      </c>
      <c r="K148" s="34">
        <v>8290</v>
      </c>
      <c r="L148" s="35">
        <f t="shared" si="37"/>
        <v>0.44576212068364152</v>
      </c>
      <c r="M148" s="34">
        <v>8209</v>
      </c>
      <c r="N148" s="35">
        <f t="shared" si="40"/>
        <v>-9.7708082026537468E-3</v>
      </c>
      <c r="O148" s="35">
        <f t="shared" si="41"/>
        <v>0.43163585629577961</v>
      </c>
    </row>
    <row r="149" spans="2:18" x14ac:dyDescent="0.25">
      <c r="B149" s="33" t="s">
        <v>47</v>
      </c>
      <c r="C149" s="34">
        <v>7230</v>
      </c>
      <c r="D149" s="35">
        <v>-0.31312939388181649</v>
      </c>
      <c r="E149" s="34">
        <v>7038</v>
      </c>
      <c r="F149" s="35">
        <f t="shared" si="36"/>
        <v>-2.655601659751039E-2</v>
      </c>
      <c r="G149" s="34">
        <v>2879</v>
      </c>
      <c r="H149" s="35">
        <f t="shared" si="38"/>
        <v>-0.59093492469451547</v>
      </c>
      <c r="I149" s="34">
        <v>5994</v>
      </c>
      <c r="J149" s="35">
        <f t="shared" si="39"/>
        <v>1.0819729072594653</v>
      </c>
      <c r="K149" s="34">
        <v>9518</v>
      </c>
      <c r="L149" s="35">
        <f t="shared" si="37"/>
        <v>0.35237283319124746</v>
      </c>
      <c r="M149" s="34"/>
      <c r="N149" s="35"/>
      <c r="O149" s="35"/>
    </row>
    <row r="150" spans="2:18" x14ac:dyDescent="0.25">
      <c r="B150" s="33" t="s">
        <v>49</v>
      </c>
      <c r="C150" s="34">
        <v>6303</v>
      </c>
      <c r="D150" s="35">
        <v>-4.5289306270827057E-2</v>
      </c>
      <c r="E150" s="34">
        <v>4525</v>
      </c>
      <c r="F150" s="35">
        <f t="shared" si="36"/>
        <v>-0.28208789465333972</v>
      </c>
      <c r="G150" s="34">
        <v>1123</v>
      </c>
      <c r="H150" s="35">
        <f t="shared" si="38"/>
        <v>-0.75182320441988948</v>
      </c>
      <c r="I150" s="34">
        <v>5100</v>
      </c>
      <c r="J150" s="35">
        <f t="shared" si="39"/>
        <v>3.5414069456812109</v>
      </c>
      <c r="K150" s="34">
        <v>8901</v>
      </c>
      <c r="L150" s="35">
        <f t="shared" si="37"/>
        <v>0.96707182320441998</v>
      </c>
      <c r="M150" s="34"/>
      <c r="N150" s="35"/>
      <c r="O150" s="35"/>
    </row>
    <row r="151" spans="2:18" x14ac:dyDescent="0.25">
      <c r="B151" s="33" t="s">
        <v>51</v>
      </c>
      <c r="C151" s="34">
        <v>5742</v>
      </c>
      <c r="D151" s="35">
        <v>-7.8922040423484163E-2</v>
      </c>
      <c r="E151" s="34">
        <v>4633</v>
      </c>
      <c r="F151" s="35">
        <f t="shared" si="36"/>
        <v>-0.19313827934517591</v>
      </c>
      <c r="G151" s="34">
        <v>953</v>
      </c>
      <c r="H151" s="35">
        <f t="shared" si="38"/>
        <v>-0.79430174832721778</v>
      </c>
      <c r="I151" s="34">
        <v>5250</v>
      </c>
      <c r="J151" s="35">
        <f t="shared" si="39"/>
        <v>4.5089192025183626</v>
      </c>
      <c r="K151" s="34">
        <v>9968</v>
      </c>
      <c r="L151" s="35">
        <f t="shared" si="37"/>
        <v>1.1515216922080724</v>
      </c>
      <c r="M151" s="34"/>
      <c r="N151" s="35"/>
      <c r="O151" s="35"/>
    </row>
    <row r="152" spans="2:18" x14ac:dyDescent="0.25">
      <c r="B152" s="33" t="s">
        <v>53</v>
      </c>
      <c r="C152" s="34">
        <v>6448</v>
      </c>
      <c r="D152" s="35">
        <v>0.22283330172577287</v>
      </c>
      <c r="E152" s="34">
        <v>6451</v>
      </c>
      <c r="F152" s="35">
        <f t="shared" si="36"/>
        <v>4.6526054590567689E-4</v>
      </c>
      <c r="G152" s="34">
        <v>306</v>
      </c>
      <c r="H152" s="35">
        <f t="shared" si="38"/>
        <v>-0.95256549372190358</v>
      </c>
      <c r="I152" s="34">
        <v>6424</v>
      </c>
      <c r="J152" s="35">
        <f t="shared" si="39"/>
        <v>19.993464052287582</v>
      </c>
      <c r="K152" s="34">
        <v>7152</v>
      </c>
      <c r="L152" s="35">
        <f t="shared" si="37"/>
        <v>0.10866532320570443</v>
      </c>
      <c r="M152" s="34"/>
      <c r="N152" s="35"/>
      <c r="O152" s="35"/>
    </row>
    <row r="153" spans="2:18" x14ac:dyDescent="0.25">
      <c r="B153" s="33" t="s">
        <v>55</v>
      </c>
      <c r="C153" s="34">
        <v>5410</v>
      </c>
      <c r="D153" s="35">
        <v>-0.19958573753513831</v>
      </c>
      <c r="E153" s="34">
        <v>5906</v>
      </c>
      <c r="F153" s="35">
        <f t="shared" si="36"/>
        <v>9.1682070240295843E-2</v>
      </c>
      <c r="G153" s="34">
        <v>321</v>
      </c>
      <c r="H153" s="35">
        <f t="shared" si="38"/>
        <v>-0.94564849305790721</v>
      </c>
      <c r="I153" s="34">
        <v>6761</v>
      </c>
      <c r="J153" s="35">
        <f t="shared" si="39"/>
        <v>20.062305295950157</v>
      </c>
      <c r="K153" s="34">
        <v>8532</v>
      </c>
      <c r="L153" s="35">
        <f t="shared" si="37"/>
        <v>0.4446325770402979</v>
      </c>
      <c r="M153" s="34"/>
      <c r="N153" s="35"/>
      <c r="O153" s="35"/>
    </row>
    <row r="154" spans="2:18" ht="15.75" x14ac:dyDescent="0.25">
      <c r="B154" s="36" t="s">
        <v>56</v>
      </c>
      <c r="C154" s="37">
        <v>75053</v>
      </c>
      <c r="D154" s="38">
        <v>-3.8386142038975501E-2</v>
      </c>
      <c r="E154" s="37">
        <v>68998</v>
      </c>
      <c r="F154" s="38">
        <f t="shared" si="36"/>
        <v>-8.0676322065740158E-2</v>
      </c>
      <c r="G154" s="37">
        <v>17400</v>
      </c>
      <c r="H154" s="38">
        <f t="shared" si="38"/>
        <v>-0.74781877735586533</v>
      </c>
      <c r="I154" s="37">
        <v>41183</v>
      </c>
      <c r="J154" s="38">
        <f t="shared" si="39"/>
        <v>1.3668390804597701</v>
      </c>
      <c r="K154" s="37">
        <v>89754</v>
      </c>
      <c r="L154" s="38">
        <f t="shared" si="37"/>
        <v>0.30082031363227912</v>
      </c>
      <c r="M154" s="37">
        <v>65517</v>
      </c>
      <c r="N154" s="38">
        <v>0.18688067245158613</v>
      </c>
      <c r="O154" s="38">
        <v>0.37979908598866974</v>
      </c>
    </row>
    <row r="156" spans="2:18" x14ac:dyDescent="0.25">
      <c r="B156" s="40" t="s">
        <v>109</v>
      </c>
      <c r="C156" s="40"/>
      <c r="D156" s="40"/>
      <c r="E156" s="40"/>
      <c r="F156" s="40"/>
      <c r="G156" s="40"/>
      <c r="H156" s="40"/>
      <c r="I156" s="40"/>
      <c r="J156" s="40"/>
      <c r="K156" s="41"/>
      <c r="L156" s="40"/>
      <c r="M156" s="40"/>
      <c r="N156" s="40"/>
      <c r="O156" s="40"/>
    </row>
    <row r="159" spans="2:18" ht="21.75" thickBot="1" x14ac:dyDescent="0.3">
      <c r="B159" s="11" t="s">
        <v>116</v>
      </c>
      <c r="C159" s="12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R159" s="13" t="str">
        <f>CONCATENATE("año ",K162,": ",FIXED(K176,0)," (",FIXED(L176*100,1),"%)")</f>
        <v>año 2022: 185.246 (17,4%)</v>
      </c>
    </row>
    <row r="160" spans="2:18" ht="6" customHeight="1" thickBot="1" x14ac:dyDescent="0.3">
      <c r="B160" s="14"/>
      <c r="C160" s="15"/>
      <c r="D160" s="14"/>
      <c r="E160" s="14"/>
      <c r="F160" s="14"/>
      <c r="G160" s="16"/>
      <c r="H160" s="16"/>
      <c r="I160" s="16"/>
      <c r="J160" s="16"/>
      <c r="K160" s="14"/>
      <c r="L160" s="14"/>
      <c r="M160" s="16"/>
      <c r="N160" s="16"/>
      <c r="O160" s="16"/>
      <c r="R160" s="13" t="s">
        <v>81</v>
      </c>
    </row>
    <row r="161" spans="2:15" ht="22.5" thickTop="1" thickBot="1" x14ac:dyDescent="0.3">
      <c r="B161" s="17" t="s">
        <v>82</v>
      </c>
      <c r="C161" s="18" t="s">
        <v>82</v>
      </c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20"/>
    </row>
    <row r="162" spans="2:15" ht="22.5" thickTop="1" thickBot="1" x14ac:dyDescent="0.3">
      <c r="B162" s="17">
        <v>2017</v>
      </c>
      <c r="C162" s="21">
        <v>2018</v>
      </c>
      <c r="D162" s="22"/>
      <c r="E162" s="21">
        <v>2019</v>
      </c>
      <c r="F162" s="22"/>
      <c r="G162" s="21">
        <v>2020</v>
      </c>
      <c r="H162" s="22"/>
      <c r="I162" s="21">
        <v>2021</v>
      </c>
      <c r="J162" s="22"/>
      <c r="K162" s="21">
        <v>2022</v>
      </c>
      <c r="L162" s="23"/>
      <c r="M162" s="24">
        <v>2023</v>
      </c>
      <c r="N162" s="25"/>
      <c r="O162" s="26"/>
    </row>
    <row r="163" spans="2:15" ht="31.5" thickTop="1" thickBot="1" x14ac:dyDescent="0.3">
      <c r="B163" s="27"/>
      <c r="C163" s="28" t="s">
        <v>31</v>
      </c>
      <c r="D163" s="29" t="str">
        <f>CONCATENATE("Variación ",RIGHT(C162,2),"/",RIGHT(B162,2))</f>
        <v>Variación 18/17</v>
      </c>
      <c r="E163" s="30" t="s">
        <v>31</v>
      </c>
      <c r="F163" s="29" t="str">
        <f>CONCATENATE("Variación ",RIGHT(E162,2),"/",RIGHT(C162,2))</f>
        <v>Variación 19/18</v>
      </c>
      <c r="G163" s="30" t="s">
        <v>31</v>
      </c>
      <c r="H163" s="29" t="str">
        <f>CONCATENATE("Variación ",RIGHT(G162,2),"/",RIGHT(E162,2))</f>
        <v>Variación 20/19</v>
      </c>
      <c r="I163" s="30" t="s">
        <v>31</v>
      </c>
      <c r="J163" s="29" t="str">
        <f>CONCATENATE("Variación ",RIGHT(I162,2),"/",RIGHT(G162,2))</f>
        <v>Variación 21/20</v>
      </c>
      <c r="K163" s="30" t="s">
        <v>31</v>
      </c>
      <c r="L163" s="29" t="str">
        <f>CONCATENATE("Variación ",RIGHT(K162,2),"/",RIGHT(E162,2))</f>
        <v>Variación 22/19</v>
      </c>
      <c r="M163" s="31" t="s">
        <v>31</v>
      </c>
      <c r="N163" s="32" t="str">
        <f>CONCATENATE("Variación ",RIGHT(M162,2),"/",RIGHT(K162,2))</f>
        <v>Variación 23/22</v>
      </c>
      <c r="O163" s="32" t="str">
        <f>CONCATENATE("Variación ",RIGHT(M162,2),"/",RIGHT(E162,2))</f>
        <v>Variación 23/19</v>
      </c>
    </row>
    <row r="164" spans="2:15" x14ac:dyDescent="0.25">
      <c r="B164" s="33" t="s">
        <v>33</v>
      </c>
      <c r="C164" s="34">
        <v>7579</v>
      </c>
      <c r="D164" s="35">
        <v>-8.5986493005306364E-2</v>
      </c>
      <c r="E164" s="34">
        <v>8922</v>
      </c>
      <c r="F164" s="35">
        <f t="shared" ref="F164:F176" si="42">IFERROR(E164/C164-1,"-")</f>
        <v>0.17720015833223379</v>
      </c>
      <c r="G164" s="34">
        <v>10431</v>
      </c>
      <c r="H164" s="35">
        <f>IFERROR(G164/E164-1,"-")</f>
        <v>0.1691324815063886</v>
      </c>
      <c r="I164" s="34">
        <v>2018</v>
      </c>
      <c r="J164" s="35">
        <f>IFERROR(I164/G164-1,"-")</f>
        <v>-0.80653820343207749</v>
      </c>
      <c r="K164" s="34">
        <v>8108</v>
      </c>
      <c r="L164" s="35">
        <f t="shared" ref="L164:L176" si="43">IFERROR(K164/E164-1,"-")</f>
        <v>-9.1235149069715304E-2</v>
      </c>
      <c r="M164" s="34">
        <v>14267</v>
      </c>
      <c r="N164" s="35">
        <f>IFERROR(M164/K164-1,"-")</f>
        <v>0.75962012826837699</v>
      </c>
      <c r="O164" s="35">
        <f>IFERROR(M164/E164-1,"-")</f>
        <v>0.59908092355974008</v>
      </c>
    </row>
    <row r="165" spans="2:15" x14ac:dyDescent="0.25">
      <c r="B165" s="33" t="s">
        <v>35</v>
      </c>
      <c r="C165" s="34">
        <v>12695</v>
      </c>
      <c r="D165" s="35">
        <v>-0.23079253514299569</v>
      </c>
      <c r="E165" s="34">
        <v>18575</v>
      </c>
      <c r="F165" s="35">
        <f t="shared" si="42"/>
        <v>0.46317447814100032</v>
      </c>
      <c r="G165" s="34">
        <v>19935</v>
      </c>
      <c r="H165" s="35">
        <f t="shared" ref="H165:H176" si="44">IFERROR(G165/E165-1,"-")</f>
        <v>7.3216689098250409E-2</v>
      </c>
      <c r="I165" s="34">
        <v>3647</v>
      </c>
      <c r="J165" s="35">
        <f t="shared" ref="J165:J176" si="45">IFERROR(I165/G165-1,"-")</f>
        <v>-0.81705543014798088</v>
      </c>
      <c r="K165" s="34">
        <v>15843</v>
      </c>
      <c r="L165" s="35">
        <f t="shared" si="43"/>
        <v>-0.14707940780619111</v>
      </c>
      <c r="M165" s="34">
        <v>22724</v>
      </c>
      <c r="N165" s="35">
        <f t="shared" ref="N165:N175" si="46">IFERROR(M165/K165-1,"-")</f>
        <v>0.43432430726503823</v>
      </c>
      <c r="O165" s="35">
        <f t="shared" ref="O165:O175" si="47">IFERROR(M165/E165-1,"-")</f>
        <v>0.22336473755047104</v>
      </c>
    </row>
    <row r="166" spans="2:15" x14ac:dyDescent="0.25">
      <c r="B166" s="33" t="s">
        <v>37</v>
      </c>
      <c r="C166" s="34">
        <v>15483</v>
      </c>
      <c r="D166" s="35">
        <v>0.46702671972711762</v>
      </c>
      <c r="E166" s="34">
        <v>12344</v>
      </c>
      <c r="F166" s="35">
        <f t="shared" si="42"/>
        <v>-0.20273848737324807</v>
      </c>
      <c r="G166" s="34">
        <v>4509</v>
      </c>
      <c r="H166" s="35">
        <f t="shared" si="44"/>
        <v>-0.63472132209980558</v>
      </c>
      <c r="I166" s="34">
        <v>2664</v>
      </c>
      <c r="J166" s="35">
        <f t="shared" si="45"/>
        <v>-0.40918163672654695</v>
      </c>
      <c r="K166" s="34">
        <v>15573</v>
      </c>
      <c r="L166" s="35">
        <f t="shared" si="43"/>
        <v>0.26158457550226832</v>
      </c>
      <c r="M166" s="34">
        <v>18184</v>
      </c>
      <c r="N166" s="35">
        <f t="shared" si="46"/>
        <v>0.16766197906633273</v>
      </c>
      <c r="O166" s="35">
        <f t="shared" si="47"/>
        <v>0.47310434219053787</v>
      </c>
    </row>
    <row r="167" spans="2:15" x14ac:dyDescent="0.25">
      <c r="B167" s="33" t="s">
        <v>39</v>
      </c>
      <c r="C167" s="34">
        <v>18062</v>
      </c>
      <c r="D167" s="35">
        <v>-0.19502629467867016</v>
      </c>
      <c r="E167" s="34">
        <v>18052</v>
      </c>
      <c r="F167" s="35">
        <f t="shared" si="42"/>
        <v>-5.5364854390438367E-4</v>
      </c>
      <c r="G167" s="34">
        <v>0</v>
      </c>
      <c r="H167" s="35">
        <f t="shared" si="44"/>
        <v>-1</v>
      </c>
      <c r="I167" s="34">
        <v>3884</v>
      </c>
      <c r="J167" s="35" t="str">
        <f t="shared" si="45"/>
        <v>-</v>
      </c>
      <c r="K167" s="34">
        <v>18578</v>
      </c>
      <c r="L167" s="35">
        <f t="shared" si="43"/>
        <v>2.9138045645911825E-2</v>
      </c>
      <c r="M167" s="34">
        <v>21178</v>
      </c>
      <c r="N167" s="35">
        <f t="shared" si="46"/>
        <v>0.13995047906125535</v>
      </c>
      <c r="O167" s="35">
        <f t="shared" si="47"/>
        <v>0.17316640815422124</v>
      </c>
    </row>
    <row r="168" spans="2:15" x14ac:dyDescent="0.25">
      <c r="B168" s="33" t="s">
        <v>41</v>
      </c>
      <c r="C168" s="34">
        <v>14438</v>
      </c>
      <c r="D168" s="35">
        <v>0.34119832791453786</v>
      </c>
      <c r="E168" s="34">
        <v>11597</v>
      </c>
      <c r="F168" s="35">
        <f t="shared" si="42"/>
        <v>-0.19677240615043634</v>
      </c>
      <c r="G168" s="34">
        <v>0</v>
      </c>
      <c r="H168" s="35">
        <f t="shared" si="44"/>
        <v>-1</v>
      </c>
      <c r="I168" s="34">
        <v>7808</v>
      </c>
      <c r="J168" s="35" t="str">
        <f t="shared" si="45"/>
        <v>-</v>
      </c>
      <c r="K168" s="34">
        <v>15079</v>
      </c>
      <c r="L168" s="35">
        <f t="shared" si="43"/>
        <v>0.30025006467189796</v>
      </c>
      <c r="M168" s="34">
        <v>16587</v>
      </c>
      <c r="N168" s="35">
        <f t="shared" si="46"/>
        <v>0.10000663173950519</v>
      </c>
      <c r="O168" s="35">
        <f t="shared" si="47"/>
        <v>0.4302836940588084</v>
      </c>
    </row>
    <row r="169" spans="2:15" x14ac:dyDescent="0.25">
      <c r="B169" s="33" t="s">
        <v>43</v>
      </c>
      <c r="C169" s="34">
        <v>10879</v>
      </c>
      <c r="D169" s="35">
        <v>0.37274447949526812</v>
      </c>
      <c r="E169" s="34">
        <v>10794</v>
      </c>
      <c r="F169" s="35">
        <f t="shared" si="42"/>
        <v>-7.8132181266660217E-3</v>
      </c>
      <c r="G169" s="34">
        <v>49</v>
      </c>
      <c r="H169" s="35">
        <f t="shared" si="44"/>
        <v>-0.99546044098573283</v>
      </c>
      <c r="I169" s="34">
        <v>6698</v>
      </c>
      <c r="J169" s="35">
        <f t="shared" si="45"/>
        <v>135.69387755102042</v>
      </c>
      <c r="K169" s="34">
        <v>12878</v>
      </c>
      <c r="L169" s="35">
        <f t="shared" si="43"/>
        <v>0.19307022419862885</v>
      </c>
      <c r="M169" s="34">
        <v>14600</v>
      </c>
      <c r="N169" s="35">
        <f t="shared" si="46"/>
        <v>0.13371641559248326</v>
      </c>
      <c r="O169" s="35">
        <f t="shared" si="47"/>
        <v>0.35260329812859004</v>
      </c>
    </row>
    <row r="170" spans="2:15" x14ac:dyDescent="0.25">
      <c r="B170" s="33" t="s">
        <v>45</v>
      </c>
      <c r="C170" s="34">
        <v>14392</v>
      </c>
      <c r="D170" s="35">
        <v>-0.10901999628551973</v>
      </c>
      <c r="E170" s="34">
        <v>14413</v>
      </c>
      <c r="F170" s="35">
        <f t="shared" si="42"/>
        <v>1.4591439688715901E-3</v>
      </c>
      <c r="G170" s="34">
        <v>1771</v>
      </c>
      <c r="H170" s="35">
        <f t="shared" si="44"/>
        <v>-0.87712481787275376</v>
      </c>
      <c r="I170" s="34">
        <v>13921</v>
      </c>
      <c r="J170" s="35">
        <f t="shared" si="45"/>
        <v>6.8605307735742516</v>
      </c>
      <c r="K170" s="34">
        <v>16372</v>
      </c>
      <c r="L170" s="35">
        <f t="shared" si="43"/>
        <v>0.1359189620481509</v>
      </c>
      <c r="M170" s="34">
        <v>19883</v>
      </c>
      <c r="N170" s="35">
        <f t="shared" si="46"/>
        <v>0.2144515025653555</v>
      </c>
      <c r="O170" s="35">
        <f t="shared" si="47"/>
        <v>0.37951849025185602</v>
      </c>
    </row>
    <row r="171" spans="2:15" x14ac:dyDescent="0.25">
      <c r="B171" s="33" t="s">
        <v>47</v>
      </c>
      <c r="C171" s="34">
        <v>18842</v>
      </c>
      <c r="D171" s="35">
        <v>0.18094641178314008</v>
      </c>
      <c r="E171" s="34">
        <v>19213</v>
      </c>
      <c r="F171" s="35">
        <f t="shared" si="42"/>
        <v>1.9690054134380741E-2</v>
      </c>
      <c r="G171" s="34">
        <v>4841</v>
      </c>
      <c r="H171" s="35">
        <f t="shared" si="44"/>
        <v>-0.74803518451048767</v>
      </c>
      <c r="I171" s="34">
        <v>13824</v>
      </c>
      <c r="J171" s="35">
        <f t="shared" si="45"/>
        <v>1.8556083453831853</v>
      </c>
      <c r="K171" s="34">
        <v>18038</v>
      </c>
      <c r="L171" s="35">
        <f t="shared" si="43"/>
        <v>-6.1156508613959271E-2</v>
      </c>
      <c r="M171" s="34">
        <v>20064</v>
      </c>
      <c r="N171" s="35">
        <f t="shared" si="46"/>
        <v>0.11231843885131387</v>
      </c>
      <c r="O171" s="35">
        <f t="shared" si="47"/>
        <v>4.4292926664237786E-2</v>
      </c>
    </row>
    <row r="172" spans="2:15" x14ac:dyDescent="0.25">
      <c r="B172" s="33" t="s">
        <v>49</v>
      </c>
      <c r="C172" s="34">
        <v>9671</v>
      </c>
      <c r="D172" s="35">
        <v>-2.6082578046324301E-2</v>
      </c>
      <c r="E172" s="34">
        <v>8563</v>
      </c>
      <c r="F172" s="35">
        <f t="shared" si="42"/>
        <v>-0.11456933098955635</v>
      </c>
      <c r="G172" s="34">
        <v>2592</v>
      </c>
      <c r="H172" s="35">
        <f t="shared" si="44"/>
        <v>-0.69730234730818641</v>
      </c>
      <c r="I172" s="34">
        <v>8631</v>
      </c>
      <c r="J172" s="35">
        <f t="shared" si="45"/>
        <v>2.3298611111111112</v>
      </c>
      <c r="K172" s="34">
        <v>12537</v>
      </c>
      <c r="L172" s="35">
        <f t="shared" si="43"/>
        <v>0.46408968819339025</v>
      </c>
      <c r="M172" s="34"/>
      <c r="N172" s="35"/>
      <c r="O172" s="35"/>
    </row>
    <row r="173" spans="2:15" x14ac:dyDescent="0.25">
      <c r="B173" s="33" t="s">
        <v>51</v>
      </c>
      <c r="C173" s="34">
        <v>10207</v>
      </c>
      <c r="D173" s="35">
        <v>-6.6489848179989042E-2</v>
      </c>
      <c r="E173" s="34">
        <v>13364</v>
      </c>
      <c r="F173" s="35">
        <f t="shared" si="42"/>
        <v>0.30929754090330164</v>
      </c>
      <c r="G173" s="34">
        <v>5238</v>
      </c>
      <c r="H173" s="35">
        <f t="shared" si="44"/>
        <v>-0.60805148159233768</v>
      </c>
      <c r="I173" s="34">
        <v>14643</v>
      </c>
      <c r="J173" s="35">
        <f t="shared" si="45"/>
        <v>1.7955326460481098</v>
      </c>
      <c r="K173" s="34">
        <v>18690</v>
      </c>
      <c r="L173" s="35">
        <f t="shared" si="43"/>
        <v>0.39853337324154436</v>
      </c>
      <c r="M173" s="34"/>
      <c r="N173" s="35"/>
      <c r="O173" s="35"/>
    </row>
    <row r="174" spans="2:15" x14ac:dyDescent="0.25">
      <c r="B174" s="33" t="s">
        <v>53</v>
      </c>
      <c r="C174" s="34">
        <v>7200</v>
      </c>
      <c r="D174" s="35">
        <v>3.0190299041350732E-2</v>
      </c>
      <c r="E174" s="34">
        <v>10107</v>
      </c>
      <c r="F174" s="35">
        <f t="shared" si="42"/>
        <v>0.40375000000000005</v>
      </c>
      <c r="G174" s="34">
        <v>628</v>
      </c>
      <c r="H174" s="35">
        <f t="shared" si="44"/>
        <v>-0.93786484614623533</v>
      </c>
      <c r="I174" s="34">
        <v>18857</v>
      </c>
      <c r="J174" s="35">
        <f t="shared" si="45"/>
        <v>29.027070063694268</v>
      </c>
      <c r="K174" s="34">
        <v>13899</v>
      </c>
      <c r="L174" s="35">
        <f t="shared" si="43"/>
        <v>0.37518551498961106</v>
      </c>
      <c r="M174" s="34"/>
      <c r="N174" s="35"/>
      <c r="O174" s="35"/>
    </row>
    <row r="175" spans="2:15" x14ac:dyDescent="0.25">
      <c r="B175" s="33" t="s">
        <v>55</v>
      </c>
      <c r="C175" s="34">
        <v>10052</v>
      </c>
      <c r="D175" s="35">
        <v>1.5456106677442127E-2</v>
      </c>
      <c r="E175" s="34">
        <v>11784</v>
      </c>
      <c r="F175" s="35">
        <f t="shared" si="42"/>
        <v>0.17230401910067639</v>
      </c>
      <c r="G175" s="34">
        <v>3278</v>
      </c>
      <c r="H175" s="35">
        <f t="shared" si="44"/>
        <v>-0.72182620502376105</v>
      </c>
      <c r="I175" s="34">
        <v>15709</v>
      </c>
      <c r="J175" s="35">
        <f t="shared" si="45"/>
        <v>3.7922513727882858</v>
      </c>
      <c r="K175" s="34">
        <v>19651</v>
      </c>
      <c r="L175" s="35">
        <f t="shared" si="43"/>
        <v>0.66760013577732513</v>
      </c>
      <c r="M175" s="34"/>
      <c r="N175" s="35"/>
      <c r="O175" s="35"/>
    </row>
    <row r="176" spans="2:15" ht="15.75" x14ac:dyDescent="0.25">
      <c r="B176" s="36" t="s">
        <v>56</v>
      </c>
      <c r="C176" s="37">
        <v>149500</v>
      </c>
      <c r="D176" s="38">
        <v>2.1607511377769173E-2</v>
      </c>
      <c r="E176" s="37">
        <v>157728</v>
      </c>
      <c r="F176" s="38">
        <f t="shared" si="42"/>
        <v>5.5036789297658872E-2</v>
      </c>
      <c r="G176" s="37">
        <v>53272</v>
      </c>
      <c r="H176" s="38">
        <f t="shared" si="44"/>
        <v>-0.66225400689795089</v>
      </c>
      <c r="I176" s="37">
        <v>112304</v>
      </c>
      <c r="J176" s="38">
        <f t="shared" si="45"/>
        <v>1.1081243429944436</v>
      </c>
      <c r="K176" s="37">
        <v>185246</v>
      </c>
      <c r="L176" s="38">
        <f t="shared" si="43"/>
        <v>0.17446490160275907</v>
      </c>
      <c r="M176" s="37">
        <v>147487</v>
      </c>
      <c r="N176" s="38">
        <v>0.22427346454274533</v>
      </c>
      <c r="O176" s="38">
        <v>0.29476779913967177</v>
      </c>
    </row>
    <row r="178" spans="2:18" x14ac:dyDescent="0.25">
      <c r="B178" s="40" t="s">
        <v>109</v>
      </c>
      <c r="C178" s="40"/>
      <c r="D178" s="40"/>
      <c r="E178" s="40"/>
      <c r="F178" s="40"/>
      <c r="G178" s="40"/>
      <c r="H178" s="40"/>
      <c r="I178" s="40"/>
      <c r="J178" s="40"/>
      <c r="K178" s="41"/>
      <c r="L178" s="40"/>
      <c r="M178" s="40"/>
      <c r="N178" s="40"/>
      <c r="O178" s="40"/>
    </row>
    <row r="181" spans="2:18" ht="21.75" thickBot="1" x14ac:dyDescent="0.3">
      <c r="B181" s="11" t="s">
        <v>117</v>
      </c>
      <c r="C181" s="12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R181" s="13" t="str">
        <f>CONCATENATE("año ",K184,": ",FIXED(K198,0)," (",FIXED(L198*100,1),"%)")</f>
        <v>año 2022: 50.381 (-4,7%)</v>
      </c>
    </row>
    <row r="182" spans="2:18" ht="6" customHeight="1" thickBot="1" x14ac:dyDescent="0.3">
      <c r="B182" s="14"/>
      <c r="C182" s="15"/>
      <c r="D182" s="14"/>
      <c r="E182" s="14"/>
      <c r="F182" s="14"/>
      <c r="G182" s="16"/>
      <c r="H182" s="16"/>
      <c r="I182" s="16"/>
      <c r="J182" s="16"/>
      <c r="K182" s="14"/>
      <c r="L182" s="14"/>
      <c r="M182" s="16"/>
      <c r="N182" s="16"/>
      <c r="O182" s="16"/>
      <c r="R182" s="13" t="s">
        <v>84</v>
      </c>
    </row>
    <row r="183" spans="2:18" ht="22.5" thickTop="1" thickBot="1" x14ac:dyDescent="0.3">
      <c r="B183" s="17" t="s">
        <v>85</v>
      </c>
      <c r="C183" s="18" t="s">
        <v>85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20"/>
    </row>
    <row r="184" spans="2:18" ht="22.5" thickTop="1" thickBot="1" x14ac:dyDescent="0.3">
      <c r="B184" s="17">
        <v>2017</v>
      </c>
      <c r="C184" s="21">
        <v>2018</v>
      </c>
      <c r="D184" s="22"/>
      <c r="E184" s="21">
        <v>2019</v>
      </c>
      <c r="F184" s="22"/>
      <c r="G184" s="21">
        <v>2020</v>
      </c>
      <c r="H184" s="22"/>
      <c r="I184" s="21">
        <v>2021</v>
      </c>
      <c r="J184" s="22"/>
      <c r="K184" s="21">
        <v>2022</v>
      </c>
      <c r="L184" s="23"/>
      <c r="M184" s="24">
        <v>2023</v>
      </c>
      <c r="N184" s="25"/>
      <c r="O184" s="26"/>
    </row>
    <row r="185" spans="2:18" ht="31.5" thickTop="1" thickBot="1" x14ac:dyDescent="0.3">
      <c r="B185" s="27"/>
      <c r="C185" s="28" t="s">
        <v>31</v>
      </c>
      <c r="D185" s="29" t="str">
        <f>CONCATENATE("Variación ",RIGHT(C184,2),"/",RIGHT(B184,2))</f>
        <v>Variación 18/17</v>
      </c>
      <c r="E185" s="30" t="s">
        <v>31</v>
      </c>
      <c r="F185" s="29" t="str">
        <f>CONCATENATE("Variación ",RIGHT(E184,2),"/",RIGHT(C184,2))</f>
        <v>Variación 19/18</v>
      </c>
      <c r="G185" s="30" t="s">
        <v>31</v>
      </c>
      <c r="H185" s="29" t="str">
        <f>CONCATENATE("Variación ",RIGHT(G184,2),"/",RIGHT(E184,2))</f>
        <v>Variación 20/19</v>
      </c>
      <c r="I185" s="30" t="s">
        <v>31</v>
      </c>
      <c r="J185" s="29" t="str">
        <f>CONCATENATE("Variación ",RIGHT(I184,2),"/",RIGHT(G184,2))</f>
        <v>Variación 21/20</v>
      </c>
      <c r="K185" s="30" t="s">
        <v>31</v>
      </c>
      <c r="L185" s="29" t="str">
        <f>CONCATENATE("Variación ",RIGHT(K184,2),"/",RIGHT(E184,2))</f>
        <v>Variación 22/19</v>
      </c>
      <c r="M185" s="31" t="s">
        <v>31</v>
      </c>
      <c r="N185" s="32" t="str">
        <f>CONCATENATE("Variación ",RIGHT(M184,2),"/",RIGHT(K184,2))</f>
        <v>Variación 23/22</v>
      </c>
      <c r="O185" s="32" t="str">
        <f>CONCATENATE("Variación ",RIGHT(M184,2),"/",RIGHT(E184,2))</f>
        <v>Variación 23/19</v>
      </c>
    </row>
    <row r="186" spans="2:18" x14ac:dyDescent="0.25">
      <c r="B186" s="33" t="s">
        <v>33</v>
      </c>
      <c r="C186" s="34">
        <v>3901</v>
      </c>
      <c r="D186" s="35">
        <v>-1.9356460532931163E-2</v>
      </c>
      <c r="E186" s="34">
        <v>3887</v>
      </c>
      <c r="F186" s="35">
        <f t="shared" ref="F186:F198" si="48">IFERROR(E186/C186-1,"-")</f>
        <v>-3.5888233786208756E-3</v>
      </c>
      <c r="G186" s="34">
        <v>3381</v>
      </c>
      <c r="H186" s="35">
        <f>IFERROR(G186/E186-1,"-")</f>
        <v>-0.13017751479289941</v>
      </c>
      <c r="I186" s="34">
        <v>520</v>
      </c>
      <c r="J186" s="35">
        <f>IFERROR(I186/G186-1,"-")</f>
        <v>-0.84619934930493934</v>
      </c>
      <c r="K186" s="34">
        <v>3449</v>
      </c>
      <c r="L186" s="35">
        <f t="shared" ref="L186:L198" si="49">IFERROR(K186/E186-1,"-")</f>
        <v>-0.11268330331875487</v>
      </c>
      <c r="M186" s="34">
        <v>4429</v>
      </c>
      <c r="N186" s="35">
        <f>IFERROR(M186/K186-1,"-")</f>
        <v>0.28414033053058851</v>
      </c>
      <c r="O186" s="35">
        <f>IFERROR(M186/E186-1,"-")</f>
        <v>0.13943915616156421</v>
      </c>
    </row>
    <row r="187" spans="2:18" x14ac:dyDescent="0.25">
      <c r="B187" s="33" t="s">
        <v>35</v>
      </c>
      <c r="C187" s="34">
        <v>4492</v>
      </c>
      <c r="D187" s="35">
        <v>0.43652062679884884</v>
      </c>
      <c r="E187" s="34">
        <v>3015</v>
      </c>
      <c r="F187" s="35">
        <f t="shared" si="48"/>
        <v>-0.32880676758682104</v>
      </c>
      <c r="G187" s="34">
        <v>3341</v>
      </c>
      <c r="H187" s="35">
        <f t="shared" ref="H187:H198" si="50">IFERROR(G187/E187-1,"-")</f>
        <v>0.10812603648424535</v>
      </c>
      <c r="I187" s="34">
        <v>69</v>
      </c>
      <c r="J187" s="35">
        <f t="shared" ref="J187:J198" si="51">IFERROR(I187/G187-1,"-")</f>
        <v>-0.97934750074827892</v>
      </c>
      <c r="K187" s="34">
        <v>3494</v>
      </c>
      <c r="L187" s="35">
        <f t="shared" si="49"/>
        <v>0.15887230514096196</v>
      </c>
      <c r="M187" s="34">
        <v>4929</v>
      </c>
      <c r="N187" s="35">
        <f t="shared" ref="N187:N197" si="52">IFERROR(M187/K187-1,"-")</f>
        <v>0.41070406410990268</v>
      </c>
      <c r="O187" s="35">
        <f t="shared" ref="O187:O197" si="53">IFERROR(M187/E187-1,"-")</f>
        <v>0.63482587064676621</v>
      </c>
    </row>
    <row r="188" spans="2:18" x14ac:dyDescent="0.25">
      <c r="B188" s="33" t="s">
        <v>37</v>
      </c>
      <c r="C188" s="34">
        <v>4397</v>
      </c>
      <c r="D188" s="35">
        <v>0.14267151767151764</v>
      </c>
      <c r="E188" s="34">
        <v>4499</v>
      </c>
      <c r="F188" s="35">
        <f t="shared" si="48"/>
        <v>2.3197634750966589E-2</v>
      </c>
      <c r="G188" s="34">
        <v>1599</v>
      </c>
      <c r="H188" s="35">
        <f t="shared" si="50"/>
        <v>-0.6445876861524783</v>
      </c>
      <c r="I188" s="34">
        <v>68</v>
      </c>
      <c r="J188" s="35">
        <f t="shared" si="51"/>
        <v>-0.95747342088805498</v>
      </c>
      <c r="K188" s="34">
        <v>3414</v>
      </c>
      <c r="L188" s="35">
        <f t="shared" si="49"/>
        <v>-0.2411647032673927</v>
      </c>
      <c r="M188" s="34">
        <v>3820</v>
      </c>
      <c r="N188" s="35">
        <f t="shared" si="52"/>
        <v>0.11892208553016981</v>
      </c>
      <c r="O188" s="35">
        <f t="shared" si="53"/>
        <v>-0.15092242720604576</v>
      </c>
    </row>
    <row r="189" spans="2:18" x14ac:dyDescent="0.25">
      <c r="B189" s="33" t="s">
        <v>39</v>
      </c>
      <c r="C189" s="34">
        <v>5322</v>
      </c>
      <c r="D189" s="35">
        <v>0.15120051914341337</v>
      </c>
      <c r="E189" s="34">
        <v>6550</v>
      </c>
      <c r="F189" s="35">
        <f t="shared" si="48"/>
        <v>0.23074032318677196</v>
      </c>
      <c r="G189" s="34">
        <v>0</v>
      </c>
      <c r="H189" s="35">
        <f t="shared" si="50"/>
        <v>-1</v>
      </c>
      <c r="I189" s="34">
        <v>318</v>
      </c>
      <c r="J189" s="35" t="str">
        <f t="shared" si="51"/>
        <v>-</v>
      </c>
      <c r="K189" s="34">
        <v>3244</v>
      </c>
      <c r="L189" s="35">
        <f t="shared" si="49"/>
        <v>-0.50473282442748091</v>
      </c>
      <c r="M189" s="34">
        <v>7003</v>
      </c>
      <c r="N189" s="35">
        <f t="shared" si="52"/>
        <v>1.1587546239210851</v>
      </c>
      <c r="O189" s="35">
        <f t="shared" si="53"/>
        <v>6.9160305343511475E-2</v>
      </c>
    </row>
    <row r="190" spans="2:18" x14ac:dyDescent="0.25">
      <c r="B190" s="33" t="s">
        <v>41</v>
      </c>
      <c r="C190" s="34">
        <v>3000</v>
      </c>
      <c r="D190" s="35">
        <v>-2.34375E-2</v>
      </c>
      <c r="E190" s="34">
        <v>3120</v>
      </c>
      <c r="F190" s="35">
        <f t="shared" si="48"/>
        <v>4.0000000000000036E-2</v>
      </c>
      <c r="G190" s="34">
        <v>0</v>
      </c>
      <c r="H190" s="35">
        <f t="shared" si="50"/>
        <v>-1</v>
      </c>
      <c r="I190" s="34">
        <v>891</v>
      </c>
      <c r="J190" s="35" t="str">
        <f t="shared" si="51"/>
        <v>-</v>
      </c>
      <c r="K190" s="34">
        <v>2974</v>
      </c>
      <c r="L190" s="35">
        <f t="shared" si="49"/>
        <v>-4.679487179487174E-2</v>
      </c>
      <c r="M190" s="34">
        <v>5138</v>
      </c>
      <c r="N190" s="35">
        <f t="shared" si="52"/>
        <v>0.72763954270342968</v>
      </c>
      <c r="O190" s="35">
        <f t="shared" si="53"/>
        <v>0.64679487179487172</v>
      </c>
    </row>
    <row r="191" spans="2:18" x14ac:dyDescent="0.25">
      <c r="B191" s="33" t="s">
        <v>43</v>
      </c>
      <c r="C191" s="34">
        <v>4079</v>
      </c>
      <c r="D191" s="35">
        <v>0.40898100172711582</v>
      </c>
      <c r="E191" s="34">
        <v>4023</v>
      </c>
      <c r="F191" s="35">
        <f t="shared" si="48"/>
        <v>-1.3728855111546978E-2</v>
      </c>
      <c r="G191" s="34">
        <v>0</v>
      </c>
      <c r="H191" s="35">
        <f t="shared" si="50"/>
        <v>-1</v>
      </c>
      <c r="I191" s="34">
        <v>1459</v>
      </c>
      <c r="J191" s="35" t="str">
        <f t="shared" si="51"/>
        <v>-</v>
      </c>
      <c r="K191" s="34">
        <v>3904</v>
      </c>
      <c r="L191" s="35">
        <f t="shared" si="49"/>
        <v>-2.9579915485955732E-2</v>
      </c>
      <c r="M191" s="34">
        <v>4048</v>
      </c>
      <c r="N191" s="35">
        <f t="shared" si="52"/>
        <v>3.688524590163933E-2</v>
      </c>
      <c r="O191" s="35">
        <f t="shared" si="53"/>
        <v>6.2142679592342986E-3</v>
      </c>
    </row>
    <row r="192" spans="2:18" x14ac:dyDescent="0.25">
      <c r="B192" s="33" t="s">
        <v>45</v>
      </c>
      <c r="C192" s="34">
        <v>7969</v>
      </c>
      <c r="D192" s="35">
        <v>4.9242922975641923E-2</v>
      </c>
      <c r="E192" s="34">
        <v>6280</v>
      </c>
      <c r="F192" s="35">
        <f t="shared" si="48"/>
        <v>-0.21194629188103897</v>
      </c>
      <c r="G192" s="34">
        <v>2301</v>
      </c>
      <c r="H192" s="35">
        <f t="shared" si="50"/>
        <v>-0.63359872611464962</v>
      </c>
      <c r="I192" s="34">
        <v>3232</v>
      </c>
      <c r="J192" s="35">
        <f t="shared" si="51"/>
        <v>0.404606692742286</v>
      </c>
      <c r="K192" s="34">
        <v>6856</v>
      </c>
      <c r="L192" s="35">
        <f t="shared" si="49"/>
        <v>9.1719745222929916E-2</v>
      </c>
      <c r="M192" s="34">
        <v>6317</v>
      </c>
      <c r="N192" s="35">
        <f t="shared" si="52"/>
        <v>-7.8617269544924206E-2</v>
      </c>
      <c r="O192" s="35">
        <f t="shared" si="53"/>
        <v>5.8917197452228454E-3</v>
      </c>
    </row>
    <row r="193" spans="2:18" x14ac:dyDescent="0.25">
      <c r="B193" s="33" t="s">
        <v>47</v>
      </c>
      <c r="C193" s="34">
        <v>5426</v>
      </c>
      <c r="D193" s="35">
        <v>-7.3664825046038107E-4</v>
      </c>
      <c r="E193" s="34">
        <v>4449</v>
      </c>
      <c r="F193" s="35">
        <f t="shared" si="48"/>
        <v>-0.18005897530409143</v>
      </c>
      <c r="G193" s="34">
        <v>1800</v>
      </c>
      <c r="H193" s="35">
        <f t="shared" si="50"/>
        <v>-0.59541469993256912</v>
      </c>
      <c r="I193" s="34">
        <v>3114</v>
      </c>
      <c r="J193" s="35">
        <f t="shared" si="51"/>
        <v>0.73</v>
      </c>
      <c r="K193" s="34">
        <v>5945</v>
      </c>
      <c r="L193" s="35">
        <f t="shared" si="49"/>
        <v>0.3362553382782647</v>
      </c>
      <c r="M193" s="34">
        <v>4741</v>
      </c>
      <c r="N193" s="35">
        <f t="shared" si="52"/>
        <v>-0.20252312867956268</v>
      </c>
      <c r="O193" s="35">
        <f t="shared" si="53"/>
        <v>6.5632726455383317E-2</v>
      </c>
    </row>
    <row r="194" spans="2:18" x14ac:dyDescent="0.25">
      <c r="B194" s="33" t="s">
        <v>49</v>
      </c>
      <c r="C194" s="34">
        <v>4078</v>
      </c>
      <c r="D194" s="35">
        <v>0.24671354325894224</v>
      </c>
      <c r="E194" s="34">
        <v>4164</v>
      </c>
      <c r="F194" s="35">
        <f t="shared" si="48"/>
        <v>2.1088769004413921E-2</v>
      </c>
      <c r="G194" s="34">
        <v>294</v>
      </c>
      <c r="H194" s="35">
        <f t="shared" si="50"/>
        <v>-0.92939481268011526</v>
      </c>
      <c r="I194" s="34">
        <v>2660</v>
      </c>
      <c r="J194" s="35">
        <f t="shared" si="51"/>
        <v>8.0476190476190474</v>
      </c>
      <c r="K194" s="34">
        <v>3483</v>
      </c>
      <c r="L194" s="35">
        <f t="shared" si="49"/>
        <v>-0.16354466858789629</v>
      </c>
      <c r="M194" s="34"/>
      <c r="N194" s="35"/>
      <c r="O194" s="35"/>
    </row>
    <row r="195" spans="2:18" x14ac:dyDescent="0.25">
      <c r="B195" s="33" t="s">
        <v>51</v>
      </c>
      <c r="C195" s="34">
        <v>4630</v>
      </c>
      <c r="D195" s="35">
        <v>0.15346287992027907</v>
      </c>
      <c r="E195" s="34">
        <v>4061</v>
      </c>
      <c r="F195" s="35">
        <f t="shared" si="48"/>
        <v>-0.12289416846652268</v>
      </c>
      <c r="G195" s="34">
        <v>1482</v>
      </c>
      <c r="H195" s="35">
        <f t="shared" si="50"/>
        <v>-0.63506525486333421</v>
      </c>
      <c r="I195" s="34">
        <v>3438</v>
      </c>
      <c r="J195" s="35">
        <f t="shared" si="51"/>
        <v>1.3198380566801617</v>
      </c>
      <c r="K195" s="34">
        <v>4064</v>
      </c>
      <c r="L195" s="35">
        <f t="shared" si="49"/>
        <v>7.3873430189608236E-4</v>
      </c>
      <c r="M195" s="34"/>
      <c r="N195" s="35"/>
      <c r="O195" s="35"/>
    </row>
    <row r="196" spans="2:18" x14ac:dyDescent="0.25">
      <c r="B196" s="33" t="s">
        <v>53</v>
      </c>
      <c r="C196" s="34">
        <v>4439</v>
      </c>
      <c r="D196" s="35">
        <v>0.15629070070330808</v>
      </c>
      <c r="E196" s="34">
        <v>4280</v>
      </c>
      <c r="F196" s="35">
        <f t="shared" si="48"/>
        <v>-3.5818878125703946E-2</v>
      </c>
      <c r="G196" s="34">
        <v>1432</v>
      </c>
      <c r="H196" s="35">
        <f t="shared" si="50"/>
        <v>-0.66542056074766354</v>
      </c>
      <c r="I196" s="34">
        <v>5315</v>
      </c>
      <c r="J196" s="35">
        <f t="shared" si="51"/>
        <v>2.7115921787709496</v>
      </c>
      <c r="K196" s="34">
        <v>4193</v>
      </c>
      <c r="L196" s="35">
        <f t="shared" si="49"/>
        <v>-2.0327102803738284E-2</v>
      </c>
      <c r="M196" s="34"/>
      <c r="N196" s="35"/>
      <c r="O196" s="35"/>
    </row>
    <row r="197" spans="2:18" x14ac:dyDescent="0.25">
      <c r="B197" s="33" t="s">
        <v>55</v>
      </c>
      <c r="C197" s="34">
        <v>4457</v>
      </c>
      <c r="D197" s="35">
        <v>4.0868752919196671E-2</v>
      </c>
      <c r="E197" s="34">
        <v>4535</v>
      </c>
      <c r="F197" s="35">
        <f t="shared" si="48"/>
        <v>1.7500560915413965E-2</v>
      </c>
      <c r="G197" s="34">
        <v>2016</v>
      </c>
      <c r="H197" s="35">
        <f t="shared" si="50"/>
        <v>-0.55545755237045202</v>
      </c>
      <c r="I197" s="34">
        <v>4657</v>
      </c>
      <c r="J197" s="35">
        <f t="shared" si="51"/>
        <v>1.3100198412698414</v>
      </c>
      <c r="K197" s="34">
        <v>5361</v>
      </c>
      <c r="L197" s="35">
        <f t="shared" si="49"/>
        <v>0.18213891951488415</v>
      </c>
      <c r="M197" s="34"/>
      <c r="N197" s="35"/>
      <c r="O197" s="35"/>
    </row>
    <row r="198" spans="2:18" ht="15.75" x14ac:dyDescent="0.25">
      <c r="B198" s="36" t="s">
        <v>56</v>
      </c>
      <c r="C198" s="37">
        <v>56190</v>
      </c>
      <c r="D198" s="38">
        <v>0.12438468003361747</v>
      </c>
      <c r="E198" s="37">
        <v>52863</v>
      </c>
      <c r="F198" s="38">
        <f t="shared" si="48"/>
        <v>-5.9209823812066187E-2</v>
      </c>
      <c r="G198" s="37">
        <v>17646</v>
      </c>
      <c r="H198" s="38">
        <f t="shared" si="50"/>
        <v>-0.66619374609840531</v>
      </c>
      <c r="I198" s="37">
        <v>25741</v>
      </c>
      <c r="J198" s="38">
        <f t="shared" si="51"/>
        <v>0.45874419131814581</v>
      </c>
      <c r="K198" s="37">
        <v>50381</v>
      </c>
      <c r="L198" s="38">
        <f t="shared" si="49"/>
        <v>-4.6951554016987251E-2</v>
      </c>
      <c r="M198" s="37">
        <v>40425</v>
      </c>
      <c r="N198" s="38">
        <v>0.21469350961538458</v>
      </c>
      <c r="O198" s="38">
        <v>0.1284649526840298</v>
      </c>
    </row>
    <row r="200" spans="2:18" ht="15.75" x14ac:dyDescent="0.25">
      <c r="B200" s="40" t="s">
        <v>109</v>
      </c>
      <c r="C200" s="40"/>
      <c r="D200" s="40"/>
      <c r="E200" s="40"/>
      <c r="F200" s="40"/>
      <c r="G200" s="40"/>
      <c r="H200" s="40"/>
      <c r="I200" s="40"/>
      <c r="J200" s="40"/>
      <c r="K200" s="41"/>
      <c r="L200" s="40"/>
      <c r="M200" s="37"/>
      <c r="N200" s="38"/>
      <c r="O200" s="38"/>
    </row>
    <row r="201" spans="2:18" x14ac:dyDescent="0.25">
      <c r="E201" s="39"/>
      <c r="K201" s="39"/>
    </row>
    <row r="203" spans="2:18" ht="21.75" thickBot="1" x14ac:dyDescent="0.3">
      <c r="B203" s="11" t="s">
        <v>118</v>
      </c>
      <c r="C203" s="12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R203" s="13" t="str">
        <f>CONCATENATE("año ",K206,": ",FIXED(K220,0)," (",FIXED(L220*100,1),"%)")</f>
        <v>año 2022: 94.080 (-3,1%)</v>
      </c>
    </row>
    <row r="204" spans="2:18" ht="6" customHeight="1" thickBot="1" x14ac:dyDescent="0.3">
      <c r="B204" s="14"/>
      <c r="C204" s="15"/>
      <c r="D204" s="14"/>
      <c r="E204" s="14"/>
      <c r="F204" s="14"/>
      <c r="G204" s="16"/>
      <c r="H204" s="16"/>
      <c r="I204" s="16"/>
      <c r="J204" s="16"/>
      <c r="K204" s="14"/>
      <c r="L204" s="14"/>
      <c r="M204" s="16"/>
      <c r="N204" s="16"/>
      <c r="O204" s="16"/>
      <c r="R204" s="13" t="s">
        <v>87</v>
      </c>
    </row>
    <row r="205" spans="2:18" ht="22.5" thickTop="1" thickBot="1" x14ac:dyDescent="0.3">
      <c r="B205" s="17" t="s">
        <v>88</v>
      </c>
      <c r="C205" s="18" t="s">
        <v>89</v>
      </c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20"/>
    </row>
    <row r="206" spans="2:18" ht="22.5" thickTop="1" thickBot="1" x14ac:dyDescent="0.3">
      <c r="B206" s="17">
        <v>2017</v>
      </c>
      <c r="C206" s="21">
        <v>2018</v>
      </c>
      <c r="D206" s="22"/>
      <c r="E206" s="21">
        <v>2019</v>
      </c>
      <c r="F206" s="22"/>
      <c r="G206" s="21">
        <v>2020</v>
      </c>
      <c r="H206" s="22"/>
      <c r="I206" s="21">
        <v>2021</v>
      </c>
      <c r="J206" s="22"/>
      <c r="K206" s="21">
        <v>2022</v>
      </c>
      <c r="L206" s="23"/>
      <c r="M206" s="24">
        <v>2023</v>
      </c>
      <c r="N206" s="25"/>
      <c r="O206" s="26"/>
    </row>
    <row r="207" spans="2:18" ht="31.5" thickTop="1" thickBot="1" x14ac:dyDescent="0.3">
      <c r="B207" s="27"/>
      <c r="C207" s="28" t="s">
        <v>31</v>
      </c>
      <c r="D207" s="29" t="str">
        <f>CONCATENATE("Variación ",RIGHT(C206,2),"/",RIGHT(B206,2))</f>
        <v>Variación 18/17</v>
      </c>
      <c r="E207" s="30" t="s">
        <v>31</v>
      </c>
      <c r="F207" s="29" t="str">
        <f>CONCATENATE("Variación ",RIGHT(E206,2),"/",RIGHT(C206,2))</f>
        <v>Variación 19/18</v>
      </c>
      <c r="G207" s="30" t="s">
        <v>31</v>
      </c>
      <c r="H207" s="29" t="str">
        <f>CONCATENATE("Variación ",RIGHT(G206,2),"/",RIGHT(E206,2))</f>
        <v>Variación 20/19</v>
      </c>
      <c r="I207" s="30" t="s">
        <v>31</v>
      </c>
      <c r="J207" s="29" t="str">
        <f>CONCATENATE("Variación ",RIGHT(I206,2),"/",RIGHT(G206,2))</f>
        <v>Variación 21/20</v>
      </c>
      <c r="K207" s="30" t="s">
        <v>31</v>
      </c>
      <c r="L207" s="29" t="str">
        <f>CONCATENATE("Variación ",RIGHT(K206,2),"/",RIGHT(E206,2))</f>
        <v>Variación 22/19</v>
      </c>
      <c r="M207" s="31" t="s">
        <v>31</v>
      </c>
      <c r="N207" s="32" t="str">
        <f>CONCATENATE("Variación ",RIGHT(M206,2),"/",RIGHT(K206,2))</f>
        <v>Variación 23/22</v>
      </c>
      <c r="O207" s="32" t="str">
        <f>CONCATENATE("Variación ",RIGHT(M206,2),"/",RIGHT(E206,2))</f>
        <v>Variación 23/19</v>
      </c>
    </row>
    <row r="208" spans="2:18" x14ac:dyDescent="0.25">
      <c r="B208" s="33" t="s">
        <v>33</v>
      </c>
      <c r="C208" s="34">
        <v>9619</v>
      </c>
      <c r="D208" s="35">
        <v>4.4635099913119092E-2</v>
      </c>
      <c r="E208" s="34">
        <v>8908</v>
      </c>
      <c r="F208" s="35">
        <f t="shared" ref="F208:F220" si="54">IFERROR(E208/C208-1,"-")</f>
        <v>-7.3916207505977716E-2</v>
      </c>
      <c r="G208" s="34">
        <v>8353</v>
      </c>
      <c r="H208" s="35">
        <f>IFERROR(G208/E208-1,"-")</f>
        <v>-6.2303547373147694E-2</v>
      </c>
      <c r="I208" s="34">
        <v>114</v>
      </c>
      <c r="J208" s="35">
        <f>IFERROR(I208/G208-1,"-")</f>
        <v>-0.98635220878726204</v>
      </c>
      <c r="K208" s="34">
        <v>7567</v>
      </c>
      <c r="L208" s="35">
        <f t="shared" ref="L208:L220" si="55">IFERROR(K208/E208-1,"-")</f>
        <v>-0.15053884149079477</v>
      </c>
      <c r="M208" s="34">
        <v>9119</v>
      </c>
      <c r="N208" s="35">
        <f>IFERROR(M208/K208-1,"-")</f>
        <v>0.20510109686797939</v>
      </c>
      <c r="O208" s="35">
        <f>IFERROR(M208/E208-1,"-")</f>
        <v>2.3686573866187777E-2</v>
      </c>
    </row>
    <row r="209" spans="2:15" x14ac:dyDescent="0.25">
      <c r="B209" s="33" t="s">
        <v>35</v>
      </c>
      <c r="C209" s="34">
        <v>12095</v>
      </c>
      <c r="D209" s="35">
        <v>0.12532564197990315</v>
      </c>
      <c r="E209" s="34">
        <v>10413</v>
      </c>
      <c r="F209" s="35">
        <f t="shared" si="54"/>
        <v>-0.13906572964034725</v>
      </c>
      <c r="G209" s="34">
        <v>8523</v>
      </c>
      <c r="H209" s="35">
        <f t="shared" ref="H209:H220" si="56">IFERROR(G209/E209-1,"-")</f>
        <v>-0.18150388936905792</v>
      </c>
      <c r="I209" s="34">
        <v>62</v>
      </c>
      <c r="J209" s="35">
        <f t="shared" ref="J209:J220" si="57">IFERROR(I209/G209-1,"-")</f>
        <v>-0.99272556611521767</v>
      </c>
      <c r="K209" s="34">
        <v>8690</v>
      </c>
      <c r="L209" s="35">
        <f t="shared" si="55"/>
        <v>-0.16546624411792954</v>
      </c>
      <c r="M209" s="34">
        <v>7656</v>
      </c>
      <c r="N209" s="35">
        <f t="shared" ref="N209:N219" si="58">IFERROR(M209/K209-1,"-")</f>
        <v>-0.11898734177215187</v>
      </c>
      <c r="O209" s="35">
        <f t="shared" ref="O209" si="59">IFERROR(M209/E209-1,"-")</f>
        <v>-0.26476519734946702</v>
      </c>
    </row>
    <row r="210" spans="2:15" x14ac:dyDescent="0.25">
      <c r="B210" s="33" t="s">
        <v>37</v>
      </c>
      <c r="C210" s="34">
        <v>13081</v>
      </c>
      <c r="D210" s="35">
        <v>0.24806793244919367</v>
      </c>
      <c r="E210" s="34">
        <v>10517</v>
      </c>
      <c r="F210" s="35">
        <f t="shared" si="54"/>
        <v>-0.19600947939759961</v>
      </c>
      <c r="G210" s="34">
        <v>3928</v>
      </c>
      <c r="H210" s="35">
        <f t="shared" si="56"/>
        <v>-0.62650946087287251</v>
      </c>
      <c r="I210" s="34">
        <v>75</v>
      </c>
      <c r="J210" s="35">
        <f t="shared" si="57"/>
        <v>-0.9809063136456212</v>
      </c>
      <c r="K210" s="34">
        <v>10361</v>
      </c>
      <c r="L210" s="35">
        <f t="shared" si="55"/>
        <v>-1.4833127317676165E-2</v>
      </c>
      <c r="M210" s="34">
        <v>8901</v>
      </c>
      <c r="N210" s="35">
        <f t="shared" si="58"/>
        <v>-0.14091303928192256</v>
      </c>
      <c r="O210" s="35">
        <f>IFERROR(M210/E210-1,"-")</f>
        <v>-0.15365598554720927</v>
      </c>
    </row>
    <row r="211" spans="2:15" x14ac:dyDescent="0.25">
      <c r="B211" s="33" t="s">
        <v>39</v>
      </c>
      <c r="C211" s="34">
        <v>7875</v>
      </c>
      <c r="D211" s="35">
        <v>-9.9588383260919233E-2</v>
      </c>
      <c r="E211" s="34">
        <v>6619</v>
      </c>
      <c r="F211" s="35">
        <f t="shared" si="54"/>
        <v>-0.15949206349206346</v>
      </c>
      <c r="G211" s="34">
        <v>0</v>
      </c>
      <c r="H211" s="35">
        <f t="shared" si="56"/>
        <v>-1</v>
      </c>
      <c r="I211" s="34">
        <v>135</v>
      </c>
      <c r="J211" s="35" t="str">
        <f t="shared" si="57"/>
        <v>-</v>
      </c>
      <c r="K211" s="34">
        <v>8987</v>
      </c>
      <c r="L211" s="35">
        <f t="shared" si="55"/>
        <v>0.35775796948179472</v>
      </c>
      <c r="M211" s="34">
        <v>5565</v>
      </c>
      <c r="N211" s="35">
        <f t="shared" si="58"/>
        <v>-0.3807722265494603</v>
      </c>
      <c r="O211" s="35">
        <f t="shared" ref="O211:O219" si="60">IFERROR(M211/E211-1,"-")</f>
        <v>-0.15923855567306244</v>
      </c>
    </row>
    <row r="212" spans="2:15" x14ac:dyDescent="0.25">
      <c r="B212" s="33" t="s">
        <v>41</v>
      </c>
      <c r="C212" s="34">
        <v>10839</v>
      </c>
      <c r="D212" s="35">
        <v>0.54864980711530209</v>
      </c>
      <c r="E212" s="34">
        <v>5751</v>
      </c>
      <c r="F212" s="35">
        <f t="shared" si="54"/>
        <v>-0.46941599778577359</v>
      </c>
      <c r="G212" s="34">
        <v>0</v>
      </c>
      <c r="H212" s="35">
        <f t="shared" si="56"/>
        <v>-1</v>
      </c>
      <c r="I212" s="34">
        <v>337</v>
      </c>
      <c r="J212" s="35" t="str">
        <f t="shared" si="57"/>
        <v>-</v>
      </c>
      <c r="K212" s="34">
        <v>6971</v>
      </c>
      <c r="L212" s="35">
        <f t="shared" si="55"/>
        <v>0.21213701964875664</v>
      </c>
      <c r="M212" s="34">
        <v>6248</v>
      </c>
      <c r="N212" s="35">
        <f t="shared" si="58"/>
        <v>-0.10371539233969307</v>
      </c>
      <c r="O212" s="35">
        <f t="shared" si="60"/>
        <v>8.6419753086419693E-2</v>
      </c>
    </row>
    <row r="213" spans="2:15" x14ac:dyDescent="0.25">
      <c r="B213" s="33" t="s">
        <v>43</v>
      </c>
      <c r="C213" s="34">
        <v>6908</v>
      </c>
      <c r="D213" s="35">
        <v>0.22874421913909648</v>
      </c>
      <c r="E213" s="34">
        <v>6017</v>
      </c>
      <c r="F213" s="35">
        <f t="shared" si="54"/>
        <v>-0.12898089171974525</v>
      </c>
      <c r="G213" s="34">
        <v>0</v>
      </c>
      <c r="H213" s="35">
        <f t="shared" si="56"/>
        <v>-1</v>
      </c>
      <c r="I213" s="34">
        <v>2041</v>
      </c>
      <c r="J213" s="35" t="str">
        <f t="shared" si="57"/>
        <v>-</v>
      </c>
      <c r="K213" s="34">
        <v>5508</v>
      </c>
      <c r="L213" s="35">
        <f t="shared" si="55"/>
        <v>-8.4593651321256402E-2</v>
      </c>
      <c r="M213" s="34">
        <v>4550</v>
      </c>
      <c r="N213" s="35">
        <f t="shared" si="58"/>
        <v>-0.17392883079157584</v>
      </c>
      <c r="O213" s="35">
        <f t="shared" si="60"/>
        <v>-0.24380920724613597</v>
      </c>
    </row>
    <row r="214" spans="2:15" x14ac:dyDescent="0.25">
      <c r="B214" s="33" t="s">
        <v>45</v>
      </c>
      <c r="C214" s="34">
        <v>9789</v>
      </c>
      <c r="D214" s="35">
        <v>7.8083700440528592E-2</v>
      </c>
      <c r="E214" s="34">
        <v>8590</v>
      </c>
      <c r="F214" s="35">
        <f t="shared" si="54"/>
        <v>-0.12248442128920212</v>
      </c>
      <c r="G214" s="34">
        <v>1716</v>
      </c>
      <c r="H214" s="35">
        <f t="shared" si="56"/>
        <v>-0.80023282887077996</v>
      </c>
      <c r="I214" s="34">
        <v>3180</v>
      </c>
      <c r="J214" s="35">
        <f t="shared" si="57"/>
        <v>0.85314685314685312</v>
      </c>
      <c r="K214" s="34">
        <v>6566</v>
      </c>
      <c r="L214" s="35">
        <f t="shared" si="55"/>
        <v>-0.23562281722933642</v>
      </c>
      <c r="M214" s="34">
        <v>5447</v>
      </c>
      <c r="N214" s="35">
        <f t="shared" si="58"/>
        <v>-0.17042339323789213</v>
      </c>
      <c r="O214" s="35">
        <f t="shared" si="60"/>
        <v>-0.36589057043073336</v>
      </c>
    </row>
    <row r="215" spans="2:15" x14ac:dyDescent="0.25">
      <c r="B215" s="33" t="s">
        <v>47</v>
      </c>
      <c r="C215" s="34">
        <v>11636</v>
      </c>
      <c r="D215" s="35">
        <v>0.20968915687701428</v>
      </c>
      <c r="E215" s="34">
        <v>7754</v>
      </c>
      <c r="F215" s="35">
        <f t="shared" si="54"/>
        <v>-0.33361980061876939</v>
      </c>
      <c r="G215" s="34">
        <v>2975</v>
      </c>
      <c r="H215" s="35">
        <f t="shared" si="56"/>
        <v>-0.61632705700283719</v>
      </c>
      <c r="I215" s="34">
        <v>5103</v>
      </c>
      <c r="J215" s="35">
        <f t="shared" si="57"/>
        <v>0.71529411764705886</v>
      </c>
      <c r="K215" s="34">
        <v>8343</v>
      </c>
      <c r="L215" s="35">
        <f t="shared" si="55"/>
        <v>7.5960794428681977E-2</v>
      </c>
      <c r="M215" s="34">
        <v>8027</v>
      </c>
      <c r="N215" s="35">
        <f t="shared" si="58"/>
        <v>-3.7876063766031365E-2</v>
      </c>
      <c r="O215" s="35">
        <f t="shared" si="60"/>
        <v>3.5207634769151452E-2</v>
      </c>
    </row>
    <row r="216" spans="2:15" x14ac:dyDescent="0.25">
      <c r="B216" s="33" t="s">
        <v>49</v>
      </c>
      <c r="C216" s="34">
        <v>8036</v>
      </c>
      <c r="D216" s="35">
        <v>5.9180176617898983E-2</v>
      </c>
      <c r="E216" s="34">
        <v>5912</v>
      </c>
      <c r="F216" s="35">
        <f t="shared" si="54"/>
        <v>-0.26431060228969638</v>
      </c>
      <c r="G216" s="34">
        <v>84</v>
      </c>
      <c r="H216" s="35">
        <f t="shared" si="56"/>
        <v>-0.98579161028416784</v>
      </c>
      <c r="I216" s="34">
        <v>4839</v>
      </c>
      <c r="J216" s="35">
        <f t="shared" si="57"/>
        <v>56.607142857142854</v>
      </c>
      <c r="K216" s="34">
        <v>5680</v>
      </c>
      <c r="L216" s="35">
        <f t="shared" si="55"/>
        <v>-3.9242219215155583E-2</v>
      </c>
      <c r="M216" s="34"/>
      <c r="N216" s="35"/>
      <c r="O216" s="35"/>
    </row>
    <row r="217" spans="2:15" x14ac:dyDescent="0.25">
      <c r="B217" s="33" t="s">
        <v>51</v>
      </c>
      <c r="C217" s="34">
        <v>9535</v>
      </c>
      <c r="D217" s="35">
        <v>-0.19071464946528605</v>
      </c>
      <c r="E217" s="34">
        <v>7805</v>
      </c>
      <c r="F217" s="35">
        <f t="shared" si="54"/>
        <v>-0.18143681174619819</v>
      </c>
      <c r="G217" s="34">
        <v>563</v>
      </c>
      <c r="H217" s="35">
        <f t="shared" si="56"/>
        <v>-0.92786675208199876</v>
      </c>
      <c r="I217" s="34">
        <v>9256</v>
      </c>
      <c r="J217" s="35">
        <f t="shared" si="57"/>
        <v>15.440497335701597</v>
      </c>
      <c r="K217" s="34">
        <v>7860</v>
      </c>
      <c r="L217" s="35">
        <f t="shared" si="55"/>
        <v>7.0467648942984518E-3</v>
      </c>
      <c r="M217" s="34"/>
      <c r="N217" s="35"/>
      <c r="O217" s="35"/>
    </row>
    <row r="218" spans="2:15" x14ac:dyDescent="0.25">
      <c r="B218" s="33" t="s">
        <v>53</v>
      </c>
      <c r="C218" s="34">
        <v>8011</v>
      </c>
      <c r="D218" s="35">
        <v>-0.26793383898382528</v>
      </c>
      <c r="E218" s="34">
        <v>9125</v>
      </c>
      <c r="F218" s="35">
        <f t="shared" si="54"/>
        <v>0.13905879415803279</v>
      </c>
      <c r="G218" s="34">
        <v>432</v>
      </c>
      <c r="H218" s="35">
        <f t="shared" si="56"/>
        <v>-0.95265753424657529</v>
      </c>
      <c r="I218" s="34">
        <v>8656</v>
      </c>
      <c r="J218" s="35">
        <f t="shared" si="57"/>
        <v>19.037037037037038</v>
      </c>
      <c r="K218" s="34">
        <v>8390</v>
      </c>
      <c r="L218" s="35">
        <f t="shared" si="55"/>
        <v>-8.0547945205479476E-2</v>
      </c>
      <c r="M218" s="34"/>
      <c r="N218" s="35"/>
      <c r="O218" s="35"/>
    </row>
    <row r="219" spans="2:15" x14ac:dyDescent="0.25">
      <c r="B219" s="33" t="s">
        <v>55</v>
      </c>
      <c r="C219" s="34">
        <v>8720</v>
      </c>
      <c r="D219" s="35">
        <v>-0.16586952362731966</v>
      </c>
      <c r="E219" s="34">
        <v>9652</v>
      </c>
      <c r="F219" s="35">
        <f t="shared" si="54"/>
        <v>0.10688073394495423</v>
      </c>
      <c r="G219" s="34">
        <v>659</v>
      </c>
      <c r="H219" s="35">
        <f t="shared" si="56"/>
        <v>-0.93172399502693737</v>
      </c>
      <c r="I219" s="34">
        <v>7679</v>
      </c>
      <c r="J219" s="35">
        <f t="shared" si="57"/>
        <v>10.652503793626707</v>
      </c>
      <c r="K219" s="34">
        <v>9157</v>
      </c>
      <c r="L219" s="35">
        <f t="shared" si="55"/>
        <v>-5.1284707832573551E-2</v>
      </c>
      <c r="M219" s="34"/>
      <c r="N219" s="35"/>
      <c r="O219" s="35"/>
    </row>
    <row r="220" spans="2:15" ht="15.75" x14ac:dyDescent="0.25">
      <c r="B220" s="36" t="s">
        <v>56</v>
      </c>
      <c r="C220" s="37">
        <v>116144</v>
      </c>
      <c r="D220" s="38">
        <v>4.3812742093485069E-2</v>
      </c>
      <c r="E220" s="37">
        <v>97063</v>
      </c>
      <c r="F220" s="38">
        <f t="shared" si="54"/>
        <v>-0.16428743628598985</v>
      </c>
      <c r="G220" s="37">
        <v>27233</v>
      </c>
      <c r="H220" s="38">
        <f t="shared" si="56"/>
        <v>-0.71942964878480986</v>
      </c>
      <c r="I220" s="37">
        <v>41477</v>
      </c>
      <c r="J220" s="38">
        <f t="shared" si="57"/>
        <v>0.52304189769764631</v>
      </c>
      <c r="K220" s="37">
        <v>94080</v>
      </c>
      <c r="L220" s="38">
        <f t="shared" si="55"/>
        <v>-3.0732616960118642E-2</v>
      </c>
      <c r="M220" s="37">
        <v>55513</v>
      </c>
      <c r="N220" s="38">
        <v>-0.11874335243598499</v>
      </c>
      <c r="O220" s="38">
        <v>-0.14025306261518689</v>
      </c>
    </row>
    <row r="222" spans="2:15" ht="15.75" x14ac:dyDescent="0.25">
      <c r="B222" s="40" t="s">
        <v>109</v>
      </c>
      <c r="C222" s="40"/>
      <c r="D222" s="40"/>
      <c r="E222" s="40"/>
      <c r="F222" s="40"/>
      <c r="G222" s="40"/>
      <c r="H222" s="40"/>
      <c r="I222" s="40"/>
      <c r="J222" s="40"/>
      <c r="K222" s="41"/>
      <c r="L222" s="40"/>
      <c r="M222" s="37"/>
      <c r="N222" s="38"/>
      <c r="O222" s="38"/>
    </row>
    <row r="223" spans="2:15" x14ac:dyDescent="0.25">
      <c r="E223" s="39"/>
      <c r="K223" s="39"/>
    </row>
    <row r="225" spans="2:18" ht="21.75" thickBot="1" x14ac:dyDescent="0.3">
      <c r="B225" s="11" t="s">
        <v>119</v>
      </c>
      <c r="C225" s="12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R225" s="13" t="str">
        <f>CONCATENATE("año ",K228,": ",FIXED(K242,0)," (",FIXED(L242*100,1),"%)")</f>
        <v>año 2022: 81.594 (-14,9%)</v>
      </c>
    </row>
    <row r="226" spans="2:18" ht="6" customHeight="1" thickBot="1" x14ac:dyDescent="0.3">
      <c r="B226" s="14"/>
      <c r="C226" s="15"/>
      <c r="D226" s="14"/>
      <c r="E226" s="14"/>
      <c r="F226" s="14"/>
      <c r="G226" s="16"/>
      <c r="H226" s="16"/>
      <c r="I226" s="16"/>
      <c r="J226" s="16"/>
      <c r="K226" s="14"/>
      <c r="L226" s="14"/>
      <c r="M226" s="16"/>
      <c r="N226" s="16"/>
      <c r="O226" s="16"/>
      <c r="R226" s="13" t="s">
        <v>91</v>
      </c>
    </row>
    <row r="227" spans="2:18" ht="22.5" thickTop="1" thickBot="1" x14ac:dyDescent="0.3">
      <c r="B227" s="17" t="s">
        <v>92</v>
      </c>
      <c r="C227" s="18" t="s">
        <v>93</v>
      </c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20"/>
    </row>
    <row r="228" spans="2:18" ht="22.5" thickTop="1" thickBot="1" x14ac:dyDescent="0.3">
      <c r="B228" s="17">
        <v>2017</v>
      </c>
      <c r="C228" s="21">
        <v>2018</v>
      </c>
      <c r="D228" s="22"/>
      <c r="E228" s="21">
        <v>2019</v>
      </c>
      <c r="F228" s="22"/>
      <c r="G228" s="21">
        <v>2020</v>
      </c>
      <c r="H228" s="22"/>
      <c r="I228" s="21">
        <v>2021</v>
      </c>
      <c r="J228" s="22"/>
      <c r="K228" s="21">
        <v>2022</v>
      </c>
      <c r="L228" s="23"/>
      <c r="M228" s="24">
        <v>2023</v>
      </c>
      <c r="N228" s="25"/>
      <c r="O228" s="26"/>
    </row>
    <row r="229" spans="2:18" ht="31.5" thickTop="1" thickBot="1" x14ac:dyDescent="0.3">
      <c r="B229" s="27"/>
      <c r="C229" s="28" t="s">
        <v>31</v>
      </c>
      <c r="D229" s="29" t="str">
        <f>CONCATENATE("Variación ",RIGHT(C228,2),"/",RIGHT(B228,2))</f>
        <v>Variación 18/17</v>
      </c>
      <c r="E229" s="30" t="s">
        <v>31</v>
      </c>
      <c r="F229" s="29" t="str">
        <f>CONCATENATE("Variación ",RIGHT(E228,2),"/",RIGHT(C228,2))</f>
        <v>Variación 19/18</v>
      </c>
      <c r="G229" s="30" t="s">
        <v>31</v>
      </c>
      <c r="H229" s="29" t="str">
        <f>CONCATENATE("Variación ",RIGHT(G228,2),"/",RIGHT(E228,2))</f>
        <v>Variación 20/19</v>
      </c>
      <c r="I229" s="30" t="s">
        <v>31</v>
      </c>
      <c r="J229" s="29" t="str">
        <f>CONCATENATE("Variación ",RIGHT(I228,2),"/",RIGHT(G228,2))</f>
        <v>Variación 21/20</v>
      </c>
      <c r="K229" s="30" t="s">
        <v>31</v>
      </c>
      <c r="L229" s="29" t="str">
        <f>CONCATENATE("Variación ",RIGHT(K228,2),"/",RIGHT(E228,2))</f>
        <v>Variación 22/19</v>
      </c>
      <c r="M229" s="31" t="s">
        <v>31</v>
      </c>
      <c r="N229" s="32" t="str">
        <f>CONCATENATE("Variación ",RIGHT(M228,2),"/",RIGHT(K228,2))</f>
        <v>Variación 23/22</v>
      </c>
      <c r="O229" s="32" t="str">
        <f>CONCATENATE("Variación ",RIGHT(M228,2),"/",RIGHT(E228,2))</f>
        <v>Variación 23/19</v>
      </c>
    </row>
    <row r="230" spans="2:18" x14ac:dyDescent="0.25">
      <c r="B230" s="33" t="s">
        <v>33</v>
      </c>
      <c r="C230" s="34">
        <v>17452</v>
      </c>
      <c r="D230" s="35">
        <v>-4.4145032314601873E-2</v>
      </c>
      <c r="E230" s="34">
        <v>12571</v>
      </c>
      <c r="F230" s="35">
        <f t="shared" ref="F230:F242" si="61">IFERROR(E230/C230-1,"-")</f>
        <v>-0.27968141187256479</v>
      </c>
      <c r="G230" s="34">
        <v>12196</v>
      </c>
      <c r="H230" s="35">
        <f>IFERROR(G230/E230-1,"-")</f>
        <v>-2.9830562405536498E-2</v>
      </c>
      <c r="I230" s="34">
        <v>122</v>
      </c>
      <c r="J230" s="35">
        <f>IFERROR(I230/G230-1,"-")</f>
        <v>-0.98999672023614305</v>
      </c>
      <c r="K230" s="34">
        <v>8592</v>
      </c>
      <c r="L230" s="35">
        <f t="shared" ref="L230:L242" si="62">IFERROR(K230/E230-1,"-")</f>
        <v>-0.31652215416434648</v>
      </c>
      <c r="M230" s="34">
        <v>10168</v>
      </c>
      <c r="N230" s="35">
        <f>IFERROR(M230/K230-1,"-")</f>
        <v>0.18342644320297952</v>
      </c>
      <c r="O230" s="35">
        <f>IFERROR(M230/E230-1,"-")</f>
        <v>-0.19115424389467828</v>
      </c>
    </row>
    <row r="231" spans="2:18" x14ac:dyDescent="0.25">
      <c r="B231" s="33" t="s">
        <v>35</v>
      </c>
      <c r="C231" s="34">
        <v>16985</v>
      </c>
      <c r="D231" s="35">
        <v>3.5165772793759098E-2</v>
      </c>
      <c r="E231" s="34">
        <v>14143</v>
      </c>
      <c r="F231" s="35">
        <f t="shared" si="61"/>
        <v>-0.16732410950838972</v>
      </c>
      <c r="G231" s="34">
        <v>12287</v>
      </c>
      <c r="H231" s="35">
        <f t="shared" ref="H231:H242" si="63">IFERROR(G231/E231-1,"-")</f>
        <v>-0.13123099766669022</v>
      </c>
      <c r="I231" s="34">
        <v>32</v>
      </c>
      <c r="J231" s="35">
        <f t="shared" ref="J231:J242" si="64">IFERROR(I231/G231-1,"-")</f>
        <v>-0.99739562138845939</v>
      </c>
      <c r="K231" s="34">
        <v>9962</v>
      </c>
      <c r="L231" s="35">
        <f t="shared" si="62"/>
        <v>-0.29562327653256026</v>
      </c>
      <c r="M231" s="34">
        <v>9503</v>
      </c>
      <c r="N231" s="35">
        <f t="shared" ref="N231:N241" si="65">IFERROR(M231/K231-1,"-")</f>
        <v>-4.6075085324232101E-2</v>
      </c>
      <c r="O231" s="35">
        <f t="shared" ref="O231:O241" si="66">IFERROR(M231/E231-1,"-")</f>
        <v>-0.3280774941667256</v>
      </c>
    </row>
    <row r="232" spans="2:18" x14ac:dyDescent="0.25">
      <c r="B232" s="33" t="s">
        <v>37</v>
      </c>
      <c r="C232" s="34">
        <v>19489</v>
      </c>
      <c r="D232" s="35">
        <v>0.22572327044025164</v>
      </c>
      <c r="E232" s="34">
        <v>14085</v>
      </c>
      <c r="F232" s="35">
        <f t="shared" si="61"/>
        <v>-0.27728462209451488</v>
      </c>
      <c r="G232" s="34">
        <v>3676</v>
      </c>
      <c r="H232" s="35">
        <f t="shared" si="63"/>
        <v>-0.73901313454029105</v>
      </c>
      <c r="I232" s="34">
        <v>124</v>
      </c>
      <c r="J232" s="35">
        <f t="shared" si="64"/>
        <v>-0.96626768226332971</v>
      </c>
      <c r="K232" s="34">
        <v>8253</v>
      </c>
      <c r="L232" s="35">
        <f t="shared" si="62"/>
        <v>-0.41405750798722041</v>
      </c>
      <c r="M232" s="34">
        <v>9478</v>
      </c>
      <c r="N232" s="35">
        <f t="shared" si="65"/>
        <v>0.14843087362171326</v>
      </c>
      <c r="O232" s="35">
        <f t="shared" si="66"/>
        <v>-0.32708555200567979</v>
      </c>
    </row>
    <row r="233" spans="2:18" x14ac:dyDescent="0.25">
      <c r="B233" s="33" t="s">
        <v>39</v>
      </c>
      <c r="C233" s="34">
        <v>5113</v>
      </c>
      <c r="D233" s="35">
        <v>-0.42323745064861817</v>
      </c>
      <c r="E233" s="34">
        <v>6857</v>
      </c>
      <c r="F233" s="35">
        <f t="shared" si="61"/>
        <v>0.34109133581067863</v>
      </c>
      <c r="G233" s="34">
        <v>0</v>
      </c>
      <c r="H233" s="35">
        <f t="shared" si="63"/>
        <v>-1</v>
      </c>
      <c r="I233" s="34">
        <v>104</v>
      </c>
      <c r="J233" s="35" t="str">
        <f t="shared" si="64"/>
        <v>-</v>
      </c>
      <c r="K233" s="34">
        <v>9541</v>
      </c>
      <c r="L233" s="35">
        <f t="shared" si="62"/>
        <v>0.39142482135044476</v>
      </c>
      <c r="M233" s="34">
        <v>4011</v>
      </c>
      <c r="N233" s="35">
        <f t="shared" si="65"/>
        <v>-0.57960381511371972</v>
      </c>
      <c r="O233" s="35">
        <f t="shared" si="66"/>
        <v>-0.41505031354819888</v>
      </c>
    </row>
    <row r="234" spans="2:18" x14ac:dyDescent="0.25">
      <c r="B234" s="33" t="s">
        <v>41</v>
      </c>
      <c r="C234" s="34">
        <v>1904</v>
      </c>
      <c r="D234" s="35">
        <v>-0.11524163568773238</v>
      </c>
      <c r="E234" s="34">
        <v>2464</v>
      </c>
      <c r="F234" s="35">
        <f t="shared" si="61"/>
        <v>0.29411764705882359</v>
      </c>
      <c r="G234" s="34">
        <v>0</v>
      </c>
      <c r="H234" s="35">
        <f t="shared" si="63"/>
        <v>-1</v>
      </c>
      <c r="I234" s="34">
        <v>401</v>
      </c>
      <c r="J234" s="35" t="str">
        <f t="shared" si="64"/>
        <v>-</v>
      </c>
      <c r="K234" s="34">
        <v>2534</v>
      </c>
      <c r="L234" s="35">
        <f t="shared" si="62"/>
        <v>2.8409090909090828E-2</v>
      </c>
      <c r="M234" s="34">
        <v>1705</v>
      </c>
      <c r="N234" s="35">
        <f t="shared" si="65"/>
        <v>-0.32715074980268355</v>
      </c>
      <c r="O234" s="35">
        <f t="shared" si="66"/>
        <v>-0.3080357142857143</v>
      </c>
    </row>
    <row r="235" spans="2:18" x14ac:dyDescent="0.25">
      <c r="B235" s="33" t="s">
        <v>43</v>
      </c>
      <c r="C235" s="34">
        <v>468</v>
      </c>
      <c r="D235" s="35">
        <v>-0.83596214511041012</v>
      </c>
      <c r="E235" s="34">
        <v>2076</v>
      </c>
      <c r="F235" s="35">
        <f t="shared" si="61"/>
        <v>3.4358974358974361</v>
      </c>
      <c r="G235" s="34">
        <v>3</v>
      </c>
      <c r="H235" s="35">
        <f t="shared" si="63"/>
        <v>-0.99855491329479773</v>
      </c>
      <c r="I235" s="34">
        <v>1657</v>
      </c>
      <c r="J235" s="35">
        <f t="shared" si="64"/>
        <v>551.33333333333337</v>
      </c>
      <c r="K235" s="34">
        <v>2735</v>
      </c>
      <c r="L235" s="35">
        <f t="shared" si="62"/>
        <v>0.31743737957610785</v>
      </c>
      <c r="M235" s="34">
        <v>2082</v>
      </c>
      <c r="N235" s="35">
        <f t="shared" si="65"/>
        <v>-0.23875685557586834</v>
      </c>
      <c r="O235" s="35">
        <f t="shared" si="66"/>
        <v>2.8901734104045396E-3</v>
      </c>
    </row>
    <row r="236" spans="2:18" x14ac:dyDescent="0.25">
      <c r="B236" s="33" t="s">
        <v>45</v>
      </c>
      <c r="C236" s="34">
        <v>4075</v>
      </c>
      <c r="D236" s="35">
        <v>0.16829128440366969</v>
      </c>
      <c r="E236" s="34">
        <v>3096</v>
      </c>
      <c r="F236" s="35">
        <f t="shared" si="61"/>
        <v>-0.2402453987730061</v>
      </c>
      <c r="G236" s="34">
        <v>76</v>
      </c>
      <c r="H236" s="35">
        <f t="shared" si="63"/>
        <v>-0.97545219638242897</v>
      </c>
      <c r="I236" s="34">
        <v>2780</v>
      </c>
      <c r="J236" s="35">
        <f t="shared" si="64"/>
        <v>35.578947368421055</v>
      </c>
      <c r="K236" s="34">
        <v>4532</v>
      </c>
      <c r="L236" s="35">
        <f t="shared" si="62"/>
        <v>0.46382428940568476</v>
      </c>
      <c r="M236" s="34">
        <v>1892</v>
      </c>
      <c r="N236" s="35">
        <f t="shared" si="65"/>
        <v>-0.58252427184466016</v>
      </c>
      <c r="O236" s="35">
        <f t="shared" si="66"/>
        <v>-0.38888888888888884</v>
      </c>
    </row>
    <row r="237" spans="2:18" x14ac:dyDescent="0.25">
      <c r="B237" s="33" t="s">
        <v>47</v>
      </c>
      <c r="C237" s="34">
        <v>2626</v>
      </c>
      <c r="D237" s="35">
        <v>0.42022714981070841</v>
      </c>
      <c r="E237" s="34">
        <v>2375</v>
      </c>
      <c r="F237" s="35">
        <f t="shared" si="61"/>
        <v>-9.5582635186595599E-2</v>
      </c>
      <c r="G237" s="34">
        <v>10</v>
      </c>
      <c r="H237" s="35">
        <f t="shared" si="63"/>
        <v>-0.99578947368421056</v>
      </c>
      <c r="I237" s="34">
        <v>1784</v>
      </c>
      <c r="J237" s="35">
        <f t="shared" si="64"/>
        <v>177.4</v>
      </c>
      <c r="K237" s="34">
        <v>3816</v>
      </c>
      <c r="L237" s="35">
        <f t="shared" si="62"/>
        <v>0.60673684210526324</v>
      </c>
      <c r="M237" s="34">
        <v>2059</v>
      </c>
      <c r="N237" s="35">
        <f t="shared" si="65"/>
        <v>-0.46042976939203351</v>
      </c>
      <c r="O237" s="35">
        <f t="shared" si="66"/>
        <v>-0.13305263157894742</v>
      </c>
    </row>
    <row r="238" spans="2:18" x14ac:dyDescent="0.25">
      <c r="B238" s="33" t="s">
        <v>49</v>
      </c>
      <c r="C238" s="34">
        <v>1937</v>
      </c>
      <c r="D238" s="35">
        <v>-0.25009678668215252</v>
      </c>
      <c r="E238" s="34">
        <v>2193</v>
      </c>
      <c r="F238" s="35">
        <f t="shared" si="61"/>
        <v>0.13216313887454834</v>
      </c>
      <c r="G238" s="34">
        <v>12</v>
      </c>
      <c r="H238" s="35">
        <f t="shared" si="63"/>
        <v>-0.99452804377564985</v>
      </c>
      <c r="I238" s="34">
        <v>2029</v>
      </c>
      <c r="J238" s="35">
        <f t="shared" si="64"/>
        <v>168.08333333333334</v>
      </c>
      <c r="K238" s="34">
        <v>3175</v>
      </c>
      <c r="L238" s="35">
        <f t="shared" si="62"/>
        <v>0.44778841769265854</v>
      </c>
      <c r="M238" s="34"/>
      <c r="N238" s="35"/>
      <c r="O238" s="35"/>
    </row>
    <row r="239" spans="2:18" x14ac:dyDescent="0.25">
      <c r="B239" s="33" t="s">
        <v>51</v>
      </c>
      <c r="C239" s="34">
        <v>9460</v>
      </c>
      <c r="D239" s="35">
        <v>-0.10127303819114575</v>
      </c>
      <c r="E239" s="34">
        <v>9315</v>
      </c>
      <c r="F239" s="35">
        <f t="shared" si="61"/>
        <v>-1.5327695560253707E-2</v>
      </c>
      <c r="G239" s="34">
        <v>72</v>
      </c>
      <c r="H239" s="35">
        <f t="shared" si="63"/>
        <v>-0.99227053140096622</v>
      </c>
      <c r="I239" s="34">
        <v>7516</v>
      </c>
      <c r="J239" s="35">
        <f t="shared" si="64"/>
        <v>103.38888888888889</v>
      </c>
      <c r="K239" s="34">
        <v>8465</v>
      </c>
      <c r="L239" s="35">
        <f t="shared" si="62"/>
        <v>-9.1250670960815849E-2</v>
      </c>
      <c r="M239" s="34"/>
      <c r="N239" s="35"/>
      <c r="O239" s="35"/>
    </row>
    <row r="240" spans="2:18" x14ac:dyDescent="0.25">
      <c r="B240" s="33" t="s">
        <v>53</v>
      </c>
      <c r="C240" s="34">
        <v>16949</v>
      </c>
      <c r="D240" s="35">
        <v>0.18243337519185143</v>
      </c>
      <c r="E240" s="34">
        <v>13910</v>
      </c>
      <c r="F240" s="35">
        <f t="shared" si="61"/>
        <v>-0.17930261372352352</v>
      </c>
      <c r="G240" s="34">
        <v>84</v>
      </c>
      <c r="H240" s="35">
        <f t="shared" si="63"/>
        <v>-0.99396117900790792</v>
      </c>
      <c r="I240" s="34">
        <v>9338</v>
      </c>
      <c r="J240" s="35">
        <f t="shared" si="64"/>
        <v>110.16666666666667</v>
      </c>
      <c r="K240" s="34">
        <v>10508</v>
      </c>
      <c r="L240" s="35">
        <f t="shared" si="62"/>
        <v>-0.24457225017972684</v>
      </c>
      <c r="M240" s="34"/>
      <c r="N240" s="35"/>
      <c r="O240" s="35"/>
    </row>
    <row r="241" spans="2:15" x14ac:dyDescent="0.25">
      <c r="B241" s="33" t="s">
        <v>55</v>
      </c>
      <c r="C241" s="34">
        <v>14824</v>
      </c>
      <c r="D241" s="35">
        <v>-0.30514671416518235</v>
      </c>
      <c r="E241" s="34">
        <v>12766</v>
      </c>
      <c r="F241" s="35">
        <f t="shared" si="61"/>
        <v>-0.13882892606583919</v>
      </c>
      <c r="G241" s="34">
        <v>82</v>
      </c>
      <c r="H241" s="35">
        <f t="shared" si="63"/>
        <v>-0.99357668807770638</v>
      </c>
      <c r="I241" s="34">
        <v>8690</v>
      </c>
      <c r="J241" s="35">
        <f t="shared" si="64"/>
        <v>104.97560975609755</v>
      </c>
      <c r="K241" s="34">
        <v>9481</v>
      </c>
      <c r="L241" s="35">
        <f t="shared" si="62"/>
        <v>-0.25732414225285916</v>
      </c>
      <c r="M241" s="34"/>
      <c r="N241" s="35"/>
      <c r="O241" s="35"/>
    </row>
    <row r="242" spans="2:15" ht="15.75" x14ac:dyDescent="0.25">
      <c r="B242" s="36" t="s">
        <v>56</v>
      </c>
      <c r="C242" s="37">
        <v>111282</v>
      </c>
      <c r="D242" s="38">
        <v>-6.1307465204554989E-2</v>
      </c>
      <c r="E242" s="37">
        <v>95851</v>
      </c>
      <c r="F242" s="38">
        <f t="shared" si="61"/>
        <v>-0.138665732104024</v>
      </c>
      <c r="G242" s="37">
        <v>28498</v>
      </c>
      <c r="H242" s="38">
        <f t="shared" si="63"/>
        <v>-0.70268437470657585</v>
      </c>
      <c r="I242" s="37">
        <v>34577</v>
      </c>
      <c r="J242" s="38">
        <f t="shared" si="64"/>
        <v>0.21331321496245348</v>
      </c>
      <c r="K242" s="37">
        <v>81594</v>
      </c>
      <c r="L242" s="38">
        <f t="shared" si="62"/>
        <v>-0.14874127552138217</v>
      </c>
      <c r="M242" s="37">
        <v>40898</v>
      </c>
      <c r="N242" s="38">
        <v>-0.1814670269188432</v>
      </c>
      <c r="O242" s="38">
        <v>-0.29079022664608878</v>
      </c>
    </row>
    <row r="244" spans="2:15" x14ac:dyDescent="0.25">
      <c r="B244" s="40" t="s">
        <v>109</v>
      </c>
      <c r="C244" s="40"/>
      <c r="D244" s="40"/>
      <c r="E244" s="40"/>
      <c r="F244" s="40"/>
      <c r="G244" s="40"/>
      <c r="H244" s="40"/>
      <c r="I244" s="40"/>
      <c r="J244" s="40"/>
      <c r="K244" s="41"/>
      <c r="L244" s="40"/>
      <c r="M244" s="40"/>
      <c r="N244" s="40"/>
      <c r="O244" s="40"/>
    </row>
  </sheetData>
  <mergeCells count="77">
    <mergeCell ref="C227:O227"/>
    <mergeCell ref="C228:D228"/>
    <mergeCell ref="E228:F228"/>
    <mergeCell ref="G228:H228"/>
    <mergeCell ref="I228:J228"/>
    <mergeCell ref="K228:L228"/>
    <mergeCell ref="M228:O228"/>
    <mergeCell ref="C205:O205"/>
    <mergeCell ref="C206:D206"/>
    <mergeCell ref="E206:F206"/>
    <mergeCell ref="G206:H206"/>
    <mergeCell ref="I206:J206"/>
    <mergeCell ref="K206:L206"/>
    <mergeCell ref="M206:O206"/>
    <mergeCell ref="C183:O183"/>
    <mergeCell ref="C184:D184"/>
    <mergeCell ref="E184:F184"/>
    <mergeCell ref="G184:H184"/>
    <mergeCell ref="I184:J184"/>
    <mergeCell ref="K184:L184"/>
    <mergeCell ref="M184:O184"/>
    <mergeCell ref="C161:O161"/>
    <mergeCell ref="C162:D162"/>
    <mergeCell ref="E162:F162"/>
    <mergeCell ref="G162:H162"/>
    <mergeCell ref="I162:J162"/>
    <mergeCell ref="K162:L162"/>
    <mergeCell ref="M162:O162"/>
    <mergeCell ref="C139:O139"/>
    <mergeCell ref="C140:D140"/>
    <mergeCell ref="E140:F140"/>
    <mergeCell ref="G140:H140"/>
    <mergeCell ref="I140:J140"/>
    <mergeCell ref="K140:L140"/>
    <mergeCell ref="M140:O140"/>
    <mergeCell ref="C117:O117"/>
    <mergeCell ref="C118:D118"/>
    <mergeCell ref="E118:F118"/>
    <mergeCell ref="G118:H118"/>
    <mergeCell ref="I118:J118"/>
    <mergeCell ref="K118:L118"/>
    <mergeCell ref="M118:O118"/>
    <mergeCell ref="C95:O95"/>
    <mergeCell ref="C96:D96"/>
    <mergeCell ref="E96:F96"/>
    <mergeCell ref="G96:H96"/>
    <mergeCell ref="I96:J96"/>
    <mergeCell ref="K96:L96"/>
    <mergeCell ref="M96:O96"/>
    <mergeCell ref="C73:O73"/>
    <mergeCell ref="C74:D74"/>
    <mergeCell ref="E74:F74"/>
    <mergeCell ref="G74:H74"/>
    <mergeCell ref="I74:J74"/>
    <mergeCell ref="K74:L74"/>
    <mergeCell ref="M74:O74"/>
    <mergeCell ref="C50:O50"/>
    <mergeCell ref="C51:D51"/>
    <mergeCell ref="E51:F51"/>
    <mergeCell ref="G51:H51"/>
    <mergeCell ref="I51:J51"/>
    <mergeCell ref="K51:L51"/>
    <mergeCell ref="M51:O51"/>
    <mergeCell ref="C28:O28"/>
    <mergeCell ref="C29:D29"/>
    <mergeCell ref="E29:F29"/>
    <mergeCell ref="G29:H29"/>
    <mergeCell ref="I29:J29"/>
    <mergeCell ref="K29:L29"/>
    <mergeCell ref="M29:O29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D0687-9200-4024-AF04-FA7234B373C6}">
  <dimension ref="A1:EF244"/>
  <sheetViews>
    <sheetView showGridLines="0" workbookViewId="0">
      <selection activeCell="J255" sqref="J255"/>
    </sheetView>
  </sheetViews>
  <sheetFormatPr baseColWidth="10" defaultRowHeight="15" x14ac:dyDescent="0.25"/>
  <cols>
    <col min="1" max="1" width="18.42578125" customWidth="1"/>
    <col min="2" max="2" width="20.7109375" customWidth="1"/>
    <col min="16" max="16" width="15.85546875" customWidth="1"/>
  </cols>
  <sheetData>
    <row r="1" spans="1:136" ht="40.5" customHeight="1" x14ac:dyDescent="0.25">
      <c r="Z1" t="e">
        <v>#REF!</v>
      </c>
    </row>
    <row r="4" spans="1:136" ht="21.75" thickBot="1" x14ac:dyDescent="0.3">
      <c r="B4" s="11" t="s">
        <v>120</v>
      </c>
      <c r="C4" s="12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R4" s="13" t="str">
        <f>CONCATENATE("año ",K7,": ",FIXED(K21,0)," (",FIXED(L21*100,1),"%)")</f>
        <v>año 2022: 2.137.752 (5,7%)</v>
      </c>
    </row>
    <row r="5" spans="1:136" ht="9.75" customHeight="1" thickBot="1" x14ac:dyDescent="0.3">
      <c r="B5" s="14"/>
      <c r="C5" s="15"/>
      <c r="D5" s="14"/>
      <c r="E5" s="14"/>
      <c r="F5" s="14"/>
      <c r="G5" s="16"/>
      <c r="H5" s="16"/>
      <c r="I5" s="16"/>
      <c r="J5" s="16"/>
      <c r="K5" s="14"/>
      <c r="L5" s="14"/>
      <c r="M5" s="16"/>
      <c r="N5" s="16"/>
      <c r="O5" s="16"/>
      <c r="R5" s="13" t="s">
        <v>28</v>
      </c>
    </row>
    <row r="6" spans="1:136" ht="22.5" thickTop="1" thickBot="1" x14ac:dyDescent="0.3">
      <c r="B6" s="17" t="s">
        <v>29</v>
      </c>
      <c r="C6" s="18" t="s">
        <v>30</v>
      </c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20"/>
    </row>
    <row r="7" spans="1:136" ht="22.5" thickTop="1" thickBot="1" x14ac:dyDescent="0.3">
      <c r="B7" s="17">
        <v>2017</v>
      </c>
      <c r="C7" s="21">
        <v>2018</v>
      </c>
      <c r="D7" s="22"/>
      <c r="E7" s="21">
        <v>2019</v>
      </c>
      <c r="F7" s="22"/>
      <c r="G7" s="21">
        <v>2020</v>
      </c>
      <c r="H7" s="22"/>
      <c r="I7" s="21">
        <v>2021</v>
      </c>
      <c r="J7" s="22"/>
      <c r="K7" s="21">
        <v>2022</v>
      </c>
      <c r="L7" s="23"/>
      <c r="M7" s="24">
        <v>2023</v>
      </c>
      <c r="N7" s="25"/>
      <c r="O7" s="26"/>
    </row>
    <row r="8" spans="1:136" ht="31.5" thickTop="1" thickBot="1" x14ac:dyDescent="0.3">
      <c r="B8" s="27"/>
      <c r="C8" s="28" t="s">
        <v>31</v>
      </c>
      <c r="D8" s="29" t="str">
        <f>CONCATENATE("Variación ",RIGHT(C7,2),"/",RIGHT(B7,2))</f>
        <v>Variación 18/17</v>
      </c>
      <c r="E8" s="30" t="s">
        <v>31</v>
      </c>
      <c r="F8" s="29" t="str">
        <f>CONCATENATE("Variación ",RIGHT(E7,2),"/",RIGHT(C7,2))</f>
        <v>Variación 19/18</v>
      </c>
      <c r="G8" s="30" t="s">
        <v>31</v>
      </c>
      <c r="H8" s="29" t="str">
        <f>CONCATENATE("Variación ",RIGHT(G7,2),"/",RIGHT(E7,2))</f>
        <v>Variación 20/19</v>
      </c>
      <c r="I8" s="30" t="s">
        <v>31</v>
      </c>
      <c r="J8" s="29" t="str">
        <f>CONCATENATE("Variación ",RIGHT(I7,2),"/",RIGHT(G7,2))</f>
        <v>Variación 21/20</v>
      </c>
      <c r="K8" s="30" t="s">
        <v>31</v>
      </c>
      <c r="L8" s="29" t="str">
        <f>CONCATENATE("Variación ",RIGHT(K7,2),"/",RIGHT(E7,2))</f>
        <v>Variación 22/19</v>
      </c>
      <c r="M8" s="31" t="s">
        <v>31</v>
      </c>
      <c r="N8" s="32" t="str">
        <f>CONCATENATE("Variación ",RIGHT(M7,2),"/",RIGHT(K7,2))</f>
        <v>Variación 23/22</v>
      </c>
      <c r="O8" s="32" t="str">
        <f>CONCATENATE("Variación ",RIGHT(M7,2),"/",RIGHT(E7,2))</f>
        <v>Variación 23/19</v>
      </c>
      <c r="P8" t="str">
        <f>IFERROR(O8/O21-1,"-")</f>
        <v>-</v>
      </c>
      <c r="T8" t="str">
        <f>IFERROR(S8/S47-1,"-")</f>
        <v>-</v>
      </c>
      <c r="X8" t="str">
        <f>IFERROR(W8/W21-1,"-")</f>
        <v>-</v>
      </c>
      <c r="Z8" t="str">
        <f>IFERROR(Y8/Y21-1,"-")</f>
        <v>-</v>
      </c>
      <c r="AB8" t="str">
        <f>IFERROR(AA8/AA21-1,"-")</f>
        <v>-</v>
      </c>
      <c r="AD8" t="str">
        <f>IFERROR(AC8/AC21-1,"-")</f>
        <v>-</v>
      </c>
      <c r="AF8" t="str">
        <f>IFERROR(AE8/AE21-1,"-")</f>
        <v>-</v>
      </c>
      <c r="AH8" t="str">
        <f>IFERROR(AG8/AG21-1,"-")</f>
        <v>-</v>
      </c>
      <c r="AJ8" t="str">
        <f>IFERROR(AI8/AI21-1,"-")</f>
        <v>-</v>
      </c>
      <c r="AL8" t="str">
        <f>IFERROR(AK8/AK21-1,"-")</f>
        <v>-</v>
      </c>
      <c r="AN8" t="str">
        <f>IFERROR(AM8/AM21-1,"-")</f>
        <v>-</v>
      </c>
      <c r="AP8" t="str">
        <f>IFERROR(AO8/AO21-1,"-")</f>
        <v>-</v>
      </c>
      <c r="AR8" t="str">
        <f>IFERROR(AQ8/AQ21-1,"-")</f>
        <v>-</v>
      </c>
      <c r="AT8" t="str">
        <f>IFERROR(AS8/AS21-1,"-")</f>
        <v>-</v>
      </c>
      <c r="AV8" t="str">
        <f>IFERROR(AU8/AU21-1,"-")</f>
        <v>-</v>
      </c>
      <c r="AX8" t="str">
        <f>IFERROR(AW8/AW21-1,"-")</f>
        <v>-</v>
      </c>
      <c r="AZ8" t="str">
        <f>IFERROR(AY8/AY21-1,"-")</f>
        <v>-</v>
      </c>
      <c r="BB8" t="str">
        <f>IFERROR(BA8/BA21-1,"-")</f>
        <v>-</v>
      </c>
      <c r="BD8" t="str">
        <f>IFERROR(BC8/BC21-1,"-")</f>
        <v>-</v>
      </c>
      <c r="BF8" t="str">
        <f>IFERROR(BE8/BE21-1,"-")</f>
        <v>-</v>
      </c>
      <c r="BH8" t="str">
        <f>IFERROR(BG8/BG21-1,"-")</f>
        <v>-</v>
      </c>
      <c r="BJ8" t="str">
        <f>IFERROR(BI8/BI21-1,"-")</f>
        <v>-</v>
      </c>
      <c r="BL8" t="str">
        <f>IFERROR(BK8/BK21-1,"-")</f>
        <v>-</v>
      </c>
      <c r="BN8" t="str">
        <f>IFERROR(BM8/BM21-1,"-")</f>
        <v>-</v>
      </c>
      <c r="BP8" t="str">
        <f>IFERROR(BO8/BO21-1,"-")</f>
        <v>-</v>
      </c>
      <c r="BR8" t="str">
        <f>IFERROR(BQ8/BQ21-1,"-")</f>
        <v>-</v>
      </c>
      <c r="BT8" t="str">
        <f>IFERROR(BS8/BS21-1,"-")</f>
        <v>-</v>
      </c>
      <c r="BV8" t="str">
        <f>IFERROR(BU8/BU21-1,"-")</f>
        <v>-</v>
      </c>
      <c r="BX8" t="str">
        <f>IFERROR(BW8/BW21-1,"-")</f>
        <v>-</v>
      </c>
      <c r="BZ8" t="str">
        <f>IFERROR(BY8/BY21-1,"-")</f>
        <v>-</v>
      </c>
      <c r="CB8" t="str">
        <f>IFERROR(CA8/CA21-1,"-")</f>
        <v>-</v>
      </c>
      <c r="CD8" t="str">
        <f>IFERROR(CC8/CC21-1,"-")</f>
        <v>-</v>
      </c>
      <c r="CF8" t="str">
        <f>IFERROR(CE8/CE21-1,"-")</f>
        <v>-</v>
      </c>
      <c r="CH8" t="str">
        <f>IFERROR(CG8/CG21-1,"-")</f>
        <v>-</v>
      </c>
      <c r="CJ8" t="str">
        <f>IFERROR(CI8/CI21-1,"-")</f>
        <v>-</v>
      </c>
      <c r="CL8" t="str">
        <f>IFERROR(CK8/CK21-1,"-")</f>
        <v>-</v>
      </c>
      <c r="CN8" t="str">
        <f>IFERROR(CM8/CM21-1,"-")</f>
        <v>-</v>
      </c>
      <c r="CP8" t="str">
        <f>IFERROR(CO8/CO21-1,"-")</f>
        <v>-</v>
      </c>
      <c r="CR8" t="str">
        <f>IFERROR(CQ8/CQ21-1,"-")</f>
        <v>-</v>
      </c>
      <c r="CT8" t="str">
        <f>IFERROR(CS8/CS21-1,"-")</f>
        <v>-</v>
      </c>
      <c r="CV8" t="str">
        <f>IFERROR(CU8/CU21-1,"-")</f>
        <v>-</v>
      </c>
      <c r="CX8" t="str">
        <f>IFERROR(CW8/CW21-1,"-")</f>
        <v>-</v>
      </c>
      <c r="CZ8" t="str">
        <f>IFERROR(CY8/CY21-1,"-")</f>
        <v>-</v>
      </c>
      <c r="DB8" t="str">
        <f>IFERROR(DA8/DA21-1,"-")</f>
        <v>-</v>
      </c>
      <c r="DD8" t="str">
        <f>IFERROR(DC8/DC21-1,"-")</f>
        <v>-</v>
      </c>
      <c r="DF8" t="str">
        <f>IFERROR(DE8/DE21-1,"-")</f>
        <v>-</v>
      </c>
      <c r="DH8" t="str">
        <f>IFERROR(DG8/DG21-1,"-")</f>
        <v>-</v>
      </c>
      <c r="DJ8" t="str">
        <f>IFERROR(DI8/DI21-1,"-")</f>
        <v>-</v>
      </c>
      <c r="DL8" t="str">
        <f>IFERROR(DK8/DK21-1,"-")</f>
        <v>-</v>
      </c>
      <c r="DN8" t="str">
        <f>IFERROR(DM8/DM21-1,"-")</f>
        <v>-</v>
      </c>
      <c r="DP8" t="str">
        <f>IFERROR(DO8/DO21-1,"-")</f>
        <v>-</v>
      </c>
      <c r="DR8" t="str">
        <f>IFERROR(DQ8/DQ21-1,"-")</f>
        <v>-</v>
      </c>
      <c r="DT8" t="str">
        <f>IFERROR(DS8/DS21-1,"-")</f>
        <v>-</v>
      </c>
      <c r="DV8" t="str">
        <f>IFERROR(DU8/DU21-1,"-")</f>
        <v>-</v>
      </c>
      <c r="DX8" t="str">
        <f>IFERROR(DW8/DW21-1,"-")</f>
        <v>-</v>
      </c>
      <c r="DZ8" t="str">
        <f>IFERROR(DY8/DY21-1,"-")</f>
        <v>-</v>
      </c>
      <c r="EB8" t="str">
        <f>IFERROR(EA8/EA21-1,"-")</f>
        <v>-</v>
      </c>
      <c r="ED8" t="str">
        <f>IFERROR(EC8/EC21-1,"-")</f>
        <v>-</v>
      </c>
      <c r="EF8" t="str">
        <f>IFERROR(EE8/EE21-1,"-")</f>
        <v>-</v>
      </c>
    </row>
    <row r="9" spans="1:136" x14ac:dyDescent="0.25">
      <c r="A9" s="13" t="s">
        <v>32</v>
      </c>
      <c r="B9" s="33" t="s">
        <v>33</v>
      </c>
      <c r="C9" s="34">
        <v>184199</v>
      </c>
      <c r="D9" s="35">
        <v>-0.10361088130809282</v>
      </c>
      <c r="E9" s="34">
        <v>172468</v>
      </c>
      <c r="F9" s="35">
        <f t="shared" ref="F9:F21" si="0">IFERROR(E9/C9-1,"-")</f>
        <v>-6.3686556387385407E-2</v>
      </c>
      <c r="G9" s="34">
        <v>149141</v>
      </c>
      <c r="H9" s="35">
        <f>IFERROR(G9/E9-1,"-")</f>
        <v>-0.1352540761184684</v>
      </c>
      <c r="I9" s="34">
        <v>23299</v>
      </c>
      <c r="J9" s="35">
        <f>IFERROR(I9/G9-1,"-")</f>
        <v>-0.84377870605668459</v>
      </c>
      <c r="K9" s="34">
        <v>100111</v>
      </c>
      <c r="L9" s="35">
        <f t="shared" ref="L9:L21" si="1">IFERROR(K9/E9-1,"-")</f>
        <v>-0.41953869703365265</v>
      </c>
      <c r="M9" s="34">
        <v>179527</v>
      </c>
      <c r="N9" s="35">
        <f>IFERROR(M9/K9-1,"-")</f>
        <v>0.79327945979962244</v>
      </c>
      <c r="O9" s="35">
        <f>IFERROR(M9/E9-1,"-")</f>
        <v>4.0929331818076342E-2</v>
      </c>
    </row>
    <row r="10" spans="1:136" x14ac:dyDescent="0.25">
      <c r="A10" s="13" t="s">
        <v>34</v>
      </c>
      <c r="B10" s="33" t="s">
        <v>35</v>
      </c>
      <c r="C10" s="34">
        <v>181218</v>
      </c>
      <c r="D10" s="35">
        <v>-9.93180162881524E-5</v>
      </c>
      <c r="E10" s="34">
        <v>164970</v>
      </c>
      <c r="F10" s="35">
        <f t="shared" si="0"/>
        <v>-8.9659967552892073E-2</v>
      </c>
      <c r="G10" s="34">
        <v>175618</v>
      </c>
      <c r="H10" s="35">
        <f t="shared" ref="H10:H21" si="2">IFERROR(G10/E10-1,"-")</f>
        <v>6.4545068800387906E-2</v>
      </c>
      <c r="I10" s="34">
        <v>15880</v>
      </c>
      <c r="J10" s="35">
        <f t="shared" ref="J10:J21" si="3">IFERROR(I10/G10-1,"-")</f>
        <v>-0.90957646710473872</v>
      </c>
      <c r="K10" s="34">
        <v>155768</v>
      </c>
      <c r="L10" s="35">
        <f t="shared" si="1"/>
        <v>-5.5779838758562184E-2</v>
      </c>
      <c r="M10" s="34">
        <v>202585</v>
      </c>
      <c r="N10" s="35">
        <f t="shared" ref="N10:N20" si="4">IFERROR(M10/K10-1,"-")</f>
        <v>0.30055595501001497</v>
      </c>
      <c r="O10" s="35">
        <f t="shared" ref="O10:O20" si="5">IFERROR(M10/E10-1,"-")</f>
        <v>0.22801115354306845</v>
      </c>
    </row>
    <row r="11" spans="1:136" x14ac:dyDescent="0.25">
      <c r="A11" s="13" t="s">
        <v>36</v>
      </c>
      <c r="B11" s="33" t="s">
        <v>37</v>
      </c>
      <c r="C11" s="34">
        <v>223478</v>
      </c>
      <c r="D11" s="35">
        <v>1.170249849474625E-2</v>
      </c>
      <c r="E11" s="34">
        <v>201556</v>
      </c>
      <c r="F11" s="35">
        <f t="shared" si="0"/>
        <v>-9.8094667036576322E-2</v>
      </c>
      <c r="G11" s="34">
        <v>71988</v>
      </c>
      <c r="H11" s="35">
        <f t="shared" si="2"/>
        <v>-0.64283871479886479</v>
      </c>
      <c r="I11" s="34">
        <v>25182</v>
      </c>
      <c r="J11" s="35">
        <f t="shared" si="3"/>
        <v>-0.650191698616436</v>
      </c>
      <c r="K11" s="34">
        <v>172538</v>
      </c>
      <c r="L11" s="35">
        <f t="shared" si="1"/>
        <v>-0.14396991406854676</v>
      </c>
      <c r="M11" s="34">
        <v>215571</v>
      </c>
      <c r="N11" s="35">
        <f t="shared" si="4"/>
        <v>0.24941172379417864</v>
      </c>
      <c r="O11" s="35">
        <f t="shared" si="5"/>
        <v>6.9534025283295886E-2</v>
      </c>
    </row>
    <row r="12" spans="1:136" x14ac:dyDescent="0.25">
      <c r="A12" s="13" t="s">
        <v>38</v>
      </c>
      <c r="B12" s="33" t="s">
        <v>39</v>
      </c>
      <c r="C12" s="34">
        <v>184772</v>
      </c>
      <c r="D12" s="35">
        <v>-0.18985587947718496</v>
      </c>
      <c r="E12" s="34">
        <v>179318</v>
      </c>
      <c r="F12" s="35">
        <f t="shared" si="0"/>
        <v>-2.951745935531358E-2</v>
      </c>
      <c r="G12" s="34">
        <v>0</v>
      </c>
      <c r="H12" s="35">
        <f t="shared" si="2"/>
        <v>-1</v>
      </c>
      <c r="I12" s="34">
        <v>27076</v>
      </c>
      <c r="J12" s="35" t="str">
        <f t="shared" si="3"/>
        <v>-</v>
      </c>
      <c r="K12" s="34">
        <v>181665</v>
      </c>
      <c r="L12" s="35">
        <f t="shared" si="1"/>
        <v>1.3088479684136622E-2</v>
      </c>
      <c r="M12" s="34">
        <v>204967</v>
      </c>
      <c r="N12" s="35">
        <f t="shared" si="4"/>
        <v>0.12826906668868521</v>
      </c>
      <c r="O12" s="35">
        <f t="shared" si="5"/>
        <v>0.14303639344627972</v>
      </c>
    </row>
    <row r="13" spans="1:136" x14ac:dyDescent="0.25">
      <c r="A13" s="13" t="s">
        <v>40</v>
      </c>
      <c r="B13" s="33" t="s">
        <v>41</v>
      </c>
      <c r="C13" s="34">
        <v>159808</v>
      </c>
      <c r="D13" s="35">
        <v>-6.3209665222667133E-2</v>
      </c>
      <c r="E13" s="34">
        <v>140370</v>
      </c>
      <c r="F13" s="35">
        <f t="shared" si="0"/>
        <v>-0.12163346015218257</v>
      </c>
      <c r="G13" s="34">
        <v>0</v>
      </c>
      <c r="H13" s="35">
        <f t="shared" si="2"/>
        <v>-1</v>
      </c>
      <c r="I13" s="34">
        <v>41814</v>
      </c>
      <c r="J13" s="35" t="str">
        <f t="shared" si="3"/>
        <v>-</v>
      </c>
      <c r="K13" s="34">
        <v>155214</v>
      </c>
      <c r="L13" s="35">
        <f t="shared" si="1"/>
        <v>0.10574909168625779</v>
      </c>
      <c r="M13" s="34">
        <v>167549</v>
      </c>
      <c r="N13" s="35">
        <f t="shared" si="4"/>
        <v>7.947092401458633E-2</v>
      </c>
      <c r="O13" s="35">
        <f t="shared" si="5"/>
        <v>0.19362399373085415</v>
      </c>
    </row>
    <row r="14" spans="1:136" x14ac:dyDescent="0.25">
      <c r="A14" s="13" t="s">
        <v>42</v>
      </c>
      <c r="B14" s="33" t="s">
        <v>43</v>
      </c>
      <c r="C14" s="34">
        <v>181406</v>
      </c>
      <c r="D14" s="35">
        <v>2.9213024163579293E-2</v>
      </c>
      <c r="E14" s="34">
        <v>159945</v>
      </c>
      <c r="F14" s="35">
        <f t="shared" si="0"/>
        <v>-0.1183036944753757</v>
      </c>
      <c r="G14" s="34">
        <v>611</v>
      </c>
      <c r="H14" s="35">
        <f t="shared" si="2"/>
        <v>-0.99617993685329331</v>
      </c>
      <c r="I14" s="34">
        <v>55411</v>
      </c>
      <c r="J14" s="35">
        <f t="shared" si="3"/>
        <v>89.689034369885434</v>
      </c>
      <c r="K14" s="34">
        <v>168721</v>
      </c>
      <c r="L14" s="35">
        <f t="shared" si="1"/>
        <v>5.4868861171027516E-2</v>
      </c>
      <c r="M14" s="34">
        <v>173760</v>
      </c>
      <c r="N14" s="35">
        <f t="shared" si="4"/>
        <v>2.9865873246365249E-2</v>
      </c>
      <c r="O14" s="35">
        <f t="shared" si="5"/>
        <v>8.637344087029919E-2</v>
      </c>
    </row>
    <row r="15" spans="1:136" x14ac:dyDescent="0.25">
      <c r="A15" s="13" t="s">
        <v>44</v>
      </c>
      <c r="B15" s="33" t="s">
        <v>45</v>
      </c>
      <c r="C15" s="34">
        <v>208723</v>
      </c>
      <c r="D15" s="35">
        <v>-1.1821797178297455E-2</v>
      </c>
      <c r="E15" s="34">
        <v>171819</v>
      </c>
      <c r="F15" s="35">
        <f t="shared" si="0"/>
        <v>-0.17680849738648829</v>
      </c>
      <c r="G15" s="34">
        <v>53295</v>
      </c>
      <c r="H15" s="35">
        <f t="shared" si="2"/>
        <v>-0.68981893737013955</v>
      </c>
      <c r="I15" s="34">
        <v>105881</v>
      </c>
      <c r="J15" s="35">
        <f t="shared" si="3"/>
        <v>0.98669668824467593</v>
      </c>
      <c r="K15" s="34">
        <v>202924</v>
      </c>
      <c r="L15" s="35">
        <f t="shared" si="1"/>
        <v>0.18103352946996543</v>
      </c>
      <c r="M15" s="34">
        <v>197670</v>
      </c>
      <c r="N15" s="35">
        <f t="shared" si="4"/>
        <v>-2.5891466756026937E-2</v>
      </c>
      <c r="O15" s="35">
        <f t="shared" si="5"/>
        <v>0.15045483910394086</v>
      </c>
    </row>
    <row r="16" spans="1:136" x14ac:dyDescent="0.25">
      <c r="A16" s="13" t="s">
        <v>46</v>
      </c>
      <c r="B16" s="33" t="s">
        <v>47</v>
      </c>
      <c r="C16" s="34">
        <v>206718</v>
      </c>
      <c r="D16" s="35">
        <v>-2.0762573365355919E-2</v>
      </c>
      <c r="E16" s="34">
        <v>175153</v>
      </c>
      <c r="F16" s="35">
        <f t="shared" si="0"/>
        <v>-0.15269594326570501</v>
      </c>
      <c r="G16" s="34">
        <v>75686</v>
      </c>
      <c r="H16" s="35">
        <f t="shared" si="2"/>
        <v>-0.5678863622090401</v>
      </c>
      <c r="I16" s="34">
        <v>141027</v>
      </c>
      <c r="J16" s="35">
        <f t="shared" si="3"/>
        <v>0.8633168617710012</v>
      </c>
      <c r="K16" s="34">
        <v>207169</v>
      </c>
      <c r="L16" s="35">
        <f t="shared" si="1"/>
        <v>0.18278876182537562</v>
      </c>
      <c r="M16" s="34">
        <v>197593</v>
      </c>
      <c r="N16" s="35">
        <f t="shared" si="4"/>
        <v>-4.6223131839222997E-2</v>
      </c>
      <c r="O16" s="35">
        <f t="shared" si="5"/>
        <v>0.1281165609495698</v>
      </c>
    </row>
    <row r="17" spans="1:26" x14ac:dyDescent="0.25">
      <c r="A17" s="13" t="s">
        <v>48</v>
      </c>
      <c r="B17" s="33" t="s">
        <v>49</v>
      </c>
      <c r="C17" s="34">
        <v>181272</v>
      </c>
      <c r="D17" s="35">
        <v>-2.3129486322778114E-2</v>
      </c>
      <c r="E17" s="34">
        <v>154056</v>
      </c>
      <c r="F17" s="35">
        <f t="shared" si="0"/>
        <v>-0.15013901760889714</v>
      </c>
      <c r="G17" s="34">
        <v>26016</v>
      </c>
      <c r="H17" s="35">
        <f t="shared" si="2"/>
        <v>-0.83112634366723792</v>
      </c>
      <c r="I17" s="34">
        <v>118375</v>
      </c>
      <c r="J17" s="35">
        <f t="shared" si="3"/>
        <v>3.5500845633456333</v>
      </c>
      <c r="K17" s="34">
        <v>179559</v>
      </c>
      <c r="L17" s="35">
        <f t="shared" si="1"/>
        <v>0.16554369839538863</v>
      </c>
      <c r="M17" s="34"/>
      <c r="N17" s="35"/>
      <c r="O17" s="35"/>
    </row>
    <row r="18" spans="1:26" x14ac:dyDescent="0.25">
      <c r="A18" s="13" t="s">
        <v>50</v>
      </c>
      <c r="B18" s="33" t="s">
        <v>51</v>
      </c>
      <c r="C18" s="34">
        <v>207176</v>
      </c>
      <c r="D18" s="35">
        <v>-5.6970668026145699E-2</v>
      </c>
      <c r="E18" s="34">
        <v>175472</v>
      </c>
      <c r="F18" s="35">
        <f t="shared" si="0"/>
        <v>-0.15302930841410201</v>
      </c>
      <c r="G18" s="34">
        <v>28670</v>
      </c>
      <c r="H18" s="35">
        <f t="shared" si="2"/>
        <v>-0.83661210905443606</v>
      </c>
      <c r="I18" s="34">
        <v>169817</v>
      </c>
      <c r="J18" s="35">
        <f t="shared" si="3"/>
        <v>4.9231600976630627</v>
      </c>
      <c r="K18" s="34">
        <v>209202</v>
      </c>
      <c r="L18" s="35">
        <f t="shared" si="1"/>
        <v>0.19222440047414979</v>
      </c>
      <c r="M18" s="34"/>
      <c r="N18" s="35"/>
      <c r="O18" s="35"/>
    </row>
    <row r="19" spans="1:26" x14ac:dyDescent="0.25">
      <c r="A19" s="13" t="s">
        <v>52</v>
      </c>
      <c r="B19" s="33" t="s">
        <v>53</v>
      </c>
      <c r="C19" s="34">
        <v>163189</v>
      </c>
      <c r="D19" s="35">
        <v>-0.12802167268685749</v>
      </c>
      <c r="E19" s="34">
        <v>159352</v>
      </c>
      <c r="F19" s="35">
        <f t="shared" si="0"/>
        <v>-2.3512614208065497E-2</v>
      </c>
      <c r="G19" s="34">
        <v>31772</v>
      </c>
      <c r="H19" s="35">
        <f t="shared" si="2"/>
        <v>-0.8006175008785581</v>
      </c>
      <c r="I19" s="34">
        <v>158663</v>
      </c>
      <c r="J19" s="35">
        <f t="shared" si="3"/>
        <v>3.9937995719501451</v>
      </c>
      <c r="K19" s="34">
        <v>194729</v>
      </c>
      <c r="L19" s="35">
        <f t="shared" si="1"/>
        <v>0.2220053717556103</v>
      </c>
      <c r="M19" s="34"/>
      <c r="N19" s="35"/>
      <c r="O19" s="35"/>
    </row>
    <row r="20" spans="1:26" x14ac:dyDescent="0.25">
      <c r="A20" s="13" t="s">
        <v>54</v>
      </c>
      <c r="B20" s="33" t="s">
        <v>55</v>
      </c>
      <c r="C20" s="34">
        <v>171248</v>
      </c>
      <c r="D20" s="35">
        <v>-0.11597966084195854</v>
      </c>
      <c r="E20" s="34">
        <v>168717</v>
      </c>
      <c r="F20" s="35">
        <f t="shared" si="0"/>
        <v>-1.4779734653835419E-2</v>
      </c>
      <c r="G20" s="34">
        <v>39909</v>
      </c>
      <c r="H20" s="35">
        <f t="shared" si="2"/>
        <v>-0.76345596472199007</v>
      </c>
      <c r="I20" s="34">
        <v>141590</v>
      </c>
      <c r="J20" s="35">
        <f t="shared" si="3"/>
        <v>2.5478212934425817</v>
      </c>
      <c r="K20" s="34">
        <v>210152</v>
      </c>
      <c r="L20" s="35">
        <f t="shared" si="1"/>
        <v>0.24558876698850729</v>
      </c>
      <c r="M20" s="34"/>
      <c r="N20" s="35"/>
      <c r="O20" s="35"/>
      <c r="R20" t="s">
        <v>95</v>
      </c>
      <c r="Z20" t="s">
        <v>95</v>
      </c>
    </row>
    <row r="21" spans="1:26" ht="15.75" x14ac:dyDescent="0.25">
      <c r="A21" s="13" t="s">
        <v>56</v>
      </c>
      <c r="B21" s="36" t="s">
        <v>56</v>
      </c>
      <c r="C21" s="37">
        <v>2253207</v>
      </c>
      <c r="D21" s="38">
        <v>-5.7621979272097668E-2</v>
      </c>
      <c r="E21" s="37">
        <v>2023196</v>
      </c>
      <c r="F21" s="38">
        <f t="shared" si="0"/>
        <v>-0.10208161078853384</v>
      </c>
      <c r="G21" s="37">
        <v>652706</v>
      </c>
      <c r="H21" s="38">
        <f t="shared" si="2"/>
        <v>-0.67738864647814645</v>
      </c>
      <c r="I21" s="37">
        <v>1024015</v>
      </c>
      <c r="J21" s="38">
        <f t="shared" si="3"/>
        <v>0.56887633942387539</v>
      </c>
      <c r="K21" s="37">
        <v>2137752</v>
      </c>
      <c r="L21" s="38">
        <f t="shared" si="1"/>
        <v>5.66213060919456E-2</v>
      </c>
      <c r="M21" s="37">
        <v>1539222</v>
      </c>
      <c r="N21" s="38">
        <v>0.14516073833242804</v>
      </c>
      <c r="O21" s="38">
        <v>0.12714054418610443</v>
      </c>
      <c r="P21" s="39"/>
    </row>
    <row r="22" spans="1:26" ht="5.25" customHeight="1" x14ac:dyDescent="0.25">
      <c r="A22" s="13"/>
    </row>
    <row r="23" spans="1:26" x14ac:dyDescent="0.25">
      <c r="B23" s="40" t="s">
        <v>121</v>
      </c>
      <c r="C23" s="40"/>
      <c r="D23" s="40"/>
      <c r="E23" s="40"/>
      <c r="F23" s="40"/>
      <c r="G23" s="40"/>
      <c r="H23" s="40"/>
      <c r="I23" s="40"/>
      <c r="J23" s="40"/>
      <c r="K23" s="41"/>
      <c r="L23" s="40"/>
      <c r="M23" s="40"/>
      <c r="N23" s="40"/>
      <c r="O23" s="40"/>
      <c r="P23" s="39"/>
    </row>
    <row r="26" spans="1:26" ht="21.75" thickBot="1" x14ac:dyDescent="0.3">
      <c r="B26" s="11" t="s">
        <v>122</v>
      </c>
      <c r="C26" s="12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R26" s="13" t="str">
        <f>CONCATENATE("año ",K29,": ",FIXED(K43,0)," (",FIXED(L43*100,1),"%)")</f>
        <v>año 2022: 169.195 (2,3%)</v>
      </c>
    </row>
    <row r="27" spans="1:26" ht="6" customHeight="1" thickBot="1" x14ac:dyDescent="0.3">
      <c r="B27" s="14"/>
      <c r="C27" s="15"/>
      <c r="D27" s="14"/>
      <c r="E27" s="14"/>
      <c r="F27" s="14"/>
      <c r="G27" s="16"/>
      <c r="H27" s="16"/>
      <c r="I27" s="16"/>
      <c r="J27" s="16"/>
      <c r="K27" s="14"/>
      <c r="L27" s="14"/>
      <c r="M27" s="16"/>
      <c r="N27" s="16"/>
      <c r="O27" s="16"/>
      <c r="R27" s="13" t="s">
        <v>59</v>
      </c>
    </row>
    <row r="28" spans="1:26" ht="22.5" thickTop="1" thickBot="1" x14ac:dyDescent="0.3">
      <c r="B28" s="17" t="s">
        <v>60</v>
      </c>
      <c r="C28" s="18" t="s">
        <v>61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0"/>
    </row>
    <row r="29" spans="1:26" ht="22.5" thickTop="1" thickBot="1" x14ac:dyDescent="0.3">
      <c r="B29" s="17">
        <v>2017</v>
      </c>
      <c r="C29" s="21">
        <v>2018</v>
      </c>
      <c r="D29" s="22"/>
      <c r="E29" s="21">
        <v>2019</v>
      </c>
      <c r="F29" s="22"/>
      <c r="G29" s="21">
        <v>2020</v>
      </c>
      <c r="H29" s="22"/>
      <c r="I29" s="21">
        <v>2021</v>
      </c>
      <c r="J29" s="22"/>
      <c r="K29" s="21">
        <v>2022</v>
      </c>
      <c r="L29" s="23"/>
      <c r="M29" s="24">
        <v>2023</v>
      </c>
      <c r="N29" s="25"/>
      <c r="O29" s="26"/>
    </row>
    <row r="30" spans="1:26" ht="31.5" thickTop="1" thickBot="1" x14ac:dyDescent="0.3">
      <c r="B30" s="27"/>
      <c r="C30" s="28" t="s">
        <v>31</v>
      </c>
      <c r="D30" s="29" t="str">
        <f>CONCATENATE("Variación ",RIGHT(C29,2),"/",RIGHT(B29,2))</f>
        <v>Variación 18/17</v>
      </c>
      <c r="E30" s="30" t="s">
        <v>31</v>
      </c>
      <c r="F30" s="29" t="str">
        <f>CONCATENATE("Variación ",RIGHT(E29,2),"/",RIGHT(C29,2))</f>
        <v>Variación 19/18</v>
      </c>
      <c r="G30" s="30" t="s">
        <v>31</v>
      </c>
      <c r="H30" s="29" t="str">
        <f>CONCATENATE("Variación ",RIGHT(G29,2),"/",RIGHT(E29,2))</f>
        <v>Variación 20/19</v>
      </c>
      <c r="I30" s="30" t="s">
        <v>31</v>
      </c>
      <c r="J30" s="29" t="str">
        <f>CONCATENATE("Variación ",RIGHT(I29,2),"/",RIGHT(G29,2))</f>
        <v>Variación 21/20</v>
      </c>
      <c r="K30" s="30" t="s">
        <v>31</v>
      </c>
      <c r="L30" s="29" t="str">
        <f>CONCATENATE("Variación ",RIGHT(K29,2),"/",RIGHT(E29,2))</f>
        <v>Variación 22/19</v>
      </c>
      <c r="M30" s="31" t="s">
        <v>31</v>
      </c>
      <c r="N30" s="32" t="str">
        <f>CONCATENATE("Variación ",RIGHT(M29,2),"/",RIGHT(K29,2))</f>
        <v>Variación 23/22</v>
      </c>
      <c r="O30" s="32" t="str">
        <f>CONCATENATE("Variación ",RIGHT(M29,2),"/",RIGHT(E29,2))</f>
        <v>Variación 23/19</v>
      </c>
    </row>
    <row r="31" spans="1:26" x14ac:dyDescent="0.25">
      <c r="B31" s="33" t="s">
        <v>33</v>
      </c>
      <c r="C31" s="34">
        <v>9775</v>
      </c>
      <c r="D31" s="35">
        <v>-5.8647919876733456E-2</v>
      </c>
      <c r="E31" s="34">
        <v>8154</v>
      </c>
      <c r="F31" s="35">
        <f t="shared" ref="F31:F43" si="6">IFERROR(E31/C31-1,"-")</f>
        <v>-0.16583120204603585</v>
      </c>
      <c r="G31" s="34">
        <v>10966</v>
      </c>
      <c r="H31" s="35">
        <f>IFERROR(G31/E31-1,"-")</f>
        <v>0.34486141770909984</v>
      </c>
      <c r="I31" s="34">
        <v>3995</v>
      </c>
      <c r="J31" s="35">
        <f>IFERROR(I31/G31-1,"-")</f>
        <v>-0.63569213933977742</v>
      </c>
      <c r="K31" s="34">
        <v>7798</v>
      </c>
      <c r="L31" s="35">
        <f t="shared" ref="L31:L43" si="7">IFERROR(K31/E31-1,"-")</f>
        <v>-4.3659553593328404E-2</v>
      </c>
      <c r="M31" s="34">
        <v>10721</v>
      </c>
      <c r="N31" s="35">
        <f>IFERROR(M31/K31-1,"-")</f>
        <v>0.37483970248781739</v>
      </c>
      <c r="O31" s="35">
        <f>IFERROR(M31/E31-1,"-")</f>
        <v>0.31481481481481488</v>
      </c>
    </row>
    <row r="32" spans="1:26" x14ac:dyDescent="0.25">
      <c r="B32" s="33" t="s">
        <v>35</v>
      </c>
      <c r="C32" s="34">
        <v>8472</v>
      </c>
      <c r="D32" s="35">
        <v>0.10384364820846903</v>
      </c>
      <c r="E32" s="34">
        <v>9054</v>
      </c>
      <c r="F32" s="35">
        <f t="shared" si="6"/>
        <v>6.8696883852691126E-2</v>
      </c>
      <c r="G32" s="34">
        <v>10091</v>
      </c>
      <c r="H32" s="35">
        <f t="shared" ref="H32:H43" si="8">IFERROR(G32/E32-1,"-")</f>
        <v>0.11453501214932627</v>
      </c>
      <c r="I32" s="34">
        <v>2568</v>
      </c>
      <c r="J32" s="35">
        <f t="shared" ref="J32:J43" si="9">IFERROR(I32/G32-1,"-")</f>
        <v>-0.74551580616390845</v>
      </c>
      <c r="K32" s="34">
        <v>8238</v>
      </c>
      <c r="L32" s="35">
        <f t="shared" si="7"/>
        <v>-9.0125911199469888E-2</v>
      </c>
      <c r="M32" s="34">
        <v>10544</v>
      </c>
      <c r="N32" s="35">
        <f t="shared" ref="N32:N42" si="10">IFERROR(M32/K32-1,"-")</f>
        <v>0.27992231124059241</v>
      </c>
      <c r="O32" s="35">
        <f t="shared" ref="O32:O42" si="11">IFERROR(M32/E32-1,"-")</f>
        <v>0.16456814667550246</v>
      </c>
    </row>
    <row r="33" spans="2:18" x14ac:dyDescent="0.25">
      <c r="B33" s="33" t="s">
        <v>37</v>
      </c>
      <c r="C33" s="34">
        <v>10066</v>
      </c>
      <c r="D33" s="35">
        <v>0.39052355297693042</v>
      </c>
      <c r="E33" s="34">
        <v>11911</v>
      </c>
      <c r="F33" s="35">
        <f t="shared" si="6"/>
        <v>0.18329028412477655</v>
      </c>
      <c r="G33" s="34">
        <v>4584</v>
      </c>
      <c r="H33" s="35">
        <f t="shared" si="8"/>
        <v>-0.61514566367223567</v>
      </c>
      <c r="I33" s="34">
        <v>4198</v>
      </c>
      <c r="J33" s="35">
        <f t="shared" si="9"/>
        <v>-8.4205933682373502E-2</v>
      </c>
      <c r="K33" s="34">
        <v>9011</v>
      </c>
      <c r="L33" s="35">
        <f t="shared" si="7"/>
        <v>-0.24347242045168327</v>
      </c>
      <c r="M33" s="34">
        <v>12947</v>
      </c>
      <c r="N33" s="35">
        <f t="shared" si="10"/>
        <v>0.43679946731772268</v>
      </c>
      <c r="O33" s="35">
        <f t="shared" si="11"/>
        <v>8.6978423306187658E-2</v>
      </c>
    </row>
    <row r="34" spans="2:18" x14ac:dyDescent="0.25">
      <c r="B34" s="33" t="s">
        <v>39</v>
      </c>
      <c r="C34" s="34">
        <v>10636</v>
      </c>
      <c r="D34" s="35">
        <v>-0.20762869701259035</v>
      </c>
      <c r="E34" s="34">
        <v>13184</v>
      </c>
      <c r="F34" s="35">
        <f t="shared" si="6"/>
        <v>0.23956374576908601</v>
      </c>
      <c r="G34" s="34">
        <v>0</v>
      </c>
      <c r="H34" s="35">
        <f t="shared" si="8"/>
        <v>-1</v>
      </c>
      <c r="I34" s="34">
        <v>4087</v>
      </c>
      <c r="J34" s="35" t="str">
        <f t="shared" si="9"/>
        <v>-</v>
      </c>
      <c r="K34" s="34">
        <v>12565</v>
      </c>
      <c r="L34" s="35">
        <f t="shared" si="7"/>
        <v>-4.6950849514563076E-2</v>
      </c>
      <c r="M34" s="34">
        <v>13999</v>
      </c>
      <c r="N34" s="35">
        <f t="shared" si="10"/>
        <v>0.11412654198169525</v>
      </c>
      <c r="O34" s="35">
        <f t="shared" si="11"/>
        <v>6.1817354368931987E-2</v>
      </c>
    </row>
    <row r="35" spans="2:18" x14ac:dyDescent="0.25">
      <c r="B35" s="33" t="s">
        <v>41</v>
      </c>
      <c r="C35" s="34">
        <v>10944</v>
      </c>
      <c r="D35" s="35">
        <v>4.050199657729614E-2</v>
      </c>
      <c r="E35" s="34">
        <v>12604</v>
      </c>
      <c r="F35" s="35">
        <f t="shared" si="6"/>
        <v>0.15168128654970769</v>
      </c>
      <c r="G35" s="34">
        <v>0</v>
      </c>
      <c r="H35" s="35">
        <f t="shared" si="8"/>
        <v>-1</v>
      </c>
      <c r="I35" s="34">
        <v>8672</v>
      </c>
      <c r="J35" s="35" t="str">
        <f t="shared" si="9"/>
        <v>-</v>
      </c>
      <c r="K35" s="34">
        <v>14180</v>
      </c>
      <c r="L35" s="35">
        <f t="shared" si="7"/>
        <v>0.12503966994604898</v>
      </c>
      <c r="M35" s="34">
        <v>13917</v>
      </c>
      <c r="N35" s="35">
        <f t="shared" si="10"/>
        <v>-1.854724964739074E-2</v>
      </c>
      <c r="O35" s="35">
        <f t="shared" si="11"/>
        <v>0.10417327832434142</v>
      </c>
    </row>
    <row r="36" spans="2:18" x14ac:dyDescent="0.25">
      <c r="B36" s="33" t="s">
        <v>43</v>
      </c>
      <c r="C36" s="34">
        <v>13838</v>
      </c>
      <c r="D36" s="35">
        <v>-7.3947667804323047E-2</v>
      </c>
      <c r="E36" s="34">
        <v>16584</v>
      </c>
      <c r="F36" s="35">
        <f t="shared" si="6"/>
        <v>0.19843908079202199</v>
      </c>
      <c r="G36" s="34">
        <v>425</v>
      </c>
      <c r="H36" s="35">
        <f t="shared" si="8"/>
        <v>-0.97437288953207912</v>
      </c>
      <c r="I36" s="34">
        <v>10985</v>
      </c>
      <c r="J36" s="35">
        <f t="shared" si="9"/>
        <v>24.847058823529412</v>
      </c>
      <c r="K36" s="34">
        <v>16524</v>
      </c>
      <c r="L36" s="35">
        <f t="shared" si="7"/>
        <v>-3.6179450072358899E-3</v>
      </c>
      <c r="M36" s="34">
        <v>15536</v>
      </c>
      <c r="N36" s="35">
        <f t="shared" si="10"/>
        <v>-5.9791817961752591E-2</v>
      </c>
      <c r="O36" s="35">
        <f t="shared" si="11"/>
        <v>-6.3193439459720224E-2</v>
      </c>
    </row>
    <row r="37" spans="2:18" x14ac:dyDescent="0.25">
      <c r="B37" s="33" t="s">
        <v>45</v>
      </c>
      <c r="C37" s="34">
        <v>16869</v>
      </c>
      <c r="D37" s="35">
        <v>-9.3600558809306289E-2</v>
      </c>
      <c r="E37" s="34">
        <v>23605</v>
      </c>
      <c r="F37" s="35">
        <f t="shared" si="6"/>
        <v>0.39931234809413718</v>
      </c>
      <c r="G37" s="34">
        <v>9273</v>
      </c>
      <c r="H37" s="35">
        <f t="shared" si="8"/>
        <v>-0.6071595001059098</v>
      </c>
      <c r="I37" s="34">
        <v>20181</v>
      </c>
      <c r="J37" s="35">
        <f t="shared" si="9"/>
        <v>1.1763183435781301</v>
      </c>
      <c r="K37" s="34">
        <v>20646</v>
      </c>
      <c r="L37" s="35">
        <f t="shared" si="7"/>
        <v>-0.12535479771234903</v>
      </c>
      <c r="M37" s="34">
        <v>21240</v>
      </c>
      <c r="N37" s="35">
        <f t="shared" si="10"/>
        <v>2.8770706190061057E-2</v>
      </c>
      <c r="O37" s="35">
        <f t="shared" si="11"/>
        <v>-0.10019063757678459</v>
      </c>
    </row>
    <row r="38" spans="2:18" x14ac:dyDescent="0.25">
      <c r="B38" s="33" t="s">
        <v>47</v>
      </c>
      <c r="C38" s="34">
        <v>26589</v>
      </c>
      <c r="D38" s="35">
        <v>0.13939835447377447</v>
      </c>
      <c r="E38" s="34">
        <v>26258</v>
      </c>
      <c r="F38" s="35">
        <f t="shared" si="6"/>
        <v>-1.2448757004776434E-2</v>
      </c>
      <c r="G38" s="34">
        <v>21453</v>
      </c>
      <c r="H38" s="35">
        <f t="shared" si="8"/>
        <v>-0.18299185010282581</v>
      </c>
      <c r="I38" s="34">
        <v>35274</v>
      </c>
      <c r="J38" s="35">
        <f t="shared" si="9"/>
        <v>0.64424556006152978</v>
      </c>
      <c r="K38" s="34">
        <v>25384</v>
      </c>
      <c r="L38" s="35">
        <f t="shared" si="7"/>
        <v>-3.3285094066570209E-2</v>
      </c>
      <c r="M38" s="34">
        <v>23362</v>
      </c>
      <c r="N38" s="35">
        <f t="shared" si="10"/>
        <v>-7.9656476520642894E-2</v>
      </c>
      <c r="O38" s="35">
        <f t="shared" si="11"/>
        <v>-0.11029019727321199</v>
      </c>
    </row>
    <row r="39" spans="2:18" x14ac:dyDescent="0.25">
      <c r="B39" s="33" t="s">
        <v>49</v>
      </c>
      <c r="C39" s="34">
        <v>15075</v>
      </c>
      <c r="D39" s="35">
        <v>8.2663027865555794E-2</v>
      </c>
      <c r="E39" s="34">
        <v>16453</v>
      </c>
      <c r="F39" s="35">
        <f t="shared" si="6"/>
        <v>9.1409618573797591E-2</v>
      </c>
      <c r="G39" s="34">
        <v>12765</v>
      </c>
      <c r="H39" s="35">
        <f t="shared" si="8"/>
        <v>-0.22415364979031183</v>
      </c>
      <c r="I39" s="34">
        <v>20177</v>
      </c>
      <c r="J39" s="35">
        <f t="shared" si="9"/>
        <v>0.58065021543282413</v>
      </c>
      <c r="K39" s="34">
        <v>17336</v>
      </c>
      <c r="L39" s="35">
        <f t="shared" si="7"/>
        <v>5.3668024068558973E-2</v>
      </c>
      <c r="M39" s="34"/>
      <c r="N39" s="35"/>
      <c r="O39" s="35"/>
    </row>
    <row r="40" spans="2:18" x14ac:dyDescent="0.25">
      <c r="B40" s="33" t="s">
        <v>51</v>
      </c>
      <c r="C40" s="34">
        <v>13685</v>
      </c>
      <c r="D40" s="35">
        <v>0.31725863894503803</v>
      </c>
      <c r="E40" s="34">
        <v>9748</v>
      </c>
      <c r="F40" s="35">
        <f t="shared" si="6"/>
        <v>-0.28768724881256846</v>
      </c>
      <c r="G40" s="34">
        <v>9708</v>
      </c>
      <c r="H40" s="35">
        <f t="shared" si="8"/>
        <v>-4.103405826836326E-3</v>
      </c>
      <c r="I40" s="34">
        <v>15293</v>
      </c>
      <c r="J40" s="35">
        <f t="shared" si="9"/>
        <v>0.57529872270292537</v>
      </c>
      <c r="K40" s="34">
        <v>14770</v>
      </c>
      <c r="L40" s="35">
        <f t="shared" si="7"/>
        <v>0.51518260155929418</v>
      </c>
      <c r="M40" s="34"/>
      <c r="N40" s="35"/>
      <c r="O40" s="35"/>
    </row>
    <row r="41" spans="2:18" x14ac:dyDescent="0.25">
      <c r="B41" s="33" t="s">
        <v>53</v>
      </c>
      <c r="C41" s="34">
        <v>8169</v>
      </c>
      <c r="D41" s="35">
        <v>-1.0178117048346036E-2</v>
      </c>
      <c r="E41" s="34">
        <v>9072</v>
      </c>
      <c r="F41" s="35">
        <f t="shared" si="6"/>
        <v>0.11053984575835485</v>
      </c>
      <c r="G41" s="34">
        <v>3127</v>
      </c>
      <c r="H41" s="35">
        <f t="shared" si="8"/>
        <v>-0.6553130511463845</v>
      </c>
      <c r="I41" s="34">
        <v>9725</v>
      </c>
      <c r="J41" s="35">
        <f t="shared" si="9"/>
        <v>2.1100095938599295</v>
      </c>
      <c r="K41" s="34">
        <v>10550</v>
      </c>
      <c r="L41" s="35">
        <f t="shared" si="7"/>
        <v>0.1629188712522045</v>
      </c>
      <c r="M41" s="34"/>
      <c r="N41" s="35"/>
      <c r="O41" s="35"/>
    </row>
    <row r="42" spans="2:18" x14ac:dyDescent="0.25">
      <c r="B42" s="33" t="s">
        <v>55</v>
      </c>
      <c r="C42" s="34">
        <v>10388</v>
      </c>
      <c r="D42" s="35">
        <v>1.5444770283479903E-2</v>
      </c>
      <c r="E42" s="34">
        <v>8776</v>
      </c>
      <c r="F42" s="35">
        <f t="shared" si="6"/>
        <v>-0.15517905275317678</v>
      </c>
      <c r="G42" s="34">
        <v>4098</v>
      </c>
      <c r="H42" s="35">
        <f t="shared" si="8"/>
        <v>-0.53304466727438471</v>
      </c>
      <c r="I42" s="34">
        <v>11258</v>
      </c>
      <c r="J42" s="35">
        <f t="shared" si="9"/>
        <v>1.7471937530502686</v>
      </c>
      <c r="K42" s="34">
        <v>12193</v>
      </c>
      <c r="L42" s="35">
        <f t="shared" si="7"/>
        <v>0.38935733819507745</v>
      </c>
      <c r="M42" s="34"/>
      <c r="N42" s="35"/>
      <c r="O42" s="35"/>
    </row>
    <row r="43" spans="2:18" ht="15.75" x14ac:dyDescent="0.25">
      <c r="B43" s="36" t="s">
        <v>56</v>
      </c>
      <c r="C43" s="37">
        <v>154506</v>
      </c>
      <c r="D43" s="38">
        <v>3.7475239214369571E-2</v>
      </c>
      <c r="E43" s="37">
        <v>165403</v>
      </c>
      <c r="F43" s="38">
        <f t="shared" si="6"/>
        <v>7.0528005384904224E-2</v>
      </c>
      <c r="G43" s="37">
        <v>86490</v>
      </c>
      <c r="H43" s="38">
        <f t="shared" si="8"/>
        <v>-0.47709533684395089</v>
      </c>
      <c r="I43" s="37">
        <v>146413</v>
      </c>
      <c r="J43" s="38">
        <f t="shared" si="9"/>
        <v>0.6928315412186381</v>
      </c>
      <c r="K43" s="37">
        <v>169195</v>
      </c>
      <c r="L43" s="38">
        <f t="shared" si="7"/>
        <v>2.2925823594493355E-2</v>
      </c>
      <c r="M43" s="37">
        <v>122266</v>
      </c>
      <c r="N43" s="38">
        <v>6.926346352299162E-2</v>
      </c>
      <c r="O43" s="38">
        <v>7.5152034543566337E-3</v>
      </c>
    </row>
    <row r="45" spans="2:18" x14ac:dyDescent="0.25">
      <c r="B45" s="40" t="s">
        <v>121</v>
      </c>
      <c r="C45" s="40"/>
      <c r="D45" s="40"/>
      <c r="E45" s="40"/>
      <c r="F45" s="40"/>
      <c r="G45" s="40"/>
      <c r="H45" s="40"/>
      <c r="I45" s="40"/>
      <c r="J45" s="40"/>
      <c r="K45" s="41"/>
      <c r="L45" s="40"/>
      <c r="M45" s="40"/>
      <c r="N45" s="40"/>
      <c r="O45" s="40"/>
    </row>
    <row r="48" spans="2:18" ht="21.75" thickBot="1" x14ac:dyDescent="0.3">
      <c r="B48" s="11" t="s">
        <v>123</v>
      </c>
      <c r="C48" s="12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R48" s="13" t="str">
        <f>CONCATENATE("año ",K51,": ",FIXED(K65,0)," (",FIXED(L65*100,1),"%)")</f>
        <v>año 2022: 1.968.558 (6,0%)</v>
      </c>
    </row>
    <row r="49" spans="2:18" ht="6" customHeight="1" thickBot="1" x14ac:dyDescent="0.3">
      <c r="B49" s="14"/>
      <c r="C49" s="15"/>
      <c r="D49" s="14"/>
      <c r="E49" s="14"/>
      <c r="F49" s="14"/>
      <c r="G49" s="16"/>
      <c r="H49" s="16"/>
      <c r="I49" s="16"/>
      <c r="J49" s="16"/>
      <c r="K49" s="14"/>
      <c r="L49" s="14"/>
      <c r="M49" s="16"/>
      <c r="N49" s="16"/>
      <c r="O49" s="16"/>
      <c r="R49" s="13" t="s">
        <v>63</v>
      </c>
    </row>
    <row r="50" spans="2:18" ht="22.5" thickTop="1" thickBot="1" x14ac:dyDescent="0.3">
      <c r="B50" s="17" t="s">
        <v>64</v>
      </c>
      <c r="C50" s="18" t="s">
        <v>65</v>
      </c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20"/>
    </row>
    <row r="51" spans="2:18" ht="22.5" thickTop="1" thickBot="1" x14ac:dyDescent="0.3">
      <c r="B51" s="17">
        <v>2017</v>
      </c>
      <c r="C51" s="21">
        <v>2018</v>
      </c>
      <c r="D51" s="22"/>
      <c r="E51" s="21">
        <v>2019</v>
      </c>
      <c r="F51" s="22"/>
      <c r="G51" s="21">
        <v>2020</v>
      </c>
      <c r="H51" s="22"/>
      <c r="I51" s="21">
        <v>2021</v>
      </c>
      <c r="J51" s="22"/>
      <c r="K51" s="21">
        <v>2022</v>
      </c>
      <c r="L51" s="23"/>
      <c r="M51" s="24">
        <v>2023</v>
      </c>
      <c r="N51" s="25"/>
      <c r="O51" s="26"/>
    </row>
    <row r="52" spans="2:18" ht="31.5" thickTop="1" thickBot="1" x14ac:dyDescent="0.3">
      <c r="B52" s="27"/>
      <c r="C52" s="28" t="s">
        <v>31</v>
      </c>
      <c r="D52" s="29" t="str">
        <f>CONCATENATE("Variación ",RIGHT(C51,2),"/",RIGHT(B51,2))</f>
        <v>Variación 18/17</v>
      </c>
      <c r="E52" s="30" t="s">
        <v>31</v>
      </c>
      <c r="F52" s="29" t="str">
        <f>CONCATENATE("Variación ",RIGHT(E51,2),"/",RIGHT(C51,2))</f>
        <v>Variación 19/18</v>
      </c>
      <c r="G52" s="30" t="s">
        <v>31</v>
      </c>
      <c r="H52" s="29" t="str">
        <f>CONCATENATE("Variación ",RIGHT(G51,2),"/",RIGHT(E51,2))</f>
        <v>Variación 20/19</v>
      </c>
      <c r="I52" s="30" t="s">
        <v>31</v>
      </c>
      <c r="J52" s="29" t="str">
        <f>CONCATENATE("Variación ",RIGHT(I51,2),"/",RIGHT(G51,2))</f>
        <v>Variación 21/20</v>
      </c>
      <c r="K52" s="30" t="s">
        <v>31</v>
      </c>
      <c r="L52" s="29" t="str">
        <f>CONCATENATE("Variación ",RIGHT(K51,2),"/",RIGHT(E51,2))</f>
        <v>Variación 22/19</v>
      </c>
      <c r="M52" s="31" t="s">
        <v>31</v>
      </c>
      <c r="N52" s="32" t="str">
        <f>CONCATENATE("Variación ",RIGHT(M51,2),"/",RIGHT(K51,2))</f>
        <v>Variación 23/22</v>
      </c>
      <c r="O52" s="32" t="str">
        <f>CONCATENATE("Variación ",RIGHT(M51,2),"/",RIGHT(E51,2))</f>
        <v>Variación 23/19</v>
      </c>
    </row>
    <row r="53" spans="2:18" x14ac:dyDescent="0.25">
      <c r="B53" s="33" t="s">
        <v>33</v>
      </c>
      <c r="C53" s="34">
        <v>174425</v>
      </c>
      <c r="D53" s="35">
        <v>-0.10599879040111526</v>
      </c>
      <c r="E53" s="34">
        <v>164314</v>
      </c>
      <c r="F53" s="35">
        <f t="shared" ref="F53:F65" si="12">IFERROR(E53/C53-1,"-")</f>
        <v>-5.7967607854378711E-2</v>
      </c>
      <c r="G53" s="34">
        <v>138174</v>
      </c>
      <c r="H53" s="35">
        <f>IFERROR(G53/E53-1,"-")</f>
        <v>-0.15908565307886124</v>
      </c>
      <c r="I53" s="34">
        <v>19304</v>
      </c>
      <c r="J53" s="35">
        <f>IFERROR(I53/G53-1,"-")</f>
        <v>-0.8602920954738229</v>
      </c>
      <c r="K53" s="34">
        <v>92313</v>
      </c>
      <c r="L53" s="35">
        <f t="shared" ref="L53:L65" si="13">IFERROR(K53/E53-1,"-")</f>
        <v>-0.43819151137456336</v>
      </c>
      <c r="M53" s="34">
        <v>168805</v>
      </c>
      <c r="N53" s="35">
        <f>IFERROR(M53/K53-1,"-")</f>
        <v>0.82861568793127738</v>
      </c>
      <c r="O53" s="35">
        <f>IFERROR(M53/E53-1,"-")</f>
        <v>2.7331815913434143E-2</v>
      </c>
    </row>
    <row r="54" spans="2:18" x14ac:dyDescent="0.25">
      <c r="B54" s="33" t="s">
        <v>35</v>
      </c>
      <c r="C54" s="34">
        <v>172746</v>
      </c>
      <c r="D54" s="35">
        <v>-4.6957553828337328E-3</v>
      </c>
      <c r="E54" s="34">
        <v>155916</v>
      </c>
      <c r="F54" s="35">
        <f t="shared" si="12"/>
        <v>-9.7426279045535025E-2</v>
      </c>
      <c r="G54" s="34">
        <v>165527</v>
      </c>
      <c r="H54" s="35">
        <f t="shared" ref="H54:H65" si="14">IFERROR(G54/E54-1,"-")</f>
        <v>6.1642166294671563E-2</v>
      </c>
      <c r="I54" s="34">
        <v>13312</v>
      </c>
      <c r="J54" s="35">
        <f t="shared" ref="J54:J65" si="15">IFERROR(I54/G54-1,"-")</f>
        <v>-0.91957807487600207</v>
      </c>
      <c r="K54" s="34">
        <v>147530</v>
      </c>
      <c r="L54" s="35">
        <f t="shared" si="13"/>
        <v>-5.3785371610354238E-2</v>
      </c>
      <c r="M54" s="34">
        <v>192042</v>
      </c>
      <c r="N54" s="35">
        <f t="shared" ref="N54:N64" si="16">IFERROR(M54/K54-1,"-")</f>
        <v>0.30171490544296065</v>
      </c>
      <c r="O54" s="35">
        <f t="shared" ref="O54:O64" si="17">IFERROR(M54/E54-1,"-")</f>
        <v>0.23170168552297388</v>
      </c>
    </row>
    <row r="55" spans="2:18" x14ac:dyDescent="0.25">
      <c r="B55" s="33" t="s">
        <v>37</v>
      </c>
      <c r="C55" s="34">
        <v>213412</v>
      </c>
      <c r="D55" s="35">
        <v>-1.1279972665958482E-3</v>
      </c>
      <c r="E55" s="34">
        <v>189645</v>
      </c>
      <c r="F55" s="35">
        <f t="shared" si="12"/>
        <v>-0.11136674601240792</v>
      </c>
      <c r="G55" s="34">
        <v>67404</v>
      </c>
      <c r="H55" s="35">
        <f t="shared" si="14"/>
        <v>-0.64457802736692238</v>
      </c>
      <c r="I55" s="34">
        <v>20984</v>
      </c>
      <c r="J55" s="35">
        <f t="shared" si="15"/>
        <v>-0.68868316420390485</v>
      </c>
      <c r="K55" s="34">
        <v>163526</v>
      </c>
      <c r="L55" s="35">
        <f t="shared" si="13"/>
        <v>-0.13772575074481264</v>
      </c>
      <c r="M55" s="34">
        <v>202624</v>
      </c>
      <c r="N55" s="35">
        <f t="shared" si="16"/>
        <v>0.23909347748981813</v>
      </c>
      <c r="O55" s="35">
        <f t="shared" si="17"/>
        <v>6.8438398059532224E-2</v>
      </c>
    </row>
    <row r="56" spans="2:18" x14ac:dyDescent="0.25">
      <c r="B56" s="33" t="s">
        <v>39</v>
      </c>
      <c r="C56" s="34">
        <v>174137</v>
      </c>
      <c r="D56" s="35">
        <v>-0.18873980899138132</v>
      </c>
      <c r="E56" s="34">
        <v>166134</v>
      </c>
      <c r="F56" s="35">
        <f t="shared" si="12"/>
        <v>-4.595806749857867E-2</v>
      </c>
      <c r="G56" s="34">
        <v>0</v>
      </c>
      <c r="H56" s="35">
        <f t="shared" si="14"/>
        <v>-1</v>
      </c>
      <c r="I56" s="34">
        <v>22989</v>
      </c>
      <c r="J56" s="35" t="str">
        <f t="shared" si="15"/>
        <v>-</v>
      </c>
      <c r="K56" s="34">
        <v>169101</v>
      </c>
      <c r="L56" s="35">
        <f t="shared" si="13"/>
        <v>1.7859077612048191E-2</v>
      </c>
      <c r="M56" s="34">
        <v>190968</v>
      </c>
      <c r="N56" s="35">
        <f t="shared" si="16"/>
        <v>0.12931325066084765</v>
      </c>
      <c r="O56" s="35">
        <f t="shared" si="17"/>
        <v>0.14948174365271405</v>
      </c>
    </row>
    <row r="57" spans="2:18" x14ac:dyDescent="0.25">
      <c r="B57" s="33" t="s">
        <v>41</v>
      </c>
      <c r="C57" s="34">
        <v>148863</v>
      </c>
      <c r="D57" s="35">
        <v>-7.0030548562218464E-2</v>
      </c>
      <c r="E57" s="34">
        <v>127766</v>
      </c>
      <c r="F57" s="35">
        <f t="shared" si="12"/>
        <v>-0.14172091117336072</v>
      </c>
      <c r="G57" s="34">
        <v>0</v>
      </c>
      <c r="H57" s="35">
        <f t="shared" si="14"/>
        <v>-1</v>
      </c>
      <c r="I57" s="34">
        <v>33142</v>
      </c>
      <c r="J57" s="35" t="str">
        <f t="shared" si="15"/>
        <v>-</v>
      </c>
      <c r="K57" s="34">
        <v>141034</v>
      </c>
      <c r="L57" s="35">
        <f t="shared" si="13"/>
        <v>0.10384609363993547</v>
      </c>
      <c r="M57" s="34">
        <v>153632</v>
      </c>
      <c r="N57" s="35">
        <f t="shared" si="16"/>
        <v>8.9325978132932526E-2</v>
      </c>
      <c r="O57" s="35">
        <f t="shared" si="17"/>
        <v>0.20244822566253928</v>
      </c>
    </row>
    <row r="58" spans="2:18" x14ac:dyDescent="0.25">
      <c r="B58" s="33" t="s">
        <v>43</v>
      </c>
      <c r="C58" s="34">
        <v>167568</v>
      </c>
      <c r="D58" s="35">
        <v>3.8762669311595221E-2</v>
      </c>
      <c r="E58" s="34">
        <v>143361</v>
      </c>
      <c r="F58" s="35">
        <f t="shared" si="12"/>
        <v>-0.14446075623030652</v>
      </c>
      <c r="G58" s="34">
        <v>186</v>
      </c>
      <c r="H58" s="35">
        <f t="shared" si="14"/>
        <v>-0.99870257601439727</v>
      </c>
      <c r="I58" s="34">
        <v>44426</v>
      </c>
      <c r="J58" s="35">
        <f t="shared" si="15"/>
        <v>237.84946236559139</v>
      </c>
      <c r="K58" s="34">
        <v>152197</v>
      </c>
      <c r="L58" s="35">
        <f t="shared" si="13"/>
        <v>6.1634614713903968E-2</v>
      </c>
      <c r="M58" s="34">
        <v>158224</v>
      </c>
      <c r="N58" s="35">
        <f t="shared" si="16"/>
        <v>3.959999211548193E-2</v>
      </c>
      <c r="O58" s="35">
        <f t="shared" si="17"/>
        <v>0.10367533708609744</v>
      </c>
    </row>
    <row r="59" spans="2:18" x14ac:dyDescent="0.25">
      <c r="B59" s="33" t="s">
        <v>45</v>
      </c>
      <c r="C59" s="34">
        <v>191854</v>
      </c>
      <c r="D59" s="35">
        <v>-3.9198583659122432E-3</v>
      </c>
      <c r="E59" s="34">
        <v>148214</v>
      </c>
      <c r="F59" s="35">
        <f t="shared" si="12"/>
        <v>-0.22746463456586774</v>
      </c>
      <c r="G59" s="34">
        <v>44021</v>
      </c>
      <c r="H59" s="35">
        <f t="shared" si="14"/>
        <v>-0.70299027082461851</v>
      </c>
      <c r="I59" s="34">
        <v>85700</v>
      </c>
      <c r="J59" s="35">
        <f t="shared" si="15"/>
        <v>0.94679811907953026</v>
      </c>
      <c r="K59" s="34">
        <v>182278</v>
      </c>
      <c r="L59" s="35">
        <f t="shared" si="13"/>
        <v>0.22982984063583745</v>
      </c>
      <c r="M59" s="34">
        <v>176430</v>
      </c>
      <c r="N59" s="35">
        <f t="shared" si="16"/>
        <v>-3.2082862440886983E-2</v>
      </c>
      <c r="O59" s="35">
        <f t="shared" si="17"/>
        <v>0.19037337903301976</v>
      </c>
    </row>
    <row r="60" spans="2:18" x14ac:dyDescent="0.25">
      <c r="B60" s="33" t="s">
        <v>47</v>
      </c>
      <c r="C60" s="34">
        <v>180129</v>
      </c>
      <c r="D60" s="35">
        <v>-4.0667856096716637E-2</v>
      </c>
      <c r="E60" s="34">
        <v>148895</v>
      </c>
      <c r="F60" s="35">
        <f t="shared" si="12"/>
        <v>-0.17339795368874533</v>
      </c>
      <c r="G60" s="34">
        <v>54233</v>
      </c>
      <c r="H60" s="35">
        <f t="shared" si="14"/>
        <v>-0.63576345747002927</v>
      </c>
      <c r="I60" s="34">
        <v>105753</v>
      </c>
      <c r="J60" s="35">
        <f t="shared" si="15"/>
        <v>0.94997510740692936</v>
      </c>
      <c r="K60" s="34">
        <v>181786</v>
      </c>
      <c r="L60" s="35">
        <f t="shared" si="13"/>
        <v>0.22090063467544252</v>
      </c>
      <c r="M60" s="34">
        <v>174230</v>
      </c>
      <c r="N60" s="35">
        <f t="shared" si="16"/>
        <v>-4.1565357068201081E-2</v>
      </c>
      <c r="O60" s="35">
        <f t="shared" si="17"/>
        <v>0.17015346385036434</v>
      </c>
    </row>
    <row r="61" spans="2:18" x14ac:dyDescent="0.25">
      <c r="B61" s="33" t="s">
        <v>49</v>
      </c>
      <c r="C61" s="34">
        <v>166197</v>
      </c>
      <c r="D61" s="35">
        <v>-3.1711722209275206E-2</v>
      </c>
      <c r="E61" s="34">
        <v>137603</v>
      </c>
      <c r="F61" s="35">
        <f t="shared" si="12"/>
        <v>-0.17204883361312173</v>
      </c>
      <c r="G61" s="34">
        <v>13252</v>
      </c>
      <c r="H61" s="35">
        <f t="shared" si="14"/>
        <v>-0.90369396016075232</v>
      </c>
      <c r="I61" s="34">
        <v>98198</v>
      </c>
      <c r="J61" s="35">
        <f t="shared" si="15"/>
        <v>6.4100513130093573</v>
      </c>
      <c r="K61" s="34">
        <v>162223</v>
      </c>
      <c r="L61" s="35">
        <f t="shared" si="13"/>
        <v>0.17892051772127071</v>
      </c>
      <c r="M61" s="34"/>
      <c r="N61" s="35"/>
      <c r="O61" s="35"/>
    </row>
    <row r="62" spans="2:18" x14ac:dyDescent="0.25">
      <c r="B62" s="33" t="s">
        <v>51</v>
      </c>
      <c r="C62" s="34">
        <v>193491</v>
      </c>
      <c r="D62" s="35">
        <v>-7.5545978796290547E-2</v>
      </c>
      <c r="E62" s="34">
        <v>165724</v>
      </c>
      <c r="F62" s="35">
        <f t="shared" si="12"/>
        <v>-0.1435053826792978</v>
      </c>
      <c r="G62" s="34">
        <v>18963</v>
      </c>
      <c r="H62" s="35">
        <f t="shared" si="14"/>
        <v>-0.88557481113176129</v>
      </c>
      <c r="I62" s="34">
        <v>154525</v>
      </c>
      <c r="J62" s="35">
        <f t="shared" si="15"/>
        <v>7.1487633813215208</v>
      </c>
      <c r="K62" s="34">
        <v>194432</v>
      </c>
      <c r="L62" s="35">
        <f t="shared" si="13"/>
        <v>0.17322777630276853</v>
      </c>
      <c r="M62" s="34"/>
      <c r="N62" s="35"/>
      <c r="O62" s="35"/>
    </row>
    <row r="63" spans="2:18" x14ac:dyDescent="0.25">
      <c r="B63" s="33" t="s">
        <v>53</v>
      </c>
      <c r="C63" s="34">
        <v>155021</v>
      </c>
      <c r="D63" s="35">
        <v>-0.13344774000245951</v>
      </c>
      <c r="E63" s="34">
        <v>150279</v>
      </c>
      <c r="F63" s="35">
        <f t="shared" si="12"/>
        <v>-3.0589404016230004E-2</v>
      </c>
      <c r="G63" s="34">
        <v>28645</v>
      </c>
      <c r="H63" s="35">
        <f t="shared" si="14"/>
        <v>-0.80938787189161499</v>
      </c>
      <c r="I63" s="34">
        <v>148939</v>
      </c>
      <c r="J63" s="35">
        <f t="shared" si="15"/>
        <v>4.1994763484028628</v>
      </c>
      <c r="K63" s="34">
        <v>184179</v>
      </c>
      <c r="L63" s="35">
        <f t="shared" si="13"/>
        <v>0.22558042041802251</v>
      </c>
      <c r="M63" s="34"/>
      <c r="N63" s="35"/>
      <c r="O63" s="35"/>
    </row>
    <row r="64" spans="2:18" x14ac:dyDescent="0.25">
      <c r="B64" s="33" t="s">
        <v>55</v>
      </c>
      <c r="C64" s="34">
        <v>160861</v>
      </c>
      <c r="D64" s="35">
        <v>-0.12330163228601798</v>
      </c>
      <c r="E64" s="34">
        <v>159941</v>
      </c>
      <c r="F64" s="35">
        <f t="shared" si="12"/>
        <v>-5.7192234289230592E-3</v>
      </c>
      <c r="G64" s="34">
        <v>35812</v>
      </c>
      <c r="H64" s="35">
        <f t="shared" si="14"/>
        <v>-0.77609243408506889</v>
      </c>
      <c r="I64" s="34">
        <v>130332</v>
      </c>
      <c r="J64" s="35">
        <f t="shared" si="15"/>
        <v>2.6393387691276669</v>
      </c>
      <c r="K64" s="34">
        <v>197959</v>
      </c>
      <c r="L64" s="35">
        <f t="shared" si="13"/>
        <v>0.23770015193102467</v>
      </c>
      <c r="M64" s="34"/>
      <c r="N64" s="35"/>
      <c r="O64" s="35"/>
    </row>
    <row r="65" spans="2:18" ht="15.75" x14ac:dyDescent="0.25">
      <c r="B65" s="36" t="s">
        <v>56</v>
      </c>
      <c r="C65" s="37">
        <v>2098704</v>
      </c>
      <c r="D65" s="38">
        <v>-6.393690785324524E-2</v>
      </c>
      <c r="E65" s="37">
        <v>1857792</v>
      </c>
      <c r="F65" s="38">
        <f t="shared" si="12"/>
        <v>-0.11479084234842074</v>
      </c>
      <c r="G65" s="37">
        <v>566217</v>
      </c>
      <c r="H65" s="38">
        <f t="shared" si="14"/>
        <v>-0.69522045525010334</v>
      </c>
      <c r="I65" s="37">
        <v>877604</v>
      </c>
      <c r="J65" s="38">
        <f t="shared" si="15"/>
        <v>0.54994286642753565</v>
      </c>
      <c r="K65" s="37">
        <v>1968558</v>
      </c>
      <c r="L65" s="38">
        <f t="shared" si="13"/>
        <v>5.9622390450599472E-2</v>
      </c>
      <c r="M65" s="37">
        <v>1416955</v>
      </c>
      <c r="N65" s="38">
        <v>0.15221607380271851</v>
      </c>
      <c r="O65" s="38">
        <v>0.13880706773987428</v>
      </c>
    </row>
    <row r="67" spans="2:18" x14ac:dyDescent="0.25">
      <c r="B67" s="40" t="s">
        <v>121</v>
      </c>
      <c r="C67" s="40"/>
      <c r="D67" s="40"/>
      <c r="E67" s="40"/>
      <c r="F67" s="40"/>
      <c r="G67" s="40"/>
      <c r="H67" s="40"/>
      <c r="I67" s="40"/>
      <c r="J67" s="40"/>
      <c r="K67" s="41"/>
      <c r="L67" s="40"/>
      <c r="M67" s="40"/>
      <c r="N67" s="40"/>
      <c r="O67" s="40"/>
    </row>
    <row r="69" spans="2:18" x14ac:dyDescent="0.25">
      <c r="P69" s="39"/>
    </row>
    <row r="71" spans="2:18" ht="21.75" thickBot="1" x14ac:dyDescent="0.3">
      <c r="B71" s="11" t="s">
        <v>124</v>
      </c>
      <c r="C71" s="12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R71" s="13" t="str">
        <f>CONCATENATE("año ",K74,": ",FIXED(K88,0)," (",FIXED(L88*100,1),"%)")</f>
        <v>año 2022: 604.926 (22,9%)</v>
      </c>
    </row>
    <row r="72" spans="2:18" ht="6" customHeight="1" thickBot="1" x14ac:dyDescent="0.3">
      <c r="B72" s="14"/>
      <c r="C72" s="15"/>
      <c r="D72" s="14"/>
      <c r="E72" s="14"/>
      <c r="F72" s="14"/>
      <c r="G72" s="16"/>
      <c r="H72" s="16"/>
      <c r="I72" s="16"/>
      <c r="J72" s="16"/>
      <c r="K72" s="14"/>
      <c r="L72" s="14"/>
      <c r="M72" s="16"/>
      <c r="N72" s="16"/>
      <c r="O72" s="16"/>
      <c r="R72" s="13" t="s">
        <v>67</v>
      </c>
    </row>
    <row r="73" spans="2:18" ht="22.5" thickTop="1" thickBot="1" x14ac:dyDescent="0.3">
      <c r="B73" s="17" t="s">
        <v>68</v>
      </c>
      <c r="C73" s="18" t="s">
        <v>69</v>
      </c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20"/>
    </row>
    <row r="74" spans="2:18" ht="22.5" thickTop="1" thickBot="1" x14ac:dyDescent="0.3">
      <c r="B74" s="17">
        <v>2017</v>
      </c>
      <c r="C74" s="21">
        <v>2018</v>
      </c>
      <c r="D74" s="22"/>
      <c r="E74" s="21">
        <v>2019</v>
      </c>
      <c r="F74" s="22"/>
      <c r="G74" s="21">
        <v>2020</v>
      </c>
      <c r="H74" s="22"/>
      <c r="I74" s="21">
        <v>2021</v>
      </c>
      <c r="J74" s="22"/>
      <c r="K74" s="21">
        <v>2022</v>
      </c>
      <c r="L74" s="23"/>
      <c r="M74" s="24">
        <v>2023</v>
      </c>
      <c r="N74" s="25"/>
      <c r="O74" s="26"/>
      <c r="P74" s="42"/>
    </row>
    <row r="75" spans="2:18" ht="31.5" thickTop="1" thickBot="1" x14ac:dyDescent="0.3">
      <c r="B75" s="27"/>
      <c r="C75" s="28" t="s">
        <v>31</v>
      </c>
      <c r="D75" s="29" t="str">
        <f>CONCATENATE("Variación ",RIGHT(C74,2),"/",RIGHT(B74,2))</f>
        <v>Variación 18/17</v>
      </c>
      <c r="E75" s="30" t="s">
        <v>31</v>
      </c>
      <c r="F75" s="29" t="str">
        <f>CONCATENATE("Variación ",RIGHT(E74,2),"/",RIGHT(C74,2))</f>
        <v>Variación 19/18</v>
      </c>
      <c r="G75" s="30" t="s">
        <v>31</v>
      </c>
      <c r="H75" s="29" t="str">
        <f>CONCATENATE("Variación ",RIGHT(G74,2),"/",RIGHT(E74,2))</f>
        <v>Variación 20/19</v>
      </c>
      <c r="I75" s="30" t="s">
        <v>31</v>
      </c>
      <c r="J75" s="29" t="str">
        <f>CONCATENATE("Variación ",RIGHT(I74,2),"/",RIGHT(G74,2))</f>
        <v>Variación 21/20</v>
      </c>
      <c r="K75" s="30" t="s">
        <v>31</v>
      </c>
      <c r="L75" s="29" t="str">
        <f>CONCATENATE("Variación ",RIGHT(K74,2),"/",RIGHT(E74,2))</f>
        <v>Variación 22/19</v>
      </c>
      <c r="M75" s="31" t="s">
        <v>31</v>
      </c>
      <c r="N75" s="32" t="str">
        <f>CONCATENATE("Variación ",RIGHT(M74,2),"/",RIGHT(K74,2))</f>
        <v>Variación 23/22</v>
      </c>
      <c r="O75" s="32" t="str">
        <f>CONCATENATE("Variación ",RIGHT(M74,2),"/",RIGHT(E74,2))</f>
        <v>Variación 23/19</v>
      </c>
      <c r="P75" s="42"/>
    </row>
    <row r="76" spans="2:18" x14ac:dyDescent="0.25">
      <c r="B76" s="33" t="s">
        <v>33</v>
      </c>
      <c r="C76" s="34">
        <v>48246</v>
      </c>
      <c r="D76" s="35">
        <v>0.28807133703545484</v>
      </c>
      <c r="E76" s="34">
        <v>42632</v>
      </c>
      <c r="F76" s="35">
        <f t="shared" ref="F76:F88" si="18">IFERROR(E76/C76-1,"-")</f>
        <v>-0.11636197819508354</v>
      </c>
      <c r="G76" s="34">
        <v>29231</v>
      </c>
      <c r="H76" s="35">
        <f>IFERROR(G76/E76-1,"-")</f>
        <v>-0.31434133983861889</v>
      </c>
      <c r="I76" s="34">
        <v>352</v>
      </c>
      <c r="J76" s="35">
        <f>IFERROR(I76/G76-1,"-")</f>
        <v>-0.98795798980534366</v>
      </c>
      <c r="K76" s="34">
        <v>19207</v>
      </c>
      <c r="L76" s="35">
        <f t="shared" ref="L76:L88" si="19">IFERROR(K76/E76-1,"-")</f>
        <v>-0.5494698817789454</v>
      </c>
      <c r="M76" s="34">
        <v>49724</v>
      </c>
      <c r="N76" s="35">
        <f>IFERROR(M76/K76-1,"-")</f>
        <v>1.5888478159004529</v>
      </c>
      <c r="O76" s="35">
        <f>IFERROR(M76/E76-1,"-")</f>
        <v>0.16635391255395016</v>
      </c>
      <c r="P76" s="42"/>
      <c r="Q76" s="42"/>
    </row>
    <row r="77" spans="2:18" x14ac:dyDescent="0.25">
      <c r="B77" s="33" t="s">
        <v>35</v>
      </c>
      <c r="C77" s="34">
        <v>41993</v>
      </c>
      <c r="D77" s="35">
        <v>-2.8142285172070625E-2</v>
      </c>
      <c r="E77" s="34">
        <v>40277</v>
      </c>
      <c r="F77" s="35">
        <f t="shared" si="18"/>
        <v>-4.0863953516062201E-2</v>
      </c>
      <c r="G77" s="34">
        <v>40321</v>
      </c>
      <c r="H77" s="35">
        <f t="shared" ref="H77:H88" si="20">IFERROR(G77/E77-1,"-")</f>
        <v>1.0924348883978308E-3</v>
      </c>
      <c r="I77" s="34">
        <v>149</v>
      </c>
      <c r="J77" s="35">
        <f t="shared" ref="J77:J88" si="21">IFERROR(I77/G77-1,"-")</f>
        <v>-0.99630465514248157</v>
      </c>
      <c r="K77" s="34">
        <v>39208</v>
      </c>
      <c r="L77" s="35">
        <f t="shared" si="19"/>
        <v>-2.6541202174938605E-2</v>
      </c>
      <c r="M77" s="34">
        <v>63024</v>
      </c>
      <c r="N77" s="35">
        <f t="shared" ref="N77:N87" si="22">IFERROR(M77/K77-1,"-")</f>
        <v>0.60742705570291777</v>
      </c>
      <c r="O77" s="35">
        <f t="shared" ref="O77:O87" si="23">IFERROR(M77/E77-1,"-")</f>
        <v>0.56476400923604042</v>
      </c>
      <c r="P77" s="42"/>
      <c r="Q77" s="42"/>
    </row>
    <row r="78" spans="2:18" x14ac:dyDescent="0.25">
      <c r="B78" s="33" t="s">
        <v>37</v>
      </c>
      <c r="C78" s="34">
        <v>50722</v>
      </c>
      <c r="D78" s="35">
        <v>-1.4915517576228443E-2</v>
      </c>
      <c r="E78" s="34">
        <v>53105</v>
      </c>
      <c r="F78" s="35">
        <f t="shared" si="18"/>
        <v>4.6981585899609657E-2</v>
      </c>
      <c r="G78" s="34">
        <v>16970</v>
      </c>
      <c r="H78" s="35">
        <f t="shared" si="20"/>
        <v>-0.68044440259862538</v>
      </c>
      <c r="I78" s="34">
        <v>137</v>
      </c>
      <c r="J78" s="35">
        <f t="shared" si="21"/>
        <v>-0.99192692987625219</v>
      </c>
      <c r="K78" s="34">
        <v>46058</v>
      </c>
      <c r="L78" s="35">
        <f t="shared" si="19"/>
        <v>-0.13269936917427738</v>
      </c>
      <c r="M78" s="34">
        <v>67344</v>
      </c>
      <c r="N78" s="35">
        <f t="shared" si="22"/>
        <v>0.46215641148117581</v>
      </c>
      <c r="O78" s="35">
        <f t="shared" si="23"/>
        <v>0.26812917804349867</v>
      </c>
      <c r="P78" s="42"/>
      <c r="Q78" s="42"/>
    </row>
    <row r="79" spans="2:18" x14ac:dyDescent="0.25">
      <c r="B79" s="33" t="s">
        <v>39</v>
      </c>
      <c r="C79" s="34">
        <v>45933</v>
      </c>
      <c r="D79" s="35">
        <v>-0.10127374826351521</v>
      </c>
      <c r="E79" s="34">
        <v>47768</v>
      </c>
      <c r="F79" s="35">
        <f t="shared" si="18"/>
        <v>3.9949491650882907E-2</v>
      </c>
      <c r="G79" s="34">
        <v>0</v>
      </c>
      <c r="H79" s="35">
        <f t="shared" si="20"/>
        <v>-1</v>
      </c>
      <c r="I79" s="34">
        <v>163</v>
      </c>
      <c r="J79" s="35" t="str">
        <f t="shared" si="21"/>
        <v>-</v>
      </c>
      <c r="K79" s="34">
        <v>50753</v>
      </c>
      <c r="L79" s="35">
        <f t="shared" si="19"/>
        <v>6.2489532741584419E-2</v>
      </c>
      <c r="M79" s="34">
        <v>58238</v>
      </c>
      <c r="N79" s="35">
        <f t="shared" si="22"/>
        <v>0.14747896676058558</v>
      </c>
      <c r="O79" s="35">
        <f t="shared" si="23"/>
        <v>0.2191843912242506</v>
      </c>
      <c r="P79" s="42"/>
      <c r="Q79" s="42"/>
    </row>
    <row r="80" spans="2:18" x14ac:dyDescent="0.25">
      <c r="B80" s="33" t="s">
        <v>41</v>
      </c>
      <c r="C80" s="34">
        <v>43101</v>
      </c>
      <c r="D80" s="35">
        <v>-3.7623364444245966E-2</v>
      </c>
      <c r="E80" s="34">
        <v>39928</v>
      </c>
      <c r="F80" s="35">
        <f t="shared" si="18"/>
        <v>-7.3617781489988654E-2</v>
      </c>
      <c r="G80" s="34">
        <v>0</v>
      </c>
      <c r="H80" s="35">
        <f t="shared" si="20"/>
        <v>-1</v>
      </c>
      <c r="I80" s="34">
        <v>223</v>
      </c>
      <c r="J80" s="35" t="str">
        <f t="shared" si="21"/>
        <v>-</v>
      </c>
      <c r="K80" s="34">
        <v>46341</v>
      </c>
      <c r="L80" s="35">
        <f t="shared" si="19"/>
        <v>0.16061410538970144</v>
      </c>
      <c r="M80" s="34">
        <v>55044</v>
      </c>
      <c r="N80" s="35">
        <f t="shared" si="22"/>
        <v>0.18780345698193823</v>
      </c>
      <c r="O80" s="35">
        <f t="shared" si="23"/>
        <v>0.37858144660388704</v>
      </c>
      <c r="P80" s="42"/>
      <c r="Q80" s="42"/>
    </row>
    <row r="81" spans="2:18" x14ac:dyDescent="0.25">
      <c r="B81" s="33" t="s">
        <v>43</v>
      </c>
      <c r="C81" s="34">
        <v>42228</v>
      </c>
      <c r="D81" s="35">
        <v>-6.7773411629652558E-2</v>
      </c>
      <c r="E81" s="34">
        <v>42878</v>
      </c>
      <c r="F81" s="35">
        <f t="shared" si="18"/>
        <v>1.5392630482144565E-2</v>
      </c>
      <c r="G81" s="34">
        <v>57</v>
      </c>
      <c r="H81" s="35">
        <f t="shared" si="20"/>
        <v>-0.99867064695181673</v>
      </c>
      <c r="I81" s="34">
        <v>1184</v>
      </c>
      <c r="J81" s="35">
        <f t="shared" si="21"/>
        <v>19.771929824561404</v>
      </c>
      <c r="K81" s="34">
        <v>50791</v>
      </c>
      <c r="L81" s="35">
        <f t="shared" si="19"/>
        <v>0.18454685386445258</v>
      </c>
      <c r="M81" s="34">
        <v>53755</v>
      </c>
      <c r="N81" s="35">
        <f t="shared" si="22"/>
        <v>5.8356795495264846E-2</v>
      </c>
      <c r="O81" s="35">
        <f t="shared" si="23"/>
        <v>0.25367321236997986</v>
      </c>
      <c r="P81" s="42"/>
      <c r="Q81" s="42"/>
    </row>
    <row r="82" spans="2:18" x14ac:dyDescent="0.25">
      <c r="B82" s="33" t="s">
        <v>45</v>
      </c>
      <c r="C82" s="34">
        <v>41861</v>
      </c>
      <c r="D82" s="35">
        <v>-0.1116652165609151</v>
      </c>
      <c r="E82" s="34">
        <v>39537</v>
      </c>
      <c r="F82" s="35">
        <f t="shared" si="18"/>
        <v>-5.5517068393014957E-2</v>
      </c>
      <c r="G82" s="34">
        <v>5882</v>
      </c>
      <c r="H82" s="35">
        <f t="shared" si="20"/>
        <v>-0.8512279636795913</v>
      </c>
      <c r="I82" s="34">
        <v>5845</v>
      </c>
      <c r="J82" s="35">
        <f t="shared" si="21"/>
        <v>-6.2903774226453768E-3</v>
      </c>
      <c r="K82" s="34">
        <v>57953</v>
      </c>
      <c r="L82" s="35">
        <f t="shared" si="19"/>
        <v>0.46579153704125242</v>
      </c>
      <c r="M82" s="34">
        <v>59383</v>
      </c>
      <c r="N82" s="35">
        <f t="shared" si="22"/>
        <v>2.4675167808396514E-2</v>
      </c>
      <c r="O82" s="35">
        <f t="shared" si="23"/>
        <v>0.50196018918987284</v>
      </c>
      <c r="P82" s="42"/>
      <c r="Q82" s="42"/>
    </row>
    <row r="83" spans="2:18" x14ac:dyDescent="0.25">
      <c r="B83" s="33" t="s">
        <v>47</v>
      </c>
      <c r="C83" s="34">
        <v>46279</v>
      </c>
      <c r="D83" s="35">
        <v>-3.861813951555948E-2</v>
      </c>
      <c r="E83" s="34">
        <v>42671</v>
      </c>
      <c r="F83" s="35">
        <f t="shared" si="18"/>
        <v>-7.7961926575768725E-2</v>
      </c>
      <c r="G83" s="34">
        <v>3247</v>
      </c>
      <c r="H83" s="35">
        <f t="shared" si="20"/>
        <v>-0.92390616578003792</v>
      </c>
      <c r="I83" s="34">
        <v>17020</v>
      </c>
      <c r="J83" s="35">
        <f t="shared" si="21"/>
        <v>4.2417616261164151</v>
      </c>
      <c r="K83" s="34">
        <v>58487</v>
      </c>
      <c r="L83" s="35">
        <f t="shared" si="19"/>
        <v>0.37064985587401278</v>
      </c>
      <c r="M83" s="34">
        <v>59913</v>
      </c>
      <c r="N83" s="35">
        <f t="shared" si="22"/>
        <v>2.438148648417604E-2</v>
      </c>
      <c r="O83" s="35">
        <f t="shared" si="23"/>
        <v>0.40406833680954279</v>
      </c>
      <c r="P83" s="42"/>
      <c r="Q83" s="42"/>
    </row>
    <row r="84" spans="2:18" x14ac:dyDescent="0.25">
      <c r="B84" s="33" t="s">
        <v>49</v>
      </c>
      <c r="C84" s="34">
        <v>42550</v>
      </c>
      <c r="D84" s="35">
        <v>-8.1112598799291669E-2</v>
      </c>
      <c r="E84" s="34">
        <v>35505</v>
      </c>
      <c r="F84" s="35">
        <f t="shared" si="18"/>
        <v>-0.16556991774383079</v>
      </c>
      <c r="G84" s="34">
        <v>3111</v>
      </c>
      <c r="H84" s="35">
        <f t="shared" si="20"/>
        <v>-0.91237853823405157</v>
      </c>
      <c r="I84" s="34">
        <v>19563</v>
      </c>
      <c r="J84" s="35">
        <f t="shared" si="21"/>
        <v>5.2883317261330758</v>
      </c>
      <c r="K84" s="34">
        <v>51806</v>
      </c>
      <c r="L84" s="35">
        <f t="shared" si="19"/>
        <v>0.45911843402337693</v>
      </c>
      <c r="M84" s="34"/>
      <c r="N84" s="35"/>
      <c r="O84" s="35"/>
      <c r="P84" s="42"/>
      <c r="Q84" s="42"/>
    </row>
    <row r="85" spans="2:18" x14ac:dyDescent="0.25">
      <c r="B85" s="33" t="s">
        <v>51</v>
      </c>
      <c r="C85" s="34">
        <v>51702</v>
      </c>
      <c r="D85" s="35">
        <v>3.5883873294464186E-2</v>
      </c>
      <c r="E85" s="34">
        <v>40034</v>
      </c>
      <c r="F85" s="35">
        <f t="shared" si="18"/>
        <v>-0.22567792348458471</v>
      </c>
      <c r="G85" s="34">
        <v>5245</v>
      </c>
      <c r="H85" s="35">
        <f t="shared" si="20"/>
        <v>-0.86898636159264631</v>
      </c>
      <c r="I85" s="34">
        <v>33414</v>
      </c>
      <c r="J85" s="35">
        <f t="shared" si="21"/>
        <v>5.3706387035271685</v>
      </c>
      <c r="K85" s="34">
        <v>61777</v>
      </c>
      <c r="L85" s="35">
        <f t="shared" si="19"/>
        <v>0.54311335364939795</v>
      </c>
      <c r="M85" s="34"/>
      <c r="N85" s="35"/>
      <c r="O85" s="35"/>
      <c r="P85" s="42"/>
      <c r="Q85" s="42"/>
    </row>
    <row r="86" spans="2:18" x14ac:dyDescent="0.25">
      <c r="B86" s="33" t="s">
        <v>53</v>
      </c>
      <c r="C86" s="34">
        <v>40523</v>
      </c>
      <c r="D86" s="35">
        <v>-0.10140588965761932</v>
      </c>
      <c r="E86" s="34">
        <v>33039</v>
      </c>
      <c r="F86" s="35">
        <f t="shared" si="18"/>
        <v>-0.18468524048071466</v>
      </c>
      <c r="G86" s="34">
        <v>2571</v>
      </c>
      <c r="H86" s="35">
        <f t="shared" si="20"/>
        <v>-0.9221828747843458</v>
      </c>
      <c r="I86" s="34">
        <v>30378</v>
      </c>
      <c r="J86" s="35">
        <f t="shared" si="21"/>
        <v>10.81563593932322</v>
      </c>
      <c r="K86" s="34">
        <v>58025</v>
      </c>
      <c r="L86" s="35">
        <f t="shared" si="19"/>
        <v>0.75625775598535072</v>
      </c>
      <c r="M86" s="34"/>
      <c r="N86" s="35"/>
      <c r="O86" s="35"/>
      <c r="P86" s="42"/>
      <c r="Q86" s="42"/>
    </row>
    <row r="87" spans="2:18" x14ac:dyDescent="0.25">
      <c r="B87" s="33" t="s">
        <v>55</v>
      </c>
      <c r="C87" s="34">
        <v>40848</v>
      </c>
      <c r="D87" s="35">
        <v>-0.13633288227334239</v>
      </c>
      <c r="E87" s="34">
        <v>34709</v>
      </c>
      <c r="F87" s="35">
        <f t="shared" si="18"/>
        <v>-0.15028887583235406</v>
      </c>
      <c r="G87" s="34">
        <v>5704</v>
      </c>
      <c r="H87" s="35">
        <f t="shared" si="20"/>
        <v>-0.83566222017344205</v>
      </c>
      <c r="I87" s="34">
        <v>22839</v>
      </c>
      <c r="J87" s="35">
        <f t="shared" si="21"/>
        <v>3.004032258064516</v>
      </c>
      <c r="K87" s="34">
        <v>64520</v>
      </c>
      <c r="L87" s="35">
        <f t="shared" si="19"/>
        <v>0.85888386297502084</v>
      </c>
      <c r="M87" s="34"/>
      <c r="N87" s="35"/>
      <c r="O87" s="35"/>
      <c r="P87" s="42"/>
      <c r="Q87" s="42"/>
    </row>
    <row r="88" spans="2:18" ht="15.75" x14ac:dyDescent="0.25">
      <c r="B88" s="36" t="s">
        <v>56</v>
      </c>
      <c r="C88" s="37">
        <v>535986</v>
      </c>
      <c r="D88" s="38">
        <v>-3.8103578850647302E-2</v>
      </c>
      <c r="E88" s="37">
        <v>492083</v>
      </c>
      <c r="F88" s="38">
        <f t="shared" si="18"/>
        <v>-8.1910721548697163E-2</v>
      </c>
      <c r="G88" s="37">
        <v>112339</v>
      </c>
      <c r="H88" s="38">
        <f t="shared" si="20"/>
        <v>-0.77170721199472447</v>
      </c>
      <c r="I88" s="37">
        <v>131267</v>
      </c>
      <c r="J88" s="38">
        <f t="shared" si="21"/>
        <v>0.16849001682407705</v>
      </c>
      <c r="K88" s="37">
        <v>604926</v>
      </c>
      <c r="L88" s="38">
        <f t="shared" si="19"/>
        <v>0.22931700546452527</v>
      </c>
      <c r="M88" s="37">
        <v>466425</v>
      </c>
      <c r="N88" s="38">
        <v>0.26471672839874394</v>
      </c>
      <c r="O88" s="38">
        <v>0.3372429729698736</v>
      </c>
      <c r="P88" s="42"/>
      <c r="Q88" s="42"/>
    </row>
    <row r="90" spans="2:18" x14ac:dyDescent="0.25">
      <c r="B90" s="40" t="s">
        <v>121</v>
      </c>
      <c r="C90" s="40"/>
      <c r="D90" s="40"/>
      <c r="E90" s="40"/>
      <c r="F90" s="40"/>
      <c r="G90" s="40"/>
      <c r="H90" s="40"/>
      <c r="I90" s="40"/>
      <c r="J90" s="40"/>
      <c r="K90" s="41"/>
      <c r="L90" s="40"/>
      <c r="M90" s="40"/>
      <c r="N90" s="40"/>
      <c r="O90" s="40"/>
    </row>
    <row r="93" spans="2:18" ht="21.75" thickBot="1" x14ac:dyDescent="0.3">
      <c r="B93" s="11" t="s">
        <v>125</v>
      </c>
      <c r="C93" s="12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R93" s="13" t="str">
        <f>CONCATENATE("año ",K96,": ",FIXED(K110,0)," (",FIXED(L110*100,1),"%)")</f>
        <v>año 2022: 39.324 (10,2%)</v>
      </c>
    </row>
    <row r="94" spans="2:18" ht="6" customHeight="1" thickBot="1" x14ac:dyDescent="0.3">
      <c r="B94" s="14"/>
      <c r="C94" s="15"/>
      <c r="D94" s="14"/>
      <c r="E94" s="14"/>
      <c r="F94" s="14"/>
      <c r="G94" s="16"/>
      <c r="H94" s="16"/>
      <c r="I94" s="16"/>
      <c r="J94" s="16"/>
      <c r="K94" s="14"/>
      <c r="L94" s="14"/>
      <c r="M94" s="16"/>
      <c r="N94" s="16"/>
      <c r="O94" s="16"/>
      <c r="R94" s="13" t="s">
        <v>71</v>
      </c>
    </row>
    <row r="95" spans="2:18" ht="22.5" thickTop="1" thickBot="1" x14ac:dyDescent="0.3">
      <c r="B95" s="17" t="s">
        <v>72</v>
      </c>
      <c r="C95" s="18" t="s">
        <v>73</v>
      </c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0"/>
    </row>
    <row r="96" spans="2:18" ht="22.5" thickTop="1" thickBot="1" x14ac:dyDescent="0.3">
      <c r="B96" s="17">
        <v>2017</v>
      </c>
      <c r="C96" s="21">
        <v>2018</v>
      </c>
      <c r="D96" s="22"/>
      <c r="E96" s="21">
        <v>2019</v>
      </c>
      <c r="F96" s="22"/>
      <c r="G96" s="21">
        <v>2020</v>
      </c>
      <c r="H96" s="22"/>
      <c r="I96" s="21">
        <v>2021</v>
      </c>
      <c r="J96" s="22"/>
      <c r="K96" s="21">
        <v>2022</v>
      </c>
      <c r="L96" s="23"/>
      <c r="M96" s="24">
        <v>2023</v>
      </c>
      <c r="N96" s="25"/>
      <c r="O96" s="26"/>
    </row>
    <row r="97" spans="2:15" ht="31.5" thickTop="1" thickBot="1" x14ac:dyDescent="0.3">
      <c r="B97" s="27"/>
      <c r="C97" s="28" t="s">
        <v>31</v>
      </c>
      <c r="D97" s="29" t="str">
        <f>CONCATENATE("Variación ",RIGHT(C96,2),"/",RIGHT(B96,2))</f>
        <v>Variación 18/17</v>
      </c>
      <c r="E97" s="30" t="s">
        <v>31</v>
      </c>
      <c r="F97" s="29" t="str">
        <f>CONCATENATE("Variación ",RIGHT(E96,2),"/",RIGHT(C96,2))</f>
        <v>Variación 19/18</v>
      </c>
      <c r="G97" s="30" t="s">
        <v>31</v>
      </c>
      <c r="H97" s="29" t="str">
        <f>CONCATENATE("Variación ",RIGHT(G96,2),"/",RIGHT(E96,2))</f>
        <v>Variación 20/19</v>
      </c>
      <c r="I97" s="30" t="s">
        <v>31</v>
      </c>
      <c r="J97" s="29" t="str">
        <f>CONCATENATE("Variación ",RIGHT(I96,2),"/",RIGHT(G96,2))</f>
        <v>Variación 21/20</v>
      </c>
      <c r="K97" s="30" t="s">
        <v>31</v>
      </c>
      <c r="L97" s="29" t="str">
        <f>CONCATENATE("Variación ",RIGHT(K96,2),"/",RIGHT(E96,2))</f>
        <v>Variación 22/19</v>
      </c>
      <c r="M97" s="31" t="s">
        <v>31</v>
      </c>
      <c r="N97" s="32" t="str">
        <f>CONCATENATE("Variación ",RIGHT(M96,2),"/",RIGHT(K96,2))</f>
        <v>Variación 23/22</v>
      </c>
      <c r="O97" s="32" t="str">
        <f>CONCATENATE("Variación ",RIGHT(M96,2),"/",RIGHT(E96,2))</f>
        <v>Variación 23/19</v>
      </c>
    </row>
    <row r="98" spans="2:15" x14ac:dyDescent="0.25">
      <c r="B98" s="33" t="s">
        <v>33</v>
      </c>
      <c r="C98" s="34">
        <v>3608</v>
      </c>
      <c r="D98" s="35">
        <v>6.7771530038472916E-2</v>
      </c>
      <c r="E98" s="34">
        <v>2807</v>
      </c>
      <c r="F98" s="35">
        <f t="shared" ref="F98:F110" si="24">IFERROR(E98/C98-1,"-")</f>
        <v>-0.2220066518847007</v>
      </c>
      <c r="G98" s="34">
        <v>1972</v>
      </c>
      <c r="H98" s="35">
        <f>IFERROR(G98/E98-1,"-")</f>
        <v>-0.29747060919130741</v>
      </c>
      <c r="I98" s="34">
        <v>523</v>
      </c>
      <c r="J98" s="35">
        <f>IFERROR(I98/G98-1,"-")</f>
        <v>-0.73478701825557802</v>
      </c>
      <c r="K98" s="34">
        <v>2266</v>
      </c>
      <c r="L98" s="35">
        <f t="shared" ref="L98:L110" si="25">IFERROR(K98/E98-1,"-")</f>
        <v>-0.19273245457784116</v>
      </c>
      <c r="M98" s="34">
        <v>3684</v>
      </c>
      <c r="N98" s="35">
        <f>IFERROR(M98/K98-1,"-")</f>
        <v>0.62577228596646073</v>
      </c>
      <c r="O98" s="35">
        <f>IFERROR(M98/E98-1,"-")</f>
        <v>0.31243320270751695</v>
      </c>
    </row>
    <row r="99" spans="2:15" x14ac:dyDescent="0.25">
      <c r="B99" s="33" t="s">
        <v>35</v>
      </c>
      <c r="C99" s="34">
        <v>2447</v>
      </c>
      <c r="D99" s="35">
        <v>-4.7489295445698687E-2</v>
      </c>
      <c r="E99" s="34">
        <v>2471</v>
      </c>
      <c r="F99" s="35">
        <f t="shared" si="24"/>
        <v>9.80792807519415E-3</v>
      </c>
      <c r="G99" s="34">
        <v>2273</v>
      </c>
      <c r="H99" s="35">
        <f t="shared" ref="H99:H110" si="26">IFERROR(G99/E99-1,"-")</f>
        <v>-8.0129502225819493E-2</v>
      </c>
      <c r="I99" s="34">
        <v>179</v>
      </c>
      <c r="J99" s="35">
        <f t="shared" ref="J99:J110" si="27">IFERROR(I99/G99-1,"-")</f>
        <v>-0.92124945006599213</v>
      </c>
      <c r="K99" s="34">
        <v>2910</v>
      </c>
      <c r="L99" s="35">
        <f t="shared" si="25"/>
        <v>0.17766086604613518</v>
      </c>
      <c r="M99" s="34">
        <v>4212</v>
      </c>
      <c r="N99" s="35">
        <f t="shared" ref="N99:N109" si="28">IFERROR(M99/K99-1,"-")</f>
        <v>0.4474226804123711</v>
      </c>
      <c r="O99" s="35">
        <f t="shared" ref="O99:O109" si="29">IFERROR(M99/E99-1,"-")</f>
        <v>0.7045730473492513</v>
      </c>
    </row>
    <row r="100" spans="2:15" x14ac:dyDescent="0.25">
      <c r="B100" s="33" t="s">
        <v>37</v>
      </c>
      <c r="C100" s="34">
        <v>3217</v>
      </c>
      <c r="D100" s="35">
        <v>-2.1712158808933069E-3</v>
      </c>
      <c r="E100" s="34">
        <v>2919</v>
      </c>
      <c r="F100" s="35">
        <f t="shared" si="24"/>
        <v>-9.2632887783649309E-2</v>
      </c>
      <c r="G100" s="34">
        <v>1141</v>
      </c>
      <c r="H100" s="35">
        <f t="shared" si="26"/>
        <v>-0.60911270983213428</v>
      </c>
      <c r="I100" s="34">
        <v>90</v>
      </c>
      <c r="J100" s="35">
        <f t="shared" si="27"/>
        <v>-0.92112182296231371</v>
      </c>
      <c r="K100" s="34">
        <v>2524</v>
      </c>
      <c r="L100" s="35">
        <f t="shared" si="25"/>
        <v>-0.13532031517643028</v>
      </c>
      <c r="M100" s="34">
        <v>5445</v>
      </c>
      <c r="N100" s="35">
        <f t="shared" si="28"/>
        <v>1.1572900158478605</v>
      </c>
      <c r="O100" s="35">
        <f t="shared" si="29"/>
        <v>0.86536485097636184</v>
      </c>
    </row>
    <row r="101" spans="2:15" x14ac:dyDescent="0.25">
      <c r="B101" s="33" t="s">
        <v>39</v>
      </c>
      <c r="C101" s="34">
        <v>2253</v>
      </c>
      <c r="D101" s="35">
        <v>-0.23079549334243765</v>
      </c>
      <c r="E101" s="34">
        <v>2906</v>
      </c>
      <c r="F101" s="35">
        <f t="shared" si="24"/>
        <v>0.28983577452285836</v>
      </c>
      <c r="G101" s="34">
        <v>0</v>
      </c>
      <c r="H101" s="35">
        <f t="shared" si="26"/>
        <v>-1</v>
      </c>
      <c r="I101" s="34">
        <v>95</v>
      </c>
      <c r="J101" s="35" t="str">
        <f t="shared" si="27"/>
        <v>-</v>
      </c>
      <c r="K101" s="34">
        <v>2268</v>
      </c>
      <c r="L101" s="35">
        <f t="shared" si="25"/>
        <v>-0.21954576737783893</v>
      </c>
      <c r="M101" s="34">
        <v>5776</v>
      </c>
      <c r="N101" s="35">
        <f t="shared" si="28"/>
        <v>1.5467372134038802</v>
      </c>
      <c r="O101" s="35">
        <f t="shared" si="29"/>
        <v>0.9876118375774261</v>
      </c>
    </row>
    <row r="102" spans="2:15" x14ac:dyDescent="0.25">
      <c r="B102" s="33" t="s">
        <v>41</v>
      </c>
      <c r="C102" s="34">
        <v>2806</v>
      </c>
      <c r="D102" s="35">
        <v>-0.23312380431811974</v>
      </c>
      <c r="E102" s="34">
        <v>2732</v>
      </c>
      <c r="F102" s="35">
        <f t="shared" si="24"/>
        <v>-2.6372059871703546E-2</v>
      </c>
      <c r="G102" s="34">
        <v>0</v>
      </c>
      <c r="H102" s="35">
        <f t="shared" si="26"/>
        <v>-1</v>
      </c>
      <c r="I102" s="34">
        <v>0</v>
      </c>
      <c r="J102" s="35" t="str">
        <f t="shared" si="27"/>
        <v>-</v>
      </c>
      <c r="K102" s="34">
        <v>3347</v>
      </c>
      <c r="L102" s="35">
        <f t="shared" si="25"/>
        <v>0.22510980966325045</v>
      </c>
      <c r="M102" s="34">
        <v>5166</v>
      </c>
      <c r="N102" s="35">
        <f t="shared" si="28"/>
        <v>0.54347176576038247</v>
      </c>
      <c r="O102" s="35">
        <f t="shared" si="29"/>
        <v>0.89092240117130306</v>
      </c>
    </row>
    <row r="103" spans="2:15" x14ac:dyDescent="0.25">
      <c r="B103" s="33" t="s">
        <v>43</v>
      </c>
      <c r="C103" s="34">
        <v>4233</v>
      </c>
      <c r="D103" s="35">
        <v>-0.1097791798107256</v>
      </c>
      <c r="E103" s="34">
        <v>3862</v>
      </c>
      <c r="F103" s="35">
        <f t="shared" si="24"/>
        <v>-8.7644696432789937E-2</v>
      </c>
      <c r="G103" s="34">
        <v>0</v>
      </c>
      <c r="H103" s="35">
        <f t="shared" si="26"/>
        <v>-1</v>
      </c>
      <c r="I103" s="34">
        <v>124</v>
      </c>
      <c r="J103" s="35" t="str">
        <f t="shared" si="27"/>
        <v>-</v>
      </c>
      <c r="K103" s="34">
        <v>3251</v>
      </c>
      <c r="L103" s="35">
        <f t="shared" si="25"/>
        <v>-0.15820818228896949</v>
      </c>
      <c r="M103" s="34">
        <v>5805</v>
      </c>
      <c r="N103" s="35">
        <f t="shared" si="28"/>
        <v>0.78560442940633646</v>
      </c>
      <c r="O103" s="35">
        <f t="shared" si="29"/>
        <v>0.50310719834282747</v>
      </c>
    </row>
    <row r="104" spans="2:15" x14ac:dyDescent="0.25">
      <c r="B104" s="33" t="s">
        <v>45</v>
      </c>
      <c r="C104" s="34">
        <v>3754</v>
      </c>
      <c r="D104" s="35">
        <v>-0.10661589719181341</v>
      </c>
      <c r="E104" s="34">
        <v>3641</v>
      </c>
      <c r="F104" s="35">
        <f t="shared" si="24"/>
        <v>-3.0101225359616457E-2</v>
      </c>
      <c r="G104" s="34">
        <v>645</v>
      </c>
      <c r="H104" s="35">
        <f t="shared" si="26"/>
        <v>-0.82285086514693762</v>
      </c>
      <c r="I104" s="34">
        <v>832</v>
      </c>
      <c r="J104" s="35">
        <f t="shared" si="27"/>
        <v>0.28992248062015502</v>
      </c>
      <c r="K104" s="34">
        <v>3657</v>
      </c>
      <c r="L104" s="35">
        <f t="shared" si="25"/>
        <v>4.3943971436417595E-3</v>
      </c>
      <c r="M104" s="34">
        <v>5944</v>
      </c>
      <c r="N104" s="35">
        <f t="shared" si="28"/>
        <v>0.62537599124965815</v>
      </c>
      <c r="O104" s="35">
        <f t="shared" si="29"/>
        <v>0.63251853886294973</v>
      </c>
    </row>
    <row r="105" spans="2:15" x14ac:dyDescent="0.25">
      <c r="B105" s="33" t="s">
        <v>47</v>
      </c>
      <c r="C105" s="34">
        <v>2944</v>
      </c>
      <c r="D105" s="35">
        <v>-5.7919999999999972E-2</v>
      </c>
      <c r="E105" s="34">
        <v>2698</v>
      </c>
      <c r="F105" s="35">
        <f t="shared" si="24"/>
        <v>-8.3559782608695676E-2</v>
      </c>
      <c r="G105" s="34">
        <v>524</v>
      </c>
      <c r="H105" s="35">
        <f t="shared" si="26"/>
        <v>-0.8057820607857672</v>
      </c>
      <c r="I105" s="34">
        <v>1255</v>
      </c>
      <c r="J105" s="35">
        <f t="shared" si="27"/>
        <v>1.3950381679389312</v>
      </c>
      <c r="K105" s="34">
        <v>3488</v>
      </c>
      <c r="L105" s="35">
        <f t="shared" si="25"/>
        <v>0.29280948851000743</v>
      </c>
      <c r="M105" s="34">
        <v>5674</v>
      </c>
      <c r="N105" s="35">
        <f t="shared" si="28"/>
        <v>0.62672018348623859</v>
      </c>
      <c r="O105" s="35">
        <f t="shared" si="29"/>
        <v>1.1030392883617495</v>
      </c>
    </row>
    <row r="106" spans="2:15" x14ac:dyDescent="0.25">
      <c r="B106" s="33" t="s">
        <v>49</v>
      </c>
      <c r="C106" s="34">
        <v>3179</v>
      </c>
      <c r="D106" s="35">
        <v>7.9264426125555953E-3</v>
      </c>
      <c r="E106" s="34">
        <v>2648</v>
      </c>
      <c r="F106" s="35">
        <f t="shared" si="24"/>
        <v>-0.16703365838313933</v>
      </c>
      <c r="G106" s="34">
        <v>381</v>
      </c>
      <c r="H106" s="35">
        <f t="shared" si="26"/>
        <v>-0.85611782477341392</v>
      </c>
      <c r="I106" s="34">
        <v>1651</v>
      </c>
      <c r="J106" s="35">
        <f t="shared" si="27"/>
        <v>3.333333333333333</v>
      </c>
      <c r="K106" s="34">
        <v>3387</v>
      </c>
      <c r="L106" s="35">
        <f t="shared" si="25"/>
        <v>0.27907854984894254</v>
      </c>
      <c r="M106" s="34"/>
      <c r="N106" s="35"/>
      <c r="O106" s="35"/>
    </row>
    <row r="107" spans="2:15" x14ac:dyDescent="0.25">
      <c r="B107" s="33" t="s">
        <v>51</v>
      </c>
      <c r="C107" s="34">
        <v>3182</v>
      </c>
      <c r="D107" s="35">
        <v>-0.18577277379733881</v>
      </c>
      <c r="E107" s="34">
        <v>3481</v>
      </c>
      <c r="F107" s="35">
        <f t="shared" si="24"/>
        <v>9.3966059082338127E-2</v>
      </c>
      <c r="G107" s="34">
        <v>622</v>
      </c>
      <c r="H107" s="35">
        <f t="shared" si="26"/>
        <v>-0.82131571387532321</v>
      </c>
      <c r="I107" s="34">
        <v>2506</v>
      </c>
      <c r="J107" s="35">
        <f t="shared" si="27"/>
        <v>3.028938906752412</v>
      </c>
      <c r="K107" s="34">
        <v>3168</v>
      </c>
      <c r="L107" s="35">
        <f t="shared" si="25"/>
        <v>-8.9916690606147709E-2</v>
      </c>
      <c r="M107" s="34"/>
      <c r="N107" s="35"/>
      <c r="O107" s="35"/>
    </row>
    <row r="108" spans="2:15" x14ac:dyDescent="0.25">
      <c r="B108" s="33" t="s">
        <v>53</v>
      </c>
      <c r="C108" s="34">
        <v>2144</v>
      </c>
      <c r="D108" s="35">
        <v>-0.27395868608195051</v>
      </c>
      <c r="E108" s="34">
        <v>2361</v>
      </c>
      <c r="F108" s="35">
        <f t="shared" si="24"/>
        <v>0.10121268656716409</v>
      </c>
      <c r="G108" s="34">
        <v>213</v>
      </c>
      <c r="H108" s="35">
        <f t="shared" si="26"/>
        <v>-0.90978398983481579</v>
      </c>
      <c r="I108" s="34">
        <v>2002</v>
      </c>
      <c r="J108" s="35">
        <f t="shared" si="27"/>
        <v>8.39906103286385</v>
      </c>
      <c r="K108" s="34">
        <v>4497</v>
      </c>
      <c r="L108" s="35">
        <f t="shared" si="25"/>
        <v>0.90470139771283353</v>
      </c>
      <c r="M108" s="34"/>
      <c r="N108" s="35"/>
      <c r="O108" s="35"/>
    </row>
    <row r="109" spans="2:15" x14ac:dyDescent="0.25">
      <c r="B109" s="33" t="s">
        <v>55</v>
      </c>
      <c r="C109" s="34">
        <v>3306</v>
      </c>
      <c r="D109" s="35">
        <v>-0.1374902165405687</v>
      </c>
      <c r="E109" s="34">
        <v>3170</v>
      </c>
      <c r="F109" s="35">
        <f t="shared" si="24"/>
        <v>-4.1137326073805158E-2</v>
      </c>
      <c r="G109" s="34">
        <v>519</v>
      </c>
      <c r="H109" s="35">
        <f t="shared" si="26"/>
        <v>-0.83627760252365935</v>
      </c>
      <c r="I109" s="34">
        <v>2369</v>
      </c>
      <c r="J109" s="35">
        <f t="shared" si="27"/>
        <v>3.5645472061657033</v>
      </c>
      <c r="K109" s="34">
        <v>4561</v>
      </c>
      <c r="L109" s="35">
        <f t="shared" si="25"/>
        <v>0.43880126182965307</v>
      </c>
      <c r="M109" s="34"/>
      <c r="N109" s="35"/>
      <c r="O109" s="35"/>
    </row>
    <row r="110" spans="2:15" ht="15.75" x14ac:dyDescent="0.25">
      <c r="B110" s="36" t="s">
        <v>56</v>
      </c>
      <c r="C110" s="37">
        <v>37073</v>
      </c>
      <c r="D110" s="38">
        <v>-0.11074598224994003</v>
      </c>
      <c r="E110" s="37">
        <v>35696</v>
      </c>
      <c r="F110" s="38">
        <f t="shared" si="24"/>
        <v>-3.7142934210881218E-2</v>
      </c>
      <c r="G110" s="37">
        <v>8290</v>
      </c>
      <c r="H110" s="38">
        <f t="shared" si="26"/>
        <v>-0.76776109367996415</v>
      </c>
      <c r="I110" s="37">
        <v>11626</v>
      </c>
      <c r="J110" s="38">
        <f t="shared" si="27"/>
        <v>0.40241254523522318</v>
      </c>
      <c r="K110" s="37">
        <v>39324</v>
      </c>
      <c r="L110" s="38">
        <f t="shared" si="25"/>
        <v>0.10163603765127749</v>
      </c>
      <c r="M110" s="37">
        <v>41706</v>
      </c>
      <c r="N110" s="38">
        <v>0.75893045421956051</v>
      </c>
      <c r="O110" s="38">
        <v>0.735147279081378</v>
      </c>
    </row>
    <row r="112" spans="2:15" x14ac:dyDescent="0.25">
      <c r="B112" s="40" t="s">
        <v>121</v>
      </c>
      <c r="C112" s="40"/>
      <c r="D112" s="40"/>
      <c r="E112" s="40"/>
      <c r="F112" s="40"/>
      <c r="G112" s="40"/>
      <c r="H112" s="40"/>
      <c r="I112" s="40"/>
      <c r="J112" s="40"/>
      <c r="K112" s="41"/>
      <c r="L112" s="40"/>
      <c r="M112" s="40"/>
      <c r="N112" s="40"/>
      <c r="O112" s="40"/>
    </row>
    <row r="115" spans="2:18" ht="21.75" thickBot="1" x14ac:dyDescent="0.3">
      <c r="B115" s="11" t="s">
        <v>126</v>
      </c>
      <c r="C115" s="12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R115" s="13" t="str">
        <f>CONCATENATE("año ",K118,": ",FIXED(K132,0)," (",FIXED(L132*100,1),"%)")</f>
        <v>año 2022: 715.781 (-7,7%)</v>
      </c>
    </row>
    <row r="116" spans="2:18" ht="6" customHeight="1" thickBot="1" x14ac:dyDescent="0.3">
      <c r="B116" s="14"/>
      <c r="C116" s="15"/>
      <c r="D116" s="14"/>
      <c r="E116" s="14"/>
      <c r="F116" s="14"/>
      <c r="G116" s="16"/>
      <c r="H116" s="16"/>
      <c r="I116" s="16"/>
      <c r="J116" s="16"/>
      <c r="K116" s="14"/>
      <c r="L116" s="14"/>
      <c r="M116" s="16"/>
      <c r="N116" s="16"/>
      <c r="O116" s="16"/>
      <c r="R116" s="13" t="s">
        <v>75</v>
      </c>
    </row>
    <row r="117" spans="2:18" ht="22.5" thickTop="1" thickBot="1" x14ac:dyDescent="0.3">
      <c r="B117" s="17" t="s">
        <v>76</v>
      </c>
      <c r="C117" s="18" t="s">
        <v>76</v>
      </c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20"/>
    </row>
    <row r="118" spans="2:18" ht="22.5" thickTop="1" thickBot="1" x14ac:dyDescent="0.3">
      <c r="B118" s="17">
        <v>2017</v>
      </c>
      <c r="C118" s="21">
        <v>2018</v>
      </c>
      <c r="D118" s="22"/>
      <c r="E118" s="21">
        <v>2019</v>
      </c>
      <c r="F118" s="22"/>
      <c r="G118" s="21">
        <v>2020</v>
      </c>
      <c r="H118" s="22"/>
      <c r="I118" s="21">
        <v>2021</v>
      </c>
      <c r="J118" s="22"/>
      <c r="K118" s="21">
        <v>2022</v>
      </c>
      <c r="L118" s="23"/>
      <c r="M118" s="24">
        <v>2023</v>
      </c>
      <c r="N118" s="25"/>
      <c r="O118" s="26"/>
    </row>
    <row r="119" spans="2:18" ht="31.5" thickTop="1" thickBot="1" x14ac:dyDescent="0.3">
      <c r="B119" s="27"/>
      <c r="C119" s="28" t="s">
        <v>31</v>
      </c>
      <c r="D119" s="29" t="str">
        <f>CONCATENATE("Variación ",RIGHT(C118,2),"/",RIGHT(B118,2))</f>
        <v>Variación 18/17</v>
      </c>
      <c r="E119" s="30" t="s">
        <v>31</v>
      </c>
      <c r="F119" s="29" t="str">
        <f>CONCATENATE("Variación ",RIGHT(E118,2),"/",RIGHT(C118,2))</f>
        <v>Variación 19/18</v>
      </c>
      <c r="G119" s="30" t="s">
        <v>31</v>
      </c>
      <c r="H119" s="29" t="str">
        <f>CONCATENATE("Variación ",RIGHT(G118,2),"/",RIGHT(E118,2))</f>
        <v>Variación 20/19</v>
      </c>
      <c r="I119" s="30" t="s">
        <v>31</v>
      </c>
      <c r="J119" s="29" t="str">
        <f>CONCATENATE("Variación ",RIGHT(I118,2),"/",RIGHT(G118,2))</f>
        <v>Variación 21/20</v>
      </c>
      <c r="K119" s="30" t="s">
        <v>31</v>
      </c>
      <c r="L119" s="29" t="str">
        <f>CONCATENATE("Variación ",RIGHT(K118,2),"/",RIGHT(E118,2))</f>
        <v>Variación 22/19</v>
      </c>
      <c r="M119" s="31" t="s">
        <v>31</v>
      </c>
      <c r="N119" s="32" t="str">
        <f>CONCATENATE("Variación ",RIGHT(M118,2),"/",RIGHT(K118,2))</f>
        <v>Variación 23/22</v>
      </c>
      <c r="O119" s="32" t="str">
        <f>CONCATENATE("Variación ",RIGHT(M118,2),"/",RIGHT(E118,2))</f>
        <v>Variación 23/19</v>
      </c>
    </row>
    <row r="120" spans="2:18" x14ac:dyDescent="0.25">
      <c r="B120" s="33" t="s">
        <v>33</v>
      </c>
      <c r="C120" s="34">
        <v>65488</v>
      </c>
      <c r="D120" s="35">
        <v>-0.31443406892508685</v>
      </c>
      <c r="E120" s="34">
        <v>70254</v>
      </c>
      <c r="F120" s="35">
        <f t="shared" ref="F120:F132" si="30">IFERROR(E120/C120-1,"-")</f>
        <v>7.2776691913022162E-2</v>
      </c>
      <c r="G120" s="34">
        <v>63675</v>
      </c>
      <c r="H120" s="35">
        <f>IFERROR(G120/E120-1,"-")</f>
        <v>-9.3645913399948766E-2</v>
      </c>
      <c r="I120" s="34">
        <v>11333</v>
      </c>
      <c r="J120" s="35">
        <f>IFERROR(I120/G120-1,"-")</f>
        <v>-0.82201806046329018</v>
      </c>
      <c r="K120" s="34">
        <v>34586</v>
      </c>
      <c r="L120" s="35">
        <f t="shared" ref="L120:L132" si="31">IFERROR(K120/E120-1,"-")</f>
        <v>-0.50770062914567138</v>
      </c>
      <c r="M120" s="34">
        <v>57899</v>
      </c>
      <c r="N120" s="35">
        <f>IFERROR(M120/K120-1,"-")</f>
        <v>0.6740588677499566</v>
      </c>
      <c r="O120" s="35">
        <f>IFERROR(M120/E120-1,"-")</f>
        <v>-0.17586187263358666</v>
      </c>
    </row>
    <row r="121" spans="2:18" x14ac:dyDescent="0.25">
      <c r="B121" s="33" t="s">
        <v>35</v>
      </c>
      <c r="C121" s="34">
        <v>72996</v>
      </c>
      <c r="D121" s="35">
        <v>3.3732687569037356E-2</v>
      </c>
      <c r="E121" s="34">
        <v>65993</v>
      </c>
      <c r="F121" s="35">
        <f t="shared" si="30"/>
        <v>-9.5936763658282631E-2</v>
      </c>
      <c r="G121" s="34">
        <v>72951</v>
      </c>
      <c r="H121" s="35">
        <f t="shared" ref="H121:H132" si="32">IFERROR(G121/E121-1,"-")</f>
        <v>0.10543542496931502</v>
      </c>
      <c r="I121" s="34">
        <v>7231</v>
      </c>
      <c r="J121" s="35">
        <f t="shared" ref="J121:J132" si="33">IFERROR(I121/G121-1,"-")</f>
        <v>-0.90087867198530525</v>
      </c>
      <c r="K121" s="34">
        <v>52048</v>
      </c>
      <c r="L121" s="35">
        <f t="shared" si="31"/>
        <v>-0.21131029048535455</v>
      </c>
      <c r="M121" s="34">
        <v>64945</v>
      </c>
      <c r="N121" s="35">
        <f t="shared" ref="N121:N131" si="34">IFERROR(M121/K121-1,"-")</f>
        <v>0.24779050107592981</v>
      </c>
      <c r="O121" s="35">
        <f t="shared" ref="O121:O131" si="35">IFERROR(M121/E121-1,"-")</f>
        <v>-1.5880472171290849E-2</v>
      </c>
    </row>
    <row r="122" spans="2:18" x14ac:dyDescent="0.25">
      <c r="B122" s="33" t="s">
        <v>37</v>
      </c>
      <c r="C122" s="34">
        <v>98808</v>
      </c>
      <c r="D122" s="35">
        <v>-5.485780970509746E-2</v>
      </c>
      <c r="E122" s="34">
        <v>80486</v>
      </c>
      <c r="F122" s="35">
        <f t="shared" si="30"/>
        <v>-0.18543032952797345</v>
      </c>
      <c r="G122" s="34">
        <v>29406</v>
      </c>
      <c r="H122" s="35">
        <f t="shared" si="32"/>
        <v>-0.6346445344531968</v>
      </c>
      <c r="I122" s="34">
        <v>13599</v>
      </c>
      <c r="J122" s="35">
        <f t="shared" si="33"/>
        <v>-0.53754335849826562</v>
      </c>
      <c r="K122" s="34">
        <v>66620</v>
      </c>
      <c r="L122" s="35">
        <f t="shared" si="31"/>
        <v>-0.17227840866734589</v>
      </c>
      <c r="M122" s="34">
        <v>73139</v>
      </c>
      <c r="N122" s="35">
        <f t="shared" si="34"/>
        <v>9.78534974482137E-2</v>
      </c>
      <c r="O122" s="35">
        <f t="shared" si="35"/>
        <v>-9.1282956042044616E-2</v>
      </c>
    </row>
    <row r="123" spans="2:18" x14ac:dyDescent="0.25">
      <c r="B123" s="33" t="s">
        <v>39</v>
      </c>
      <c r="C123" s="34">
        <v>76830</v>
      </c>
      <c r="D123" s="35">
        <v>-0.20996616931793644</v>
      </c>
      <c r="E123" s="34">
        <v>66287</v>
      </c>
      <c r="F123" s="35">
        <f t="shared" si="30"/>
        <v>-0.13722504230118449</v>
      </c>
      <c r="G123" s="34">
        <v>0</v>
      </c>
      <c r="H123" s="35">
        <f t="shared" si="32"/>
        <v>-1</v>
      </c>
      <c r="I123" s="34">
        <v>12074</v>
      </c>
      <c r="J123" s="35" t="str">
        <f t="shared" si="33"/>
        <v>-</v>
      </c>
      <c r="K123" s="34">
        <v>64270</v>
      </c>
      <c r="L123" s="35">
        <f t="shared" si="31"/>
        <v>-3.0428289106461337E-2</v>
      </c>
      <c r="M123" s="34">
        <v>75117</v>
      </c>
      <c r="N123" s="35">
        <f t="shared" si="34"/>
        <v>0.16877236657849704</v>
      </c>
      <c r="O123" s="35">
        <f t="shared" si="35"/>
        <v>0.1332086231086036</v>
      </c>
    </row>
    <row r="124" spans="2:18" x14ac:dyDescent="0.25">
      <c r="B124" s="33" t="s">
        <v>41</v>
      </c>
      <c r="C124" s="34">
        <v>62174</v>
      </c>
      <c r="D124" s="35">
        <v>-7.190518129300949E-2</v>
      </c>
      <c r="E124" s="34">
        <v>48509</v>
      </c>
      <c r="F124" s="35">
        <f t="shared" si="30"/>
        <v>-0.21978640589313858</v>
      </c>
      <c r="G124" s="34">
        <v>0</v>
      </c>
      <c r="H124" s="35">
        <f t="shared" si="32"/>
        <v>-1</v>
      </c>
      <c r="I124" s="34">
        <v>16420</v>
      </c>
      <c r="J124" s="35" t="str">
        <f t="shared" si="33"/>
        <v>-</v>
      </c>
      <c r="K124" s="34">
        <v>48344</v>
      </c>
      <c r="L124" s="35">
        <f t="shared" si="31"/>
        <v>-3.4014306623513235E-3</v>
      </c>
      <c r="M124" s="34">
        <v>52590</v>
      </c>
      <c r="N124" s="35">
        <f t="shared" si="34"/>
        <v>8.7828892933973224E-2</v>
      </c>
      <c r="O124" s="35">
        <f t="shared" si="35"/>
        <v>8.4128718382155965E-2</v>
      </c>
    </row>
    <row r="125" spans="2:18" x14ac:dyDescent="0.25">
      <c r="B125" s="33" t="s">
        <v>43</v>
      </c>
      <c r="C125" s="34">
        <v>76791</v>
      </c>
      <c r="D125" s="35">
        <v>8.8662687667465212E-2</v>
      </c>
      <c r="E125" s="34">
        <v>58760</v>
      </c>
      <c r="F125" s="35">
        <f t="shared" si="30"/>
        <v>-0.23480616218046391</v>
      </c>
      <c r="G125" s="34">
        <v>23</v>
      </c>
      <c r="H125" s="35">
        <f t="shared" si="32"/>
        <v>-0.99960857726344454</v>
      </c>
      <c r="I125" s="34">
        <v>22739</v>
      </c>
      <c r="J125" s="35">
        <f t="shared" si="33"/>
        <v>987.6521739130435</v>
      </c>
      <c r="K125" s="34">
        <v>55679</v>
      </c>
      <c r="L125" s="35">
        <f t="shared" si="31"/>
        <v>-5.2433628318584113E-2</v>
      </c>
      <c r="M125" s="34">
        <v>52959</v>
      </c>
      <c r="N125" s="35">
        <f t="shared" si="34"/>
        <v>-4.8851452073492729E-2</v>
      </c>
      <c r="O125" s="35">
        <f t="shared" si="35"/>
        <v>-9.8723621511232151E-2</v>
      </c>
    </row>
    <row r="126" spans="2:18" x14ac:dyDescent="0.25">
      <c r="B126" s="33" t="s">
        <v>45</v>
      </c>
      <c r="C126" s="34">
        <v>86495</v>
      </c>
      <c r="D126" s="35">
        <v>0.10908088423860085</v>
      </c>
      <c r="E126" s="34">
        <v>55034</v>
      </c>
      <c r="F126" s="35">
        <f t="shared" si="30"/>
        <v>-0.36373200763049884</v>
      </c>
      <c r="G126" s="34">
        <v>26507</v>
      </c>
      <c r="H126" s="35">
        <f t="shared" si="32"/>
        <v>-0.51835229131082605</v>
      </c>
      <c r="I126" s="34">
        <v>42765</v>
      </c>
      <c r="J126" s="35">
        <f t="shared" si="33"/>
        <v>0.61334741766325873</v>
      </c>
      <c r="K126" s="34">
        <v>62919</v>
      </c>
      <c r="L126" s="35">
        <f t="shared" si="31"/>
        <v>0.14327506632263698</v>
      </c>
      <c r="M126" s="34">
        <v>55142</v>
      </c>
      <c r="N126" s="35">
        <f t="shared" si="34"/>
        <v>-0.12360336305408537</v>
      </c>
      <c r="O126" s="35">
        <f t="shared" si="35"/>
        <v>1.9624232292765331E-3</v>
      </c>
    </row>
    <row r="127" spans="2:18" x14ac:dyDescent="0.25">
      <c r="B127" s="33" t="s">
        <v>47</v>
      </c>
      <c r="C127" s="34">
        <v>76566</v>
      </c>
      <c r="D127" s="35">
        <v>6.3460977540730878E-2</v>
      </c>
      <c r="E127" s="34">
        <v>55424</v>
      </c>
      <c r="F127" s="35">
        <f t="shared" si="30"/>
        <v>-0.27612778517879999</v>
      </c>
      <c r="G127" s="34">
        <v>32157</v>
      </c>
      <c r="H127" s="35">
        <f t="shared" si="32"/>
        <v>-0.41980008660508084</v>
      </c>
      <c r="I127" s="34">
        <v>39706</v>
      </c>
      <c r="J127" s="35">
        <f t="shared" si="33"/>
        <v>0.23475448580402403</v>
      </c>
      <c r="K127" s="34">
        <v>60937</v>
      </c>
      <c r="L127" s="35">
        <f t="shared" si="31"/>
        <v>9.9469543879907585E-2</v>
      </c>
      <c r="M127" s="34">
        <v>52100</v>
      </c>
      <c r="N127" s="35">
        <f t="shared" si="34"/>
        <v>-0.14501862579385272</v>
      </c>
      <c r="O127" s="35">
        <f t="shared" si="35"/>
        <v>-5.9974018475750568E-2</v>
      </c>
    </row>
    <row r="128" spans="2:18" x14ac:dyDescent="0.25">
      <c r="B128" s="33" t="s">
        <v>49</v>
      </c>
      <c r="C128" s="34">
        <v>74230</v>
      </c>
      <c r="D128" s="35">
        <v>-5.8687767886580922E-2</v>
      </c>
      <c r="E128" s="34">
        <v>56325</v>
      </c>
      <c r="F128" s="35">
        <f t="shared" si="30"/>
        <v>-0.24120975346894791</v>
      </c>
      <c r="G128" s="34">
        <v>3576</v>
      </c>
      <c r="H128" s="35">
        <f t="shared" si="32"/>
        <v>-0.93651131824234357</v>
      </c>
      <c r="I128" s="34">
        <v>44685</v>
      </c>
      <c r="J128" s="35">
        <f t="shared" si="33"/>
        <v>11.495805369127517</v>
      </c>
      <c r="K128" s="34">
        <v>57889</v>
      </c>
      <c r="L128" s="35">
        <f t="shared" si="31"/>
        <v>2.7767421216156274E-2</v>
      </c>
      <c r="M128" s="34"/>
      <c r="N128" s="35"/>
      <c r="O128" s="35"/>
    </row>
    <row r="129" spans="2:18" x14ac:dyDescent="0.25">
      <c r="B129" s="33" t="s">
        <v>51</v>
      </c>
      <c r="C129" s="34">
        <v>85437</v>
      </c>
      <c r="D129" s="35">
        <v>-6.7098338101373667E-2</v>
      </c>
      <c r="E129" s="34">
        <v>74048</v>
      </c>
      <c r="F129" s="35">
        <f t="shared" si="30"/>
        <v>-0.13330290155319124</v>
      </c>
      <c r="G129" s="34">
        <v>3710</v>
      </c>
      <c r="H129" s="35">
        <f t="shared" si="32"/>
        <v>-0.94989736387208301</v>
      </c>
      <c r="I129" s="34">
        <v>68558</v>
      </c>
      <c r="J129" s="35">
        <f t="shared" si="33"/>
        <v>17.479245283018869</v>
      </c>
      <c r="K129" s="34">
        <v>72022</v>
      </c>
      <c r="L129" s="35">
        <f t="shared" si="31"/>
        <v>-2.7360630942091624E-2</v>
      </c>
      <c r="M129" s="34"/>
      <c r="N129" s="35"/>
      <c r="O129" s="35"/>
    </row>
    <row r="130" spans="2:18" x14ac:dyDescent="0.25">
      <c r="B130" s="33" t="s">
        <v>53</v>
      </c>
      <c r="C130" s="34">
        <v>72788</v>
      </c>
      <c r="D130" s="35">
        <v>-9.639616153340036E-2</v>
      </c>
      <c r="E130" s="34">
        <v>72052</v>
      </c>
      <c r="F130" s="35">
        <f t="shared" si="30"/>
        <v>-1.0111556850030179E-2</v>
      </c>
      <c r="G130" s="34">
        <v>19728</v>
      </c>
      <c r="H130" s="35">
        <f t="shared" si="32"/>
        <v>-0.72619774607228105</v>
      </c>
      <c r="I130" s="34">
        <v>68198</v>
      </c>
      <c r="J130" s="35">
        <f t="shared" si="33"/>
        <v>2.4569140308191404</v>
      </c>
      <c r="K130" s="34">
        <v>69491</v>
      </c>
      <c r="L130" s="35">
        <f t="shared" si="31"/>
        <v>-3.5543773941042578E-2</v>
      </c>
      <c r="M130" s="34"/>
      <c r="N130" s="35"/>
      <c r="O130" s="35"/>
    </row>
    <row r="131" spans="2:18" x14ac:dyDescent="0.25">
      <c r="B131" s="33" t="s">
        <v>55</v>
      </c>
      <c r="C131" s="34">
        <v>66647</v>
      </c>
      <c r="D131" s="35">
        <v>-0.17284732047558771</v>
      </c>
      <c r="E131" s="34">
        <v>72124</v>
      </c>
      <c r="F131" s="35">
        <f t="shared" si="30"/>
        <v>8.2179242876648573E-2</v>
      </c>
      <c r="G131" s="34">
        <v>20839</v>
      </c>
      <c r="H131" s="35">
        <f t="shared" si="32"/>
        <v>-0.71106705118961788</v>
      </c>
      <c r="I131" s="34">
        <v>58307</v>
      </c>
      <c r="J131" s="35">
        <f t="shared" si="33"/>
        <v>1.7979749508133787</v>
      </c>
      <c r="K131" s="34">
        <v>70976</v>
      </c>
      <c r="L131" s="35">
        <f t="shared" si="31"/>
        <v>-1.5917031778603485E-2</v>
      </c>
      <c r="M131" s="34"/>
      <c r="N131" s="35"/>
      <c r="O131" s="35"/>
    </row>
    <row r="132" spans="2:18" ht="15.75" x14ac:dyDescent="0.25">
      <c r="B132" s="36" t="s">
        <v>56</v>
      </c>
      <c r="C132" s="37">
        <v>915250</v>
      </c>
      <c r="D132" s="38">
        <v>-7.2704430552881893E-2</v>
      </c>
      <c r="E132" s="37">
        <v>775296</v>
      </c>
      <c r="F132" s="38">
        <f t="shared" si="30"/>
        <v>-0.15291341163616501</v>
      </c>
      <c r="G132" s="37">
        <v>272572</v>
      </c>
      <c r="H132" s="38">
        <f t="shared" si="32"/>
        <v>-0.64842847119035829</v>
      </c>
      <c r="I132" s="37">
        <v>405615</v>
      </c>
      <c r="J132" s="38">
        <f t="shared" si="33"/>
        <v>0.4881022262007837</v>
      </c>
      <c r="K132" s="37">
        <v>715781</v>
      </c>
      <c r="L132" s="38">
        <f t="shared" si="31"/>
        <v>-7.676422940399541E-2</v>
      </c>
      <c r="M132" s="37">
        <v>483891</v>
      </c>
      <c r="N132" s="38">
        <v>8.641163171330235E-2</v>
      </c>
      <c r="O132" s="38">
        <v>-3.3661709406147211E-2</v>
      </c>
    </row>
    <row r="134" spans="2:18" x14ac:dyDescent="0.25">
      <c r="B134" s="40" t="s">
        <v>121</v>
      </c>
      <c r="C134" s="40"/>
      <c r="D134" s="40"/>
      <c r="E134" s="40"/>
      <c r="F134" s="40"/>
      <c r="G134" s="40"/>
      <c r="H134" s="40"/>
      <c r="I134" s="40"/>
      <c r="J134" s="40"/>
      <c r="K134" s="41"/>
      <c r="L134" s="40"/>
      <c r="M134" s="40"/>
      <c r="N134" s="40"/>
      <c r="O134" s="40"/>
    </row>
    <row r="137" spans="2:18" ht="21.75" thickBot="1" x14ac:dyDescent="0.3">
      <c r="B137" s="11" t="s">
        <v>127</v>
      </c>
      <c r="C137" s="1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R137" s="13" t="str">
        <f>CONCATENATE("año ",K140,": ",FIXED(K154,0)," (",FIXED(L154*100,1),"%)")</f>
        <v>año 2022: 127.895 (41,2%)</v>
      </c>
    </row>
    <row r="138" spans="2:18" ht="6" customHeight="1" thickBot="1" x14ac:dyDescent="0.3">
      <c r="B138" s="14"/>
      <c r="C138" s="15"/>
      <c r="D138" s="14"/>
      <c r="E138" s="14"/>
      <c r="F138" s="14"/>
      <c r="G138" s="16"/>
      <c r="H138" s="16"/>
      <c r="I138" s="16"/>
      <c r="J138" s="16"/>
      <c r="K138" s="14"/>
      <c r="L138" s="14"/>
      <c r="M138" s="16"/>
      <c r="N138" s="16"/>
      <c r="O138" s="16"/>
      <c r="R138" s="13" t="s">
        <v>78</v>
      </c>
    </row>
    <row r="139" spans="2:18" ht="22.5" thickTop="1" thickBot="1" x14ac:dyDescent="0.3">
      <c r="B139" s="17" t="s">
        <v>79</v>
      </c>
      <c r="C139" s="18" t="s">
        <v>79</v>
      </c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"/>
    </row>
    <row r="140" spans="2:18" ht="22.5" thickTop="1" thickBot="1" x14ac:dyDescent="0.3">
      <c r="B140" s="17">
        <v>2017</v>
      </c>
      <c r="C140" s="21">
        <v>2018</v>
      </c>
      <c r="D140" s="22"/>
      <c r="E140" s="21">
        <v>2019</v>
      </c>
      <c r="F140" s="22"/>
      <c r="G140" s="21">
        <v>2020</v>
      </c>
      <c r="H140" s="22"/>
      <c r="I140" s="21">
        <v>2021</v>
      </c>
      <c r="J140" s="22"/>
      <c r="K140" s="21">
        <v>2022</v>
      </c>
      <c r="L140" s="23"/>
      <c r="M140" s="24">
        <v>2023</v>
      </c>
      <c r="N140" s="25"/>
      <c r="O140" s="26"/>
    </row>
    <row r="141" spans="2:18" ht="31.5" thickTop="1" thickBot="1" x14ac:dyDescent="0.3">
      <c r="B141" s="27"/>
      <c r="C141" s="28" t="s">
        <v>31</v>
      </c>
      <c r="D141" s="29" t="str">
        <f>CONCATENATE("Variación ",RIGHT(C140,2),"/",RIGHT(B140,2))</f>
        <v>Variación 18/17</v>
      </c>
      <c r="E141" s="30" t="s">
        <v>31</v>
      </c>
      <c r="F141" s="29" t="str">
        <f>CONCATENATE("Variación ",RIGHT(E140,2),"/",RIGHT(C140,2))</f>
        <v>Variación 19/18</v>
      </c>
      <c r="G141" s="30" t="s">
        <v>31</v>
      </c>
      <c r="H141" s="29" t="str">
        <f>CONCATENATE("Variación ",RIGHT(G140,2),"/",RIGHT(E140,2))</f>
        <v>Variación 20/19</v>
      </c>
      <c r="I141" s="30" t="s">
        <v>31</v>
      </c>
      <c r="J141" s="29" t="str">
        <f>CONCATENATE("Variación ",RIGHT(I140,2),"/",RIGHT(G140,2))</f>
        <v>Variación 21/20</v>
      </c>
      <c r="K141" s="30" t="s">
        <v>31</v>
      </c>
      <c r="L141" s="29" t="str">
        <f>CONCATENATE("Variación ",RIGHT(K140,2),"/",RIGHT(E140,2))</f>
        <v>Variación 22/19</v>
      </c>
      <c r="M141" s="31" t="s">
        <v>31</v>
      </c>
      <c r="N141" s="32" t="str">
        <f>CONCATENATE("Variación ",RIGHT(M140,2),"/",RIGHT(K140,2))</f>
        <v>Variación 23/22</v>
      </c>
      <c r="O141" s="32" t="str">
        <f>CONCATENATE("Variación ",RIGHT(M140,2),"/",RIGHT(E140,2))</f>
        <v>Variación 23/19</v>
      </c>
    </row>
    <row r="142" spans="2:18" x14ac:dyDescent="0.25">
      <c r="B142" s="33" t="s">
        <v>33</v>
      </c>
      <c r="C142" s="34">
        <v>9857</v>
      </c>
      <c r="D142" s="35">
        <v>-4.3195496020190238E-2</v>
      </c>
      <c r="E142" s="34">
        <v>6932</v>
      </c>
      <c r="F142" s="35">
        <f t="shared" ref="F142:F154" si="36">IFERROR(E142/C142-1,"-")</f>
        <v>-0.2967434310642183</v>
      </c>
      <c r="G142" s="34">
        <v>5551</v>
      </c>
      <c r="H142" s="35">
        <f>IFERROR(G142/E142-1,"-")</f>
        <v>-0.19922100403923837</v>
      </c>
      <c r="I142" s="34">
        <v>690</v>
      </c>
      <c r="J142" s="35">
        <f>IFERROR(I142/G142-1,"-")</f>
        <v>-0.87569807241938391</v>
      </c>
      <c r="K142" s="34">
        <v>5137</v>
      </c>
      <c r="L142" s="35">
        <f t="shared" ref="L142:L154" si="37">IFERROR(K142/E142-1,"-")</f>
        <v>-0.25894402769763414</v>
      </c>
      <c r="M142" s="34">
        <v>11236</v>
      </c>
      <c r="N142" s="35">
        <f>IFERROR(M142/K142-1,"-")</f>
        <v>1.1872688339497763</v>
      </c>
      <c r="O142" s="35">
        <f>IFERROR(M142/E142-1,"-")</f>
        <v>0.62088863242931325</v>
      </c>
    </row>
    <row r="143" spans="2:18" x14ac:dyDescent="0.25">
      <c r="B143" s="33" t="s">
        <v>35</v>
      </c>
      <c r="C143" s="34">
        <v>6540</v>
      </c>
      <c r="D143" s="35">
        <v>-2.577089229852525E-2</v>
      </c>
      <c r="E143" s="34">
        <v>5171</v>
      </c>
      <c r="F143" s="35">
        <f t="shared" si="36"/>
        <v>-0.20932721712538227</v>
      </c>
      <c r="G143" s="34">
        <v>5191</v>
      </c>
      <c r="H143" s="35">
        <f t="shared" ref="H143:H154" si="38">IFERROR(G143/E143-1,"-")</f>
        <v>3.8677238445175011E-3</v>
      </c>
      <c r="I143" s="34">
        <v>583</v>
      </c>
      <c r="J143" s="35">
        <f t="shared" ref="J143:J154" si="39">IFERROR(I143/G143-1,"-")</f>
        <v>-0.88769023309574258</v>
      </c>
      <c r="K143" s="34">
        <v>5916</v>
      </c>
      <c r="L143" s="35">
        <f t="shared" si="37"/>
        <v>0.14407271320827686</v>
      </c>
      <c r="M143" s="34">
        <v>6228</v>
      </c>
      <c r="N143" s="35">
        <f t="shared" ref="N143:N153" si="40">IFERROR(M143/K143-1,"-")</f>
        <v>5.273833671399597E-2</v>
      </c>
      <c r="O143" s="35">
        <f t="shared" ref="O143:O153" si="41">IFERROR(M143/E143-1,"-")</f>
        <v>0.20440920518274996</v>
      </c>
    </row>
    <row r="144" spans="2:18" x14ac:dyDescent="0.25">
      <c r="B144" s="33" t="s">
        <v>37</v>
      </c>
      <c r="C144" s="34">
        <v>7562</v>
      </c>
      <c r="D144" s="35">
        <v>-0.19019061897622613</v>
      </c>
      <c r="E144" s="34">
        <v>8144</v>
      </c>
      <c r="F144" s="35">
        <f t="shared" si="36"/>
        <v>7.6963766199418249E-2</v>
      </c>
      <c r="G144" s="34">
        <v>1639</v>
      </c>
      <c r="H144" s="35">
        <f t="shared" si="38"/>
        <v>-0.79874754420432215</v>
      </c>
      <c r="I144" s="34">
        <v>1516</v>
      </c>
      <c r="J144" s="35">
        <f t="shared" si="39"/>
        <v>-7.5045759609517981E-2</v>
      </c>
      <c r="K144" s="34">
        <v>8073</v>
      </c>
      <c r="L144" s="35">
        <f t="shared" si="37"/>
        <v>-8.718074656188568E-3</v>
      </c>
      <c r="M144" s="34">
        <v>10129</v>
      </c>
      <c r="N144" s="35">
        <f t="shared" si="40"/>
        <v>0.25467608076303727</v>
      </c>
      <c r="O144" s="35">
        <f t="shared" si="41"/>
        <v>0.24373772102161095</v>
      </c>
    </row>
    <row r="145" spans="2:18" x14ac:dyDescent="0.25">
      <c r="B145" s="33" t="s">
        <v>39</v>
      </c>
      <c r="C145" s="34">
        <v>7032</v>
      </c>
      <c r="D145" s="35">
        <v>-0.36551475232337816</v>
      </c>
      <c r="E145" s="34">
        <v>6803</v>
      </c>
      <c r="F145" s="35">
        <f t="shared" si="36"/>
        <v>-3.2565415244596108E-2</v>
      </c>
      <c r="G145" s="34">
        <v>0</v>
      </c>
      <c r="H145" s="35">
        <f t="shared" si="38"/>
        <v>-1</v>
      </c>
      <c r="I145" s="34">
        <v>2762</v>
      </c>
      <c r="J145" s="35" t="str">
        <f t="shared" si="39"/>
        <v>-</v>
      </c>
      <c r="K145" s="34">
        <v>8932</v>
      </c>
      <c r="L145" s="35">
        <f t="shared" si="37"/>
        <v>0.31295016904306916</v>
      </c>
      <c r="M145" s="34">
        <v>9828</v>
      </c>
      <c r="N145" s="35">
        <f t="shared" si="40"/>
        <v>0.10031347962382453</v>
      </c>
      <c r="O145" s="35">
        <f t="shared" si="41"/>
        <v>0.44465676907246809</v>
      </c>
    </row>
    <row r="146" spans="2:18" x14ac:dyDescent="0.25">
      <c r="B146" s="33" t="s">
        <v>41</v>
      </c>
      <c r="C146" s="34">
        <v>7122</v>
      </c>
      <c r="D146" s="35">
        <v>-0.38214626529018825</v>
      </c>
      <c r="E146" s="34">
        <v>6472</v>
      </c>
      <c r="F146" s="35">
        <f t="shared" si="36"/>
        <v>-9.126649817467003E-2</v>
      </c>
      <c r="G146" s="34">
        <v>0</v>
      </c>
      <c r="H146" s="35">
        <f t="shared" si="38"/>
        <v>-1</v>
      </c>
      <c r="I146" s="34">
        <v>3917</v>
      </c>
      <c r="J146" s="35" t="str">
        <f t="shared" si="39"/>
        <v>-</v>
      </c>
      <c r="K146" s="34">
        <v>12421</v>
      </c>
      <c r="L146" s="35">
        <f t="shared" si="37"/>
        <v>0.91919035846724362</v>
      </c>
      <c r="M146" s="34">
        <v>9668</v>
      </c>
      <c r="N146" s="35">
        <f t="shared" si="40"/>
        <v>-0.22164076966427826</v>
      </c>
      <c r="O146" s="35">
        <f t="shared" si="41"/>
        <v>0.49381953028430159</v>
      </c>
    </row>
    <row r="147" spans="2:18" x14ac:dyDescent="0.25">
      <c r="B147" s="33" t="s">
        <v>43</v>
      </c>
      <c r="C147" s="34">
        <v>9558</v>
      </c>
      <c r="D147" s="35">
        <v>-0.17957081545064379</v>
      </c>
      <c r="E147" s="34">
        <v>6784</v>
      </c>
      <c r="F147" s="35">
        <f t="shared" si="36"/>
        <v>-0.29022808118853316</v>
      </c>
      <c r="G147" s="34">
        <v>36</v>
      </c>
      <c r="H147" s="35">
        <f t="shared" si="38"/>
        <v>-0.99469339622641506</v>
      </c>
      <c r="I147" s="34">
        <v>3884</v>
      </c>
      <c r="J147" s="35">
        <f t="shared" si="39"/>
        <v>106.88888888888889</v>
      </c>
      <c r="K147" s="34">
        <v>12815</v>
      </c>
      <c r="L147" s="35">
        <f t="shared" si="37"/>
        <v>0.88900353773584895</v>
      </c>
      <c r="M147" s="34">
        <v>9640</v>
      </c>
      <c r="N147" s="35">
        <f t="shared" si="40"/>
        <v>-0.24775653531018338</v>
      </c>
      <c r="O147" s="35">
        <f t="shared" si="41"/>
        <v>0.42099056603773577</v>
      </c>
    </row>
    <row r="148" spans="2:18" x14ac:dyDescent="0.25">
      <c r="B148" s="33" t="s">
        <v>45</v>
      </c>
      <c r="C148" s="34">
        <v>12774</v>
      </c>
      <c r="D148" s="35">
        <v>-0.16334817919832334</v>
      </c>
      <c r="E148" s="34">
        <v>9166</v>
      </c>
      <c r="F148" s="35">
        <f t="shared" si="36"/>
        <v>-0.2824487239705652</v>
      </c>
      <c r="G148" s="34">
        <v>1516</v>
      </c>
      <c r="H148" s="35">
        <f t="shared" si="38"/>
        <v>-0.83460615317477638</v>
      </c>
      <c r="I148" s="34">
        <v>5726</v>
      </c>
      <c r="J148" s="35">
        <f t="shared" si="39"/>
        <v>2.7770448548812663</v>
      </c>
      <c r="K148" s="34">
        <v>13095</v>
      </c>
      <c r="L148" s="35">
        <f t="shared" si="37"/>
        <v>0.42864935631682299</v>
      </c>
      <c r="M148" s="34">
        <v>9902</v>
      </c>
      <c r="N148" s="35">
        <f t="shared" si="40"/>
        <v>-0.24383352424589533</v>
      </c>
      <c r="O148" s="35">
        <f t="shared" si="41"/>
        <v>8.0296748854462141E-2</v>
      </c>
    </row>
    <row r="149" spans="2:18" x14ac:dyDescent="0.25">
      <c r="B149" s="33" t="s">
        <v>47</v>
      </c>
      <c r="C149" s="34">
        <v>11776</v>
      </c>
      <c r="D149" s="35">
        <v>-0.24753993610223646</v>
      </c>
      <c r="E149" s="34">
        <v>11822</v>
      </c>
      <c r="F149" s="35">
        <f t="shared" si="36"/>
        <v>3.90625E-3</v>
      </c>
      <c r="G149" s="34">
        <v>4364</v>
      </c>
      <c r="H149" s="35">
        <f t="shared" si="38"/>
        <v>-0.63085772288952802</v>
      </c>
      <c r="I149" s="34">
        <v>11427</v>
      </c>
      <c r="J149" s="35">
        <f t="shared" si="39"/>
        <v>1.618469294225481</v>
      </c>
      <c r="K149" s="34">
        <v>14195</v>
      </c>
      <c r="L149" s="35">
        <f t="shared" si="37"/>
        <v>0.20072745728303154</v>
      </c>
      <c r="M149" s="34"/>
      <c r="N149" s="35"/>
      <c r="O149" s="35"/>
    </row>
    <row r="150" spans="2:18" x14ac:dyDescent="0.25">
      <c r="B150" s="33" t="s">
        <v>49</v>
      </c>
      <c r="C150" s="34">
        <v>8837</v>
      </c>
      <c r="D150" s="35">
        <v>-2.1481563503487955E-2</v>
      </c>
      <c r="E150" s="34">
        <v>9750</v>
      </c>
      <c r="F150" s="35">
        <f t="shared" si="36"/>
        <v>0.10331560484327262</v>
      </c>
      <c r="G150" s="34">
        <v>1979</v>
      </c>
      <c r="H150" s="35">
        <f t="shared" si="38"/>
        <v>-0.797025641025641</v>
      </c>
      <c r="I150" s="34">
        <v>7111</v>
      </c>
      <c r="J150" s="35">
        <f t="shared" si="39"/>
        <v>2.5932289034866094</v>
      </c>
      <c r="K150" s="34">
        <v>13418</v>
      </c>
      <c r="L150" s="35">
        <f t="shared" si="37"/>
        <v>0.37620512820512819</v>
      </c>
      <c r="M150" s="34"/>
      <c r="N150" s="35"/>
      <c r="O150" s="35"/>
    </row>
    <row r="151" spans="2:18" x14ac:dyDescent="0.25">
      <c r="B151" s="33" t="s">
        <v>51</v>
      </c>
      <c r="C151" s="34">
        <v>7261</v>
      </c>
      <c r="D151" s="35">
        <v>-0.31994005806874593</v>
      </c>
      <c r="E151" s="34">
        <v>7066</v>
      </c>
      <c r="F151" s="35">
        <f t="shared" si="36"/>
        <v>-2.6855804985539189E-2</v>
      </c>
      <c r="G151" s="34">
        <v>2427</v>
      </c>
      <c r="H151" s="35">
        <f t="shared" si="38"/>
        <v>-0.6565242003962638</v>
      </c>
      <c r="I151" s="34">
        <v>9748</v>
      </c>
      <c r="J151" s="35">
        <f t="shared" si="39"/>
        <v>3.0164812525751961</v>
      </c>
      <c r="K151" s="34">
        <v>13644</v>
      </c>
      <c r="L151" s="35">
        <f t="shared" si="37"/>
        <v>0.9309368808378149</v>
      </c>
      <c r="M151" s="34"/>
      <c r="N151" s="35"/>
      <c r="O151" s="35"/>
    </row>
    <row r="152" spans="2:18" x14ac:dyDescent="0.25">
      <c r="B152" s="33" t="s">
        <v>53</v>
      </c>
      <c r="C152" s="34">
        <v>5207</v>
      </c>
      <c r="D152" s="35">
        <v>-5.7215281549882313E-2</v>
      </c>
      <c r="E152" s="34">
        <v>5464</v>
      </c>
      <c r="F152" s="35">
        <f t="shared" si="36"/>
        <v>4.9356635298636542E-2</v>
      </c>
      <c r="G152" s="34">
        <v>664</v>
      </c>
      <c r="H152" s="35">
        <f t="shared" si="38"/>
        <v>-0.87847730600292828</v>
      </c>
      <c r="I152" s="34">
        <v>8872</v>
      </c>
      <c r="J152" s="35">
        <f t="shared" si="39"/>
        <v>12.361445783132529</v>
      </c>
      <c r="K152" s="34">
        <v>9488</v>
      </c>
      <c r="L152" s="35">
        <f t="shared" si="37"/>
        <v>0.73645680819912163</v>
      </c>
      <c r="M152" s="34"/>
      <c r="N152" s="35"/>
      <c r="O152" s="35"/>
    </row>
    <row r="153" spans="2:18" x14ac:dyDescent="0.25">
      <c r="B153" s="33" t="s">
        <v>55</v>
      </c>
      <c r="C153" s="34">
        <v>6511</v>
      </c>
      <c r="D153" s="35">
        <v>-8.829349977165446E-3</v>
      </c>
      <c r="E153" s="34">
        <v>7004</v>
      </c>
      <c r="F153" s="35">
        <f t="shared" si="36"/>
        <v>7.571801566579639E-2</v>
      </c>
      <c r="G153" s="34">
        <v>711</v>
      </c>
      <c r="H153" s="35">
        <f t="shared" si="38"/>
        <v>-0.8984865790976585</v>
      </c>
      <c r="I153" s="34">
        <v>8502</v>
      </c>
      <c r="J153" s="35">
        <f t="shared" si="39"/>
        <v>10.957805907172995</v>
      </c>
      <c r="K153" s="34">
        <v>10761</v>
      </c>
      <c r="L153" s="35">
        <f t="shared" si="37"/>
        <v>0.53640776699029136</v>
      </c>
      <c r="M153" s="34"/>
      <c r="N153" s="35"/>
      <c r="O153" s="35"/>
    </row>
    <row r="154" spans="2:18" ht="15.75" x14ac:dyDescent="0.25">
      <c r="B154" s="36" t="s">
        <v>56</v>
      </c>
      <c r="C154" s="37">
        <v>100037</v>
      </c>
      <c r="D154" s="38">
        <v>-0.18887384355920245</v>
      </c>
      <c r="E154" s="37">
        <v>90578</v>
      </c>
      <c r="F154" s="38">
        <f t="shared" si="36"/>
        <v>-9.4555014644581492E-2</v>
      </c>
      <c r="G154" s="37">
        <v>24078</v>
      </c>
      <c r="H154" s="38">
        <f t="shared" si="38"/>
        <v>-0.7341738612024995</v>
      </c>
      <c r="I154" s="37">
        <v>64738</v>
      </c>
      <c r="J154" s="38">
        <f t="shared" si="39"/>
        <v>1.6886784616662514</v>
      </c>
      <c r="K154" s="37">
        <v>127895</v>
      </c>
      <c r="L154" s="38">
        <f t="shared" si="37"/>
        <v>0.41198745832321304</v>
      </c>
      <c r="M154" s="37">
        <v>78468</v>
      </c>
      <c r="N154" s="38">
        <v>-2.6258314305569352E-2</v>
      </c>
      <c r="O154" s="38">
        <v>0.28019055698763329</v>
      </c>
    </row>
    <row r="156" spans="2:18" x14ac:dyDescent="0.25">
      <c r="B156" s="40" t="s">
        <v>121</v>
      </c>
      <c r="C156" s="40"/>
      <c r="D156" s="40"/>
      <c r="E156" s="40"/>
      <c r="F156" s="40"/>
      <c r="G156" s="40"/>
      <c r="H156" s="40"/>
      <c r="I156" s="40"/>
      <c r="J156" s="40"/>
      <c r="K156" s="41"/>
      <c r="L156" s="40"/>
      <c r="M156" s="40"/>
      <c r="N156" s="40"/>
      <c r="O156" s="40"/>
    </row>
    <row r="159" spans="2:18" ht="21.75" thickBot="1" x14ac:dyDescent="0.3">
      <c r="B159" s="11" t="s">
        <v>128</v>
      </c>
      <c r="C159" s="12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R159" s="13" t="str">
        <f>CONCATENATE("año ",K162,": ",FIXED(K176,0)," (",FIXED(L176*100,1),"%)")</f>
        <v>año 2022: 145.994 (28,0%)</v>
      </c>
    </row>
    <row r="160" spans="2:18" ht="6" customHeight="1" thickBot="1" x14ac:dyDescent="0.3">
      <c r="B160" s="14"/>
      <c r="C160" s="15"/>
      <c r="D160" s="14"/>
      <c r="E160" s="14"/>
      <c r="F160" s="14"/>
      <c r="G160" s="16"/>
      <c r="H160" s="16"/>
      <c r="I160" s="16"/>
      <c r="J160" s="16"/>
      <c r="K160" s="14"/>
      <c r="L160" s="14"/>
      <c r="M160" s="16"/>
      <c r="N160" s="16"/>
      <c r="O160" s="16"/>
      <c r="R160" s="13" t="s">
        <v>81</v>
      </c>
    </row>
    <row r="161" spans="2:15" ht="22.5" thickTop="1" thickBot="1" x14ac:dyDescent="0.3">
      <c r="B161" s="17" t="s">
        <v>82</v>
      </c>
      <c r="C161" s="18" t="s">
        <v>82</v>
      </c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20"/>
    </row>
    <row r="162" spans="2:15" ht="22.5" thickTop="1" thickBot="1" x14ac:dyDescent="0.3">
      <c r="B162" s="17">
        <v>2017</v>
      </c>
      <c r="C162" s="21">
        <v>2018</v>
      </c>
      <c r="D162" s="22"/>
      <c r="E162" s="21">
        <v>2019</v>
      </c>
      <c r="F162" s="22"/>
      <c r="G162" s="21">
        <v>2020</v>
      </c>
      <c r="H162" s="22"/>
      <c r="I162" s="21">
        <v>2021</v>
      </c>
      <c r="J162" s="22"/>
      <c r="K162" s="21">
        <v>2022</v>
      </c>
      <c r="L162" s="23"/>
      <c r="M162" s="24">
        <v>2023</v>
      </c>
      <c r="N162" s="25"/>
      <c r="O162" s="26"/>
    </row>
    <row r="163" spans="2:15" ht="31.5" thickTop="1" thickBot="1" x14ac:dyDescent="0.3">
      <c r="B163" s="27"/>
      <c r="C163" s="28" t="s">
        <v>31</v>
      </c>
      <c r="D163" s="29" t="str">
        <f>CONCATENATE("Variación ",RIGHT(C162,2),"/",RIGHT(B162,2))</f>
        <v>Variación 18/17</v>
      </c>
      <c r="E163" s="30" t="s">
        <v>31</v>
      </c>
      <c r="F163" s="29" t="str">
        <f>CONCATENATE("Variación ",RIGHT(E162,2),"/",RIGHT(C162,2))</f>
        <v>Variación 19/18</v>
      </c>
      <c r="G163" s="30" t="s">
        <v>31</v>
      </c>
      <c r="H163" s="29" t="str">
        <f>CONCATENATE("Variación ",RIGHT(G162,2),"/",RIGHT(E162,2))</f>
        <v>Variación 20/19</v>
      </c>
      <c r="I163" s="30" t="s">
        <v>31</v>
      </c>
      <c r="J163" s="29" t="str">
        <f>CONCATENATE("Variación ",RIGHT(I162,2),"/",RIGHT(G162,2))</f>
        <v>Variación 21/20</v>
      </c>
      <c r="K163" s="30" t="s">
        <v>31</v>
      </c>
      <c r="L163" s="29" t="str">
        <f>CONCATENATE("Variación ",RIGHT(K162,2),"/",RIGHT(E162,2))</f>
        <v>Variación 22/19</v>
      </c>
      <c r="M163" s="31" t="s">
        <v>31</v>
      </c>
      <c r="N163" s="32" t="str">
        <f>CONCATENATE("Variación ",RIGHT(M162,2),"/",RIGHT(K162,2))</f>
        <v>Variación 23/22</v>
      </c>
      <c r="O163" s="32" t="str">
        <f>CONCATENATE("Variación ",RIGHT(M162,2),"/",RIGHT(E162,2))</f>
        <v>Variación 23/19</v>
      </c>
    </row>
    <row r="164" spans="2:15" x14ac:dyDescent="0.25">
      <c r="B164" s="33" t="s">
        <v>33</v>
      </c>
      <c r="C164" s="34">
        <v>8279</v>
      </c>
      <c r="D164" s="35">
        <v>0.16327104116903191</v>
      </c>
      <c r="E164" s="34">
        <v>7002</v>
      </c>
      <c r="F164" s="35">
        <f t="shared" ref="F164:F176" si="42">IFERROR(E164/C164-1,"-")</f>
        <v>-0.15424568184563348</v>
      </c>
      <c r="G164" s="34">
        <v>7283</v>
      </c>
      <c r="H164" s="35">
        <f>IFERROR(G164/E164-1,"-")</f>
        <v>4.0131391031134056E-2</v>
      </c>
      <c r="I164" s="34">
        <v>1658</v>
      </c>
      <c r="J164" s="35">
        <f>IFERROR(I164/G164-1,"-")</f>
        <v>-0.77234656048331729</v>
      </c>
      <c r="K164" s="34">
        <v>6827</v>
      </c>
      <c r="L164" s="35">
        <f t="shared" ref="L164:L176" si="43">IFERROR(K164/E164-1,"-")</f>
        <v>-2.4992859183090577E-2</v>
      </c>
      <c r="M164" s="34">
        <v>10368</v>
      </c>
      <c r="N164" s="35">
        <f>IFERROR(M164/K164-1,"-")</f>
        <v>0.51867584590596172</v>
      </c>
      <c r="O164" s="35">
        <f>IFERROR(M164/E164-1,"-")</f>
        <v>0.48071979434447298</v>
      </c>
    </row>
    <row r="165" spans="2:15" x14ac:dyDescent="0.25">
      <c r="B165" s="33" t="s">
        <v>35</v>
      </c>
      <c r="C165" s="34">
        <v>9851</v>
      </c>
      <c r="D165" s="35">
        <v>-4.977331918587824E-2</v>
      </c>
      <c r="E165" s="34">
        <v>8811</v>
      </c>
      <c r="F165" s="35">
        <f t="shared" si="42"/>
        <v>-0.10557303827022635</v>
      </c>
      <c r="G165" s="34">
        <v>10298</v>
      </c>
      <c r="H165" s="35">
        <f t="shared" ref="H165:H176" si="44">IFERROR(G165/E165-1,"-")</f>
        <v>0.16876631483373061</v>
      </c>
      <c r="I165" s="34">
        <v>1893</v>
      </c>
      <c r="J165" s="35">
        <f t="shared" ref="J165:J176" si="45">IFERROR(I165/G165-1,"-")</f>
        <v>-0.81617789862109147</v>
      </c>
      <c r="K165" s="34">
        <v>15678</v>
      </c>
      <c r="L165" s="35">
        <f t="shared" si="43"/>
        <v>0.77936670071501535</v>
      </c>
      <c r="M165" s="34">
        <v>14068</v>
      </c>
      <c r="N165" s="35">
        <f t="shared" ref="N165:N175" si="46">IFERROR(M165/K165-1,"-")</f>
        <v>-0.10269166985584899</v>
      </c>
      <c r="O165" s="35">
        <f t="shared" ref="O165:O175" si="47">IFERROR(M165/E165-1,"-")</f>
        <v>0.59664056293269785</v>
      </c>
    </row>
    <row r="166" spans="2:15" x14ac:dyDescent="0.25">
      <c r="B166" s="33" t="s">
        <v>37</v>
      </c>
      <c r="C166" s="34">
        <v>12654</v>
      </c>
      <c r="D166" s="35">
        <v>0.32198077726702889</v>
      </c>
      <c r="E166" s="34">
        <v>10621</v>
      </c>
      <c r="F166" s="35">
        <f t="shared" si="42"/>
        <v>-0.16066066066066065</v>
      </c>
      <c r="G166" s="34">
        <v>5634</v>
      </c>
      <c r="H166" s="35">
        <f t="shared" si="44"/>
        <v>-0.46954147443743532</v>
      </c>
      <c r="I166" s="34">
        <v>1781</v>
      </c>
      <c r="J166" s="35">
        <f t="shared" si="45"/>
        <v>-0.68388356407525741</v>
      </c>
      <c r="K166" s="34">
        <v>13076</v>
      </c>
      <c r="L166" s="35">
        <f t="shared" si="43"/>
        <v>0.23114584314094722</v>
      </c>
      <c r="M166" s="34">
        <v>12707</v>
      </c>
      <c r="N166" s="35">
        <f t="shared" si="46"/>
        <v>-2.8219639033343569E-2</v>
      </c>
      <c r="O166" s="35">
        <f t="shared" si="47"/>
        <v>0.19640335185010827</v>
      </c>
    </row>
    <row r="167" spans="2:15" x14ac:dyDescent="0.25">
      <c r="B167" s="33" t="s">
        <v>39</v>
      </c>
      <c r="C167" s="34">
        <v>13764</v>
      </c>
      <c r="D167" s="35">
        <v>-0.20088248954946586</v>
      </c>
      <c r="E167" s="34">
        <v>13268</v>
      </c>
      <c r="F167" s="35">
        <f t="shared" si="42"/>
        <v>-3.6036036036036001E-2</v>
      </c>
      <c r="G167" s="34">
        <v>0</v>
      </c>
      <c r="H167" s="35">
        <f t="shared" si="44"/>
        <v>-1</v>
      </c>
      <c r="I167" s="34">
        <v>2392</v>
      </c>
      <c r="J167" s="35" t="str">
        <f t="shared" si="45"/>
        <v>-</v>
      </c>
      <c r="K167" s="34">
        <v>12231</v>
      </c>
      <c r="L167" s="35">
        <f t="shared" si="43"/>
        <v>-7.8157974072957437E-2</v>
      </c>
      <c r="M167" s="34">
        <v>13005</v>
      </c>
      <c r="N167" s="35">
        <f t="shared" si="46"/>
        <v>6.3281824871228798E-2</v>
      </c>
      <c r="O167" s="35">
        <f t="shared" si="47"/>
        <v>-1.9822128429303643E-2</v>
      </c>
    </row>
    <row r="168" spans="2:15" x14ac:dyDescent="0.25">
      <c r="B168" s="33" t="s">
        <v>41</v>
      </c>
      <c r="C168" s="34">
        <v>13458</v>
      </c>
      <c r="D168" s="35">
        <v>0.32512800315084678</v>
      </c>
      <c r="E168" s="34">
        <v>9458</v>
      </c>
      <c r="F168" s="35">
        <f t="shared" si="42"/>
        <v>-0.29722098380145634</v>
      </c>
      <c r="G168" s="34">
        <v>0</v>
      </c>
      <c r="H168" s="35">
        <f t="shared" si="44"/>
        <v>-1</v>
      </c>
      <c r="I168" s="34">
        <v>4201</v>
      </c>
      <c r="J168" s="35" t="str">
        <f t="shared" si="45"/>
        <v>-</v>
      </c>
      <c r="K168" s="34">
        <v>10132</v>
      </c>
      <c r="L168" s="35">
        <f t="shared" si="43"/>
        <v>7.1262423345316073E-2</v>
      </c>
      <c r="M168" s="34">
        <v>8573</v>
      </c>
      <c r="N168" s="35">
        <f t="shared" si="46"/>
        <v>-0.15386893012238456</v>
      </c>
      <c r="O168" s="35">
        <f t="shared" si="47"/>
        <v>-9.3571579615140621E-2</v>
      </c>
    </row>
    <row r="169" spans="2:15" x14ac:dyDescent="0.25">
      <c r="B169" s="33" t="s">
        <v>43</v>
      </c>
      <c r="C169" s="34">
        <v>10641</v>
      </c>
      <c r="D169" s="35">
        <v>0.47117378681045219</v>
      </c>
      <c r="E169" s="34">
        <v>8453</v>
      </c>
      <c r="F169" s="35">
        <f t="shared" si="42"/>
        <v>-0.2056197725777652</v>
      </c>
      <c r="G169" s="34">
        <v>20</v>
      </c>
      <c r="H169" s="35">
        <f t="shared" si="44"/>
        <v>-0.99763397610315863</v>
      </c>
      <c r="I169" s="34">
        <v>4626</v>
      </c>
      <c r="J169" s="35">
        <f t="shared" si="45"/>
        <v>230.3</v>
      </c>
      <c r="K169" s="34">
        <v>8759</v>
      </c>
      <c r="L169" s="35">
        <f t="shared" si="43"/>
        <v>3.6200165621672831E-2</v>
      </c>
      <c r="M169" s="34">
        <v>7681</v>
      </c>
      <c r="N169" s="35">
        <f t="shared" si="46"/>
        <v>-0.12307341020664464</v>
      </c>
      <c r="O169" s="35">
        <f t="shared" si="47"/>
        <v>-9.132852241807643E-2</v>
      </c>
    </row>
    <row r="170" spans="2:15" x14ac:dyDescent="0.25">
      <c r="B170" s="33" t="s">
        <v>45</v>
      </c>
      <c r="C170" s="34">
        <v>13157</v>
      </c>
      <c r="D170" s="35">
        <v>-6.6349701958558049E-2</v>
      </c>
      <c r="E170" s="34">
        <v>9742</v>
      </c>
      <c r="F170" s="35">
        <f t="shared" si="42"/>
        <v>-0.25955764992019459</v>
      </c>
      <c r="G170" s="34">
        <v>1266</v>
      </c>
      <c r="H170" s="35">
        <f t="shared" si="44"/>
        <v>-0.87004721823034281</v>
      </c>
      <c r="I170" s="34">
        <v>8054</v>
      </c>
      <c r="J170" s="35">
        <f t="shared" si="45"/>
        <v>5.3617693522906791</v>
      </c>
      <c r="K170" s="34">
        <v>13788</v>
      </c>
      <c r="L170" s="35">
        <f t="shared" si="43"/>
        <v>0.41531513036337508</v>
      </c>
      <c r="M170" s="34">
        <v>14453</v>
      </c>
      <c r="N170" s="35">
        <f t="shared" si="46"/>
        <v>4.8230345227734173E-2</v>
      </c>
      <c r="O170" s="35">
        <f t="shared" si="47"/>
        <v>0.48357626770683648</v>
      </c>
    </row>
    <row r="171" spans="2:15" x14ac:dyDescent="0.25">
      <c r="B171" s="33" t="s">
        <v>47</v>
      </c>
      <c r="C171" s="34">
        <v>14521</v>
      </c>
      <c r="D171" s="35">
        <v>-6.4790365170348418E-2</v>
      </c>
      <c r="E171" s="34">
        <v>11261</v>
      </c>
      <c r="F171" s="35">
        <f t="shared" si="42"/>
        <v>-0.22450244473521108</v>
      </c>
      <c r="G171" s="34">
        <v>4235</v>
      </c>
      <c r="H171" s="35">
        <f t="shared" si="44"/>
        <v>-0.62392327501998046</v>
      </c>
      <c r="I171" s="34">
        <v>14244</v>
      </c>
      <c r="J171" s="35">
        <f t="shared" si="45"/>
        <v>2.363400236127509</v>
      </c>
      <c r="K171" s="34">
        <v>15183</v>
      </c>
      <c r="L171" s="35">
        <f t="shared" si="43"/>
        <v>0.34828168013497907</v>
      </c>
      <c r="M171" s="34">
        <v>13260</v>
      </c>
      <c r="N171" s="35">
        <f t="shared" si="46"/>
        <v>-0.1266548113021142</v>
      </c>
      <c r="O171" s="35">
        <f t="shared" si="47"/>
        <v>0.17751531835538592</v>
      </c>
    </row>
    <row r="172" spans="2:15" x14ac:dyDescent="0.25">
      <c r="B172" s="33" t="s">
        <v>49</v>
      </c>
      <c r="C172" s="34">
        <v>10546</v>
      </c>
      <c r="D172" s="35">
        <v>0.37478816321209751</v>
      </c>
      <c r="E172" s="34">
        <v>9691</v>
      </c>
      <c r="F172" s="35">
        <f t="shared" si="42"/>
        <v>-8.1073392755547147E-2</v>
      </c>
      <c r="G172" s="34">
        <v>1346</v>
      </c>
      <c r="H172" s="35">
        <f t="shared" si="44"/>
        <v>-0.86110824476318237</v>
      </c>
      <c r="I172" s="34">
        <v>6060</v>
      </c>
      <c r="J172" s="35">
        <f t="shared" si="45"/>
        <v>3.5022288261515602</v>
      </c>
      <c r="K172" s="34">
        <v>10747</v>
      </c>
      <c r="L172" s="35">
        <f t="shared" si="43"/>
        <v>0.10896708286038592</v>
      </c>
      <c r="M172" s="34"/>
      <c r="N172" s="35"/>
      <c r="O172" s="35"/>
    </row>
    <row r="173" spans="2:15" x14ac:dyDescent="0.25">
      <c r="B173" s="33" t="s">
        <v>51</v>
      </c>
      <c r="C173" s="34">
        <v>9098</v>
      </c>
      <c r="D173" s="35">
        <v>-0.21636520241171409</v>
      </c>
      <c r="E173" s="34">
        <v>9842</v>
      </c>
      <c r="F173" s="35">
        <f t="shared" si="42"/>
        <v>8.1776214552648829E-2</v>
      </c>
      <c r="G173" s="34">
        <v>3132</v>
      </c>
      <c r="H173" s="35">
        <f t="shared" si="44"/>
        <v>-0.68177199756147122</v>
      </c>
      <c r="I173" s="34">
        <v>11299</v>
      </c>
      <c r="J173" s="35">
        <f t="shared" si="45"/>
        <v>2.6075989782886335</v>
      </c>
      <c r="K173" s="34">
        <v>14918</v>
      </c>
      <c r="L173" s="35">
        <f t="shared" si="43"/>
        <v>0.5157488315383052</v>
      </c>
      <c r="M173" s="34"/>
      <c r="N173" s="35"/>
      <c r="O173" s="35"/>
    </row>
    <row r="174" spans="2:15" x14ac:dyDescent="0.25">
      <c r="B174" s="33" t="s">
        <v>53</v>
      </c>
      <c r="C174" s="34">
        <v>4527</v>
      </c>
      <c r="D174" s="35">
        <v>-0.19477054429028817</v>
      </c>
      <c r="E174" s="34">
        <v>7140</v>
      </c>
      <c r="F174" s="35">
        <f t="shared" si="42"/>
        <v>0.57720344599072226</v>
      </c>
      <c r="G174" s="34">
        <v>502</v>
      </c>
      <c r="H174" s="35">
        <f t="shared" si="44"/>
        <v>-0.92969187675070031</v>
      </c>
      <c r="I174" s="34">
        <v>11771</v>
      </c>
      <c r="J174" s="35">
        <f t="shared" si="45"/>
        <v>22.448207171314742</v>
      </c>
      <c r="K174" s="34">
        <v>10589</v>
      </c>
      <c r="L174" s="35">
        <f t="shared" si="43"/>
        <v>0.48305322128851547</v>
      </c>
      <c r="M174" s="34"/>
      <c r="N174" s="35"/>
      <c r="O174" s="35"/>
    </row>
    <row r="175" spans="2:15" x14ac:dyDescent="0.25">
      <c r="B175" s="33" t="s">
        <v>55</v>
      </c>
      <c r="C175" s="34">
        <v>7937</v>
      </c>
      <c r="D175" s="35">
        <v>0.11694342808893898</v>
      </c>
      <c r="E175" s="34">
        <v>8803</v>
      </c>
      <c r="F175" s="35">
        <f t="shared" si="42"/>
        <v>0.10910923522741589</v>
      </c>
      <c r="G175" s="34">
        <v>2106</v>
      </c>
      <c r="H175" s="35">
        <f t="shared" si="44"/>
        <v>-0.76076337612177669</v>
      </c>
      <c r="I175" s="34">
        <v>12535</v>
      </c>
      <c r="J175" s="35">
        <f t="shared" si="45"/>
        <v>4.9520417853751191</v>
      </c>
      <c r="K175" s="34">
        <v>14066</v>
      </c>
      <c r="L175" s="35">
        <f t="shared" si="43"/>
        <v>0.59786436442122004</v>
      </c>
      <c r="M175" s="34"/>
      <c r="N175" s="35"/>
      <c r="O175" s="35"/>
    </row>
    <row r="176" spans="2:15" ht="15.75" x14ac:dyDescent="0.25">
      <c r="B176" s="36" t="s">
        <v>56</v>
      </c>
      <c r="C176" s="37">
        <v>128433</v>
      </c>
      <c r="D176" s="38">
        <v>4.1655514732718668E-2</v>
      </c>
      <c r="E176" s="37">
        <v>114092</v>
      </c>
      <c r="F176" s="38">
        <f t="shared" si="42"/>
        <v>-0.11166133314646542</v>
      </c>
      <c r="G176" s="37">
        <v>35822</v>
      </c>
      <c r="H176" s="38">
        <f t="shared" si="44"/>
        <v>-0.68602531290537461</v>
      </c>
      <c r="I176" s="37">
        <v>80514</v>
      </c>
      <c r="J176" s="38">
        <f t="shared" si="45"/>
        <v>1.2476131985930432</v>
      </c>
      <c r="K176" s="37">
        <v>145994</v>
      </c>
      <c r="L176" s="38">
        <f t="shared" si="43"/>
        <v>0.27961644988255085</v>
      </c>
      <c r="M176" s="37">
        <v>94115</v>
      </c>
      <c r="N176" s="38">
        <v>-1.6294918159583616E-2</v>
      </c>
      <c r="O176" s="38">
        <v>0.19714816322377127</v>
      </c>
    </row>
    <row r="178" spans="2:18" x14ac:dyDescent="0.25">
      <c r="B178" s="40" t="s">
        <v>121</v>
      </c>
      <c r="C178" s="40"/>
      <c r="D178" s="40"/>
      <c r="E178" s="40"/>
      <c r="F178" s="40"/>
      <c r="G178" s="40"/>
      <c r="H178" s="40"/>
      <c r="I178" s="40"/>
      <c r="J178" s="40"/>
      <c r="K178" s="41"/>
      <c r="L178" s="40"/>
      <c r="M178" s="40"/>
      <c r="N178" s="40"/>
      <c r="O178" s="40"/>
    </row>
    <row r="181" spans="2:18" ht="21.75" thickBot="1" x14ac:dyDescent="0.3">
      <c r="B181" s="11" t="s">
        <v>129</v>
      </c>
      <c r="C181" s="12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R181" s="13" t="str">
        <f>CONCATENATE("año ",K184,": ",FIXED(K198,0)," (",FIXED(L198*100,1),"%)")</f>
        <v>año 2022: 18.083 (16,0%)</v>
      </c>
    </row>
    <row r="182" spans="2:18" ht="6" customHeight="1" thickBot="1" x14ac:dyDescent="0.3">
      <c r="B182" s="14"/>
      <c r="C182" s="15"/>
      <c r="D182" s="14"/>
      <c r="E182" s="14"/>
      <c r="F182" s="14"/>
      <c r="G182" s="16"/>
      <c r="H182" s="16"/>
      <c r="I182" s="16"/>
      <c r="J182" s="16"/>
      <c r="K182" s="14"/>
      <c r="L182" s="14"/>
      <c r="M182" s="16"/>
      <c r="N182" s="16"/>
      <c r="O182" s="16"/>
      <c r="R182" s="13" t="s">
        <v>84</v>
      </c>
    </row>
    <row r="183" spans="2:18" ht="22.5" thickTop="1" thickBot="1" x14ac:dyDescent="0.3">
      <c r="B183" s="17" t="s">
        <v>85</v>
      </c>
      <c r="C183" s="18" t="s">
        <v>85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20"/>
    </row>
    <row r="184" spans="2:18" ht="22.5" thickTop="1" thickBot="1" x14ac:dyDescent="0.3">
      <c r="B184" s="17">
        <v>2017</v>
      </c>
      <c r="C184" s="21">
        <v>2018</v>
      </c>
      <c r="D184" s="22"/>
      <c r="E184" s="21">
        <v>2019</v>
      </c>
      <c r="F184" s="22"/>
      <c r="G184" s="21">
        <v>2020</v>
      </c>
      <c r="H184" s="22"/>
      <c r="I184" s="21">
        <v>2021</v>
      </c>
      <c r="J184" s="22"/>
      <c r="K184" s="21">
        <v>2022</v>
      </c>
      <c r="L184" s="23"/>
      <c r="M184" s="24">
        <v>2023</v>
      </c>
      <c r="N184" s="25"/>
      <c r="O184" s="26"/>
    </row>
    <row r="185" spans="2:18" ht="31.5" thickTop="1" thickBot="1" x14ac:dyDescent="0.3">
      <c r="B185" s="27"/>
      <c r="C185" s="28" t="s">
        <v>31</v>
      </c>
      <c r="D185" s="29" t="str">
        <f>CONCATENATE("Variación ",RIGHT(C184,2),"/",RIGHT(B184,2))</f>
        <v>Variación 18/17</v>
      </c>
      <c r="E185" s="30" t="s">
        <v>31</v>
      </c>
      <c r="F185" s="29" t="str">
        <f>CONCATENATE("Variación ",RIGHT(E184,2),"/",RIGHT(C184,2))</f>
        <v>Variación 19/18</v>
      </c>
      <c r="G185" s="30" t="s">
        <v>31</v>
      </c>
      <c r="H185" s="29" t="str">
        <f>CONCATENATE("Variación ",RIGHT(G184,2),"/",RIGHT(E184,2))</f>
        <v>Variación 20/19</v>
      </c>
      <c r="I185" s="30" t="s">
        <v>31</v>
      </c>
      <c r="J185" s="29" t="str">
        <f>CONCATENATE("Variación ",RIGHT(I184,2),"/",RIGHT(G184,2))</f>
        <v>Variación 21/20</v>
      </c>
      <c r="K185" s="30" t="s">
        <v>31</v>
      </c>
      <c r="L185" s="29" t="str">
        <f>CONCATENATE("Variación ",RIGHT(K184,2),"/",RIGHT(E184,2))</f>
        <v>Variación 22/19</v>
      </c>
      <c r="M185" s="31" t="s">
        <v>31</v>
      </c>
      <c r="N185" s="32" t="str">
        <f>CONCATENATE("Variación ",RIGHT(M184,2),"/",RIGHT(K184,2))</f>
        <v>Variación 23/22</v>
      </c>
      <c r="O185" s="32" t="str">
        <f>CONCATENATE("Variación ",RIGHT(M184,2),"/",RIGHT(E184,2))</f>
        <v>Variación 23/19</v>
      </c>
    </row>
    <row r="186" spans="2:18" x14ac:dyDescent="0.25">
      <c r="B186" s="33" t="s">
        <v>33</v>
      </c>
      <c r="C186" s="34">
        <v>1539</v>
      </c>
      <c r="D186" s="35">
        <v>2.4633821571238279E-2</v>
      </c>
      <c r="E186" s="34">
        <v>1364</v>
      </c>
      <c r="F186" s="35">
        <f t="shared" ref="F186:F198" si="48">IFERROR(E186/C186-1,"-")</f>
        <v>-0.11371020142949972</v>
      </c>
      <c r="G186" s="34">
        <v>1280</v>
      </c>
      <c r="H186" s="35">
        <f>IFERROR(G186/E186-1,"-")</f>
        <v>-6.1583577712609916E-2</v>
      </c>
      <c r="I186" s="34">
        <v>400</v>
      </c>
      <c r="J186" s="35">
        <f>IFERROR(I186/G186-1,"-")</f>
        <v>-0.6875</v>
      </c>
      <c r="K186" s="34">
        <v>1124</v>
      </c>
      <c r="L186" s="35">
        <f t="shared" ref="L186:L198" si="49">IFERROR(K186/E186-1,"-")</f>
        <v>-0.17595307917888559</v>
      </c>
      <c r="M186" s="34">
        <v>2339</v>
      </c>
      <c r="N186" s="35">
        <f>IFERROR(M186/K186-1,"-")</f>
        <v>1.0809608540925266</v>
      </c>
      <c r="O186" s="35">
        <f>IFERROR(M186/E186-1,"-")</f>
        <v>0.71480938416422291</v>
      </c>
    </row>
    <row r="187" spans="2:18" x14ac:dyDescent="0.25">
      <c r="B187" s="33" t="s">
        <v>35</v>
      </c>
      <c r="C187" s="34">
        <v>1034</v>
      </c>
      <c r="D187" s="35">
        <v>-6.0000000000000053E-2</v>
      </c>
      <c r="E187" s="34">
        <v>914</v>
      </c>
      <c r="F187" s="35">
        <f t="shared" si="48"/>
        <v>-0.11605415860735013</v>
      </c>
      <c r="G187" s="34">
        <v>1364</v>
      </c>
      <c r="H187" s="35">
        <f t="shared" ref="H187:H198" si="50">IFERROR(G187/E187-1,"-")</f>
        <v>0.49234135667396051</v>
      </c>
      <c r="I187" s="34">
        <v>62</v>
      </c>
      <c r="J187" s="35">
        <f t="shared" ref="J187:J198" si="51">IFERROR(I187/G187-1,"-")</f>
        <v>-0.95454545454545459</v>
      </c>
      <c r="K187" s="34">
        <v>1766</v>
      </c>
      <c r="L187" s="35">
        <f t="shared" si="49"/>
        <v>0.93216630196936534</v>
      </c>
      <c r="M187" s="34">
        <v>2375</v>
      </c>
      <c r="N187" s="35">
        <f t="shared" ref="N187:N197" si="52">IFERROR(M187/K187-1,"-")</f>
        <v>0.3448471121177803</v>
      </c>
      <c r="O187" s="35">
        <f t="shared" ref="O187:O197" si="53">IFERROR(M187/E187-1,"-")</f>
        <v>1.598468271334792</v>
      </c>
    </row>
    <row r="188" spans="2:18" x14ac:dyDescent="0.25">
      <c r="B188" s="33" t="s">
        <v>37</v>
      </c>
      <c r="C188" s="34">
        <v>1185</v>
      </c>
      <c r="D188" s="35">
        <v>0.3137472283813747</v>
      </c>
      <c r="E188" s="34">
        <v>1249</v>
      </c>
      <c r="F188" s="35">
        <f t="shared" si="48"/>
        <v>5.4008438818565319E-2</v>
      </c>
      <c r="G188" s="34">
        <v>571</v>
      </c>
      <c r="H188" s="35">
        <f t="shared" si="50"/>
        <v>-0.54283426741393115</v>
      </c>
      <c r="I188" s="34">
        <v>53</v>
      </c>
      <c r="J188" s="35">
        <f t="shared" si="51"/>
        <v>-0.90718038528896672</v>
      </c>
      <c r="K188" s="34">
        <v>1282</v>
      </c>
      <c r="L188" s="35">
        <f t="shared" si="49"/>
        <v>2.6421136909527521E-2</v>
      </c>
      <c r="M188" s="34">
        <v>2372</v>
      </c>
      <c r="N188" s="35">
        <f t="shared" si="52"/>
        <v>0.85023400936037441</v>
      </c>
      <c r="O188" s="35">
        <f t="shared" si="53"/>
        <v>0.89911929543634916</v>
      </c>
    </row>
    <row r="189" spans="2:18" x14ac:dyDescent="0.25">
      <c r="B189" s="33" t="s">
        <v>39</v>
      </c>
      <c r="C189" s="34">
        <v>1538</v>
      </c>
      <c r="D189" s="35">
        <v>-0.220476431829701</v>
      </c>
      <c r="E189" s="34">
        <v>2240</v>
      </c>
      <c r="F189" s="35">
        <f t="shared" si="48"/>
        <v>0.4564369310793237</v>
      </c>
      <c r="G189" s="34">
        <v>0</v>
      </c>
      <c r="H189" s="35">
        <f t="shared" si="50"/>
        <v>-1</v>
      </c>
      <c r="I189" s="34">
        <v>111</v>
      </c>
      <c r="J189" s="35" t="str">
        <f t="shared" si="51"/>
        <v>-</v>
      </c>
      <c r="K189" s="34">
        <v>1156</v>
      </c>
      <c r="L189" s="35">
        <f t="shared" si="49"/>
        <v>-0.48392857142857137</v>
      </c>
      <c r="M189" s="34">
        <v>1596</v>
      </c>
      <c r="N189" s="35">
        <f t="shared" si="52"/>
        <v>0.38062283737024227</v>
      </c>
      <c r="O189" s="35">
        <f t="shared" si="53"/>
        <v>-0.28749999999999998</v>
      </c>
    </row>
    <row r="190" spans="2:18" x14ac:dyDescent="0.25">
      <c r="B190" s="33" t="s">
        <v>41</v>
      </c>
      <c r="C190" s="34">
        <v>998</v>
      </c>
      <c r="D190" s="35">
        <v>-0.23932926829268297</v>
      </c>
      <c r="E190" s="34">
        <v>1031</v>
      </c>
      <c r="F190" s="35">
        <f t="shared" si="48"/>
        <v>3.3066132264529147E-2</v>
      </c>
      <c r="G190" s="34">
        <v>0</v>
      </c>
      <c r="H190" s="35">
        <f t="shared" si="50"/>
        <v>-1</v>
      </c>
      <c r="I190" s="34">
        <v>645</v>
      </c>
      <c r="J190" s="35" t="str">
        <f t="shared" si="51"/>
        <v>-</v>
      </c>
      <c r="K190" s="34">
        <v>1027</v>
      </c>
      <c r="L190" s="35">
        <f t="shared" si="49"/>
        <v>-3.8797284190106307E-3</v>
      </c>
      <c r="M190" s="34">
        <v>2115</v>
      </c>
      <c r="N190" s="35">
        <f t="shared" si="52"/>
        <v>1.059396299902629</v>
      </c>
      <c r="O190" s="35">
        <f t="shared" si="53"/>
        <v>1.0514064015518914</v>
      </c>
    </row>
    <row r="191" spans="2:18" x14ac:dyDescent="0.25">
      <c r="B191" s="33" t="s">
        <v>43</v>
      </c>
      <c r="C191" s="34">
        <v>1516</v>
      </c>
      <c r="D191" s="35">
        <v>0.39594843462246776</v>
      </c>
      <c r="E191" s="34">
        <v>1071</v>
      </c>
      <c r="F191" s="35">
        <f t="shared" si="48"/>
        <v>-0.29353562005277045</v>
      </c>
      <c r="G191" s="34">
        <v>0</v>
      </c>
      <c r="H191" s="35">
        <f t="shared" si="50"/>
        <v>-1</v>
      </c>
      <c r="I191" s="34">
        <v>954</v>
      </c>
      <c r="J191" s="35" t="str">
        <f t="shared" si="51"/>
        <v>-</v>
      </c>
      <c r="K191" s="34">
        <v>1192</v>
      </c>
      <c r="L191" s="35">
        <f t="shared" si="49"/>
        <v>0.11297852474323067</v>
      </c>
      <c r="M191" s="34">
        <v>1506</v>
      </c>
      <c r="N191" s="35">
        <f t="shared" si="52"/>
        <v>0.26342281879194629</v>
      </c>
      <c r="O191" s="35">
        <f t="shared" si="53"/>
        <v>0.40616246498599429</v>
      </c>
    </row>
    <row r="192" spans="2:18" x14ac:dyDescent="0.25">
      <c r="B192" s="33" t="s">
        <v>45</v>
      </c>
      <c r="C192" s="34">
        <v>2246</v>
      </c>
      <c r="D192" s="35">
        <v>3.885291396854762E-2</v>
      </c>
      <c r="E192" s="34">
        <v>1651</v>
      </c>
      <c r="F192" s="35">
        <f t="shared" si="48"/>
        <v>-0.26491540516473733</v>
      </c>
      <c r="G192" s="34">
        <v>1197</v>
      </c>
      <c r="H192" s="35">
        <f t="shared" si="50"/>
        <v>-0.27498485766202296</v>
      </c>
      <c r="I192" s="34">
        <v>1616</v>
      </c>
      <c r="J192" s="35">
        <f t="shared" si="51"/>
        <v>0.3500417710944026</v>
      </c>
      <c r="K192" s="34">
        <v>1679</v>
      </c>
      <c r="L192" s="35">
        <f t="shared" si="49"/>
        <v>1.6959418534221671E-2</v>
      </c>
      <c r="M192" s="34">
        <v>2276</v>
      </c>
      <c r="N192" s="35">
        <f t="shared" si="52"/>
        <v>0.35556879094699223</v>
      </c>
      <c r="O192" s="35">
        <f t="shared" si="53"/>
        <v>0.37855844942459105</v>
      </c>
    </row>
    <row r="193" spans="2:18" x14ac:dyDescent="0.25">
      <c r="B193" s="33" t="s">
        <v>47</v>
      </c>
      <c r="C193" s="34">
        <v>1892</v>
      </c>
      <c r="D193" s="35">
        <v>0.27065144392209528</v>
      </c>
      <c r="E193" s="34">
        <v>1445</v>
      </c>
      <c r="F193" s="35">
        <f t="shared" si="48"/>
        <v>-0.23625792811839319</v>
      </c>
      <c r="G193" s="34">
        <v>1074</v>
      </c>
      <c r="H193" s="35">
        <f t="shared" si="50"/>
        <v>-0.25674740484429071</v>
      </c>
      <c r="I193" s="34">
        <v>1023</v>
      </c>
      <c r="J193" s="35">
        <f t="shared" si="51"/>
        <v>-4.748603351955305E-2</v>
      </c>
      <c r="K193" s="34">
        <v>362</v>
      </c>
      <c r="L193" s="35">
        <f t="shared" si="49"/>
        <v>-0.74948096885813142</v>
      </c>
      <c r="M193" s="34">
        <v>957</v>
      </c>
      <c r="N193" s="35">
        <f t="shared" si="52"/>
        <v>1.6436464088397789</v>
      </c>
      <c r="O193" s="35">
        <f t="shared" si="53"/>
        <v>-0.3377162629757785</v>
      </c>
    </row>
    <row r="194" spans="2:18" x14ac:dyDescent="0.25">
      <c r="B194" s="33" t="s">
        <v>49</v>
      </c>
      <c r="C194" s="34">
        <v>1168</v>
      </c>
      <c r="D194" s="35">
        <v>0.24520255863539453</v>
      </c>
      <c r="E194" s="34">
        <v>992</v>
      </c>
      <c r="F194" s="35">
        <f t="shared" si="48"/>
        <v>-0.15068493150684936</v>
      </c>
      <c r="G194" s="34">
        <v>242</v>
      </c>
      <c r="H194" s="35">
        <f t="shared" si="50"/>
        <v>-0.75604838709677424</v>
      </c>
      <c r="I194" s="34">
        <v>1252</v>
      </c>
      <c r="J194" s="35">
        <f t="shared" si="51"/>
        <v>4.1735537190082646</v>
      </c>
      <c r="K194" s="34">
        <v>1627</v>
      </c>
      <c r="L194" s="35">
        <f t="shared" si="49"/>
        <v>0.6401209677419355</v>
      </c>
      <c r="M194" s="34"/>
      <c r="N194" s="35"/>
      <c r="O194" s="35"/>
    </row>
    <row r="195" spans="2:18" x14ac:dyDescent="0.25">
      <c r="B195" s="33" t="s">
        <v>51</v>
      </c>
      <c r="C195" s="34">
        <v>1408</v>
      </c>
      <c r="D195" s="35">
        <v>0.43673469387755093</v>
      </c>
      <c r="E195" s="34">
        <v>1154</v>
      </c>
      <c r="F195" s="35">
        <f t="shared" si="48"/>
        <v>-0.18039772727272729</v>
      </c>
      <c r="G195" s="34">
        <v>433</v>
      </c>
      <c r="H195" s="35">
        <f t="shared" si="50"/>
        <v>-0.62478336221837094</v>
      </c>
      <c r="I195" s="34">
        <v>1731</v>
      </c>
      <c r="J195" s="35">
        <f t="shared" si="51"/>
        <v>2.9976905311778292</v>
      </c>
      <c r="K195" s="34">
        <v>1194</v>
      </c>
      <c r="L195" s="35">
        <f t="shared" si="49"/>
        <v>3.4662045060658508E-2</v>
      </c>
      <c r="M195" s="34"/>
      <c r="N195" s="35"/>
      <c r="O195" s="35"/>
    </row>
    <row r="196" spans="2:18" x14ac:dyDescent="0.25">
      <c r="B196" s="33" t="s">
        <v>53</v>
      </c>
      <c r="C196" s="34">
        <v>940</v>
      </c>
      <c r="D196" s="35">
        <v>-0.18473547267996526</v>
      </c>
      <c r="E196" s="34">
        <v>1238</v>
      </c>
      <c r="F196" s="35">
        <f t="shared" si="48"/>
        <v>0.31702127659574475</v>
      </c>
      <c r="G196" s="34">
        <v>970</v>
      </c>
      <c r="H196" s="35">
        <f t="shared" si="50"/>
        <v>-0.21647819063004847</v>
      </c>
      <c r="I196" s="34">
        <v>1667</v>
      </c>
      <c r="J196" s="35">
        <f t="shared" si="51"/>
        <v>0.71855670103092772</v>
      </c>
      <c r="K196" s="34">
        <v>2377</v>
      </c>
      <c r="L196" s="35">
        <f t="shared" si="49"/>
        <v>0.92003231017770593</v>
      </c>
      <c r="M196" s="34"/>
      <c r="N196" s="35"/>
      <c r="O196" s="35"/>
    </row>
    <row r="197" spans="2:18" x14ac:dyDescent="0.25">
      <c r="B197" s="33" t="s">
        <v>55</v>
      </c>
      <c r="C197" s="34">
        <v>1392</v>
      </c>
      <c r="D197" s="35">
        <v>4.0358744394618729E-2</v>
      </c>
      <c r="E197" s="34">
        <v>1237</v>
      </c>
      <c r="F197" s="35">
        <f t="shared" si="48"/>
        <v>-0.11135057471264365</v>
      </c>
      <c r="G197" s="34">
        <v>1371</v>
      </c>
      <c r="H197" s="35">
        <f t="shared" si="50"/>
        <v>0.10832659660468869</v>
      </c>
      <c r="I197" s="34">
        <v>1495</v>
      </c>
      <c r="J197" s="35">
        <f t="shared" si="51"/>
        <v>9.0444930707512805E-2</v>
      </c>
      <c r="K197" s="34">
        <v>3297</v>
      </c>
      <c r="L197" s="35">
        <f t="shared" si="49"/>
        <v>1.6653193209377526</v>
      </c>
      <c r="M197" s="34"/>
      <c r="N197" s="35"/>
      <c r="O197" s="35"/>
    </row>
    <row r="198" spans="2:18" ht="15.75" x14ac:dyDescent="0.25">
      <c r="B198" s="36" t="s">
        <v>56</v>
      </c>
      <c r="C198" s="37">
        <v>16856</v>
      </c>
      <c r="D198" s="38">
        <v>5.7797301537496182E-2</v>
      </c>
      <c r="E198" s="37">
        <v>15586</v>
      </c>
      <c r="F198" s="38">
        <f t="shared" si="48"/>
        <v>-7.5344091124821988E-2</v>
      </c>
      <c r="G198" s="37">
        <v>8502</v>
      </c>
      <c r="H198" s="38">
        <f t="shared" si="50"/>
        <v>-0.45451045810342616</v>
      </c>
      <c r="I198" s="37">
        <v>11009</v>
      </c>
      <c r="J198" s="38">
        <f t="shared" si="51"/>
        <v>0.29487179487179493</v>
      </c>
      <c r="K198" s="37">
        <v>18083</v>
      </c>
      <c r="L198" s="38">
        <f t="shared" si="49"/>
        <v>0.16020787886564869</v>
      </c>
      <c r="M198" s="37">
        <v>15536</v>
      </c>
      <c r="N198" s="38">
        <v>0.62035878181059667</v>
      </c>
      <c r="O198" s="38">
        <v>0.41687186502507978</v>
      </c>
    </row>
    <row r="200" spans="2:18" ht="15.75" x14ac:dyDescent="0.25">
      <c r="B200" s="40" t="s">
        <v>121</v>
      </c>
      <c r="C200" s="40"/>
      <c r="D200" s="40"/>
      <c r="E200" s="40"/>
      <c r="F200" s="40"/>
      <c r="G200" s="40"/>
      <c r="H200" s="40"/>
      <c r="I200" s="40"/>
      <c r="J200" s="40"/>
      <c r="K200" s="41"/>
      <c r="L200" s="40"/>
      <c r="M200" s="37"/>
      <c r="N200" s="38"/>
      <c r="O200" s="38"/>
    </row>
    <row r="201" spans="2:18" x14ac:dyDescent="0.25">
      <c r="E201" s="39"/>
      <c r="K201" s="39"/>
    </row>
    <row r="203" spans="2:18" ht="21.75" thickBot="1" x14ac:dyDescent="0.3">
      <c r="B203" s="11" t="s">
        <v>130</v>
      </c>
      <c r="C203" s="12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R203" s="13" t="str">
        <f>CONCATENATE("año ",K206,": ",FIXED(K220,0)," (",FIXED(L220*100,1),"%)")</f>
        <v>año 2022: 65.740 (27,0%)</v>
      </c>
    </row>
    <row r="204" spans="2:18" ht="6" customHeight="1" thickBot="1" x14ac:dyDescent="0.3">
      <c r="B204" s="14"/>
      <c r="C204" s="15"/>
      <c r="D204" s="14"/>
      <c r="E204" s="14"/>
      <c r="F204" s="14"/>
      <c r="G204" s="16"/>
      <c r="H204" s="16"/>
      <c r="I204" s="16"/>
      <c r="J204" s="16"/>
      <c r="K204" s="14"/>
      <c r="L204" s="14"/>
      <c r="M204" s="16"/>
      <c r="N204" s="16"/>
      <c r="O204" s="16"/>
      <c r="R204" s="13" t="s">
        <v>87</v>
      </c>
    </row>
    <row r="205" spans="2:18" ht="22.5" thickTop="1" thickBot="1" x14ac:dyDescent="0.3">
      <c r="B205" s="17" t="s">
        <v>88</v>
      </c>
      <c r="C205" s="18" t="s">
        <v>89</v>
      </c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20"/>
    </row>
    <row r="206" spans="2:18" ht="22.5" thickTop="1" thickBot="1" x14ac:dyDescent="0.3">
      <c r="B206" s="17">
        <v>2017</v>
      </c>
      <c r="C206" s="21">
        <v>2018</v>
      </c>
      <c r="D206" s="22"/>
      <c r="E206" s="21">
        <v>2019</v>
      </c>
      <c r="F206" s="22"/>
      <c r="G206" s="21">
        <v>2020</v>
      </c>
      <c r="H206" s="22"/>
      <c r="I206" s="21">
        <v>2021</v>
      </c>
      <c r="J206" s="22"/>
      <c r="K206" s="21">
        <v>2022</v>
      </c>
      <c r="L206" s="23"/>
      <c r="M206" s="24">
        <v>2023</v>
      </c>
      <c r="N206" s="25"/>
      <c r="O206" s="26"/>
    </row>
    <row r="207" spans="2:18" ht="31.5" thickTop="1" thickBot="1" x14ac:dyDescent="0.3">
      <c r="B207" s="27"/>
      <c r="C207" s="28" t="s">
        <v>31</v>
      </c>
      <c r="D207" s="29" t="str">
        <f>CONCATENATE("Variación ",RIGHT(C206,2),"/",RIGHT(B206,2))</f>
        <v>Variación 18/17</v>
      </c>
      <c r="E207" s="30" t="s">
        <v>31</v>
      </c>
      <c r="F207" s="29" t="str">
        <f>CONCATENATE("Variación ",RIGHT(E206,2),"/",RIGHT(C206,2))</f>
        <v>Variación 19/18</v>
      </c>
      <c r="G207" s="30" t="s">
        <v>31</v>
      </c>
      <c r="H207" s="29" t="str">
        <f>CONCATENATE("Variación ",RIGHT(G206,2),"/",RIGHT(E206,2))</f>
        <v>Variación 20/19</v>
      </c>
      <c r="I207" s="30" t="s">
        <v>31</v>
      </c>
      <c r="J207" s="29" t="str">
        <f>CONCATENATE("Variación ",RIGHT(I206,2),"/",RIGHT(G206,2))</f>
        <v>Variación 21/20</v>
      </c>
      <c r="K207" s="30" t="s">
        <v>31</v>
      </c>
      <c r="L207" s="29" t="str">
        <f>CONCATENATE("Variación ",RIGHT(K206,2),"/",RIGHT(E206,2))</f>
        <v>Variación 22/19</v>
      </c>
      <c r="M207" s="31" t="s">
        <v>31</v>
      </c>
      <c r="N207" s="32" t="str">
        <f>CONCATENATE("Variación ",RIGHT(M206,2),"/",RIGHT(K206,2))</f>
        <v>Variación 23/22</v>
      </c>
      <c r="O207" s="32" t="str">
        <f>CONCATENATE("Variación ",RIGHT(M206,2),"/",RIGHT(E206,2))</f>
        <v>Variación 23/19</v>
      </c>
    </row>
    <row r="208" spans="2:18" x14ac:dyDescent="0.25">
      <c r="B208" s="33" t="s">
        <v>33</v>
      </c>
      <c r="C208" s="34">
        <v>5074</v>
      </c>
      <c r="D208" s="35">
        <v>-7.5268817204301119E-2</v>
      </c>
      <c r="E208" s="34">
        <v>4368</v>
      </c>
      <c r="F208" s="35">
        <f t="shared" ref="F208:F220" si="54">IFERROR(E208/C208-1,"-")</f>
        <v>-0.13914071738273548</v>
      </c>
      <c r="G208" s="34">
        <v>4605</v>
      </c>
      <c r="H208" s="35">
        <f>IFERROR(G208/E208-1,"-")</f>
        <v>5.4258241758241788E-2</v>
      </c>
      <c r="I208" s="34">
        <v>116</v>
      </c>
      <c r="J208" s="35">
        <f>IFERROR(I208/G208-1,"-")</f>
        <v>-0.97480998914223671</v>
      </c>
      <c r="K208" s="34">
        <v>4675</v>
      </c>
      <c r="L208" s="35">
        <f t="shared" ref="L208:L220" si="55">IFERROR(K208/E208-1,"-")</f>
        <v>7.0283882783882756E-2</v>
      </c>
      <c r="M208" s="34">
        <v>5365</v>
      </c>
      <c r="N208" s="35">
        <f>IFERROR(M208/K208-1,"-")</f>
        <v>0.14759358288770064</v>
      </c>
      <c r="O208" s="35">
        <f>IFERROR(M208/E208-1,"-")</f>
        <v>0.22825091575091583</v>
      </c>
    </row>
    <row r="209" spans="2:15" x14ac:dyDescent="0.25">
      <c r="B209" s="33" t="s">
        <v>35</v>
      </c>
      <c r="C209" s="34">
        <v>6100</v>
      </c>
      <c r="D209" s="35">
        <v>-0.26078526417838099</v>
      </c>
      <c r="E209" s="34">
        <v>5198</v>
      </c>
      <c r="F209" s="35">
        <f t="shared" si="54"/>
        <v>-0.14786885245901638</v>
      </c>
      <c r="G209" s="34">
        <v>5898</v>
      </c>
      <c r="H209" s="35">
        <f t="shared" ref="H209:H220" si="56">IFERROR(G209/E209-1,"-")</f>
        <v>0.13466717968449404</v>
      </c>
      <c r="I209" s="34">
        <v>177</v>
      </c>
      <c r="J209" s="35">
        <f t="shared" ref="J209:J220" si="57">IFERROR(I209/G209-1,"-")</f>
        <v>-0.96998982706002035</v>
      </c>
      <c r="K209" s="34">
        <v>5783</v>
      </c>
      <c r="L209" s="35">
        <f t="shared" si="55"/>
        <v>0.11254328587918438</v>
      </c>
      <c r="M209" s="34">
        <v>5475</v>
      </c>
      <c r="N209" s="35">
        <f t="shared" ref="N209:N219" si="58">IFERROR(M209/K209-1,"-")</f>
        <v>-5.3259553864776099E-2</v>
      </c>
      <c r="O209" s="35">
        <f t="shared" ref="O209" si="59">IFERROR(M209/E209-1,"-")</f>
        <v>5.3289726818007033E-2</v>
      </c>
    </row>
    <row r="210" spans="2:15" x14ac:dyDescent="0.25">
      <c r="B210" s="33" t="s">
        <v>37</v>
      </c>
      <c r="C210" s="34">
        <v>6544</v>
      </c>
      <c r="D210" s="35">
        <v>-5.9243506000303814E-3</v>
      </c>
      <c r="E210" s="34">
        <v>5193</v>
      </c>
      <c r="F210" s="35">
        <f t="shared" si="54"/>
        <v>-0.20644865525672373</v>
      </c>
      <c r="G210" s="34">
        <v>2301</v>
      </c>
      <c r="H210" s="35">
        <f t="shared" si="56"/>
        <v>-0.5569035239745812</v>
      </c>
      <c r="I210" s="34">
        <v>104</v>
      </c>
      <c r="J210" s="35">
        <f t="shared" si="57"/>
        <v>-0.95480225988700562</v>
      </c>
      <c r="K210" s="34">
        <v>6274</v>
      </c>
      <c r="L210" s="35">
        <f t="shared" si="55"/>
        <v>0.20816483728095503</v>
      </c>
      <c r="M210" s="34">
        <v>5573</v>
      </c>
      <c r="N210" s="35">
        <f t="shared" si="58"/>
        <v>-0.11173095313994263</v>
      </c>
      <c r="O210" s="35">
        <f>IFERROR(M210/E210-1,"-")</f>
        <v>7.3175428461390357E-2</v>
      </c>
    </row>
    <row r="211" spans="2:15" x14ac:dyDescent="0.25">
      <c r="B211" s="33" t="s">
        <v>39</v>
      </c>
      <c r="C211" s="34">
        <v>5360</v>
      </c>
      <c r="D211" s="35">
        <v>-0.20592592592592596</v>
      </c>
      <c r="E211" s="34">
        <v>4858</v>
      </c>
      <c r="F211" s="35">
        <f t="shared" si="54"/>
        <v>-9.3656716417910402E-2</v>
      </c>
      <c r="G211" s="34">
        <v>0</v>
      </c>
      <c r="H211" s="35">
        <f t="shared" si="56"/>
        <v>-1</v>
      </c>
      <c r="I211" s="34">
        <v>191</v>
      </c>
      <c r="J211" s="35" t="str">
        <f t="shared" si="57"/>
        <v>-</v>
      </c>
      <c r="K211" s="34">
        <v>5476</v>
      </c>
      <c r="L211" s="35">
        <f t="shared" si="55"/>
        <v>0.12721284479209549</v>
      </c>
      <c r="M211" s="34">
        <v>6119</v>
      </c>
      <c r="N211" s="35">
        <f t="shared" si="58"/>
        <v>0.11742147552958371</v>
      </c>
      <c r="O211" s="35">
        <f t="shared" ref="O211:O219" si="60">IFERROR(M211/E211-1,"-")</f>
        <v>0.25957184026348301</v>
      </c>
    </row>
    <row r="212" spans="2:15" x14ac:dyDescent="0.25">
      <c r="B212" s="33" t="s">
        <v>41</v>
      </c>
      <c r="C212" s="34">
        <v>4583</v>
      </c>
      <c r="D212" s="35">
        <v>-0.23348386017728717</v>
      </c>
      <c r="E212" s="34">
        <v>3634</v>
      </c>
      <c r="F212" s="35">
        <f t="shared" si="54"/>
        <v>-0.2070696050621863</v>
      </c>
      <c r="G212" s="34">
        <v>0</v>
      </c>
      <c r="H212" s="35">
        <f t="shared" si="56"/>
        <v>-1</v>
      </c>
      <c r="I212" s="34">
        <v>482</v>
      </c>
      <c r="J212" s="35" t="str">
        <f t="shared" si="57"/>
        <v>-</v>
      </c>
      <c r="K212" s="34">
        <v>4381</v>
      </c>
      <c r="L212" s="35">
        <f t="shared" si="55"/>
        <v>0.20555861309851409</v>
      </c>
      <c r="M212" s="34">
        <v>3802</v>
      </c>
      <c r="N212" s="35">
        <f t="shared" si="58"/>
        <v>-0.13216160693905499</v>
      </c>
      <c r="O212" s="35">
        <f t="shared" si="60"/>
        <v>4.6230049532195894E-2</v>
      </c>
    </row>
    <row r="213" spans="2:15" x14ac:dyDescent="0.25">
      <c r="B213" s="33" t="s">
        <v>43</v>
      </c>
      <c r="C213" s="34">
        <v>4019</v>
      </c>
      <c r="D213" s="35">
        <v>-0.21103258735767572</v>
      </c>
      <c r="E213" s="34">
        <v>3448</v>
      </c>
      <c r="F213" s="35">
        <f t="shared" si="54"/>
        <v>-0.14207514307041558</v>
      </c>
      <c r="G213" s="34">
        <v>0</v>
      </c>
      <c r="H213" s="35">
        <f t="shared" si="56"/>
        <v>-1</v>
      </c>
      <c r="I213" s="34">
        <v>1970</v>
      </c>
      <c r="J213" s="35" t="str">
        <f t="shared" si="57"/>
        <v>-</v>
      </c>
      <c r="K213" s="34">
        <v>4098</v>
      </c>
      <c r="L213" s="35">
        <f t="shared" si="55"/>
        <v>0.18851508120649663</v>
      </c>
      <c r="M213" s="34">
        <v>3905</v>
      </c>
      <c r="N213" s="35">
        <f t="shared" si="58"/>
        <v>-4.709614446071253E-2</v>
      </c>
      <c r="O213" s="35">
        <f t="shared" si="60"/>
        <v>0.13254060324825989</v>
      </c>
    </row>
    <row r="214" spans="2:15" x14ac:dyDescent="0.25">
      <c r="B214" s="33" t="s">
        <v>45</v>
      </c>
      <c r="C214" s="34">
        <v>4324</v>
      </c>
      <c r="D214" s="35">
        <v>-0.4949778089231488</v>
      </c>
      <c r="E214" s="34">
        <v>3091</v>
      </c>
      <c r="F214" s="35">
        <f t="shared" si="54"/>
        <v>-0.28515263644773359</v>
      </c>
      <c r="G214" s="34">
        <v>943</v>
      </c>
      <c r="H214" s="35">
        <f t="shared" si="56"/>
        <v>-0.69492073762536388</v>
      </c>
      <c r="I214" s="34">
        <v>2318</v>
      </c>
      <c r="J214" s="35">
        <f t="shared" si="57"/>
        <v>1.4581124072110287</v>
      </c>
      <c r="K214" s="34">
        <v>5395</v>
      </c>
      <c r="L214" s="35">
        <f t="shared" si="55"/>
        <v>0.74538984147525067</v>
      </c>
      <c r="M214" s="34">
        <v>3988</v>
      </c>
      <c r="N214" s="35">
        <f t="shared" si="58"/>
        <v>-0.2607970342910102</v>
      </c>
      <c r="O214" s="35">
        <f t="shared" si="60"/>
        <v>0.29019734713684886</v>
      </c>
    </row>
    <row r="215" spans="2:15" x14ac:dyDescent="0.25">
      <c r="B215" s="33" t="s">
        <v>47</v>
      </c>
      <c r="C215" s="34">
        <v>5636</v>
      </c>
      <c r="D215" s="35">
        <v>-0.5369320515980609</v>
      </c>
      <c r="E215" s="34">
        <v>3872</v>
      </c>
      <c r="F215" s="35">
        <f t="shared" si="54"/>
        <v>-0.31298793470546482</v>
      </c>
      <c r="G215" s="34">
        <v>1642</v>
      </c>
      <c r="H215" s="35">
        <f t="shared" si="56"/>
        <v>-0.57592975206611574</v>
      </c>
      <c r="I215" s="34">
        <v>4489</v>
      </c>
      <c r="J215" s="35">
        <f t="shared" si="57"/>
        <v>1.7338611449451888</v>
      </c>
      <c r="K215" s="34">
        <v>7109</v>
      </c>
      <c r="L215" s="35">
        <f t="shared" si="55"/>
        <v>0.83600206611570238</v>
      </c>
      <c r="M215" s="34">
        <v>5976</v>
      </c>
      <c r="N215" s="35">
        <f t="shared" si="58"/>
        <v>-0.15937543958362643</v>
      </c>
      <c r="O215" s="35">
        <f t="shared" si="60"/>
        <v>0.54338842975206614</v>
      </c>
    </row>
    <row r="216" spans="2:15" x14ac:dyDescent="0.25">
      <c r="B216" s="33" t="s">
        <v>49</v>
      </c>
      <c r="C216" s="34">
        <v>4642</v>
      </c>
      <c r="D216" s="35">
        <v>-0.25465639049454081</v>
      </c>
      <c r="E216" s="34">
        <v>4061</v>
      </c>
      <c r="F216" s="35">
        <f t="shared" si="54"/>
        <v>-0.1251615682895304</v>
      </c>
      <c r="G216" s="34">
        <v>86</v>
      </c>
      <c r="H216" s="35">
        <f t="shared" si="56"/>
        <v>-0.97882295001231223</v>
      </c>
      <c r="I216" s="34">
        <v>3638</v>
      </c>
      <c r="J216" s="35">
        <f t="shared" si="57"/>
        <v>41.302325581395351</v>
      </c>
      <c r="K216" s="34">
        <v>4798</v>
      </c>
      <c r="L216" s="35">
        <f t="shared" si="55"/>
        <v>0.18148239349913808</v>
      </c>
      <c r="M216" s="34"/>
      <c r="N216" s="35"/>
      <c r="O216" s="35"/>
    </row>
    <row r="217" spans="2:15" x14ac:dyDescent="0.25">
      <c r="B217" s="33" t="s">
        <v>51</v>
      </c>
      <c r="C217" s="34">
        <v>5566</v>
      </c>
      <c r="D217" s="35">
        <v>-0.40534188034188035</v>
      </c>
      <c r="E217" s="34">
        <v>4850</v>
      </c>
      <c r="F217" s="35">
        <f t="shared" si="54"/>
        <v>-0.12863816025871366</v>
      </c>
      <c r="G217" s="34">
        <v>96</v>
      </c>
      <c r="H217" s="35">
        <f t="shared" si="56"/>
        <v>-0.98020618556701034</v>
      </c>
      <c r="I217" s="34">
        <v>5935</v>
      </c>
      <c r="J217" s="35">
        <f t="shared" si="57"/>
        <v>60.822916666666664</v>
      </c>
      <c r="K217" s="34">
        <v>5468</v>
      </c>
      <c r="L217" s="35">
        <f t="shared" si="55"/>
        <v>0.12742268041237104</v>
      </c>
      <c r="M217" s="34"/>
      <c r="N217" s="35"/>
      <c r="O217" s="35"/>
    </row>
    <row r="218" spans="2:15" x14ac:dyDescent="0.25">
      <c r="B218" s="33" t="s">
        <v>53</v>
      </c>
      <c r="C218" s="34">
        <v>3782</v>
      </c>
      <c r="D218" s="35">
        <v>-0.3407704375108942</v>
      </c>
      <c r="E218" s="34">
        <v>4000</v>
      </c>
      <c r="F218" s="35">
        <f t="shared" si="54"/>
        <v>5.7641459545214158E-2</v>
      </c>
      <c r="G218" s="34">
        <v>363</v>
      </c>
      <c r="H218" s="35">
        <f t="shared" si="56"/>
        <v>-0.90925</v>
      </c>
      <c r="I218" s="34">
        <v>4753</v>
      </c>
      <c r="J218" s="35">
        <f t="shared" si="57"/>
        <v>12.093663911845731</v>
      </c>
      <c r="K218" s="34">
        <v>6272</v>
      </c>
      <c r="L218" s="35">
        <f t="shared" si="55"/>
        <v>0.56800000000000006</v>
      </c>
      <c r="M218" s="34"/>
      <c r="N218" s="35"/>
      <c r="O218" s="35"/>
    </row>
    <row r="219" spans="2:15" x14ac:dyDescent="0.25">
      <c r="B219" s="33" t="s">
        <v>55</v>
      </c>
      <c r="C219" s="34">
        <v>4292</v>
      </c>
      <c r="D219" s="35">
        <v>-0.25756789482788445</v>
      </c>
      <c r="E219" s="34">
        <v>5173</v>
      </c>
      <c r="F219" s="35">
        <f t="shared" si="54"/>
        <v>0.20526561043802416</v>
      </c>
      <c r="G219" s="34">
        <v>439</v>
      </c>
      <c r="H219" s="35">
        <f t="shared" si="56"/>
        <v>-0.9151362845544172</v>
      </c>
      <c r="I219" s="34">
        <v>4440</v>
      </c>
      <c r="J219" s="35">
        <f t="shared" si="57"/>
        <v>9.1138952164009108</v>
      </c>
      <c r="K219" s="34">
        <v>6011</v>
      </c>
      <c r="L219" s="35">
        <f t="shared" si="55"/>
        <v>0.16199497390295758</v>
      </c>
      <c r="M219" s="34"/>
      <c r="N219" s="35"/>
      <c r="O219" s="35"/>
    </row>
    <row r="220" spans="2:15" ht="15.75" x14ac:dyDescent="0.25">
      <c r="B220" s="36" t="s">
        <v>56</v>
      </c>
      <c r="C220" s="37">
        <v>59922</v>
      </c>
      <c r="D220" s="38">
        <v>-0.30310290286564945</v>
      </c>
      <c r="E220" s="37">
        <v>51746</v>
      </c>
      <c r="F220" s="38">
        <f t="shared" si="54"/>
        <v>-0.13644404392376752</v>
      </c>
      <c r="G220" s="37">
        <v>16373</v>
      </c>
      <c r="H220" s="38">
        <f t="shared" si="56"/>
        <v>-0.68358906968654587</v>
      </c>
      <c r="I220" s="37">
        <v>28613</v>
      </c>
      <c r="J220" s="38">
        <f t="shared" si="57"/>
        <v>0.74757222256153422</v>
      </c>
      <c r="K220" s="37">
        <v>65740</v>
      </c>
      <c r="L220" s="38">
        <f t="shared" si="55"/>
        <v>0.27043636223089718</v>
      </c>
      <c r="M220" s="37">
        <v>40203</v>
      </c>
      <c r="N220" s="38">
        <v>-6.9181079391539946E-2</v>
      </c>
      <c r="O220" s="38">
        <v>0.19431406333551182</v>
      </c>
    </row>
    <row r="222" spans="2:15" ht="15.75" x14ac:dyDescent="0.25">
      <c r="B222" s="40" t="s">
        <v>121</v>
      </c>
      <c r="C222" s="40"/>
      <c r="D222" s="40"/>
      <c r="E222" s="40"/>
      <c r="F222" s="40"/>
      <c r="G222" s="40"/>
      <c r="H222" s="40"/>
      <c r="I222" s="40"/>
      <c r="J222" s="40"/>
      <c r="K222" s="41"/>
      <c r="L222" s="40"/>
      <c r="M222" s="37"/>
      <c r="N222" s="38"/>
      <c r="O222" s="38"/>
    </row>
    <row r="223" spans="2:15" x14ac:dyDescent="0.25">
      <c r="E223" s="39"/>
      <c r="K223" s="39"/>
    </row>
    <row r="225" spans="2:18" ht="21.75" thickBot="1" x14ac:dyDescent="0.3">
      <c r="B225" s="11" t="s">
        <v>131</v>
      </c>
      <c r="C225" s="12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R225" s="13" t="str">
        <f>CONCATENATE("año ",K228,": ",FIXED(K242,0)," (",FIXED(L242*100,1),"%)")</f>
        <v>año 2022: 63.468 (-24,5%)</v>
      </c>
    </row>
    <row r="226" spans="2:18" ht="6" customHeight="1" thickBot="1" x14ac:dyDescent="0.3">
      <c r="B226" s="14"/>
      <c r="C226" s="15"/>
      <c r="D226" s="14"/>
      <c r="E226" s="14"/>
      <c r="F226" s="14"/>
      <c r="G226" s="16"/>
      <c r="H226" s="16"/>
      <c r="I226" s="16"/>
      <c r="J226" s="16"/>
      <c r="K226" s="14"/>
      <c r="L226" s="14"/>
      <c r="M226" s="16"/>
      <c r="N226" s="16"/>
      <c r="O226" s="16"/>
      <c r="R226" s="13" t="s">
        <v>91</v>
      </c>
    </row>
    <row r="227" spans="2:18" ht="22.5" thickTop="1" thickBot="1" x14ac:dyDescent="0.3">
      <c r="B227" s="17" t="s">
        <v>92</v>
      </c>
      <c r="C227" s="18" t="s">
        <v>93</v>
      </c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20"/>
    </row>
    <row r="228" spans="2:18" ht="22.5" thickTop="1" thickBot="1" x14ac:dyDescent="0.3">
      <c r="B228" s="17">
        <v>2017</v>
      </c>
      <c r="C228" s="21">
        <v>2018</v>
      </c>
      <c r="D228" s="22"/>
      <c r="E228" s="21">
        <v>2019</v>
      </c>
      <c r="F228" s="22"/>
      <c r="G228" s="21">
        <v>2020</v>
      </c>
      <c r="H228" s="22"/>
      <c r="I228" s="21">
        <v>2021</v>
      </c>
      <c r="J228" s="22"/>
      <c r="K228" s="21">
        <v>2022</v>
      </c>
      <c r="L228" s="23"/>
      <c r="M228" s="24">
        <v>2023</v>
      </c>
      <c r="N228" s="25"/>
      <c r="O228" s="26"/>
    </row>
    <row r="229" spans="2:18" ht="31.5" thickTop="1" thickBot="1" x14ac:dyDescent="0.3">
      <c r="B229" s="27"/>
      <c r="C229" s="28" t="s">
        <v>31</v>
      </c>
      <c r="D229" s="29" t="str">
        <f>CONCATENATE("Variación ",RIGHT(C228,2),"/",RIGHT(B228,2))</f>
        <v>Variación 18/17</v>
      </c>
      <c r="E229" s="30" t="s">
        <v>31</v>
      </c>
      <c r="F229" s="29" t="str">
        <f>CONCATENATE("Variación ",RIGHT(E228,2),"/",RIGHT(C228,2))</f>
        <v>Variación 19/18</v>
      </c>
      <c r="G229" s="30" t="s">
        <v>31</v>
      </c>
      <c r="H229" s="29" t="str">
        <f>CONCATENATE("Variación ",RIGHT(G228,2),"/",RIGHT(E228,2))</f>
        <v>Variación 20/19</v>
      </c>
      <c r="I229" s="30" t="s">
        <v>31</v>
      </c>
      <c r="J229" s="29" t="str">
        <f>CONCATENATE("Variación ",RIGHT(I228,2),"/",RIGHT(G228,2))</f>
        <v>Variación 21/20</v>
      </c>
      <c r="K229" s="30" t="s">
        <v>31</v>
      </c>
      <c r="L229" s="29" t="str">
        <f>CONCATENATE("Variación ",RIGHT(K228,2),"/",RIGHT(E228,2))</f>
        <v>Variación 22/19</v>
      </c>
      <c r="M229" s="31" t="s">
        <v>31</v>
      </c>
      <c r="N229" s="32" t="str">
        <f>CONCATENATE("Variación ",RIGHT(M228,2),"/",RIGHT(K228,2))</f>
        <v>Variación 23/22</v>
      </c>
      <c r="O229" s="32" t="str">
        <f>CONCATENATE("Variación ",RIGHT(M228,2),"/",RIGHT(E228,2))</f>
        <v>Variación 23/19</v>
      </c>
    </row>
    <row r="230" spans="2:18" x14ac:dyDescent="0.25">
      <c r="B230" s="33" t="s">
        <v>33</v>
      </c>
      <c r="C230" s="34">
        <v>17150</v>
      </c>
      <c r="D230" s="35">
        <v>-6.2687872328797023E-2</v>
      </c>
      <c r="E230" s="34">
        <v>12471</v>
      </c>
      <c r="F230" s="35">
        <f t="shared" ref="F230:F242" si="61">IFERROR(E230/C230-1,"-")</f>
        <v>-0.27282798833819244</v>
      </c>
      <c r="G230" s="34">
        <v>9893</v>
      </c>
      <c r="H230" s="35">
        <f>IFERROR(G230/E230-1,"-")</f>
        <v>-0.20671958944751823</v>
      </c>
      <c r="I230" s="34">
        <v>895</v>
      </c>
      <c r="J230" s="35">
        <f>IFERROR(I230/G230-1,"-")</f>
        <v>-0.90953199231780046</v>
      </c>
      <c r="K230" s="34">
        <v>5859</v>
      </c>
      <c r="L230" s="35">
        <f t="shared" ref="L230:L242" si="62">IFERROR(K230/E230-1,"-")</f>
        <v>-0.53019004089487609</v>
      </c>
      <c r="M230" s="34">
        <v>9037</v>
      </c>
      <c r="N230" s="35">
        <f>IFERROR(M230/K230-1,"-")</f>
        <v>0.54241338112305848</v>
      </c>
      <c r="O230" s="35">
        <f>IFERROR(M230/E230-1,"-")</f>
        <v>-0.27535883249138005</v>
      </c>
    </row>
    <row r="231" spans="2:18" x14ac:dyDescent="0.25">
      <c r="B231" s="33" t="s">
        <v>35</v>
      </c>
      <c r="C231" s="34">
        <v>15307</v>
      </c>
      <c r="D231" s="35">
        <v>-4.6292834890965695E-2</v>
      </c>
      <c r="E231" s="34">
        <v>11934</v>
      </c>
      <c r="F231" s="35">
        <f t="shared" si="61"/>
        <v>-0.22035669954922588</v>
      </c>
      <c r="G231" s="34">
        <v>11606</v>
      </c>
      <c r="H231" s="35">
        <f t="shared" ref="H231:H242" si="63">IFERROR(G231/E231-1,"-")</f>
        <v>-2.7484498072733343E-2</v>
      </c>
      <c r="I231" s="34">
        <v>786</v>
      </c>
      <c r="J231" s="35">
        <f t="shared" ref="J231:J242" si="64">IFERROR(I231/G231-1,"-")</f>
        <v>-0.93227640875409268</v>
      </c>
      <c r="K231" s="34">
        <v>8277</v>
      </c>
      <c r="L231" s="35">
        <f t="shared" si="62"/>
        <v>-0.30643539467068881</v>
      </c>
      <c r="M231" s="34">
        <v>8770</v>
      </c>
      <c r="N231" s="35">
        <f t="shared" ref="N231:N241" si="65">IFERROR(M231/K231-1,"-")</f>
        <v>5.956264346985618E-2</v>
      </c>
      <c r="O231" s="35">
        <f t="shared" ref="O231:O241" si="66">IFERROR(M231/E231-1,"-")</f>
        <v>-0.26512485336014746</v>
      </c>
    </row>
    <row r="232" spans="2:18" x14ac:dyDescent="0.25">
      <c r="B232" s="33" t="s">
        <v>37</v>
      </c>
      <c r="C232" s="34">
        <v>15072</v>
      </c>
      <c r="D232" s="35">
        <v>5.1350450150049465E-3</v>
      </c>
      <c r="E232" s="34">
        <v>11504</v>
      </c>
      <c r="F232" s="35">
        <f t="shared" si="61"/>
        <v>-0.23673036093418254</v>
      </c>
      <c r="G232" s="34">
        <v>4285</v>
      </c>
      <c r="H232" s="35">
        <f t="shared" si="63"/>
        <v>-0.62752086230876225</v>
      </c>
      <c r="I232" s="34">
        <v>984</v>
      </c>
      <c r="J232" s="35">
        <f t="shared" si="64"/>
        <v>-0.77036172695449245</v>
      </c>
      <c r="K232" s="34">
        <v>5988</v>
      </c>
      <c r="L232" s="35">
        <f t="shared" si="62"/>
        <v>-0.47948539638386645</v>
      </c>
      <c r="M232" s="34">
        <v>8621</v>
      </c>
      <c r="N232" s="35">
        <f t="shared" si="65"/>
        <v>0.43971275885103545</v>
      </c>
      <c r="O232" s="35">
        <f t="shared" si="66"/>
        <v>-0.25060848400556324</v>
      </c>
    </row>
    <row r="233" spans="2:18" x14ac:dyDescent="0.25">
      <c r="B233" s="33" t="s">
        <v>39</v>
      </c>
      <c r="C233" s="34">
        <v>7063</v>
      </c>
      <c r="D233" s="35">
        <v>-0.20327129159616464</v>
      </c>
      <c r="E233" s="34">
        <v>6061</v>
      </c>
      <c r="F233" s="35">
        <f t="shared" si="61"/>
        <v>-0.14186606257964041</v>
      </c>
      <c r="G233" s="34">
        <v>0</v>
      </c>
      <c r="H233" s="35">
        <f t="shared" si="63"/>
        <v>-1</v>
      </c>
      <c r="I233" s="34">
        <v>605</v>
      </c>
      <c r="J233" s="35" t="str">
        <f t="shared" si="64"/>
        <v>-</v>
      </c>
      <c r="K233" s="34">
        <v>9691</v>
      </c>
      <c r="L233" s="35">
        <f t="shared" si="62"/>
        <v>0.59891107078039929</v>
      </c>
      <c r="M233" s="34">
        <v>3698</v>
      </c>
      <c r="N233" s="35">
        <f t="shared" si="65"/>
        <v>-0.61840883293777726</v>
      </c>
      <c r="O233" s="35">
        <f t="shared" si="66"/>
        <v>-0.38986965847219934</v>
      </c>
    </row>
    <row r="234" spans="2:18" x14ac:dyDescent="0.25">
      <c r="B234" s="33" t="s">
        <v>41</v>
      </c>
      <c r="C234" s="34">
        <v>1592</v>
      </c>
      <c r="D234" s="35">
        <v>-0.11702717692734332</v>
      </c>
      <c r="E234" s="34">
        <v>1702</v>
      </c>
      <c r="F234" s="35">
        <f t="shared" si="61"/>
        <v>6.9095477386934778E-2</v>
      </c>
      <c r="G234" s="34">
        <v>0</v>
      </c>
      <c r="H234" s="35">
        <f t="shared" si="63"/>
        <v>-1</v>
      </c>
      <c r="I234" s="34">
        <v>749</v>
      </c>
      <c r="J234" s="35" t="str">
        <f t="shared" si="64"/>
        <v>-</v>
      </c>
      <c r="K234" s="34">
        <v>1840</v>
      </c>
      <c r="L234" s="35">
        <f t="shared" si="62"/>
        <v>8.1081081081081141E-2</v>
      </c>
      <c r="M234" s="34">
        <v>3118</v>
      </c>
      <c r="N234" s="35">
        <f t="shared" si="65"/>
        <v>0.69456521739130439</v>
      </c>
      <c r="O234" s="35">
        <f t="shared" si="66"/>
        <v>0.83196239717978848</v>
      </c>
    </row>
    <row r="235" spans="2:18" x14ac:dyDescent="0.25">
      <c r="B235" s="33" t="s">
        <v>43</v>
      </c>
      <c r="C235" s="34">
        <v>2515</v>
      </c>
      <c r="D235" s="35">
        <v>0.26002004008016022</v>
      </c>
      <c r="E235" s="34">
        <v>2342</v>
      </c>
      <c r="F235" s="35">
        <f t="shared" si="61"/>
        <v>-6.8787276341948256E-2</v>
      </c>
      <c r="G235" s="34">
        <v>6</v>
      </c>
      <c r="H235" s="35">
        <f t="shared" si="63"/>
        <v>-0.99743808710503845</v>
      </c>
      <c r="I235" s="34">
        <v>1837</v>
      </c>
      <c r="J235" s="35">
        <f t="shared" si="64"/>
        <v>305.16666666666669</v>
      </c>
      <c r="K235" s="34">
        <v>2459</v>
      </c>
      <c r="L235" s="35">
        <f t="shared" si="62"/>
        <v>4.9957301451750702E-2</v>
      </c>
      <c r="M235" s="34">
        <v>2293</v>
      </c>
      <c r="N235" s="35">
        <f t="shared" si="65"/>
        <v>-6.750711671411147E-2</v>
      </c>
      <c r="O235" s="35">
        <f t="shared" si="66"/>
        <v>-2.0922288642186149E-2</v>
      </c>
    </row>
    <row r="236" spans="2:18" x14ac:dyDescent="0.25">
      <c r="B236" s="33" t="s">
        <v>45</v>
      </c>
      <c r="C236" s="34">
        <v>4085</v>
      </c>
      <c r="D236" s="35">
        <v>0.33018560729404101</v>
      </c>
      <c r="E236" s="34">
        <v>3669</v>
      </c>
      <c r="F236" s="35">
        <f t="shared" si="61"/>
        <v>-0.10183598531211746</v>
      </c>
      <c r="G236" s="34">
        <v>226</v>
      </c>
      <c r="H236" s="35">
        <f t="shared" si="63"/>
        <v>-0.93840283455982554</v>
      </c>
      <c r="I236" s="34">
        <v>4799</v>
      </c>
      <c r="J236" s="35">
        <f t="shared" si="64"/>
        <v>20.234513274336283</v>
      </c>
      <c r="K236" s="34">
        <v>2225</v>
      </c>
      <c r="L236" s="35">
        <f t="shared" si="62"/>
        <v>-0.39356772962660125</v>
      </c>
      <c r="M236" s="34">
        <v>3546</v>
      </c>
      <c r="N236" s="35">
        <f t="shared" si="65"/>
        <v>0.59370786516853924</v>
      </c>
      <c r="O236" s="35">
        <f t="shared" si="66"/>
        <v>-3.3524121013900232E-2</v>
      </c>
    </row>
    <row r="237" spans="2:18" x14ac:dyDescent="0.25">
      <c r="B237" s="33" t="s">
        <v>47</v>
      </c>
      <c r="C237" s="34">
        <v>2021</v>
      </c>
      <c r="D237" s="35">
        <v>2.0191822311963703E-2</v>
      </c>
      <c r="E237" s="34">
        <v>1753</v>
      </c>
      <c r="F237" s="35">
        <f t="shared" si="61"/>
        <v>-0.13260761999010395</v>
      </c>
      <c r="G237" s="34">
        <v>45</v>
      </c>
      <c r="H237" s="35">
        <f t="shared" si="63"/>
        <v>-0.97432972047917854</v>
      </c>
      <c r="I237" s="34">
        <v>2995</v>
      </c>
      <c r="J237" s="35">
        <f t="shared" si="64"/>
        <v>65.555555555555557</v>
      </c>
      <c r="K237" s="34">
        <v>1888</v>
      </c>
      <c r="L237" s="35">
        <f t="shared" si="62"/>
        <v>7.7010838562464379E-2</v>
      </c>
      <c r="M237" s="34">
        <v>2610</v>
      </c>
      <c r="N237" s="35">
        <f t="shared" si="65"/>
        <v>0.38241525423728806</v>
      </c>
      <c r="O237" s="35">
        <f t="shared" si="66"/>
        <v>0.48887621220764399</v>
      </c>
    </row>
    <row r="238" spans="2:18" x14ac:dyDescent="0.25">
      <c r="B238" s="33" t="s">
        <v>49</v>
      </c>
      <c r="C238" s="34">
        <v>1918</v>
      </c>
      <c r="D238" s="35">
        <v>0.26768010575016521</v>
      </c>
      <c r="E238" s="34">
        <v>1962</v>
      </c>
      <c r="F238" s="35">
        <f t="shared" si="61"/>
        <v>2.294056308654846E-2</v>
      </c>
      <c r="G238" s="34">
        <v>4</v>
      </c>
      <c r="H238" s="35">
        <f t="shared" si="63"/>
        <v>-0.99796126401630991</v>
      </c>
      <c r="I238" s="34">
        <v>1438</v>
      </c>
      <c r="J238" s="35">
        <f t="shared" si="64"/>
        <v>358.5</v>
      </c>
      <c r="K238" s="34">
        <v>3131</v>
      </c>
      <c r="L238" s="35">
        <f t="shared" si="62"/>
        <v>0.59582059123343534</v>
      </c>
      <c r="M238" s="34"/>
      <c r="N238" s="35"/>
      <c r="O238" s="35"/>
    </row>
    <row r="239" spans="2:18" x14ac:dyDescent="0.25">
      <c r="B239" s="33" t="s">
        <v>51</v>
      </c>
      <c r="C239" s="34">
        <v>9065</v>
      </c>
      <c r="D239" s="35">
        <v>-6.2855370619249507E-2</v>
      </c>
      <c r="E239" s="34">
        <v>8222</v>
      </c>
      <c r="F239" s="35">
        <f t="shared" si="61"/>
        <v>-9.299503585217872E-2</v>
      </c>
      <c r="G239" s="34">
        <v>669</v>
      </c>
      <c r="H239" s="35">
        <f t="shared" si="63"/>
        <v>-0.91863293602529794</v>
      </c>
      <c r="I239" s="34">
        <v>6985</v>
      </c>
      <c r="J239" s="35">
        <f t="shared" si="64"/>
        <v>9.4409566517189827</v>
      </c>
      <c r="K239" s="34">
        <v>5903</v>
      </c>
      <c r="L239" s="35">
        <f t="shared" si="62"/>
        <v>-0.2820481634638774</v>
      </c>
      <c r="M239" s="34"/>
      <c r="N239" s="35"/>
      <c r="O239" s="35"/>
    </row>
    <row r="240" spans="2:18" x14ac:dyDescent="0.25">
      <c r="B240" s="33" t="s">
        <v>53</v>
      </c>
      <c r="C240" s="34">
        <v>11456</v>
      </c>
      <c r="D240" s="35">
        <v>-0.11516181354753996</v>
      </c>
      <c r="E240" s="34">
        <v>10478</v>
      </c>
      <c r="F240" s="35">
        <f t="shared" si="61"/>
        <v>-8.5370111731843612E-2</v>
      </c>
      <c r="G240" s="34">
        <v>1080</v>
      </c>
      <c r="H240" s="35">
        <f t="shared" si="63"/>
        <v>-0.89692689444550489</v>
      </c>
      <c r="I240" s="34">
        <v>8248</v>
      </c>
      <c r="J240" s="35">
        <f t="shared" si="64"/>
        <v>6.6370370370370368</v>
      </c>
      <c r="K240" s="34">
        <v>8094</v>
      </c>
      <c r="L240" s="35">
        <f t="shared" si="62"/>
        <v>-0.22752433670547811</v>
      </c>
      <c r="M240" s="34"/>
      <c r="N240" s="35"/>
      <c r="O240" s="35"/>
    </row>
    <row r="241" spans="2:15" x14ac:dyDescent="0.25">
      <c r="B241" s="33" t="s">
        <v>55</v>
      </c>
      <c r="C241" s="34">
        <v>14081</v>
      </c>
      <c r="D241" s="35">
        <v>-0.10317814151964844</v>
      </c>
      <c r="E241" s="34">
        <v>11964</v>
      </c>
      <c r="F241" s="35">
        <f t="shared" si="61"/>
        <v>-0.1503444357645054</v>
      </c>
      <c r="G241" s="34">
        <v>873</v>
      </c>
      <c r="H241" s="35">
        <f t="shared" si="63"/>
        <v>-0.92703109327983957</v>
      </c>
      <c r="I241" s="34">
        <v>7155</v>
      </c>
      <c r="J241" s="35">
        <f t="shared" si="64"/>
        <v>7.1958762886597931</v>
      </c>
      <c r="K241" s="34">
        <v>8113</v>
      </c>
      <c r="L241" s="35">
        <f t="shared" si="62"/>
        <v>-0.32188231360748909</v>
      </c>
      <c r="M241" s="34"/>
      <c r="N241" s="35"/>
      <c r="O241" s="35"/>
    </row>
    <row r="242" spans="2:15" ht="15.75" x14ac:dyDescent="0.25">
      <c r="B242" s="36" t="s">
        <v>56</v>
      </c>
      <c r="C242" s="37">
        <v>101325</v>
      </c>
      <c r="D242" s="38">
        <v>-5.2080604722523627E-2</v>
      </c>
      <c r="E242" s="37">
        <v>84062</v>
      </c>
      <c r="F242" s="38">
        <f t="shared" si="61"/>
        <v>-0.17037256353318531</v>
      </c>
      <c r="G242" s="37">
        <v>28687</v>
      </c>
      <c r="H242" s="38">
        <f t="shared" si="63"/>
        <v>-0.6587399776355547</v>
      </c>
      <c r="I242" s="37">
        <v>37476</v>
      </c>
      <c r="J242" s="38">
        <f t="shared" si="64"/>
        <v>0.30637571025203059</v>
      </c>
      <c r="K242" s="37">
        <v>63468</v>
      </c>
      <c r="L242" s="38">
        <f t="shared" si="62"/>
        <v>-0.24498584378197041</v>
      </c>
      <c r="M242" s="37">
        <v>41693</v>
      </c>
      <c r="N242" s="38">
        <v>9.0668898945771348E-2</v>
      </c>
      <c r="O242" s="38">
        <v>-0.18941986157555024</v>
      </c>
    </row>
    <row r="244" spans="2:15" x14ac:dyDescent="0.25">
      <c r="B244" s="40" t="s">
        <v>121</v>
      </c>
      <c r="C244" s="40"/>
      <c r="D244" s="40"/>
      <c r="E244" s="40"/>
      <c r="F244" s="40"/>
      <c r="G244" s="40"/>
      <c r="H244" s="40"/>
      <c r="I244" s="40"/>
      <c r="J244" s="40"/>
      <c r="K244" s="41"/>
      <c r="L244" s="40"/>
      <c r="M244" s="40"/>
      <c r="N244" s="40"/>
      <c r="O244" s="40"/>
    </row>
  </sheetData>
  <mergeCells count="77">
    <mergeCell ref="C227:O227"/>
    <mergeCell ref="C228:D228"/>
    <mergeCell ref="E228:F228"/>
    <mergeCell ref="G228:H228"/>
    <mergeCell ref="I228:J228"/>
    <mergeCell ref="K228:L228"/>
    <mergeCell ref="M228:O228"/>
    <mergeCell ref="C205:O205"/>
    <mergeCell ref="C206:D206"/>
    <mergeCell ref="E206:F206"/>
    <mergeCell ref="G206:H206"/>
    <mergeCell ref="I206:J206"/>
    <mergeCell ref="K206:L206"/>
    <mergeCell ref="M206:O206"/>
    <mergeCell ref="C183:O183"/>
    <mergeCell ref="C184:D184"/>
    <mergeCell ref="E184:F184"/>
    <mergeCell ref="G184:H184"/>
    <mergeCell ref="I184:J184"/>
    <mergeCell ref="K184:L184"/>
    <mergeCell ref="M184:O184"/>
    <mergeCell ref="C161:O161"/>
    <mergeCell ref="C162:D162"/>
    <mergeCell ref="E162:F162"/>
    <mergeCell ref="G162:H162"/>
    <mergeCell ref="I162:J162"/>
    <mergeCell ref="K162:L162"/>
    <mergeCell ref="M162:O162"/>
    <mergeCell ref="C139:O139"/>
    <mergeCell ref="C140:D140"/>
    <mergeCell ref="E140:F140"/>
    <mergeCell ref="G140:H140"/>
    <mergeCell ref="I140:J140"/>
    <mergeCell ref="K140:L140"/>
    <mergeCell ref="M140:O140"/>
    <mergeCell ref="C117:O117"/>
    <mergeCell ref="C118:D118"/>
    <mergeCell ref="E118:F118"/>
    <mergeCell ref="G118:H118"/>
    <mergeCell ref="I118:J118"/>
    <mergeCell ref="K118:L118"/>
    <mergeCell ref="M118:O118"/>
    <mergeCell ref="C95:O95"/>
    <mergeCell ref="C96:D96"/>
    <mergeCell ref="E96:F96"/>
    <mergeCell ref="G96:H96"/>
    <mergeCell ref="I96:J96"/>
    <mergeCell ref="K96:L96"/>
    <mergeCell ref="M96:O96"/>
    <mergeCell ref="C73:O73"/>
    <mergeCell ref="C74:D74"/>
    <mergeCell ref="E74:F74"/>
    <mergeCell ref="G74:H74"/>
    <mergeCell ref="I74:J74"/>
    <mergeCell ref="K74:L74"/>
    <mergeCell ref="M74:O74"/>
    <mergeCell ref="C50:O50"/>
    <mergeCell ref="C51:D51"/>
    <mergeCell ref="E51:F51"/>
    <mergeCell ref="G51:H51"/>
    <mergeCell ref="I51:J51"/>
    <mergeCell ref="K51:L51"/>
    <mergeCell ref="M51:O51"/>
    <mergeCell ref="C28:O28"/>
    <mergeCell ref="C29:D29"/>
    <mergeCell ref="E29:F29"/>
    <mergeCell ref="G29:H29"/>
    <mergeCell ref="I29:J29"/>
    <mergeCell ref="K29:L29"/>
    <mergeCell ref="M29:O29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BB104-598F-4F11-9ED2-8501697F7D7A}">
  <dimension ref="A1:V64"/>
  <sheetViews>
    <sheetView showGridLines="0" workbookViewId="0">
      <selection activeCell="G13" sqref="G13"/>
    </sheetView>
  </sheetViews>
  <sheetFormatPr baseColWidth="10" defaultRowHeight="15" x14ac:dyDescent="0.25"/>
  <cols>
    <col min="1" max="1" width="18.42578125" customWidth="1"/>
    <col min="2" max="2" width="31.42578125" customWidth="1"/>
    <col min="3" max="3" width="12" customWidth="1"/>
    <col min="4" max="6" width="10.85546875" customWidth="1"/>
    <col min="7" max="7" width="12" customWidth="1"/>
    <col min="10" max="10" width="12.42578125" customWidth="1"/>
    <col min="16" max="16" width="15.85546875" customWidth="1"/>
  </cols>
  <sheetData>
    <row r="1" spans="1:22" ht="40.5" customHeight="1" x14ac:dyDescent="0.25">
      <c r="A1" s="44"/>
    </row>
    <row r="4" spans="1:22" ht="21.75" thickBot="1" x14ac:dyDescent="0.3">
      <c r="B4" s="45" t="str">
        <f>CONCATENATE("Turistas "," entrados a Canarias e islas")</f>
        <v>Turistas  entrados a Canarias e islas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</row>
    <row r="5" spans="1:22" ht="6" customHeight="1" thickBot="1" x14ac:dyDescent="0.3"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</row>
    <row r="6" spans="1:22" ht="63" customHeight="1" thickBot="1" x14ac:dyDescent="0.3">
      <c r="B6" s="27"/>
      <c r="C6" s="47" t="s">
        <v>186</v>
      </c>
      <c r="D6" s="47" t="s">
        <v>187</v>
      </c>
      <c r="E6" s="47" t="s">
        <v>188</v>
      </c>
      <c r="F6" s="47" t="s">
        <v>189</v>
      </c>
      <c r="G6" s="47" t="s">
        <v>185</v>
      </c>
      <c r="H6" s="32" t="str">
        <f>CONCATENATE("Variación ",RIGHT(G6,2),"/",RIGHT(F6,2))</f>
        <v>Variación 23/22</v>
      </c>
      <c r="I6" s="32" t="str">
        <f>CONCATENATE("Variación ",RIGHT(G6,2),"/",RIGHT(C6,2))</f>
        <v>Variación 23/19</v>
      </c>
      <c r="J6" s="32" t="str">
        <f>CONCATENATE("diferencia ",RIGHT(G6,2),"/",RIGHT(F6,2))</f>
        <v>diferencia 23/22</v>
      </c>
      <c r="K6" s="32" t="str">
        <f>CONCATENATE("diferencia ",RIGHT(G6,2),"/",RIGHT(C6,2))</f>
        <v>diferencia 23/19</v>
      </c>
      <c r="L6" s="48" t="str">
        <f>CONCATENATE("Cuota ",RIGHT(G6,4))</f>
        <v>Cuota 2023</v>
      </c>
      <c r="M6" s="49" t="s">
        <v>190</v>
      </c>
      <c r="N6" s="50" t="s">
        <v>191</v>
      </c>
      <c r="O6" s="50" t="s">
        <v>192</v>
      </c>
      <c r="P6" s="50" t="s">
        <v>193</v>
      </c>
      <c r="Q6" s="51" t="s">
        <v>194</v>
      </c>
      <c r="R6" s="32" t="str">
        <f>CONCATENATE("Variación ",RIGHT(Q6,2),"/",RIGHT(P6,2))</f>
        <v>Variación 23/22</v>
      </c>
      <c r="S6" s="32" t="str">
        <f>CONCATENATE("Variación ",RIGHT(Q6,2),"/",RIGHT(M6,2))</f>
        <v>Variación 23/19</v>
      </c>
      <c r="T6" s="32" t="str">
        <f>CONCATENATE("diferencia ",RIGHT(Q6,2),"/",RIGHT(P6,2))</f>
        <v>diferencia 23/22</v>
      </c>
      <c r="U6" s="32" t="str">
        <f>CONCATENATE("diferencia ",RIGHT(Q6,2),"/",RIGHT(M6,2))</f>
        <v>diferencia 23/19</v>
      </c>
      <c r="V6" s="48" t="str">
        <f>CONCATENATE("Cuota ",RIGHT(Q6,4))</f>
        <v>Cuota 2023</v>
      </c>
    </row>
    <row r="7" spans="1:22" ht="16.5" thickBot="1" x14ac:dyDescent="0.3">
      <c r="B7" s="52" t="s">
        <v>30</v>
      </c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</row>
    <row r="8" spans="1:22" ht="15.75" x14ac:dyDescent="0.25">
      <c r="B8" s="54" t="s">
        <v>132</v>
      </c>
      <c r="C8" s="55">
        <v>10080669</v>
      </c>
      <c r="D8" s="55">
        <v>3768423</v>
      </c>
      <c r="E8" s="55">
        <v>2587070</v>
      </c>
      <c r="F8" s="55">
        <v>9286289</v>
      </c>
      <c r="G8" s="55">
        <v>10503968</v>
      </c>
      <c r="H8" s="56">
        <f>G8/F8-1</f>
        <v>0.13112654581394145</v>
      </c>
      <c r="I8" s="56">
        <f>G8/C8-1</f>
        <v>4.1991161499301377E-2</v>
      </c>
      <c r="J8" s="55">
        <f>G8-F8</f>
        <v>1217679</v>
      </c>
      <c r="K8" s="55">
        <f>G8-C8</f>
        <v>423299</v>
      </c>
      <c r="L8" s="56">
        <f>G8/$G$8</f>
        <v>1</v>
      </c>
      <c r="M8" s="57">
        <v>1289910</v>
      </c>
      <c r="N8" s="58">
        <v>406679</v>
      </c>
      <c r="O8" s="58">
        <v>838515</v>
      </c>
      <c r="P8" s="58">
        <v>1334530</v>
      </c>
      <c r="Q8" s="58">
        <v>1331354</v>
      </c>
      <c r="R8" s="56">
        <f>Q8/P8-1</f>
        <v>-2.3798640719954189E-3</v>
      </c>
      <c r="S8" s="56">
        <f>Q8/M8-1</f>
        <v>3.2129373367134173E-2</v>
      </c>
      <c r="T8" s="55">
        <f>P8-O8</f>
        <v>496015</v>
      </c>
      <c r="U8" s="55">
        <f>Q8-M8</f>
        <v>41444</v>
      </c>
      <c r="V8" s="56">
        <f>Q8/$G$8</f>
        <v>0.12674772048048891</v>
      </c>
    </row>
    <row r="9" spans="1:22" x14ac:dyDescent="0.25">
      <c r="B9" s="59" t="s">
        <v>133</v>
      </c>
      <c r="C9" s="60">
        <v>3958474</v>
      </c>
      <c r="D9" s="60">
        <v>1534550</v>
      </c>
      <c r="E9" s="60">
        <v>1088841</v>
      </c>
      <c r="F9" s="60">
        <v>3810962</v>
      </c>
      <c r="G9" s="60">
        <v>4270879</v>
      </c>
      <c r="H9" s="61">
        <f t="shared" ref="H9:H13" si="0">G9/F9-1</f>
        <v>0.12068265178188597</v>
      </c>
      <c r="I9" s="61">
        <f t="shared" ref="I9:I13" si="1">G9/C9-1</f>
        <v>7.892056383343693E-2</v>
      </c>
      <c r="J9" s="60">
        <f t="shared" ref="J9:J13" si="2">G9-F9</f>
        <v>459917</v>
      </c>
      <c r="K9" s="60">
        <f t="shared" ref="K9:K13" si="3">G9-C9</f>
        <v>312405</v>
      </c>
      <c r="L9" s="61">
        <f t="shared" ref="L9:L13" si="4">G9/$G$8</f>
        <v>0.4065967261134078</v>
      </c>
      <c r="M9" s="62">
        <v>501712</v>
      </c>
      <c r="N9" s="60">
        <v>158567</v>
      </c>
      <c r="O9" s="60">
        <v>326667</v>
      </c>
      <c r="P9" s="60">
        <v>515419</v>
      </c>
      <c r="Q9" s="60">
        <v>535822</v>
      </c>
      <c r="R9" s="61">
        <f t="shared" ref="R9:R13" si="5">Q9/P9-1</f>
        <v>3.9585269460380879E-2</v>
      </c>
      <c r="S9" s="61">
        <f t="shared" ref="S9:S13" si="6">Q9/M9-1</f>
        <v>6.7987211786841861E-2</v>
      </c>
      <c r="T9" s="60">
        <f>Q9-P9</f>
        <v>20403</v>
      </c>
      <c r="U9" s="60">
        <f t="shared" ref="U9:U13" si="7">Q9-M9</f>
        <v>34110</v>
      </c>
      <c r="V9" s="61">
        <f t="shared" ref="V9:V13" si="8">Q9/$G$8</f>
        <v>5.1011389219769138E-2</v>
      </c>
    </row>
    <row r="10" spans="1:22" x14ac:dyDescent="0.25">
      <c r="B10" s="59" t="s">
        <v>134</v>
      </c>
      <c r="C10" s="60">
        <v>2803604</v>
      </c>
      <c r="D10" s="60">
        <v>1112486</v>
      </c>
      <c r="E10" s="60">
        <v>680384</v>
      </c>
      <c r="F10" s="60">
        <v>2406559</v>
      </c>
      <c r="G10" s="60">
        <v>2758590</v>
      </c>
      <c r="H10" s="61">
        <f t="shared" si="0"/>
        <v>0.14627981279494917</v>
      </c>
      <c r="I10" s="61">
        <f t="shared" si="1"/>
        <v>-1.6055762511396066E-2</v>
      </c>
      <c r="J10" s="60">
        <f t="shared" si="2"/>
        <v>352031</v>
      </c>
      <c r="K10" s="60">
        <f t="shared" si="3"/>
        <v>-45014</v>
      </c>
      <c r="L10" s="61">
        <f t="shared" si="4"/>
        <v>0.26262361042988708</v>
      </c>
      <c r="M10" s="62">
        <v>328921</v>
      </c>
      <c r="N10" s="60">
        <v>101836</v>
      </c>
      <c r="O10" s="60">
        <v>193905</v>
      </c>
      <c r="P10" s="60">
        <v>332139</v>
      </c>
      <c r="Q10" s="60">
        <v>326111</v>
      </c>
      <c r="R10" s="61">
        <f t="shared" si="5"/>
        <v>-1.8149027967206521E-2</v>
      </c>
      <c r="S10" s="61">
        <f t="shared" si="6"/>
        <v>-8.5430848136787141E-3</v>
      </c>
      <c r="T10" s="60">
        <f t="shared" ref="T10:T13" si="9">Q10-P10</f>
        <v>-6028</v>
      </c>
      <c r="U10" s="60">
        <f t="shared" si="7"/>
        <v>-2810</v>
      </c>
      <c r="V10" s="61">
        <f t="shared" si="8"/>
        <v>3.1046457871920403E-2</v>
      </c>
    </row>
    <row r="11" spans="1:22" x14ac:dyDescent="0.25">
      <c r="B11" s="59" t="s">
        <v>135</v>
      </c>
      <c r="C11" s="60">
        <v>2082591</v>
      </c>
      <c r="D11" s="60">
        <v>651608</v>
      </c>
      <c r="E11" s="60">
        <v>446322</v>
      </c>
      <c r="F11" s="60">
        <v>1810318</v>
      </c>
      <c r="G11" s="60">
        <v>2077695</v>
      </c>
      <c r="H11" s="61">
        <f t="shared" si="0"/>
        <v>0.14769615062105101</v>
      </c>
      <c r="I11" s="61">
        <f t="shared" si="1"/>
        <v>-2.3509176789874298E-3</v>
      </c>
      <c r="J11" s="60">
        <f t="shared" si="2"/>
        <v>267377</v>
      </c>
      <c r="K11" s="60">
        <f t="shared" si="3"/>
        <v>-4896</v>
      </c>
      <c r="L11" s="61">
        <f t="shared" si="4"/>
        <v>0.19780096435937353</v>
      </c>
      <c r="M11" s="62">
        <v>273783</v>
      </c>
      <c r="N11" s="60">
        <v>69133</v>
      </c>
      <c r="O11" s="60">
        <v>173983</v>
      </c>
      <c r="P11" s="60">
        <v>278200</v>
      </c>
      <c r="Q11" s="60">
        <v>275252</v>
      </c>
      <c r="R11" s="61">
        <f>Q11/P11-1</f>
        <v>-1.0596693026599602E-2</v>
      </c>
      <c r="S11" s="61">
        <f>Q11/M11-1</f>
        <v>5.3655632380389395E-3</v>
      </c>
      <c r="T11" s="60">
        <f>Q11-P11</f>
        <v>-2948</v>
      </c>
      <c r="U11" s="60">
        <f t="shared" si="7"/>
        <v>1469</v>
      </c>
      <c r="V11" s="61">
        <f t="shared" si="8"/>
        <v>2.6204573357420737E-2</v>
      </c>
    </row>
    <row r="12" spans="1:22" x14ac:dyDescent="0.25">
      <c r="B12" s="59" t="s">
        <v>136</v>
      </c>
      <c r="C12" s="60">
        <v>1365599</v>
      </c>
      <c r="D12" s="60">
        <v>526339</v>
      </c>
      <c r="E12" s="60">
        <v>435570</v>
      </c>
      <c r="F12" s="60">
        <v>1344110</v>
      </c>
      <c r="G12" s="60">
        <v>1539222</v>
      </c>
      <c r="H12" s="61">
        <f t="shared" si="0"/>
        <v>0.14516073833242804</v>
      </c>
      <c r="I12" s="61">
        <f t="shared" si="1"/>
        <v>0.12714054418610443</v>
      </c>
      <c r="J12" s="60">
        <f t="shared" si="2"/>
        <v>195112</v>
      </c>
      <c r="K12" s="60">
        <f t="shared" si="3"/>
        <v>173623</v>
      </c>
      <c r="L12" s="61">
        <f t="shared" si="4"/>
        <v>0.14653719432503984</v>
      </c>
      <c r="M12" s="62">
        <v>175153</v>
      </c>
      <c r="N12" s="60">
        <v>75686</v>
      </c>
      <c r="O12" s="60">
        <v>141027</v>
      </c>
      <c r="P12" s="60">
        <v>207169</v>
      </c>
      <c r="Q12" s="60">
        <v>197593</v>
      </c>
      <c r="R12" s="61">
        <f t="shared" si="5"/>
        <v>-4.6223131839222997E-2</v>
      </c>
      <c r="S12" s="61">
        <f t="shared" si="6"/>
        <v>0.1281165609495698</v>
      </c>
      <c r="T12" s="60">
        <f t="shared" si="9"/>
        <v>-9576</v>
      </c>
      <c r="U12" s="60">
        <f t="shared" si="7"/>
        <v>22440</v>
      </c>
      <c r="V12" s="61">
        <f t="shared" si="8"/>
        <v>1.881127208308327E-2</v>
      </c>
    </row>
    <row r="13" spans="1:22" ht="15.75" thickBot="1" x14ac:dyDescent="0.3">
      <c r="B13" s="59" t="s">
        <v>137</v>
      </c>
      <c r="C13" s="60">
        <v>232939</v>
      </c>
      <c r="D13" s="60">
        <v>95403</v>
      </c>
      <c r="E13" s="60">
        <v>87966</v>
      </c>
      <c r="F13" s="60">
        <v>143840</v>
      </c>
      <c r="G13" s="60">
        <v>137117</v>
      </c>
      <c r="H13" s="61">
        <f t="shared" si="0"/>
        <v>-4.6739432703003292E-2</v>
      </c>
      <c r="I13" s="61">
        <f t="shared" si="1"/>
        <v>-0.41136091423076426</v>
      </c>
      <c r="J13" s="60">
        <f t="shared" si="2"/>
        <v>-6723</v>
      </c>
      <c r="K13" s="60">
        <f t="shared" si="3"/>
        <v>-95822</v>
      </c>
      <c r="L13" s="61">
        <f t="shared" si="4"/>
        <v>1.3053828800697031E-2</v>
      </c>
      <c r="M13" s="63">
        <v>26465</v>
      </c>
      <c r="N13" s="64">
        <v>10749</v>
      </c>
      <c r="O13" s="64">
        <v>22839</v>
      </c>
      <c r="P13" s="64">
        <v>19732</v>
      </c>
      <c r="Q13" s="64">
        <v>15189</v>
      </c>
      <c r="R13" s="61">
        <f t="shared" si="5"/>
        <v>-0.23023515102371783</v>
      </c>
      <c r="S13" s="61">
        <f t="shared" si="6"/>
        <v>-0.42607217079161153</v>
      </c>
      <c r="T13" s="60">
        <f t="shared" si="9"/>
        <v>-4543</v>
      </c>
      <c r="U13" s="60">
        <f t="shared" si="7"/>
        <v>-11276</v>
      </c>
      <c r="V13" s="61">
        <f t="shared" si="8"/>
        <v>1.4460249688498671E-3</v>
      </c>
    </row>
    <row r="14" spans="1:22" ht="16.5" thickBot="1" x14ac:dyDescent="0.3">
      <c r="B14" s="52" t="s">
        <v>65</v>
      </c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</row>
    <row r="15" spans="1:22" ht="15.75" x14ac:dyDescent="0.25">
      <c r="B15" s="54" t="s">
        <v>132</v>
      </c>
      <c r="C15" s="55">
        <v>8702056</v>
      </c>
      <c r="D15" s="55">
        <v>3222980</v>
      </c>
      <c r="E15" s="55">
        <v>1777644</v>
      </c>
      <c r="F15" s="55">
        <v>7991797</v>
      </c>
      <c r="G15" s="55">
        <v>9162697</v>
      </c>
      <c r="H15" s="56">
        <f>G15/F15-1</f>
        <v>0.1465127304910272</v>
      </c>
      <c r="I15" s="56">
        <f>G15/C15-1</f>
        <v>5.2934731746152819E-2</v>
      </c>
      <c r="J15" s="55">
        <f>G15-F15</f>
        <v>1170900</v>
      </c>
      <c r="K15" s="55">
        <f>G15-C15</f>
        <v>460641</v>
      </c>
      <c r="L15" s="56">
        <f>G15/$G$15</f>
        <v>1</v>
      </c>
      <c r="M15" s="65">
        <v>1035474</v>
      </c>
      <c r="N15" s="55">
        <v>237554</v>
      </c>
      <c r="O15" s="55">
        <v>567052</v>
      </c>
      <c r="P15" s="55">
        <v>1080501</v>
      </c>
      <c r="Q15" s="55">
        <v>1096920</v>
      </c>
      <c r="R15" s="56">
        <f>Q15/P15-1</f>
        <v>1.519572864809926E-2</v>
      </c>
      <c r="S15" s="56">
        <f>Q15/M15-1</f>
        <v>5.9340939511759894E-2</v>
      </c>
      <c r="T15" s="55">
        <f>Q15-P15</f>
        <v>16419</v>
      </c>
      <c r="U15" s="55">
        <f>Q15-M15</f>
        <v>61446</v>
      </c>
      <c r="V15" s="56">
        <f>Q15/$G$15</f>
        <v>0.11971584349018635</v>
      </c>
    </row>
    <row r="16" spans="1:22" x14ac:dyDescent="0.25">
      <c r="B16" s="59" t="s">
        <v>133</v>
      </c>
      <c r="C16" s="60">
        <v>3372860</v>
      </c>
      <c r="D16" s="60">
        <v>1302400</v>
      </c>
      <c r="E16" s="60">
        <v>753964</v>
      </c>
      <c r="F16" s="60">
        <v>3253126</v>
      </c>
      <c r="G16" s="60">
        <v>3649841</v>
      </c>
      <c r="H16" s="61">
        <f t="shared" ref="H16:H20" si="10">G16/F16-1</f>
        <v>0.12194885780630682</v>
      </c>
      <c r="I16" s="61">
        <f t="shared" ref="I16:I20" si="11">G16/C16-1</f>
        <v>8.2120514933913702E-2</v>
      </c>
      <c r="J16" s="60">
        <f t="shared" ref="J16:J20" si="12">G16-F16</f>
        <v>396715</v>
      </c>
      <c r="K16" s="60">
        <f t="shared" ref="K16:K20" si="13">G16-C16</f>
        <v>276981</v>
      </c>
      <c r="L16" s="61">
        <f t="shared" ref="L16:L20" si="14">G16/$G$15</f>
        <v>0.39833697436464394</v>
      </c>
      <c r="M16" s="62">
        <v>400366</v>
      </c>
      <c r="N16" s="60">
        <v>89188</v>
      </c>
      <c r="O16" s="60">
        <v>222133</v>
      </c>
      <c r="P16" s="60">
        <v>412194</v>
      </c>
      <c r="Q16" s="60">
        <v>427951</v>
      </c>
      <c r="R16" s="61">
        <f t="shared" ref="R16:R19" si="15">Q16/P16-1</f>
        <v>3.8227145470336676E-2</v>
      </c>
      <c r="S16" s="61">
        <f t="shared" ref="S16:S20" si="16">Q16/M16-1</f>
        <v>6.8899456996847963E-2</v>
      </c>
      <c r="T16" s="60">
        <f t="shared" ref="T16:T20" si="17">Q16-P16</f>
        <v>15757</v>
      </c>
      <c r="U16" s="60">
        <f t="shared" ref="U16:U20" si="18">Q16-M16</f>
        <v>27585</v>
      </c>
      <c r="V16" s="61">
        <f t="shared" ref="V16:V20" si="19">Q16/$G$15</f>
        <v>4.6705789790931644E-2</v>
      </c>
    </row>
    <row r="17" spans="2:22" x14ac:dyDescent="0.25">
      <c r="B17" s="59" t="s">
        <v>134</v>
      </c>
      <c r="C17" s="60">
        <v>2345689</v>
      </c>
      <c r="D17" s="60">
        <v>941908</v>
      </c>
      <c r="E17" s="60">
        <v>463787</v>
      </c>
      <c r="F17" s="60">
        <v>2034555</v>
      </c>
      <c r="G17" s="60">
        <v>2395048</v>
      </c>
      <c r="H17" s="61">
        <f t="shared" si="10"/>
        <v>0.1771851830007054</v>
      </c>
      <c r="I17" s="61">
        <f t="shared" si="11"/>
        <v>2.104243145617346E-2</v>
      </c>
      <c r="J17" s="60">
        <f t="shared" si="12"/>
        <v>360493</v>
      </c>
      <c r="K17" s="60">
        <f t="shared" si="13"/>
        <v>49359</v>
      </c>
      <c r="L17" s="61">
        <f t="shared" si="14"/>
        <v>0.26139116026645864</v>
      </c>
      <c r="M17" s="62">
        <v>247045</v>
      </c>
      <c r="N17" s="60">
        <v>56340</v>
      </c>
      <c r="O17" s="60">
        <v>125539</v>
      </c>
      <c r="P17" s="60">
        <v>261265</v>
      </c>
      <c r="Q17" s="60">
        <v>266071</v>
      </c>
      <c r="R17" s="61">
        <f t="shared" si="15"/>
        <v>1.8395116069890749E-2</v>
      </c>
      <c r="S17" s="61">
        <f t="shared" si="16"/>
        <v>7.7014309133963454E-2</v>
      </c>
      <c r="T17" s="60">
        <f t="shared" si="17"/>
        <v>4806</v>
      </c>
      <c r="U17" s="60">
        <f t="shared" si="18"/>
        <v>19026</v>
      </c>
      <c r="V17" s="61">
        <f t="shared" si="19"/>
        <v>2.903850252824032E-2</v>
      </c>
    </row>
    <row r="18" spans="2:22" x14ac:dyDescent="0.25">
      <c r="B18" s="59" t="s">
        <v>135</v>
      </c>
      <c r="C18" s="60">
        <v>1866730</v>
      </c>
      <c r="D18" s="60">
        <v>564918</v>
      </c>
      <c r="E18" s="60">
        <v>281778</v>
      </c>
      <c r="F18" s="60">
        <v>1572090</v>
      </c>
      <c r="G18" s="60">
        <v>1852876</v>
      </c>
      <c r="H18" s="61">
        <f t="shared" si="10"/>
        <v>0.17860682276460005</v>
      </c>
      <c r="I18" s="61">
        <f t="shared" si="11"/>
        <v>-7.4215339122423174E-3</v>
      </c>
      <c r="J18" s="60">
        <f t="shared" si="12"/>
        <v>280786</v>
      </c>
      <c r="K18" s="60">
        <f t="shared" si="13"/>
        <v>-13854</v>
      </c>
      <c r="L18" s="61">
        <f t="shared" si="14"/>
        <v>0.20221949934609865</v>
      </c>
      <c r="M18" s="62">
        <v>231383</v>
      </c>
      <c r="N18" s="60">
        <v>37493</v>
      </c>
      <c r="O18" s="60">
        <v>110918</v>
      </c>
      <c r="P18" s="60">
        <v>225041</v>
      </c>
      <c r="Q18" s="60">
        <v>232526</v>
      </c>
      <c r="R18" s="61">
        <f t="shared" si="15"/>
        <v>3.3260605845156999E-2</v>
      </c>
      <c r="S18" s="61">
        <f t="shared" si="16"/>
        <v>4.9398616147253716E-3</v>
      </c>
      <c r="T18" s="60">
        <f t="shared" si="17"/>
        <v>7485</v>
      </c>
      <c r="U18" s="60">
        <f t="shared" si="18"/>
        <v>1143</v>
      </c>
      <c r="V18" s="61">
        <f t="shared" si="19"/>
        <v>2.5377462552783312E-2</v>
      </c>
    </row>
    <row r="19" spans="2:22" x14ac:dyDescent="0.25">
      <c r="B19" s="59" t="s">
        <v>136</v>
      </c>
      <c r="C19" s="60">
        <v>1244245</v>
      </c>
      <c r="D19" s="60">
        <v>469545</v>
      </c>
      <c r="E19" s="60">
        <v>345610</v>
      </c>
      <c r="F19" s="60">
        <v>1229765</v>
      </c>
      <c r="G19" s="60">
        <v>1416955</v>
      </c>
      <c r="H19" s="61">
        <f t="shared" si="10"/>
        <v>0.15221607380271851</v>
      </c>
      <c r="I19" s="61">
        <f t="shared" si="11"/>
        <v>0.13880706773987428</v>
      </c>
      <c r="J19" s="60">
        <f t="shared" si="12"/>
        <v>187190</v>
      </c>
      <c r="K19" s="60">
        <f t="shared" si="13"/>
        <v>172710</v>
      </c>
      <c r="L19" s="61">
        <f t="shared" si="14"/>
        <v>0.1546438783253446</v>
      </c>
      <c r="M19" s="62">
        <v>148895</v>
      </c>
      <c r="N19" s="60">
        <v>54233</v>
      </c>
      <c r="O19" s="60">
        <v>105753</v>
      </c>
      <c r="P19" s="60">
        <v>181786</v>
      </c>
      <c r="Q19" s="60">
        <v>174230</v>
      </c>
      <c r="R19" s="61">
        <f t="shared" si="15"/>
        <v>-4.1565357068201081E-2</v>
      </c>
      <c r="S19" s="61">
        <f t="shared" si="16"/>
        <v>0.17015346385036434</v>
      </c>
      <c r="T19" s="60">
        <f t="shared" si="17"/>
        <v>-7556</v>
      </c>
      <c r="U19" s="60">
        <f t="shared" si="18"/>
        <v>25335</v>
      </c>
      <c r="V19" s="61">
        <f t="shared" si="19"/>
        <v>1.9015143685314487E-2</v>
      </c>
    </row>
    <row r="20" spans="2:22" ht="15.75" thickBot="1" x14ac:dyDescent="0.3">
      <c r="B20" s="59" t="s">
        <v>137</v>
      </c>
      <c r="C20" s="60">
        <v>189514</v>
      </c>
      <c r="D20" s="60">
        <v>77273</v>
      </c>
      <c r="E20" s="60">
        <v>47932</v>
      </c>
      <c r="F20" s="60">
        <v>95691</v>
      </c>
      <c r="G20" s="60">
        <v>102533</v>
      </c>
      <c r="H20" s="61">
        <f t="shared" si="10"/>
        <v>7.1500977103384766E-2</v>
      </c>
      <c r="I20" s="61">
        <f t="shared" si="11"/>
        <v>-0.45896873054233456</v>
      </c>
      <c r="J20" s="60">
        <f t="shared" si="12"/>
        <v>6842</v>
      </c>
      <c r="K20" s="60">
        <f t="shared" si="13"/>
        <v>-86981</v>
      </c>
      <c r="L20" s="61">
        <f t="shared" si="14"/>
        <v>1.119026417658469E-2</v>
      </c>
      <c r="M20" s="62">
        <v>15026</v>
      </c>
      <c r="N20" s="60">
        <v>2530</v>
      </c>
      <c r="O20" s="60">
        <v>9162697</v>
      </c>
      <c r="P20" s="60">
        <v>0.1465127304910272</v>
      </c>
      <c r="Q20" s="60">
        <v>8863</v>
      </c>
      <c r="R20" s="61" t="s">
        <v>95</v>
      </c>
      <c r="S20" s="61">
        <f t="shared" si="16"/>
        <v>-0.41015573006788231</v>
      </c>
      <c r="T20" s="60">
        <f t="shared" si="17"/>
        <v>8862.8534872695091</v>
      </c>
      <c r="U20" s="60">
        <f t="shared" si="18"/>
        <v>-6163</v>
      </c>
      <c r="V20" s="61">
        <f t="shared" si="19"/>
        <v>9.6729161730438101E-4</v>
      </c>
    </row>
    <row r="21" spans="2:22" ht="16.5" thickBot="1" x14ac:dyDescent="0.3">
      <c r="B21" s="52" t="s">
        <v>138</v>
      </c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</row>
    <row r="22" spans="2:22" ht="15.75" x14ac:dyDescent="0.25">
      <c r="B22" s="54" t="s">
        <v>132</v>
      </c>
      <c r="C22" s="55">
        <v>1378612</v>
      </c>
      <c r="D22" s="55">
        <v>545444</v>
      </c>
      <c r="E22" s="55">
        <v>809426</v>
      </c>
      <c r="F22" s="55">
        <v>1294491</v>
      </c>
      <c r="G22" s="55">
        <v>1341270</v>
      </c>
      <c r="H22" s="56">
        <f>G22/F22-1</f>
        <v>3.6136983571148917E-2</v>
      </c>
      <c r="I22" s="56">
        <f>G22/C22-1</f>
        <v>-2.7086663977971992E-2</v>
      </c>
      <c r="J22" s="55">
        <f>G22-F22</f>
        <v>46779</v>
      </c>
      <c r="K22" s="55">
        <f>G22-C22</f>
        <v>-37342</v>
      </c>
      <c r="L22" s="56">
        <f>G22/$G$22</f>
        <v>1</v>
      </c>
      <c r="M22" s="65">
        <v>254436</v>
      </c>
      <c r="N22" s="55">
        <v>169125</v>
      </c>
      <c r="O22" s="55">
        <v>271463</v>
      </c>
      <c r="P22" s="55">
        <v>254029</v>
      </c>
      <c r="Q22" s="55">
        <v>234434</v>
      </c>
      <c r="R22" s="56">
        <f>Q22/P22-1</f>
        <v>-7.7136862326742217E-2</v>
      </c>
      <c r="S22" s="56">
        <f>Q22/M22-1</f>
        <v>-7.8613089342703057E-2</v>
      </c>
      <c r="T22" s="55">
        <f>Q22-P22</f>
        <v>-19595</v>
      </c>
      <c r="U22" s="55">
        <f>Q22-M22</f>
        <v>-20002</v>
      </c>
      <c r="V22" s="56">
        <f>Q22/$G$22</f>
        <v>0.17478509174140927</v>
      </c>
    </row>
    <row r="23" spans="2:22" x14ac:dyDescent="0.25">
      <c r="B23" s="59" t="s">
        <v>133</v>
      </c>
      <c r="C23" s="60">
        <v>585614</v>
      </c>
      <c r="D23" s="60">
        <v>232151</v>
      </c>
      <c r="E23" s="60">
        <v>334878</v>
      </c>
      <c r="F23" s="60">
        <v>557836</v>
      </c>
      <c r="G23" s="60">
        <v>621038</v>
      </c>
      <c r="H23" s="61">
        <f t="shared" ref="H23:H27" si="20">G23/F23-1</f>
        <v>0.11329853218508656</v>
      </c>
      <c r="I23" s="61">
        <f t="shared" ref="I23:I27" si="21">G23/C23-1</f>
        <v>6.0490357129440175E-2</v>
      </c>
      <c r="J23" s="60">
        <f t="shared" ref="J23:J27" si="22">G23-F23</f>
        <v>63202</v>
      </c>
      <c r="K23" s="60">
        <f t="shared" ref="K23:K27" si="23">G23-C23</f>
        <v>35424</v>
      </c>
      <c r="L23" s="61">
        <f t="shared" ref="L23:L27" si="24">G23/$G$22</f>
        <v>0.46302235940563796</v>
      </c>
      <c r="M23" s="62">
        <v>101346</v>
      </c>
      <c r="N23" s="60">
        <v>69379</v>
      </c>
      <c r="O23" s="60">
        <v>104534</v>
      </c>
      <c r="P23" s="60">
        <v>103226</v>
      </c>
      <c r="Q23" s="60">
        <v>107871</v>
      </c>
      <c r="R23" s="61">
        <f t="shared" ref="R23:R27" si="25">Q23/P23-1</f>
        <v>4.4998353128087976E-2</v>
      </c>
      <c r="S23" s="61">
        <f t="shared" ref="S23:S27" si="26">Q23/M23-1</f>
        <v>6.4383399443490585E-2</v>
      </c>
      <c r="T23" s="60">
        <f t="shared" ref="T23:T27" si="27">Q23-P23</f>
        <v>4645</v>
      </c>
      <c r="U23" s="60">
        <f t="shared" ref="U23:U27" si="28">Q23-M23</f>
        <v>6525</v>
      </c>
      <c r="V23" s="61">
        <f t="shared" ref="V23:V27" si="29">Q23/$G$22</f>
        <v>8.0424523026683667E-2</v>
      </c>
    </row>
    <row r="24" spans="2:22" x14ac:dyDescent="0.25">
      <c r="B24" s="59" t="s">
        <v>134</v>
      </c>
      <c r="C24" s="60">
        <v>457914</v>
      </c>
      <c r="D24" s="60">
        <v>170577</v>
      </c>
      <c r="E24" s="60">
        <v>216599</v>
      </c>
      <c r="F24" s="60">
        <v>372005</v>
      </c>
      <c r="G24" s="60">
        <v>363542</v>
      </c>
      <c r="H24" s="61">
        <f t="shared" si="20"/>
        <v>-2.2749694224539985E-2</v>
      </c>
      <c r="I24" s="61">
        <f t="shared" si="21"/>
        <v>-0.20609110007556009</v>
      </c>
      <c r="J24" s="60">
        <f t="shared" si="22"/>
        <v>-8463</v>
      </c>
      <c r="K24" s="60">
        <f t="shared" si="23"/>
        <v>-94372</v>
      </c>
      <c r="L24" s="61">
        <f t="shared" si="24"/>
        <v>0.27104311585288571</v>
      </c>
      <c r="M24" s="62">
        <v>81876</v>
      </c>
      <c r="N24" s="60">
        <v>45496</v>
      </c>
      <c r="O24" s="60">
        <v>68367</v>
      </c>
      <c r="P24" s="60">
        <v>70874</v>
      </c>
      <c r="Q24" s="60">
        <v>60040</v>
      </c>
      <c r="R24" s="61">
        <f t="shared" si="25"/>
        <v>-0.15286282698874054</v>
      </c>
      <c r="S24" s="61">
        <f t="shared" si="26"/>
        <v>-0.26669597928574917</v>
      </c>
      <c r="T24" s="60">
        <f t="shared" si="27"/>
        <v>-10834</v>
      </c>
      <c r="U24" s="60">
        <f t="shared" si="28"/>
        <v>-21836</v>
      </c>
      <c r="V24" s="61">
        <f t="shared" si="29"/>
        <v>4.4763544998397041E-2</v>
      </c>
    </row>
    <row r="25" spans="2:22" x14ac:dyDescent="0.25">
      <c r="B25" s="59" t="s">
        <v>135</v>
      </c>
      <c r="C25" s="60">
        <v>215862</v>
      </c>
      <c r="D25" s="60">
        <v>86692</v>
      </c>
      <c r="E25" s="60">
        <v>164545</v>
      </c>
      <c r="F25" s="60">
        <v>238226</v>
      </c>
      <c r="G25" s="60">
        <v>224821</v>
      </c>
      <c r="H25" s="61">
        <f t="shared" si="20"/>
        <v>-5.6270096463022501E-2</v>
      </c>
      <c r="I25" s="61">
        <f t="shared" si="21"/>
        <v>4.1503367892449905E-2</v>
      </c>
      <c r="J25" s="60">
        <f t="shared" si="22"/>
        <v>-13405</v>
      </c>
      <c r="K25" s="60">
        <f t="shared" si="23"/>
        <v>8959</v>
      </c>
      <c r="L25" s="61">
        <f t="shared" si="24"/>
        <v>0.16761800383218889</v>
      </c>
      <c r="M25" s="62">
        <v>42400</v>
      </c>
      <c r="N25" s="60">
        <v>31640</v>
      </c>
      <c r="O25" s="60">
        <v>63066</v>
      </c>
      <c r="P25" s="60">
        <v>53159</v>
      </c>
      <c r="Q25" s="60">
        <v>42726</v>
      </c>
      <c r="R25" s="61">
        <f t="shared" si="25"/>
        <v>-0.19626027577644423</v>
      </c>
      <c r="S25" s="61">
        <f t="shared" si="26"/>
        <v>7.6886792452830477E-3</v>
      </c>
      <c r="T25" s="60">
        <f t="shared" si="27"/>
        <v>-10433</v>
      </c>
      <c r="U25" s="60">
        <f t="shared" si="28"/>
        <v>326</v>
      </c>
      <c r="V25" s="61">
        <f t="shared" si="29"/>
        <v>3.1854883804155763E-2</v>
      </c>
    </row>
    <row r="26" spans="2:22" x14ac:dyDescent="0.25">
      <c r="B26" s="59" t="s">
        <v>136</v>
      </c>
      <c r="C26" s="60">
        <v>121354</v>
      </c>
      <c r="D26" s="60">
        <v>56792</v>
      </c>
      <c r="E26" s="60">
        <v>89960</v>
      </c>
      <c r="F26" s="60">
        <v>114346</v>
      </c>
      <c r="G26" s="60">
        <v>122266</v>
      </c>
      <c r="H26" s="61">
        <f t="shared" si="20"/>
        <v>6.926346352299162E-2</v>
      </c>
      <c r="I26" s="61">
        <f t="shared" si="21"/>
        <v>7.5152034543566337E-3</v>
      </c>
      <c r="J26" s="60">
        <f t="shared" si="22"/>
        <v>7920</v>
      </c>
      <c r="K26" s="60">
        <f t="shared" si="23"/>
        <v>912</v>
      </c>
      <c r="L26" s="61">
        <f t="shared" si="24"/>
        <v>9.1156888620486556E-2</v>
      </c>
      <c r="M26" s="62">
        <v>26258</v>
      </c>
      <c r="N26" s="60">
        <v>21453</v>
      </c>
      <c r="O26" s="60">
        <v>35274</v>
      </c>
      <c r="P26" s="60">
        <v>25384</v>
      </c>
      <c r="Q26" s="60">
        <v>23362</v>
      </c>
      <c r="R26" s="61">
        <f t="shared" si="25"/>
        <v>-7.9656476520642894E-2</v>
      </c>
      <c r="S26" s="61">
        <f t="shared" si="26"/>
        <v>-0.11029019727321199</v>
      </c>
      <c r="T26" s="60">
        <f t="shared" si="27"/>
        <v>-2022</v>
      </c>
      <c r="U26" s="60">
        <f t="shared" si="28"/>
        <v>-2896</v>
      </c>
      <c r="V26" s="61">
        <f t="shared" si="29"/>
        <v>1.7417820423926578E-2</v>
      </c>
    </row>
    <row r="27" spans="2:22" x14ac:dyDescent="0.25">
      <c r="B27" s="59" t="s">
        <v>137</v>
      </c>
      <c r="C27" s="60">
        <v>43424</v>
      </c>
      <c r="D27" s="60">
        <v>18130</v>
      </c>
      <c r="E27" s="60">
        <v>40033</v>
      </c>
      <c r="F27" s="60">
        <v>48151</v>
      </c>
      <c r="G27" s="60">
        <v>34585</v>
      </c>
      <c r="H27" s="61">
        <f t="shared" si="20"/>
        <v>-0.28173869701563825</v>
      </c>
      <c r="I27" s="61">
        <f t="shared" si="21"/>
        <v>-0.20355103168754607</v>
      </c>
      <c r="J27" s="60">
        <f t="shared" si="22"/>
        <v>-13566</v>
      </c>
      <c r="K27" s="60">
        <f t="shared" si="23"/>
        <v>-8839</v>
      </c>
      <c r="L27" s="61">
        <f t="shared" si="24"/>
        <v>2.5785263220678908E-2</v>
      </c>
      <c r="M27" s="62">
        <v>11438</v>
      </c>
      <c r="N27" s="60">
        <v>8219</v>
      </c>
      <c r="O27" s="60">
        <v>14854</v>
      </c>
      <c r="P27" s="60">
        <v>10689</v>
      </c>
      <c r="Q27" s="60">
        <v>6326</v>
      </c>
      <c r="R27" s="61">
        <f t="shared" si="25"/>
        <v>-0.4081766301805595</v>
      </c>
      <c r="S27" s="61">
        <f t="shared" si="26"/>
        <v>-0.44693128169260365</v>
      </c>
      <c r="T27" s="60">
        <f t="shared" si="27"/>
        <v>-4363</v>
      </c>
      <c r="U27" s="60">
        <f t="shared" si="28"/>
        <v>-5112</v>
      </c>
      <c r="V27" s="61">
        <f t="shared" si="29"/>
        <v>4.7164254773460973E-3</v>
      </c>
    </row>
    <row r="28" spans="2:22" x14ac:dyDescent="0.25">
      <c r="B28" s="40" t="s">
        <v>57</v>
      </c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</row>
    <row r="29" spans="2:22" x14ac:dyDescent="0.25">
      <c r="B29" s="16" t="s">
        <v>139</v>
      </c>
      <c r="C29" s="16"/>
      <c r="D29" s="16"/>
      <c r="E29" s="16"/>
    </row>
    <row r="30" spans="2:22" x14ac:dyDescent="0.25">
      <c r="B30" s="16" t="s">
        <v>140</v>
      </c>
      <c r="C30" s="16"/>
      <c r="D30" s="16"/>
      <c r="E30" s="16"/>
    </row>
    <row r="34" spans="2:22" ht="21.75" thickBot="1" x14ac:dyDescent="0.3">
      <c r="B34" s="45" t="str">
        <f>CONCATENATE("Turistas "," entrados a Canarias e islas")</f>
        <v>Turistas  entrados a Canarias e islas</v>
      </c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</row>
    <row r="35" spans="2:22" ht="6" customHeight="1" thickBot="1" x14ac:dyDescent="0.3"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</row>
    <row r="36" spans="2:22" ht="45.75" thickBot="1" x14ac:dyDescent="0.3">
      <c r="B36" s="27"/>
      <c r="C36" s="47" t="s">
        <v>186</v>
      </c>
      <c r="D36" s="47" t="s">
        <v>187</v>
      </c>
      <c r="E36" s="47" t="s">
        <v>188</v>
      </c>
      <c r="F36" s="47" t="s">
        <v>189</v>
      </c>
      <c r="G36" s="47" t="s">
        <v>185</v>
      </c>
      <c r="H36" s="32" t="str">
        <f>CONCATENATE("Variación ",RIGHT(G36,2),"/",RIGHT(F36,2))</f>
        <v>Variación 23/22</v>
      </c>
      <c r="I36" s="32" t="str">
        <f>CONCATENATE("Variación ",RIGHT(G36,2),"/",RIGHT(C36,2))</f>
        <v>Variación 23/19</v>
      </c>
      <c r="J36" s="32" t="str">
        <f>CONCATENATE("diferencia ",RIGHT(G36,2),"/",RIGHT(F36,2))</f>
        <v>diferencia 23/22</v>
      </c>
      <c r="K36" s="32" t="str">
        <f>CONCATENATE("diferencia ",RIGHT(G36,2),"/",RIGHT(C36,2))</f>
        <v>diferencia 23/19</v>
      </c>
      <c r="L36" s="48" t="str">
        <f>CONCATENATE("Cuota ",RIGHT(G36,4))</f>
        <v>Cuota 2023</v>
      </c>
      <c r="M36" s="49" t="s">
        <v>190</v>
      </c>
      <c r="N36" s="50" t="s">
        <v>191</v>
      </c>
      <c r="O36" s="50" t="s">
        <v>192</v>
      </c>
      <c r="P36" s="50" t="s">
        <v>193</v>
      </c>
      <c r="Q36" s="51" t="s">
        <v>194</v>
      </c>
      <c r="R36" s="32" t="str">
        <f>CONCATENATE("Variación ",RIGHT(Q36,2),"/",RIGHT(P36,2))</f>
        <v>Variación 23/22</v>
      </c>
      <c r="S36" s="32" t="str">
        <f>CONCATENATE("Variación ",RIGHT(Q36,2),"/",RIGHT(M36,2))</f>
        <v>Variación 23/19</v>
      </c>
      <c r="T36" s="32" t="str">
        <f>CONCATENATE("diferencia ",RIGHT(Q36,2),"/",RIGHT(P36,2))</f>
        <v>diferencia 23/22</v>
      </c>
      <c r="U36" s="32" t="str">
        <f>CONCATENATE("diferencia ",RIGHT(Q36,2),"/",RIGHT(M36,2))</f>
        <v>diferencia 23/19</v>
      </c>
      <c r="V36" s="48" t="str">
        <f>CONCATENATE("Cuota ",RIGHT(Q36,4))</f>
        <v>Cuota 2023</v>
      </c>
    </row>
    <row r="37" spans="2:22" ht="16.5" thickBot="1" x14ac:dyDescent="0.3">
      <c r="B37" s="66" t="s">
        <v>132</v>
      </c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</row>
    <row r="38" spans="2:22" ht="15.75" x14ac:dyDescent="0.25">
      <c r="B38" s="59" t="s">
        <v>30</v>
      </c>
      <c r="C38" s="55">
        <v>10080669</v>
      </c>
      <c r="D38" s="55">
        <v>3768423</v>
      </c>
      <c r="E38" s="55">
        <v>2587070</v>
      </c>
      <c r="F38" s="55">
        <v>9286289</v>
      </c>
      <c r="G38" s="55">
        <v>10503968</v>
      </c>
      <c r="H38" s="56">
        <f>G38/F38-1</f>
        <v>0.13112654581394145</v>
      </c>
      <c r="I38" s="56">
        <f>G38/C38-1</f>
        <v>4.1991161499301377E-2</v>
      </c>
      <c r="J38" s="55">
        <f>G38-F38</f>
        <v>1217679</v>
      </c>
      <c r="K38" s="55">
        <f>G38-C38</f>
        <v>423299</v>
      </c>
      <c r="L38" s="56">
        <f>G38/$G$8</f>
        <v>1</v>
      </c>
      <c r="M38" s="57">
        <v>1289910</v>
      </c>
      <c r="N38" s="58">
        <v>406679</v>
      </c>
      <c r="O38" s="58">
        <v>838515</v>
      </c>
      <c r="P38" s="58">
        <v>1334530</v>
      </c>
      <c r="Q38" s="58">
        <v>1331354</v>
      </c>
      <c r="R38" s="56">
        <f>Q38/P38-1</f>
        <v>-2.3798640719954189E-3</v>
      </c>
      <c r="S38" s="56">
        <f>Q38/M38-1</f>
        <v>3.2129373367134173E-2</v>
      </c>
      <c r="T38" s="55">
        <f>Q38-P38</f>
        <v>-3176</v>
      </c>
      <c r="U38" s="55">
        <f>Q38-M38</f>
        <v>41444</v>
      </c>
      <c r="V38" s="56">
        <f>Q38/$G$8</f>
        <v>0.12674772048048891</v>
      </c>
    </row>
    <row r="39" spans="2:22" ht="15.75" x14ac:dyDescent="0.25">
      <c r="B39" s="59" t="s">
        <v>65</v>
      </c>
      <c r="C39" s="55">
        <v>8702056</v>
      </c>
      <c r="D39" s="55">
        <v>3222980</v>
      </c>
      <c r="E39" s="55">
        <v>1777644</v>
      </c>
      <c r="F39" s="55">
        <v>7991797</v>
      </c>
      <c r="G39" s="55">
        <v>9162697</v>
      </c>
      <c r="H39" s="56">
        <f>G39/F39-1</f>
        <v>0.1465127304910272</v>
      </c>
      <c r="I39" s="56">
        <f>G39/C39-1</f>
        <v>5.2934731746152819E-2</v>
      </c>
      <c r="J39" s="55">
        <f>G39-F39</f>
        <v>1170900</v>
      </c>
      <c r="K39" s="55">
        <f>G39-C39</f>
        <v>460641</v>
      </c>
      <c r="L39" s="56">
        <f>G39/$G$15</f>
        <v>1</v>
      </c>
      <c r="M39" s="65">
        <v>1035474</v>
      </c>
      <c r="N39" s="55">
        <v>237554</v>
      </c>
      <c r="O39" s="55">
        <v>567052</v>
      </c>
      <c r="P39" s="55">
        <v>1080501</v>
      </c>
      <c r="Q39" s="55">
        <v>1096920</v>
      </c>
      <c r="R39" s="56">
        <f>Q39/P39-1</f>
        <v>1.519572864809926E-2</v>
      </c>
      <c r="S39" s="56">
        <f>Q39/M39-1</f>
        <v>5.9340939511759894E-2</v>
      </c>
      <c r="T39" s="55">
        <f>Q39-P39</f>
        <v>16419</v>
      </c>
      <c r="U39" s="55">
        <f>Q39-M39</f>
        <v>61446</v>
      </c>
      <c r="V39" s="56">
        <f>Q39/$G$15</f>
        <v>0.11971584349018635</v>
      </c>
    </row>
    <row r="40" spans="2:22" ht="16.5" thickBot="1" x14ac:dyDescent="0.3">
      <c r="B40" s="59" t="s">
        <v>138</v>
      </c>
      <c r="C40" s="55">
        <v>1378612</v>
      </c>
      <c r="D40" s="55">
        <v>545444</v>
      </c>
      <c r="E40" s="55">
        <v>809426</v>
      </c>
      <c r="F40" s="55">
        <v>1294491</v>
      </c>
      <c r="G40" s="55">
        <v>1341270</v>
      </c>
      <c r="H40" s="56">
        <f>G40/F40-1</f>
        <v>3.6136983571148917E-2</v>
      </c>
      <c r="I40" s="56">
        <f>G40/C40-1</f>
        <v>-2.7086663977971992E-2</v>
      </c>
      <c r="J40" s="55">
        <f>G40-F40</f>
        <v>46779</v>
      </c>
      <c r="K40" s="55">
        <f>G40-C40</f>
        <v>-37342</v>
      </c>
      <c r="L40" s="56">
        <f>G40/$G$22</f>
        <v>1</v>
      </c>
      <c r="M40" s="65">
        <v>254436</v>
      </c>
      <c r="N40" s="55">
        <v>169125</v>
      </c>
      <c r="O40" s="55">
        <v>271463</v>
      </c>
      <c r="P40" s="55">
        <v>254029</v>
      </c>
      <c r="Q40" s="55">
        <v>234434</v>
      </c>
      <c r="R40" s="56">
        <f>Q40/P40-1</f>
        <v>-7.7136862326742217E-2</v>
      </c>
      <c r="S40" s="56">
        <f>Q40/M40-1</f>
        <v>-7.8613089342703057E-2</v>
      </c>
      <c r="T40" s="55">
        <f>Q40-P40</f>
        <v>-19595</v>
      </c>
      <c r="U40" s="55">
        <f>Q40-M40</f>
        <v>-20002</v>
      </c>
      <c r="V40" s="56">
        <f>Q40/$G$22</f>
        <v>0.17478509174140927</v>
      </c>
    </row>
    <row r="41" spans="2:22" ht="16.5" thickBot="1" x14ac:dyDescent="0.3">
      <c r="B41" s="66" t="s">
        <v>133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</row>
    <row r="42" spans="2:22" x14ac:dyDescent="0.25">
      <c r="B42" s="59" t="s">
        <v>30</v>
      </c>
      <c r="C42" s="60">
        <v>3958474</v>
      </c>
      <c r="D42" s="60">
        <v>1534550</v>
      </c>
      <c r="E42" s="60">
        <v>1088841</v>
      </c>
      <c r="F42" s="60">
        <v>3810962</v>
      </c>
      <c r="G42" s="60">
        <v>4270879</v>
      </c>
      <c r="H42" s="61">
        <f t="shared" ref="H42:H44" si="30">G42/F42-1</f>
        <v>0.12068265178188597</v>
      </c>
      <c r="I42" s="61">
        <f t="shared" ref="I42:I44" si="31">G42/C42-1</f>
        <v>7.892056383343693E-2</v>
      </c>
      <c r="J42" s="60">
        <f t="shared" ref="J42:J44" si="32">G42-F42</f>
        <v>459917</v>
      </c>
      <c r="K42" s="60">
        <f t="shared" ref="K42:K44" si="33">G42-C42</f>
        <v>312405</v>
      </c>
      <c r="L42" s="61">
        <f t="shared" ref="L42" si="34">G42/$G$8</f>
        <v>0.4065967261134078</v>
      </c>
      <c r="M42" s="62">
        <v>501712</v>
      </c>
      <c r="N42" s="60">
        <v>158567</v>
      </c>
      <c r="O42" s="60">
        <v>326667</v>
      </c>
      <c r="P42" s="60">
        <v>515419</v>
      </c>
      <c r="Q42" s="60">
        <v>535822</v>
      </c>
      <c r="R42" s="61">
        <f t="shared" ref="R42:R44" si="35">Q42/P42-1</f>
        <v>3.9585269460380879E-2</v>
      </c>
      <c r="S42" s="61">
        <f t="shared" ref="S42:S44" si="36">Q42/M42-1</f>
        <v>6.7987211786841861E-2</v>
      </c>
      <c r="T42" s="60">
        <f t="shared" ref="T42:T44" si="37">Q42-P42</f>
        <v>20403</v>
      </c>
      <c r="U42" s="60">
        <f t="shared" ref="U42:U44" si="38">Q42-M42</f>
        <v>34110</v>
      </c>
      <c r="V42" s="61">
        <f t="shared" ref="V42" si="39">Q42/$G$8</f>
        <v>5.1011389219769138E-2</v>
      </c>
    </row>
    <row r="43" spans="2:22" x14ac:dyDescent="0.25">
      <c r="B43" s="59" t="s">
        <v>65</v>
      </c>
      <c r="C43" s="60">
        <v>3372860</v>
      </c>
      <c r="D43" s="60">
        <v>1302400</v>
      </c>
      <c r="E43" s="60">
        <v>753964</v>
      </c>
      <c r="F43" s="60">
        <v>3253126</v>
      </c>
      <c r="G43" s="60">
        <v>3649841</v>
      </c>
      <c r="H43" s="61">
        <f t="shared" si="30"/>
        <v>0.12194885780630682</v>
      </c>
      <c r="I43" s="61">
        <f t="shared" si="31"/>
        <v>8.2120514933913702E-2</v>
      </c>
      <c r="J43" s="60">
        <f t="shared" si="32"/>
        <v>396715</v>
      </c>
      <c r="K43" s="60">
        <f t="shared" si="33"/>
        <v>276981</v>
      </c>
      <c r="L43" s="61">
        <f t="shared" ref="L43" si="40">G43/$G$15</f>
        <v>0.39833697436464394</v>
      </c>
      <c r="M43" s="62">
        <v>400366</v>
      </c>
      <c r="N43" s="60">
        <v>89188</v>
      </c>
      <c r="O43" s="60">
        <v>222133</v>
      </c>
      <c r="P43" s="60">
        <v>412194</v>
      </c>
      <c r="Q43" s="60">
        <v>427951</v>
      </c>
      <c r="R43" s="61">
        <f t="shared" si="35"/>
        <v>3.8227145470336676E-2</v>
      </c>
      <c r="S43" s="61">
        <f t="shared" si="36"/>
        <v>6.8899456996847963E-2</v>
      </c>
      <c r="T43" s="60">
        <f t="shared" si="37"/>
        <v>15757</v>
      </c>
      <c r="U43" s="60">
        <f t="shared" si="38"/>
        <v>27585</v>
      </c>
      <c r="V43" s="61">
        <f t="shared" ref="V43" si="41">Q43/$G$15</f>
        <v>4.6705789790931644E-2</v>
      </c>
    </row>
    <row r="44" spans="2:22" ht="15.75" thickBot="1" x14ac:dyDescent="0.3">
      <c r="B44" s="59" t="s">
        <v>138</v>
      </c>
      <c r="C44" s="60">
        <v>585614</v>
      </c>
      <c r="D44" s="60">
        <v>232151</v>
      </c>
      <c r="E44" s="60">
        <v>334878</v>
      </c>
      <c r="F44" s="60">
        <v>557836</v>
      </c>
      <c r="G44" s="60">
        <v>621038</v>
      </c>
      <c r="H44" s="61">
        <f t="shared" si="30"/>
        <v>0.11329853218508656</v>
      </c>
      <c r="I44" s="61">
        <f t="shared" si="31"/>
        <v>6.0490357129440175E-2</v>
      </c>
      <c r="J44" s="60">
        <f t="shared" si="32"/>
        <v>63202</v>
      </c>
      <c r="K44" s="60">
        <f t="shared" si="33"/>
        <v>35424</v>
      </c>
      <c r="L44" s="61">
        <f t="shared" ref="L44" si="42">G44/$G$22</f>
        <v>0.46302235940563796</v>
      </c>
      <c r="M44" s="62">
        <v>101346</v>
      </c>
      <c r="N44" s="60">
        <v>69379</v>
      </c>
      <c r="O44" s="60">
        <v>104534</v>
      </c>
      <c r="P44" s="60">
        <v>103226</v>
      </c>
      <c r="Q44" s="60">
        <v>107871</v>
      </c>
      <c r="R44" s="61">
        <f t="shared" si="35"/>
        <v>4.4998353128087976E-2</v>
      </c>
      <c r="S44" s="61">
        <f t="shared" si="36"/>
        <v>6.4383399443490585E-2</v>
      </c>
      <c r="T44" s="60">
        <f t="shared" si="37"/>
        <v>4645</v>
      </c>
      <c r="U44" s="60">
        <f t="shared" si="38"/>
        <v>6525</v>
      </c>
      <c r="V44" s="61">
        <f t="shared" ref="V44" si="43">Q44/$G$22</f>
        <v>8.0424523026683667E-2</v>
      </c>
    </row>
    <row r="45" spans="2:22" ht="16.5" thickBot="1" x14ac:dyDescent="0.3">
      <c r="B45" s="66" t="s">
        <v>134</v>
      </c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</row>
    <row r="46" spans="2:22" x14ac:dyDescent="0.25">
      <c r="B46" s="59" t="s">
        <v>30</v>
      </c>
      <c r="C46" s="60">
        <v>2803604</v>
      </c>
      <c r="D46" s="60">
        <v>1112486</v>
      </c>
      <c r="E46" s="60">
        <v>680384</v>
      </c>
      <c r="F46" s="60">
        <v>2406559</v>
      </c>
      <c r="G46" s="60">
        <v>2758590</v>
      </c>
      <c r="H46" s="61">
        <f t="shared" ref="H46:H48" si="44">G46/F46-1</f>
        <v>0.14627981279494917</v>
      </c>
      <c r="I46" s="61">
        <f t="shared" ref="I46:I48" si="45">G46/C46-1</f>
        <v>-1.6055762511396066E-2</v>
      </c>
      <c r="J46" s="60">
        <f t="shared" ref="J46:J48" si="46">G46-F46</f>
        <v>352031</v>
      </c>
      <c r="K46" s="60">
        <f t="shared" ref="K46:K48" si="47">G46-C46</f>
        <v>-45014</v>
      </c>
      <c r="L46" s="61">
        <f t="shared" ref="L46" si="48">G46/$G$8</f>
        <v>0.26262361042988708</v>
      </c>
      <c r="M46" s="62">
        <v>328921</v>
      </c>
      <c r="N46" s="60">
        <v>101836</v>
      </c>
      <c r="O46" s="60">
        <v>193905</v>
      </c>
      <c r="P46" s="60">
        <v>332139</v>
      </c>
      <c r="Q46" s="60">
        <v>326111</v>
      </c>
      <c r="R46" s="61">
        <f t="shared" ref="R46:R48" si="49">Q46/P46-1</f>
        <v>-1.8149027967206521E-2</v>
      </c>
      <c r="S46" s="61">
        <f t="shared" ref="S46:S48" si="50">Q46/M46-1</f>
        <v>-8.5430848136787141E-3</v>
      </c>
      <c r="T46" s="60">
        <f t="shared" ref="T46:T48" si="51">Q46-P46</f>
        <v>-6028</v>
      </c>
      <c r="U46" s="60">
        <f t="shared" ref="U46:U48" si="52">Q46-M46</f>
        <v>-2810</v>
      </c>
      <c r="V46" s="61">
        <f t="shared" ref="V46" si="53">Q46/$G$8</f>
        <v>3.1046457871920403E-2</v>
      </c>
    </row>
    <row r="47" spans="2:22" x14ac:dyDescent="0.25">
      <c r="B47" s="59" t="s">
        <v>65</v>
      </c>
      <c r="C47" s="60">
        <v>2345689</v>
      </c>
      <c r="D47" s="60">
        <v>941908</v>
      </c>
      <c r="E47" s="60">
        <v>463787</v>
      </c>
      <c r="F47" s="60">
        <v>2034555</v>
      </c>
      <c r="G47" s="60">
        <v>2395048</v>
      </c>
      <c r="H47" s="61">
        <f t="shared" si="44"/>
        <v>0.1771851830007054</v>
      </c>
      <c r="I47" s="61">
        <f t="shared" si="45"/>
        <v>2.104243145617346E-2</v>
      </c>
      <c r="J47" s="60">
        <f t="shared" si="46"/>
        <v>360493</v>
      </c>
      <c r="K47" s="60">
        <f t="shared" si="47"/>
        <v>49359</v>
      </c>
      <c r="L47" s="61">
        <f t="shared" ref="L47" si="54">G47/$G$15</f>
        <v>0.26139116026645864</v>
      </c>
      <c r="M47" s="62">
        <v>247045</v>
      </c>
      <c r="N47" s="60">
        <v>56340</v>
      </c>
      <c r="O47" s="60">
        <v>125539</v>
      </c>
      <c r="P47" s="60">
        <v>261265</v>
      </c>
      <c r="Q47" s="60">
        <v>266071</v>
      </c>
      <c r="R47" s="61">
        <f t="shared" si="49"/>
        <v>1.8395116069890749E-2</v>
      </c>
      <c r="S47" s="61">
        <f t="shared" si="50"/>
        <v>7.7014309133963454E-2</v>
      </c>
      <c r="T47" s="60">
        <f t="shared" si="51"/>
        <v>4806</v>
      </c>
      <c r="U47" s="60">
        <f t="shared" si="52"/>
        <v>19026</v>
      </c>
      <c r="V47" s="61">
        <f t="shared" ref="V47" si="55">Q47/$G$15</f>
        <v>2.903850252824032E-2</v>
      </c>
    </row>
    <row r="48" spans="2:22" ht="15.75" thickBot="1" x14ac:dyDescent="0.3">
      <c r="B48" s="59" t="s">
        <v>138</v>
      </c>
      <c r="C48" s="60">
        <v>457914</v>
      </c>
      <c r="D48" s="60">
        <v>170577</v>
      </c>
      <c r="E48" s="60">
        <v>216599</v>
      </c>
      <c r="F48" s="60">
        <v>372005</v>
      </c>
      <c r="G48" s="60">
        <v>363542</v>
      </c>
      <c r="H48" s="61">
        <f t="shared" si="44"/>
        <v>-2.2749694224539985E-2</v>
      </c>
      <c r="I48" s="61">
        <f t="shared" si="45"/>
        <v>-0.20609110007556009</v>
      </c>
      <c r="J48" s="60">
        <f t="shared" si="46"/>
        <v>-8463</v>
      </c>
      <c r="K48" s="60">
        <f t="shared" si="47"/>
        <v>-94372</v>
      </c>
      <c r="L48" s="61">
        <f t="shared" ref="L48" si="56">G48/$G$22</f>
        <v>0.27104311585288571</v>
      </c>
      <c r="M48" s="62">
        <v>81876</v>
      </c>
      <c r="N48" s="60">
        <v>45496</v>
      </c>
      <c r="O48" s="60">
        <v>68367</v>
      </c>
      <c r="P48" s="60">
        <v>70874</v>
      </c>
      <c r="Q48" s="60">
        <v>60040</v>
      </c>
      <c r="R48" s="61">
        <f t="shared" si="49"/>
        <v>-0.15286282698874054</v>
      </c>
      <c r="S48" s="61">
        <f t="shared" si="50"/>
        <v>-0.26669597928574917</v>
      </c>
      <c r="T48" s="60">
        <f t="shared" si="51"/>
        <v>-10834</v>
      </c>
      <c r="U48" s="60">
        <f t="shared" si="52"/>
        <v>-21836</v>
      </c>
      <c r="V48" s="61">
        <f t="shared" ref="V48" si="57">Q48/$G$22</f>
        <v>4.4763544998397041E-2</v>
      </c>
    </row>
    <row r="49" spans="2:22" ht="16.5" thickBot="1" x14ac:dyDescent="0.3">
      <c r="B49" s="66" t="s">
        <v>135</v>
      </c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</row>
    <row r="50" spans="2:22" x14ac:dyDescent="0.25">
      <c r="B50" s="59" t="s">
        <v>30</v>
      </c>
      <c r="C50" s="60">
        <v>2082591</v>
      </c>
      <c r="D50" s="60">
        <v>651608</v>
      </c>
      <c r="E50" s="60">
        <v>446322</v>
      </c>
      <c r="F50" s="60">
        <v>1810318</v>
      </c>
      <c r="G50" s="60">
        <v>2077695</v>
      </c>
      <c r="H50" s="61">
        <f t="shared" ref="H50:H52" si="58">G50/F50-1</f>
        <v>0.14769615062105101</v>
      </c>
      <c r="I50" s="61">
        <f t="shared" ref="I50:I52" si="59">G50/C50-1</f>
        <v>-2.3509176789874298E-3</v>
      </c>
      <c r="J50" s="60">
        <f t="shared" ref="J50:J52" si="60">G50-F50</f>
        <v>267377</v>
      </c>
      <c r="K50" s="60">
        <f t="shared" ref="K50:K52" si="61">G50-C50</f>
        <v>-4896</v>
      </c>
      <c r="L50" s="61">
        <f t="shared" ref="L50" si="62">G50/$G$8</f>
        <v>0.19780096435937353</v>
      </c>
      <c r="M50" s="62">
        <v>273783</v>
      </c>
      <c r="N50" s="60">
        <v>69133</v>
      </c>
      <c r="O50" s="60">
        <v>173983</v>
      </c>
      <c r="P50" s="60">
        <v>278200</v>
      </c>
      <c r="Q50" s="60">
        <v>275252</v>
      </c>
      <c r="R50" s="61">
        <f t="shared" ref="R50:R52" si="63">Q50/P50-1</f>
        <v>-1.0596693026599602E-2</v>
      </c>
      <c r="S50" s="61">
        <f t="shared" ref="S50:S52" si="64">Q50/M50-1</f>
        <v>5.3655632380389395E-3</v>
      </c>
      <c r="T50" s="60">
        <f t="shared" ref="T50:T52" si="65">Q50-P50</f>
        <v>-2948</v>
      </c>
      <c r="U50" s="60">
        <f t="shared" ref="U50:U52" si="66">Q50-M50</f>
        <v>1469</v>
      </c>
      <c r="V50" s="61">
        <f t="shared" ref="V50" si="67">Q50/$G$8</f>
        <v>2.6204573357420737E-2</v>
      </c>
    </row>
    <row r="51" spans="2:22" x14ac:dyDescent="0.25">
      <c r="B51" s="59" t="s">
        <v>65</v>
      </c>
      <c r="C51" s="60">
        <v>1866730</v>
      </c>
      <c r="D51" s="60">
        <v>564918</v>
      </c>
      <c r="E51" s="60">
        <v>281778</v>
      </c>
      <c r="F51" s="60">
        <v>1572090</v>
      </c>
      <c r="G51" s="60">
        <v>1852876</v>
      </c>
      <c r="H51" s="61">
        <f t="shared" si="58"/>
        <v>0.17860682276460005</v>
      </c>
      <c r="I51" s="61">
        <f t="shared" si="59"/>
        <v>-7.4215339122423174E-3</v>
      </c>
      <c r="J51" s="60">
        <f t="shared" si="60"/>
        <v>280786</v>
      </c>
      <c r="K51" s="60">
        <f t="shared" si="61"/>
        <v>-13854</v>
      </c>
      <c r="L51" s="61">
        <f t="shared" ref="L51" si="68">G51/$G$15</f>
        <v>0.20221949934609865</v>
      </c>
      <c r="M51" s="62">
        <v>231383</v>
      </c>
      <c r="N51" s="60">
        <v>37493</v>
      </c>
      <c r="O51" s="60">
        <v>110918</v>
      </c>
      <c r="P51" s="60">
        <v>225041</v>
      </c>
      <c r="Q51" s="60">
        <v>232526</v>
      </c>
      <c r="R51" s="61">
        <f t="shared" si="63"/>
        <v>3.3260605845156999E-2</v>
      </c>
      <c r="S51" s="61">
        <f t="shared" si="64"/>
        <v>4.9398616147253716E-3</v>
      </c>
      <c r="T51" s="60">
        <f t="shared" si="65"/>
        <v>7485</v>
      </c>
      <c r="U51" s="60">
        <f t="shared" si="66"/>
        <v>1143</v>
      </c>
      <c r="V51" s="61">
        <f t="shared" ref="V51" si="69">Q51/$G$15</f>
        <v>2.5377462552783312E-2</v>
      </c>
    </row>
    <row r="52" spans="2:22" ht="15.75" thickBot="1" x14ac:dyDescent="0.3">
      <c r="B52" s="59" t="s">
        <v>138</v>
      </c>
      <c r="C52" s="60">
        <v>215862</v>
      </c>
      <c r="D52" s="60">
        <v>86692</v>
      </c>
      <c r="E52" s="60">
        <v>164545</v>
      </c>
      <c r="F52" s="60">
        <v>238226</v>
      </c>
      <c r="G52" s="60">
        <v>224821</v>
      </c>
      <c r="H52" s="61">
        <f t="shared" si="58"/>
        <v>-5.6270096463022501E-2</v>
      </c>
      <c r="I52" s="61">
        <f t="shared" si="59"/>
        <v>4.1503367892449905E-2</v>
      </c>
      <c r="J52" s="60">
        <f t="shared" si="60"/>
        <v>-13405</v>
      </c>
      <c r="K52" s="60">
        <f t="shared" si="61"/>
        <v>8959</v>
      </c>
      <c r="L52" s="61">
        <f t="shared" ref="L52" si="70">G52/$G$22</f>
        <v>0.16761800383218889</v>
      </c>
      <c r="M52" s="62">
        <v>42400</v>
      </c>
      <c r="N52" s="60">
        <v>31640</v>
      </c>
      <c r="O52" s="60">
        <v>63066</v>
      </c>
      <c r="P52" s="60">
        <v>53159</v>
      </c>
      <c r="Q52" s="60">
        <v>42726</v>
      </c>
      <c r="R52" s="61">
        <f t="shared" si="63"/>
        <v>-0.19626027577644423</v>
      </c>
      <c r="S52" s="61">
        <f t="shared" si="64"/>
        <v>7.6886792452830477E-3</v>
      </c>
      <c r="T52" s="60">
        <f t="shared" si="65"/>
        <v>-10433</v>
      </c>
      <c r="U52" s="60">
        <f t="shared" si="66"/>
        <v>326</v>
      </c>
      <c r="V52" s="61">
        <f t="shared" ref="V52" si="71">Q52/$G$22</f>
        <v>3.1854883804155763E-2</v>
      </c>
    </row>
    <row r="53" spans="2:22" ht="16.5" thickBot="1" x14ac:dyDescent="0.3">
      <c r="B53" s="66" t="s">
        <v>136</v>
      </c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</row>
    <row r="54" spans="2:22" x14ac:dyDescent="0.25">
      <c r="B54" s="59" t="s">
        <v>30</v>
      </c>
      <c r="C54" s="60">
        <v>1365599</v>
      </c>
      <c r="D54" s="60">
        <v>526339</v>
      </c>
      <c r="E54" s="60">
        <v>435570</v>
      </c>
      <c r="F54" s="60">
        <v>1344110</v>
      </c>
      <c r="G54" s="60">
        <v>1539222</v>
      </c>
      <c r="H54" s="61">
        <f t="shared" ref="H54:H56" si="72">G54/F54-1</f>
        <v>0.14516073833242804</v>
      </c>
      <c r="I54" s="61">
        <f t="shared" ref="I54:I56" si="73">G54/C54-1</f>
        <v>0.12714054418610443</v>
      </c>
      <c r="J54" s="60">
        <f t="shared" ref="J54:J56" si="74">G54-F54</f>
        <v>195112</v>
      </c>
      <c r="K54" s="60">
        <f t="shared" ref="K54:K56" si="75">G54-C54</f>
        <v>173623</v>
      </c>
      <c r="L54" s="61">
        <f t="shared" ref="L54" si="76">G54/$G$8</f>
        <v>0.14653719432503984</v>
      </c>
      <c r="M54" s="62">
        <v>175153</v>
      </c>
      <c r="N54" s="60">
        <v>75686</v>
      </c>
      <c r="O54" s="60">
        <v>141027</v>
      </c>
      <c r="P54" s="60">
        <v>207169</v>
      </c>
      <c r="Q54" s="60">
        <v>197593</v>
      </c>
      <c r="R54" s="61">
        <f t="shared" ref="R54:R56" si="77">Q54/P54-1</f>
        <v>-4.6223131839222997E-2</v>
      </c>
      <c r="S54" s="61">
        <f t="shared" ref="S54:S56" si="78">Q54/M54-1</f>
        <v>0.1281165609495698</v>
      </c>
      <c r="T54" s="60">
        <f t="shared" ref="T54:T56" si="79">Q54-P54</f>
        <v>-9576</v>
      </c>
      <c r="U54" s="60">
        <f t="shared" ref="U54:U56" si="80">Q54-M54</f>
        <v>22440</v>
      </c>
      <c r="V54" s="61">
        <f t="shared" ref="V54" si="81">Q54/$G$8</f>
        <v>1.881127208308327E-2</v>
      </c>
    </row>
    <row r="55" spans="2:22" x14ac:dyDescent="0.25">
      <c r="B55" s="59" t="s">
        <v>65</v>
      </c>
      <c r="C55" s="60">
        <v>1244245</v>
      </c>
      <c r="D55" s="60">
        <v>469545</v>
      </c>
      <c r="E55" s="60">
        <v>345610</v>
      </c>
      <c r="F55" s="60">
        <v>1229765</v>
      </c>
      <c r="G55" s="60">
        <v>1416955</v>
      </c>
      <c r="H55" s="61">
        <f t="shared" si="72"/>
        <v>0.15221607380271851</v>
      </c>
      <c r="I55" s="61">
        <f t="shared" si="73"/>
        <v>0.13880706773987428</v>
      </c>
      <c r="J55" s="60">
        <f t="shared" si="74"/>
        <v>187190</v>
      </c>
      <c r="K55" s="60">
        <f t="shared" si="75"/>
        <v>172710</v>
      </c>
      <c r="L55" s="61">
        <f t="shared" ref="L55" si="82">G55/$G$15</f>
        <v>0.1546438783253446</v>
      </c>
      <c r="M55" s="62">
        <v>148895</v>
      </c>
      <c r="N55" s="60">
        <v>54233</v>
      </c>
      <c r="O55" s="60">
        <v>105753</v>
      </c>
      <c r="P55" s="60">
        <v>181786</v>
      </c>
      <c r="Q55" s="60">
        <v>174230</v>
      </c>
      <c r="R55" s="61">
        <f t="shared" si="77"/>
        <v>-4.1565357068201081E-2</v>
      </c>
      <c r="S55" s="61">
        <f t="shared" si="78"/>
        <v>0.17015346385036434</v>
      </c>
      <c r="T55" s="60">
        <f t="shared" si="79"/>
        <v>-7556</v>
      </c>
      <c r="U55" s="60">
        <f t="shared" si="80"/>
        <v>25335</v>
      </c>
      <c r="V55" s="61">
        <f t="shared" ref="V55" si="83">Q55/$G$15</f>
        <v>1.9015143685314487E-2</v>
      </c>
    </row>
    <row r="56" spans="2:22" ht="15.75" thickBot="1" x14ac:dyDescent="0.3">
      <c r="B56" s="59" t="s">
        <v>138</v>
      </c>
      <c r="C56" s="60">
        <v>121354</v>
      </c>
      <c r="D56" s="60">
        <v>56792</v>
      </c>
      <c r="E56" s="60">
        <v>89960</v>
      </c>
      <c r="F56" s="60">
        <v>114346</v>
      </c>
      <c r="G56" s="60">
        <v>122266</v>
      </c>
      <c r="H56" s="61">
        <f t="shared" si="72"/>
        <v>6.926346352299162E-2</v>
      </c>
      <c r="I56" s="61">
        <f t="shared" si="73"/>
        <v>7.5152034543566337E-3</v>
      </c>
      <c r="J56" s="60">
        <f t="shared" si="74"/>
        <v>7920</v>
      </c>
      <c r="K56" s="60">
        <f t="shared" si="75"/>
        <v>912</v>
      </c>
      <c r="L56" s="61">
        <f t="shared" ref="L56" si="84">G56/$G$22</f>
        <v>9.1156888620486556E-2</v>
      </c>
      <c r="M56" s="62">
        <v>26258</v>
      </c>
      <c r="N56" s="60">
        <v>21453</v>
      </c>
      <c r="O56" s="60">
        <v>35274</v>
      </c>
      <c r="P56" s="60">
        <v>25384</v>
      </c>
      <c r="Q56" s="60">
        <v>23362</v>
      </c>
      <c r="R56" s="61">
        <f t="shared" si="77"/>
        <v>-7.9656476520642894E-2</v>
      </c>
      <c r="S56" s="61">
        <f t="shared" si="78"/>
        <v>-0.11029019727321199</v>
      </c>
      <c r="T56" s="60">
        <f t="shared" si="79"/>
        <v>-2022</v>
      </c>
      <c r="U56" s="60">
        <f t="shared" si="80"/>
        <v>-2896</v>
      </c>
      <c r="V56" s="61">
        <f t="shared" ref="V56" si="85">Q56/$G$22</f>
        <v>1.7417820423926578E-2</v>
      </c>
    </row>
    <row r="57" spans="2:22" ht="16.5" thickBot="1" x14ac:dyDescent="0.3">
      <c r="B57" s="66" t="s">
        <v>137</v>
      </c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</row>
    <row r="58" spans="2:22" x14ac:dyDescent="0.25">
      <c r="B58" s="59" t="s">
        <v>30</v>
      </c>
      <c r="C58" s="60">
        <v>232939</v>
      </c>
      <c r="D58" s="60">
        <v>95403</v>
      </c>
      <c r="E58" s="60">
        <v>87966</v>
      </c>
      <c r="F58" s="60">
        <v>143840</v>
      </c>
      <c r="G58" s="60">
        <v>137117</v>
      </c>
      <c r="H58" s="61">
        <f t="shared" ref="H58:H60" si="86">G58/F58-1</f>
        <v>-4.6739432703003292E-2</v>
      </c>
      <c r="I58" s="61">
        <f t="shared" ref="I58:I60" si="87">G58/C58-1</f>
        <v>-0.41136091423076426</v>
      </c>
      <c r="J58" s="60">
        <f t="shared" ref="J58:J60" si="88">G58-F58</f>
        <v>-6723</v>
      </c>
      <c r="K58" s="60">
        <f t="shared" ref="K58:K60" si="89">G58-C58</f>
        <v>-95822</v>
      </c>
      <c r="L58" s="61">
        <f t="shared" ref="L58" si="90">G58/$G$8</f>
        <v>1.3053828800697031E-2</v>
      </c>
      <c r="M58" s="62">
        <v>26465</v>
      </c>
      <c r="N58" s="60">
        <v>10749</v>
      </c>
      <c r="O58" s="60">
        <v>22839</v>
      </c>
      <c r="P58" s="60">
        <v>19732</v>
      </c>
      <c r="Q58" s="60">
        <v>15189</v>
      </c>
      <c r="R58" s="61">
        <f t="shared" ref="R58:R60" si="91">Q58/P58-1</f>
        <v>-0.23023515102371783</v>
      </c>
      <c r="S58" s="61">
        <f t="shared" ref="S58:S60" si="92">Q58/M58-1</f>
        <v>-0.42607217079161153</v>
      </c>
      <c r="T58" s="60">
        <f t="shared" ref="T58:T60" si="93">Q58-P58</f>
        <v>-4543</v>
      </c>
      <c r="U58" s="60">
        <f t="shared" ref="U58:U60" si="94">Q58-M58</f>
        <v>-11276</v>
      </c>
      <c r="V58" s="61">
        <f t="shared" ref="V58" si="95">Q58/$G$8</f>
        <v>1.4460249688498671E-3</v>
      </c>
    </row>
    <row r="59" spans="2:22" x14ac:dyDescent="0.25">
      <c r="B59" s="59" t="s">
        <v>65</v>
      </c>
      <c r="C59" s="60">
        <v>189514</v>
      </c>
      <c r="D59" s="60">
        <v>77273</v>
      </c>
      <c r="E59" s="60">
        <v>47932</v>
      </c>
      <c r="F59" s="60">
        <v>95691</v>
      </c>
      <c r="G59" s="60">
        <v>102533</v>
      </c>
      <c r="H59" s="61">
        <f t="shared" si="86"/>
        <v>7.1500977103384766E-2</v>
      </c>
      <c r="I59" s="61">
        <f t="shared" si="87"/>
        <v>-0.45896873054233456</v>
      </c>
      <c r="J59" s="60">
        <f t="shared" si="88"/>
        <v>6842</v>
      </c>
      <c r="K59" s="60">
        <f t="shared" si="89"/>
        <v>-86981</v>
      </c>
      <c r="L59" s="61">
        <f t="shared" ref="L59" si="96">G59/$G$15</f>
        <v>1.119026417658469E-2</v>
      </c>
      <c r="M59" s="62">
        <v>15026</v>
      </c>
      <c r="N59" s="60">
        <v>2530</v>
      </c>
      <c r="O59" s="60">
        <v>7985</v>
      </c>
      <c r="P59" s="60">
        <v>9042</v>
      </c>
      <c r="Q59" s="60">
        <v>8863</v>
      </c>
      <c r="R59" s="61">
        <f t="shared" si="91"/>
        <v>-1.9796505197965053E-2</v>
      </c>
      <c r="S59" s="61">
        <f t="shared" si="92"/>
        <v>-0.41015573006788231</v>
      </c>
      <c r="T59" s="60">
        <f t="shared" si="93"/>
        <v>-179</v>
      </c>
      <c r="U59" s="60">
        <f t="shared" si="94"/>
        <v>-6163</v>
      </c>
      <c r="V59" s="61">
        <f t="shared" ref="V59" si="97">Q59/$G$15</f>
        <v>9.6729161730438101E-4</v>
      </c>
    </row>
    <row r="60" spans="2:22" x14ac:dyDescent="0.25">
      <c r="B60" s="59" t="s">
        <v>138</v>
      </c>
      <c r="C60" s="60">
        <v>43424</v>
      </c>
      <c r="D60" s="60">
        <v>18130</v>
      </c>
      <c r="E60" s="60">
        <v>40033</v>
      </c>
      <c r="F60" s="60">
        <v>48151</v>
      </c>
      <c r="G60" s="60">
        <v>34585</v>
      </c>
      <c r="H60" s="61">
        <f t="shared" si="86"/>
        <v>-0.28173869701563825</v>
      </c>
      <c r="I60" s="61">
        <f t="shared" si="87"/>
        <v>-0.20355103168754607</v>
      </c>
      <c r="J60" s="60">
        <f t="shared" si="88"/>
        <v>-13566</v>
      </c>
      <c r="K60" s="60">
        <f t="shared" si="89"/>
        <v>-8839</v>
      </c>
      <c r="L60" s="61">
        <f t="shared" ref="L60" si="98">G60/$G$22</f>
        <v>2.5785263220678908E-2</v>
      </c>
      <c r="M60" s="62">
        <v>11438</v>
      </c>
      <c r="N60" s="60">
        <v>8219</v>
      </c>
      <c r="O60" s="60">
        <v>14854</v>
      </c>
      <c r="P60" s="60">
        <v>10689</v>
      </c>
      <c r="Q60" s="60">
        <v>6326</v>
      </c>
      <c r="R60" s="61">
        <f t="shared" si="91"/>
        <v>-0.4081766301805595</v>
      </c>
      <c r="S60" s="61">
        <f t="shared" si="92"/>
        <v>-0.44693128169260365</v>
      </c>
      <c r="T60" s="60">
        <f t="shared" si="93"/>
        <v>-4363</v>
      </c>
      <c r="U60" s="60">
        <f t="shared" si="94"/>
        <v>-5112</v>
      </c>
      <c r="V60" s="61">
        <f t="shared" ref="V60" si="99">Q60/$G$22</f>
        <v>4.7164254773460973E-3</v>
      </c>
    </row>
    <row r="61" spans="2:22" ht="6" customHeight="1" x14ac:dyDescent="0.25">
      <c r="C61" s="60"/>
      <c r="D61" s="60"/>
      <c r="E61" s="60"/>
    </row>
    <row r="62" spans="2:22" x14ac:dyDescent="0.25">
      <c r="B62" s="40" t="s">
        <v>57</v>
      </c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</row>
    <row r="63" spans="2:22" x14ac:dyDescent="0.25">
      <c r="B63" s="16" t="s">
        <v>139</v>
      </c>
      <c r="C63" s="16"/>
      <c r="D63" s="16"/>
      <c r="E63" s="16"/>
    </row>
    <row r="64" spans="2:22" x14ac:dyDescent="0.25">
      <c r="B64" s="16" t="s">
        <v>141</v>
      </c>
      <c r="C64" s="16"/>
      <c r="D64" s="16"/>
      <c r="E64" s="16"/>
    </row>
  </sheetData>
  <mergeCells count="11">
    <mergeCell ref="B41:V41"/>
    <mergeCell ref="B45:V45"/>
    <mergeCell ref="B49:V49"/>
    <mergeCell ref="B53:V53"/>
    <mergeCell ref="B57:V57"/>
    <mergeCell ref="B4:V4"/>
    <mergeCell ref="B7:V7"/>
    <mergeCell ref="B14:V14"/>
    <mergeCell ref="B21:V21"/>
    <mergeCell ref="B34:V34"/>
    <mergeCell ref="B37:V3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5B6E-4DB8-4E2E-BC97-125143D50701}">
  <dimension ref="A1:K105"/>
  <sheetViews>
    <sheetView showGridLines="0" workbookViewId="0">
      <selection activeCell="G13" sqref="G13"/>
    </sheetView>
  </sheetViews>
  <sheetFormatPr baseColWidth="10" defaultRowHeight="15" x14ac:dyDescent="0.25"/>
  <cols>
    <col min="1" max="1" width="12.5703125" customWidth="1"/>
    <col min="2" max="2" width="14.5703125" customWidth="1"/>
    <col min="3" max="3" width="27.42578125" customWidth="1"/>
    <col min="15" max="15" width="25.28515625" customWidth="1"/>
    <col min="16" max="16" width="15.85546875" customWidth="1"/>
  </cols>
  <sheetData>
    <row r="1" spans="1:11" ht="40.5" customHeight="1" x14ac:dyDescent="0.25">
      <c r="A1" s="44"/>
    </row>
    <row r="3" spans="1:11" ht="21" x14ac:dyDescent="0.25">
      <c r="B3" s="68" t="s">
        <v>142</v>
      </c>
      <c r="C3" s="69"/>
      <c r="D3" s="69"/>
      <c r="E3" s="69"/>
      <c r="F3" s="69"/>
      <c r="G3" s="69"/>
      <c r="H3" s="69"/>
      <c r="I3" s="69"/>
      <c r="J3" s="69"/>
      <c r="K3" s="69"/>
    </row>
    <row r="4" spans="1:11" ht="45.75" thickBot="1" x14ac:dyDescent="0.3">
      <c r="B4" s="70" t="s">
        <v>132</v>
      </c>
      <c r="C4" s="71"/>
      <c r="D4" s="72" t="s">
        <v>190</v>
      </c>
      <c r="E4" s="72" t="s">
        <v>193</v>
      </c>
      <c r="F4" s="72" t="s">
        <v>194</v>
      </c>
      <c r="G4" s="73" t="str">
        <f>CONCATENATE("Var ",RIGHT(F4,2),"/",RIGHT(E4,2))</f>
        <v>Var 23/22</v>
      </c>
      <c r="H4" s="73" t="str">
        <f>CONCATENATE("Dif ",RIGHT(F4,2),"/",RIGHT(E4,2))</f>
        <v>Dif 23/22</v>
      </c>
      <c r="I4" s="73" t="str">
        <f>CONCATENATE("Var ",RIGHT(F4,2),"/",RIGHT(D4,2))</f>
        <v>Var 23/19</v>
      </c>
      <c r="J4" s="73" t="str">
        <f>CONCATENATE("Dif ",RIGHT(F4,2),"/",RIGHT(D4,2))</f>
        <v>Dif 23/19</v>
      </c>
      <c r="K4" s="74" t="str">
        <f>CONCATENATE("Cuota ",RIGHT(F4,4)," s/ total Canarias")</f>
        <v>Cuota 2023 s/ total Canarias</v>
      </c>
    </row>
    <row r="5" spans="1:11" ht="15.75" x14ac:dyDescent="0.25">
      <c r="B5" s="70"/>
      <c r="C5" s="75" t="s">
        <v>29</v>
      </c>
      <c r="D5" s="76">
        <v>1289910</v>
      </c>
      <c r="E5" s="76">
        <v>1334530</v>
      </c>
      <c r="F5" s="76">
        <v>1331354</v>
      </c>
      <c r="G5" s="77">
        <f>F5/E5-1</f>
        <v>-2.3798640719954189E-3</v>
      </c>
      <c r="H5" s="78">
        <f>F5-E5</f>
        <v>-3176</v>
      </c>
      <c r="I5" s="77">
        <f>F5/D5-1</f>
        <v>3.2129373367134173E-2</v>
      </c>
      <c r="J5" s="78">
        <f t="shared" ref="J5:J21" si="0">F5-D5</f>
        <v>41444</v>
      </c>
      <c r="K5" s="77">
        <f t="shared" ref="K5:K21" si="1">F5/$F$5</f>
        <v>1</v>
      </c>
    </row>
    <row r="6" spans="1:11" ht="18.75" customHeight="1" x14ac:dyDescent="0.25">
      <c r="B6" s="70"/>
      <c r="C6" s="79" t="s">
        <v>60</v>
      </c>
      <c r="D6" s="76">
        <v>254436</v>
      </c>
      <c r="E6" s="76">
        <v>254029</v>
      </c>
      <c r="F6" s="76">
        <v>234434</v>
      </c>
      <c r="G6" s="77">
        <f t="shared" ref="G6:G21" si="2">F6/D6-1</f>
        <v>-7.8613089342703057E-2</v>
      </c>
      <c r="H6" s="78">
        <f t="shared" ref="H6:H21" si="3">F6-D6</f>
        <v>-20002</v>
      </c>
      <c r="I6" s="77">
        <f t="shared" ref="I6:I21" si="4">F6/D6-1</f>
        <v>-7.8613089342703057E-2</v>
      </c>
      <c r="J6" s="78">
        <f t="shared" si="0"/>
        <v>-20002</v>
      </c>
      <c r="K6" s="77">
        <f t="shared" si="1"/>
        <v>0.17608690100454125</v>
      </c>
    </row>
    <row r="7" spans="1:11" ht="15.75" x14ac:dyDescent="0.25">
      <c r="B7" s="70"/>
      <c r="C7" s="79" t="s">
        <v>64</v>
      </c>
      <c r="D7" s="76">
        <v>1035474</v>
      </c>
      <c r="E7" s="76">
        <v>1080501</v>
      </c>
      <c r="F7" s="76">
        <v>1096920</v>
      </c>
      <c r="G7" s="77">
        <f t="shared" si="2"/>
        <v>5.9340939511759894E-2</v>
      </c>
      <c r="H7" s="78">
        <f t="shared" si="3"/>
        <v>61446</v>
      </c>
      <c r="I7" s="77">
        <f t="shared" si="4"/>
        <v>5.9340939511759894E-2</v>
      </c>
      <c r="J7" s="78">
        <f t="shared" si="0"/>
        <v>61446</v>
      </c>
      <c r="K7" s="77">
        <f t="shared" si="1"/>
        <v>0.82391309899545873</v>
      </c>
    </row>
    <row r="8" spans="1:11" ht="15.75" x14ac:dyDescent="0.25">
      <c r="B8" s="70"/>
      <c r="C8" s="75" t="s">
        <v>69</v>
      </c>
      <c r="D8" s="76">
        <v>447865</v>
      </c>
      <c r="E8" s="76">
        <v>476249</v>
      </c>
      <c r="F8" s="76">
        <v>491012</v>
      </c>
      <c r="G8" s="77">
        <f t="shared" si="2"/>
        <v>9.6339298672591056E-2</v>
      </c>
      <c r="H8" s="78">
        <f t="shared" si="3"/>
        <v>43147</v>
      </c>
      <c r="I8" s="77">
        <f t="shared" si="4"/>
        <v>9.6339298672591056E-2</v>
      </c>
      <c r="J8" s="78">
        <f t="shared" si="0"/>
        <v>43147</v>
      </c>
      <c r="K8" s="77">
        <f t="shared" si="1"/>
        <v>0.36880649323921361</v>
      </c>
    </row>
    <row r="9" spans="1:11" ht="15.75" x14ac:dyDescent="0.25">
      <c r="B9" s="70"/>
      <c r="C9" s="75" t="s">
        <v>76</v>
      </c>
      <c r="D9" s="76">
        <v>177925</v>
      </c>
      <c r="E9" s="76">
        <v>171017</v>
      </c>
      <c r="F9" s="76">
        <v>159623</v>
      </c>
      <c r="G9" s="77">
        <f t="shared" si="2"/>
        <v>-0.10286356610931569</v>
      </c>
      <c r="H9" s="78">
        <f t="shared" si="3"/>
        <v>-18302</v>
      </c>
      <c r="I9" s="77">
        <f t="shared" si="4"/>
        <v>-0.10286356610931569</v>
      </c>
      <c r="J9" s="78">
        <f t="shared" si="0"/>
        <v>-18302</v>
      </c>
      <c r="K9" s="77">
        <f t="shared" si="1"/>
        <v>0.119895234475579</v>
      </c>
    </row>
    <row r="10" spans="1:11" ht="15.75" x14ac:dyDescent="0.25">
      <c r="B10" s="70"/>
      <c r="C10" s="75" t="s">
        <v>85</v>
      </c>
      <c r="D10" s="76">
        <v>33860</v>
      </c>
      <c r="E10" s="76">
        <v>39432</v>
      </c>
      <c r="F10" s="76">
        <v>31279</v>
      </c>
      <c r="G10" s="77">
        <f t="shared" si="2"/>
        <v>-7.6225634967513334E-2</v>
      </c>
      <c r="H10" s="78">
        <f t="shared" si="3"/>
        <v>-2581</v>
      </c>
      <c r="I10" s="77">
        <f t="shared" si="4"/>
        <v>-7.6225634967513334E-2</v>
      </c>
      <c r="J10" s="78">
        <f t="shared" si="0"/>
        <v>-2581</v>
      </c>
      <c r="K10" s="77">
        <f t="shared" si="1"/>
        <v>2.3494127031578379E-2</v>
      </c>
    </row>
    <row r="11" spans="1:11" ht="15.75" x14ac:dyDescent="0.25">
      <c r="B11" s="70"/>
      <c r="C11" s="75" t="s">
        <v>82</v>
      </c>
      <c r="D11" s="76">
        <v>65621</v>
      </c>
      <c r="E11" s="76">
        <v>78361</v>
      </c>
      <c r="F11" s="76">
        <v>74139</v>
      </c>
      <c r="G11" s="77">
        <f t="shared" si="2"/>
        <v>0.12980600722329738</v>
      </c>
      <c r="H11" s="78">
        <f t="shared" si="3"/>
        <v>8518</v>
      </c>
      <c r="I11" s="77">
        <f t="shared" si="4"/>
        <v>0.12980600722329738</v>
      </c>
      <c r="J11" s="78">
        <f t="shared" si="0"/>
        <v>8518</v>
      </c>
      <c r="K11" s="77">
        <f t="shared" si="1"/>
        <v>5.5686917228625898E-2</v>
      </c>
    </row>
    <row r="12" spans="1:11" ht="15.75" x14ac:dyDescent="0.25">
      <c r="B12" s="70"/>
      <c r="C12" s="75" t="s">
        <v>89</v>
      </c>
      <c r="D12" s="76">
        <v>55613</v>
      </c>
      <c r="E12" s="76">
        <v>65225</v>
      </c>
      <c r="F12" s="76">
        <v>67557</v>
      </c>
      <c r="G12" s="77">
        <f t="shared" si="2"/>
        <v>0.21476992789455696</v>
      </c>
      <c r="H12" s="78">
        <f t="shared" si="3"/>
        <v>11944</v>
      </c>
      <c r="I12" s="77">
        <f t="shared" si="4"/>
        <v>0.21476992789455696</v>
      </c>
      <c r="J12" s="78">
        <f t="shared" si="0"/>
        <v>11944</v>
      </c>
      <c r="K12" s="77">
        <f t="shared" si="1"/>
        <v>5.0743078099438614E-2</v>
      </c>
    </row>
    <row r="13" spans="1:11" ht="15.75" x14ac:dyDescent="0.25">
      <c r="B13" s="70"/>
      <c r="C13" s="75" t="s">
        <v>73</v>
      </c>
      <c r="D13" s="76">
        <v>58350</v>
      </c>
      <c r="E13" s="76">
        <v>54269</v>
      </c>
      <c r="F13" s="76">
        <v>60364</v>
      </c>
      <c r="G13" s="77">
        <f t="shared" si="2"/>
        <v>3.4515852613538955E-2</v>
      </c>
      <c r="H13" s="78">
        <f t="shared" si="3"/>
        <v>2014</v>
      </c>
      <c r="I13" s="77">
        <f t="shared" si="4"/>
        <v>3.4515852613538955E-2</v>
      </c>
      <c r="J13" s="78">
        <f t="shared" si="0"/>
        <v>2014</v>
      </c>
      <c r="K13" s="77">
        <f t="shared" si="1"/>
        <v>4.5340307686760999E-2</v>
      </c>
    </row>
    <row r="14" spans="1:11" ht="15.75" x14ac:dyDescent="0.25">
      <c r="B14" s="70"/>
      <c r="C14" s="75" t="s">
        <v>79</v>
      </c>
      <c r="D14" s="76">
        <v>44279</v>
      </c>
      <c r="E14" s="76">
        <v>56369</v>
      </c>
      <c r="F14" s="76">
        <v>59101</v>
      </c>
      <c r="G14" s="77">
        <f t="shared" si="2"/>
        <v>0.33474107364664962</v>
      </c>
      <c r="H14" s="78">
        <f t="shared" si="3"/>
        <v>14822</v>
      </c>
      <c r="I14" s="77">
        <f t="shared" si="4"/>
        <v>0.33474107364664962</v>
      </c>
      <c r="J14" s="78">
        <f t="shared" si="0"/>
        <v>14822</v>
      </c>
      <c r="K14" s="77">
        <f t="shared" si="1"/>
        <v>4.4391649403539554E-2</v>
      </c>
    </row>
    <row r="15" spans="1:11" ht="15.75" x14ac:dyDescent="0.25">
      <c r="B15" s="70"/>
      <c r="C15" s="75" t="s">
        <v>143</v>
      </c>
      <c r="D15" s="76">
        <v>16478</v>
      </c>
      <c r="E15" s="76">
        <v>13536</v>
      </c>
      <c r="F15" s="76">
        <v>13349</v>
      </c>
      <c r="G15" s="77">
        <f t="shared" si="2"/>
        <v>-0.18988954970263383</v>
      </c>
      <c r="H15" s="78">
        <f t="shared" si="3"/>
        <v>-3129</v>
      </c>
      <c r="I15" s="77">
        <f t="shared" si="4"/>
        <v>-0.18988954970263383</v>
      </c>
      <c r="J15" s="78">
        <f t="shared" si="0"/>
        <v>-3129</v>
      </c>
      <c r="K15" s="77">
        <f t="shared" si="1"/>
        <v>1.0026634538973105E-2</v>
      </c>
    </row>
    <row r="16" spans="1:11" ht="15.75" x14ac:dyDescent="0.25">
      <c r="B16" s="70"/>
      <c r="C16" s="75" t="s">
        <v>144</v>
      </c>
      <c r="D16" s="76">
        <v>8414</v>
      </c>
      <c r="E16" s="76">
        <v>13607</v>
      </c>
      <c r="F16" s="76">
        <v>8704</v>
      </c>
      <c r="G16" s="77">
        <f t="shared" si="2"/>
        <v>3.446636558117433E-2</v>
      </c>
      <c r="H16" s="78">
        <f t="shared" si="3"/>
        <v>290</v>
      </c>
      <c r="I16" s="77">
        <f t="shared" si="4"/>
        <v>3.446636558117433E-2</v>
      </c>
      <c r="J16" s="78">
        <f t="shared" si="0"/>
        <v>290</v>
      </c>
      <c r="K16" s="77">
        <f t="shared" si="1"/>
        <v>6.5377052234041437E-3</v>
      </c>
    </row>
    <row r="17" spans="2:11" ht="15.75" x14ac:dyDescent="0.25">
      <c r="B17" s="70"/>
      <c r="C17" s="75" t="s">
        <v>145</v>
      </c>
      <c r="D17" s="76">
        <v>444</v>
      </c>
      <c r="E17" s="76">
        <v>48</v>
      </c>
      <c r="F17" s="76">
        <v>263</v>
      </c>
      <c r="G17" s="77">
        <f t="shared" si="2"/>
        <v>-0.40765765765765771</v>
      </c>
      <c r="H17" s="78">
        <f t="shared" si="3"/>
        <v>-181</v>
      </c>
      <c r="I17" s="77">
        <f t="shared" si="4"/>
        <v>-0.40765765765765771</v>
      </c>
      <c r="J17" s="78">
        <f t="shared" si="0"/>
        <v>-181</v>
      </c>
      <c r="K17" s="77">
        <f t="shared" si="1"/>
        <v>1.9754325295901767E-4</v>
      </c>
    </row>
    <row r="18" spans="2:11" ht="15.75" x14ac:dyDescent="0.25">
      <c r="B18" s="70"/>
      <c r="C18" s="75" t="s">
        <v>146</v>
      </c>
      <c r="D18" s="76">
        <v>11587</v>
      </c>
      <c r="E18" s="76">
        <v>12584</v>
      </c>
      <c r="F18" s="76">
        <v>13837</v>
      </c>
      <c r="G18" s="77">
        <f t="shared" si="2"/>
        <v>0.19418313627340988</v>
      </c>
      <c r="H18" s="78">
        <f t="shared" si="3"/>
        <v>2250</v>
      </c>
      <c r="I18" s="77">
        <f t="shared" si="4"/>
        <v>0.19418313627340988</v>
      </c>
      <c r="J18" s="78">
        <f t="shared" si="0"/>
        <v>2250</v>
      </c>
      <c r="K18" s="77">
        <f t="shared" si="1"/>
        <v>1.0393178673741168E-2</v>
      </c>
    </row>
    <row r="19" spans="2:11" ht="15.75" x14ac:dyDescent="0.25">
      <c r="B19" s="70"/>
      <c r="C19" s="75" t="s">
        <v>147</v>
      </c>
      <c r="D19" s="76">
        <v>10649</v>
      </c>
      <c r="E19" s="76">
        <v>5546</v>
      </c>
      <c r="F19" s="76">
        <v>10356</v>
      </c>
      <c r="G19" s="77">
        <f t="shared" si="2"/>
        <v>-2.751432059348291E-2</v>
      </c>
      <c r="H19" s="78">
        <f t="shared" si="3"/>
        <v>-293</v>
      </c>
      <c r="I19" s="77">
        <f t="shared" si="4"/>
        <v>-2.751432059348291E-2</v>
      </c>
      <c r="J19" s="78">
        <f t="shared" si="0"/>
        <v>-293</v>
      </c>
      <c r="K19" s="77">
        <f t="shared" si="1"/>
        <v>7.7785472533976685E-3</v>
      </c>
    </row>
    <row r="20" spans="2:11" ht="15.75" x14ac:dyDescent="0.25">
      <c r="B20" s="70"/>
      <c r="C20" s="75" t="s">
        <v>93</v>
      </c>
      <c r="D20" s="76">
        <v>31094</v>
      </c>
      <c r="E20" s="76">
        <v>31785</v>
      </c>
      <c r="F20" s="76">
        <v>33161</v>
      </c>
      <c r="G20" s="77">
        <f t="shared" si="2"/>
        <v>6.6475847430372381E-2</v>
      </c>
      <c r="H20" s="78">
        <f t="shared" si="3"/>
        <v>2067</v>
      </c>
      <c r="I20" s="77">
        <f t="shared" si="4"/>
        <v>6.6475847430372381E-2</v>
      </c>
      <c r="J20" s="78">
        <f t="shared" si="0"/>
        <v>2067</v>
      </c>
      <c r="K20" s="77">
        <f t="shared" si="1"/>
        <v>2.4907725518532261E-2</v>
      </c>
    </row>
    <row r="21" spans="2:11" ht="30" x14ac:dyDescent="0.25">
      <c r="B21" s="70"/>
      <c r="C21" s="79" t="s">
        <v>148</v>
      </c>
      <c r="D21" s="76">
        <v>104389</v>
      </c>
      <c r="E21" s="76">
        <v>94259</v>
      </c>
      <c r="F21" s="76">
        <v>107337</v>
      </c>
      <c r="G21" s="77">
        <f t="shared" si="2"/>
        <v>2.8240523426797948E-2</v>
      </c>
      <c r="H21" s="78">
        <f t="shared" si="3"/>
        <v>2948</v>
      </c>
      <c r="I21" s="77">
        <f t="shared" si="4"/>
        <v>2.8240523426797948E-2</v>
      </c>
      <c r="J21" s="78">
        <f t="shared" si="0"/>
        <v>2948</v>
      </c>
      <c r="K21" s="77">
        <f t="shared" si="1"/>
        <v>8.0622434003277871E-2</v>
      </c>
    </row>
    <row r="24" spans="2:11" ht="21" x14ac:dyDescent="0.25">
      <c r="B24" s="68" t="str">
        <f>CONCATENATE("Llegada de Turistas a ",B25," por lugar de residencia (FRONTUR-ISTAC)")</f>
        <v>Llegada de Turistas a Tenerife por lugar de residencia (FRONTUR-ISTAC)</v>
      </c>
      <c r="C24" s="69"/>
      <c r="D24" s="69"/>
      <c r="E24" s="69"/>
      <c r="F24" s="69"/>
      <c r="G24" s="69"/>
      <c r="H24" s="69"/>
      <c r="I24" s="69"/>
      <c r="J24" s="69"/>
      <c r="K24" s="69"/>
    </row>
    <row r="25" spans="2:11" ht="45.75" thickBot="1" x14ac:dyDescent="0.3">
      <c r="B25" s="70" t="s">
        <v>133</v>
      </c>
      <c r="C25" s="71"/>
      <c r="D25" s="72" t="s">
        <v>190</v>
      </c>
      <c r="E25" s="72" t="s">
        <v>193</v>
      </c>
      <c r="F25" s="72" t="s">
        <v>194</v>
      </c>
      <c r="G25" s="73" t="str">
        <f>CONCATENATE("Var ",RIGHT(F25,2),"/",RIGHT(E25,2))</f>
        <v>Var 23/22</v>
      </c>
      <c r="H25" s="73" t="str">
        <f>CONCATENATE("Dif ",RIGHT(F25,2),"/",RIGHT(E25,2))</f>
        <v>Dif 23/22</v>
      </c>
      <c r="I25" s="73" t="str">
        <f>CONCATENATE("Var ",RIGHT(F25,2),"/",RIGHT(D25,2))</f>
        <v>Var 23/19</v>
      </c>
      <c r="J25" s="73" t="str">
        <f>CONCATENATE("Dif ",RIGHT(F25,2),"/",RIGHT(D25,2))</f>
        <v>Dif 23/19</v>
      </c>
      <c r="K25" s="74" t="str">
        <f>CONCATENATE("Cuota ",RIGHT(F25,4)," s/ total Canarias")</f>
        <v>Cuota 2023 s/ total Canarias</v>
      </c>
    </row>
    <row r="26" spans="2:11" ht="15.75" x14ac:dyDescent="0.25">
      <c r="B26" s="70"/>
      <c r="C26" s="75" t="s">
        <v>29</v>
      </c>
      <c r="D26" s="76">
        <v>501712</v>
      </c>
      <c r="E26" s="76">
        <v>515419</v>
      </c>
      <c r="F26" s="76">
        <v>535822</v>
      </c>
      <c r="G26" s="77">
        <f>F26/E26-1</f>
        <v>3.9585269460380879E-2</v>
      </c>
      <c r="H26" s="78">
        <f>F26-E26</f>
        <v>20403</v>
      </c>
      <c r="I26" s="77">
        <f>F26/D26-1</f>
        <v>6.7987211786841861E-2</v>
      </c>
      <c r="J26" s="78">
        <f>F26-D26</f>
        <v>34110</v>
      </c>
      <c r="K26" s="77">
        <f>F26/F5</f>
        <v>0.40246395774527288</v>
      </c>
    </row>
    <row r="27" spans="2:11" ht="15.75" x14ac:dyDescent="0.25">
      <c r="B27" s="70"/>
      <c r="C27" s="79" t="s">
        <v>60</v>
      </c>
      <c r="D27" s="76">
        <v>101346</v>
      </c>
      <c r="E27" s="76">
        <v>103226</v>
      </c>
      <c r="F27" s="76">
        <v>107871</v>
      </c>
      <c r="G27" s="77">
        <f>F27/E27-1</f>
        <v>4.4998353128087976E-2</v>
      </c>
      <c r="H27" s="78">
        <f t="shared" ref="H27:H42" si="5">F27-E27</f>
        <v>4645</v>
      </c>
      <c r="I27" s="77">
        <f>F27/D27-1</f>
        <v>6.4383399443490585E-2</v>
      </c>
      <c r="J27" s="78">
        <f t="shared" ref="J27:J35" si="6">F27-D27</f>
        <v>6525</v>
      </c>
      <c r="K27" s="77">
        <f>F27/F6</f>
        <v>0.46013376899255226</v>
      </c>
    </row>
    <row r="28" spans="2:11" ht="15.75" x14ac:dyDescent="0.25">
      <c r="B28" s="70"/>
      <c r="C28" s="79" t="s">
        <v>64</v>
      </c>
      <c r="D28" s="76">
        <v>400366</v>
      </c>
      <c r="E28" s="76">
        <v>412194</v>
      </c>
      <c r="F28" s="76">
        <v>427951</v>
      </c>
      <c r="G28" s="77">
        <f>F28/E28-1</f>
        <v>3.8227145470336676E-2</v>
      </c>
      <c r="H28" s="78">
        <f t="shared" si="5"/>
        <v>15757</v>
      </c>
      <c r="I28" s="77">
        <f t="shared" ref="I28:I42" si="7">F28/D28-1</f>
        <v>6.8899456996847963E-2</v>
      </c>
      <c r="J28" s="78">
        <f t="shared" si="6"/>
        <v>27585</v>
      </c>
      <c r="K28" s="77">
        <f>F28/F7</f>
        <v>0.39013875214236227</v>
      </c>
    </row>
    <row r="29" spans="2:11" ht="15.75" x14ac:dyDescent="0.25">
      <c r="B29" s="70"/>
      <c r="C29" s="75" t="s">
        <v>69</v>
      </c>
      <c r="D29" s="76">
        <v>199494</v>
      </c>
      <c r="E29" s="76">
        <v>210392</v>
      </c>
      <c r="F29" s="76">
        <v>211373</v>
      </c>
      <c r="G29" s="77">
        <f t="shared" ref="G29:G42" si="8">F29/E29-1</f>
        <v>4.6627248184341052E-3</v>
      </c>
      <c r="H29" s="78">
        <f>F29-E29</f>
        <v>981</v>
      </c>
      <c r="I29" s="77">
        <f t="shared" si="7"/>
        <v>5.9545650495754332E-2</v>
      </c>
      <c r="J29" s="78">
        <f t="shared" si="6"/>
        <v>11879</v>
      </c>
      <c r="K29" s="77">
        <f>F29/F8</f>
        <v>0.43048438734694877</v>
      </c>
    </row>
    <row r="30" spans="2:11" ht="15.75" x14ac:dyDescent="0.25">
      <c r="B30" s="70"/>
      <c r="C30" s="75" t="s">
        <v>76</v>
      </c>
      <c r="D30" s="76">
        <v>46684</v>
      </c>
      <c r="E30" s="76">
        <v>40238</v>
      </c>
      <c r="F30" s="76">
        <v>43432</v>
      </c>
      <c r="G30" s="77">
        <f t="shared" si="8"/>
        <v>7.9377702669118699E-2</v>
      </c>
      <c r="H30" s="78">
        <f t="shared" si="5"/>
        <v>3194</v>
      </c>
      <c r="I30" s="77">
        <f t="shared" si="7"/>
        <v>-6.9659840630622916E-2</v>
      </c>
      <c r="J30" s="78">
        <f t="shared" si="6"/>
        <v>-3252</v>
      </c>
      <c r="K30" s="77">
        <f>F30/F9</f>
        <v>0.27209111468898595</v>
      </c>
    </row>
    <row r="31" spans="2:11" ht="15.75" x14ac:dyDescent="0.25">
      <c r="B31" s="70"/>
      <c r="C31" s="75" t="s">
        <v>85</v>
      </c>
      <c r="D31" s="76">
        <v>18425</v>
      </c>
      <c r="E31" s="76">
        <v>20944</v>
      </c>
      <c r="F31" s="76">
        <v>17052</v>
      </c>
      <c r="G31" s="77">
        <f t="shared" si="8"/>
        <v>-0.18582887700534756</v>
      </c>
      <c r="H31" s="78">
        <f t="shared" si="5"/>
        <v>-3892</v>
      </c>
      <c r="I31" s="77">
        <f t="shared" si="7"/>
        <v>-7.4518317503392106E-2</v>
      </c>
      <c r="J31" s="78">
        <f t="shared" si="6"/>
        <v>-1373</v>
      </c>
      <c r="K31" s="77">
        <f>F31/F10</f>
        <v>0.54515809328942744</v>
      </c>
    </row>
    <row r="32" spans="2:11" ht="15.75" x14ac:dyDescent="0.25">
      <c r="B32" s="70"/>
      <c r="C32" s="75" t="s">
        <v>82</v>
      </c>
      <c r="D32" s="76">
        <v>21562</v>
      </c>
      <c r="E32" s="76">
        <v>30189</v>
      </c>
      <c r="F32" s="76">
        <v>28003</v>
      </c>
      <c r="G32" s="77">
        <f t="shared" si="8"/>
        <v>-7.2410480638643193E-2</v>
      </c>
      <c r="H32" s="78">
        <f t="shared" si="5"/>
        <v>-2186</v>
      </c>
      <c r="I32" s="77">
        <f t="shared" si="7"/>
        <v>0.29871997031815223</v>
      </c>
      <c r="J32" s="78">
        <f t="shared" si="6"/>
        <v>6441</v>
      </c>
      <c r="K32" s="77">
        <f>F32/F11</f>
        <v>0.37770943767787535</v>
      </c>
    </row>
    <row r="33" spans="2:11" ht="15.75" x14ac:dyDescent="0.25">
      <c r="B33" s="70"/>
      <c r="C33" s="75" t="s">
        <v>89</v>
      </c>
      <c r="D33" s="76">
        <v>19666</v>
      </c>
      <c r="E33" s="76">
        <v>20530</v>
      </c>
      <c r="F33" s="76">
        <v>26710</v>
      </c>
      <c r="G33" s="77">
        <f>F33/E33-1</f>
        <v>0.30102289332683885</v>
      </c>
      <c r="H33" s="78">
        <f t="shared" si="5"/>
        <v>6180</v>
      </c>
      <c r="I33" s="77">
        <f t="shared" si="7"/>
        <v>0.35818163327570418</v>
      </c>
      <c r="J33" s="78">
        <f t="shared" si="6"/>
        <v>7044</v>
      </c>
      <c r="K33" s="77">
        <f>F33/F12</f>
        <v>0.39536983584232577</v>
      </c>
    </row>
    <row r="34" spans="2:11" ht="15.75" x14ac:dyDescent="0.25">
      <c r="B34" s="70"/>
      <c r="C34" s="75" t="s">
        <v>73</v>
      </c>
      <c r="D34" s="76">
        <v>16810</v>
      </c>
      <c r="E34" s="76">
        <v>14739</v>
      </c>
      <c r="F34" s="76">
        <v>14518</v>
      </c>
      <c r="G34" s="77">
        <f t="shared" si="8"/>
        <v>-1.4994232987312617E-2</v>
      </c>
      <c r="H34" s="78">
        <f t="shared" si="5"/>
        <v>-221</v>
      </c>
      <c r="I34" s="77">
        <f t="shared" si="7"/>
        <v>-0.13634741225461033</v>
      </c>
      <c r="J34" s="78">
        <f t="shared" si="6"/>
        <v>-2292</v>
      </c>
      <c r="K34" s="77">
        <f>F34/F13</f>
        <v>0.24050758730369093</v>
      </c>
    </row>
    <row r="35" spans="2:11" ht="15.75" x14ac:dyDescent="0.25">
      <c r="B35" s="70"/>
      <c r="C35" s="75" t="s">
        <v>79</v>
      </c>
      <c r="D35" s="76">
        <v>18592</v>
      </c>
      <c r="E35" s="76">
        <v>22135</v>
      </c>
      <c r="F35" s="76">
        <v>27982</v>
      </c>
      <c r="G35" s="77">
        <f t="shared" si="8"/>
        <v>0.26415179579850911</v>
      </c>
      <c r="H35" s="78">
        <f t="shared" si="5"/>
        <v>5847</v>
      </c>
      <c r="I35" s="77">
        <f t="shared" si="7"/>
        <v>0.50505593803786586</v>
      </c>
      <c r="J35" s="78">
        <f t="shared" si="6"/>
        <v>9390</v>
      </c>
      <c r="K35" s="77">
        <f>F35/F14</f>
        <v>0.47346068594440027</v>
      </c>
    </row>
    <row r="36" spans="2:11" ht="15.75" x14ac:dyDescent="0.25">
      <c r="B36" s="70"/>
      <c r="C36" s="75" t="s">
        <v>143</v>
      </c>
      <c r="D36" s="76" t="s">
        <v>149</v>
      </c>
      <c r="E36" s="76" t="s">
        <v>149</v>
      </c>
      <c r="F36" s="76" t="s">
        <v>149</v>
      </c>
      <c r="G36" s="77"/>
      <c r="H36" s="78" t="s">
        <v>149</v>
      </c>
      <c r="I36" s="77"/>
      <c r="J36" s="78" t="s">
        <v>149</v>
      </c>
      <c r="K36" s="77"/>
    </row>
    <row r="37" spans="2:11" ht="15.75" x14ac:dyDescent="0.25">
      <c r="B37" s="70"/>
      <c r="C37" s="75" t="s">
        <v>144</v>
      </c>
      <c r="D37" s="76" t="s">
        <v>149</v>
      </c>
      <c r="E37" s="76" t="s">
        <v>149</v>
      </c>
      <c r="F37" s="76" t="s">
        <v>149</v>
      </c>
      <c r="G37" s="77"/>
      <c r="H37" s="78" t="s">
        <v>149</v>
      </c>
      <c r="I37" s="77"/>
      <c r="J37" s="78" t="s">
        <v>149</v>
      </c>
      <c r="K37" s="77"/>
    </row>
    <row r="38" spans="2:11" ht="15.75" x14ac:dyDescent="0.25">
      <c r="B38" s="70"/>
      <c r="C38" s="75" t="s">
        <v>145</v>
      </c>
      <c r="D38" s="76" t="s">
        <v>149</v>
      </c>
      <c r="E38" s="76" t="s">
        <v>149</v>
      </c>
      <c r="F38" s="76" t="s">
        <v>149</v>
      </c>
      <c r="G38" s="77"/>
      <c r="H38" s="78" t="s">
        <v>149</v>
      </c>
      <c r="I38" s="77"/>
      <c r="J38" s="78" t="s">
        <v>149</v>
      </c>
      <c r="K38" s="77"/>
    </row>
    <row r="39" spans="2:11" ht="15.75" x14ac:dyDescent="0.25">
      <c r="B39" s="70"/>
      <c r="C39" s="75" t="s">
        <v>146</v>
      </c>
      <c r="D39" s="76" t="s">
        <v>149</v>
      </c>
      <c r="E39" s="76" t="s">
        <v>149</v>
      </c>
      <c r="F39" s="76" t="s">
        <v>149</v>
      </c>
      <c r="G39" s="77"/>
      <c r="H39" s="78" t="s">
        <v>149</v>
      </c>
      <c r="I39" s="77"/>
      <c r="J39" s="78" t="s">
        <v>149</v>
      </c>
      <c r="K39" s="77"/>
    </row>
    <row r="40" spans="2:11" ht="15.75" x14ac:dyDescent="0.25">
      <c r="B40" s="70"/>
      <c r="C40" s="75" t="s">
        <v>147</v>
      </c>
      <c r="D40" s="76" t="s">
        <v>149</v>
      </c>
      <c r="E40" s="76" t="s">
        <v>149</v>
      </c>
      <c r="F40" s="76" t="s">
        <v>149</v>
      </c>
      <c r="G40" s="77"/>
      <c r="H40" s="78" t="s">
        <v>149</v>
      </c>
      <c r="I40" s="77"/>
      <c r="J40" s="78" t="s">
        <v>149</v>
      </c>
      <c r="K40" s="77"/>
    </row>
    <row r="41" spans="2:11" ht="15.75" x14ac:dyDescent="0.25">
      <c r="B41" s="70"/>
      <c r="C41" s="80" t="s">
        <v>93</v>
      </c>
      <c r="D41" s="76">
        <v>5156</v>
      </c>
      <c r="E41" s="76">
        <v>4030</v>
      </c>
      <c r="F41" s="76">
        <v>5289</v>
      </c>
      <c r="G41" s="77">
        <f t="shared" si="8"/>
        <v>0.31240694789081891</v>
      </c>
      <c r="H41" s="78">
        <f t="shared" si="5"/>
        <v>1259</v>
      </c>
      <c r="I41" s="77">
        <f t="shared" si="7"/>
        <v>2.5795190069821672E-2</v>
      </c>
      <c r="J41" s="78">
        <f t="shared" ref="J41" si="9">F41-D41</f>
        <v>133</v>
      </c>
      <c r="K41" s="77">
        <f>F41/F20</f>
        <v>0.15949458701486685</v>
      </c>
    </row>
    <row r="42" spans="2:11" ht="30" x14ac:dyDescent="0.25">
      <c r="B42" s="70"/>
      <c r="C42" s="79" t="s">
        <v>148</v>
      </c>
      <c r="D42" s="76">
        <v>53977</v>
      </c>
      <c r="E42" s="76">
        <v>48996</v>
      </c>
      <c r="F42" s="76">
        <v>53594</v>
      </c>
      <c r="G42" s="77">
        <f t="shared" si="8"/>
        <v>9.384439546085388E-2</v>
      </c>
      <c r="H42" s="78">
        <f t="shared" si="5"/>
        <v>4598</v>
      </c>
      <c r="I42" s="77">
        <f t="shared" si="7"/>
        <v>-7.0956147988958662E-3</v>
      </c>
      <c r="J42" s="78">
        <f>F42-D42</f>
        <v>-383</v>
      </c>
      <c r="K42" s="77">
        <f>F42/F21</f>
        <v>0.49930592433177751</v>
      </c>
    </row>
    <row r="45" spans="2:11" ht="21" x14ac:dyDescent="0.25">
      <c r="B45" s="68" t="str">
        <f>CONCATENATE("Llegada de Turistas a ",B46," por lugar de residencia (FRONTUR-ISTAC)")</f>
        <v>Llegada de Turistas a Gran Canaria por lugar de residencia (FRONTUR-ISTAC)</v>
      </c>
      <c r="C45" s="69"/>
      <c r="D45" s="69"/>
      <c r="E45" s="69"/>
      <c r="F45" s="69"/>
      <c r="G45" s="69"/>
      <c r="H45" s="69"/>
      <c r="I45" s="69"/>
      <c r="J45" s="69"/>
      <c r="K45" s="69"/>
    </row>
    <row r="46" spans="2:11" ht="45.75" thickBot="1" x14ac:dyDescent="0.3">
      <c r="B46" s="81" t="s">
        <v>134</v>
      </c>
      <c r="C46" s="71"/>
      <c r="D46" s="72" t="s">
        <v>190</v>
      </c>
      <c r="E46" s="72" t="s">
        <v>193</v>
      </c>
      <c r="F46" s="72" t="s">
        <v>194</v>
      </c>
      <c r="G46" s="73" t="str">
        <f>CONCATENATE("Var ",RIGHT(F46,2),"/",RIGHT(E46,2))</f>
        <v>Var 23/22</v>
      </c>
      <c r="H46" s="73" t="str">
        <f>CONCATENATE("Dif ",RIGHT(F46,2),"/",RIGHT(E46,2))</f>
        <v>Dif 23/22</v>
      </c>
      <c r="I46" s="73" t="str">
        <f>CONCATENATE("Var ",RIGHT(F46,2),"/",RIGHT(D46,2))</f>
        <v>Var 23/19</v>
      </c>
      <c r="J46" s="73" t="str">
        <f>CONCATENATE("Dif ",RIGHT(F46,2),"/",RIGHT(D46,2))</f>
        <v>Dif 23/19</v>
      </c>
      <c r="K46" s="74" t="str">
        <f>CONCATENATE("Cuota ",RIGHT(F46,4)," s/ total Canarias")</f>
        <v>Cuota 2023 s/ total Canarias</v>
      </c>
    </row>
    <row r="47" spans="2:11" ht="15.75" x14ac:dyDescent="0.25">
      <c r="B47" s="70"/>
      <c r="C47" s="75" t="s">
        <v>29</v>
      </c>
      <c r="D47" s="76">
        <v>328921</v>
      </c>
      <c r="E47" s="76">
        <v>332139</v>
      </c>
      <c r="F47" s="76">
        <v>326111</v>
      </c>
      <c r="G47" s="77">
        <f>F47/E47-1</f>
        <v>-1.8149027967206521E-2</v>
      </c>
      <c r="H47" s="78">
        <f>F47-E47</f>
        <v>-6028</v>
      </c>
      <c r="I47" s="77">
        <f>F47/D47-1</f>
        <v>-8.5430848136787141E-3</v>
      </c>
      <c r="J47" s="78">
        <f>F47-D47</f>
        <v>-2810</v>
      </c>
      <c r="K47" s="77">
        <f>F47/F26</f>
        <v>0.60861816050852713</v>
      </c>
    </row>
    <row r="48" spans="2:11" ht="15.75" x14ac:dyDescent="0.25">
      <c r="B48" s="70"/>
      <c r="C48" s="79" t="s">
        <v>60</v>
      </c>
      <c r="D48" s="76">
        <v>81876</v>
      </c>
      <c r="E48" s="76">
        <v>70874</v>
      </c>
      <c r="F48" s="76">
        <v>60040</v>
      </c>
      <c r="G48" s="77">
        <f>F48/E48-1</f>
        <v>-0.15286282698874054</v>
      </c>
      <c r="H48" s="78">
        <f t="shared" ref="H48:H63" si="10">F48-E48</f>
        <v>-10834</v>
      </c>
      <c r="I48" s="77">
        <f>F48/D48-1</f>
        <v>-0.26669597928574917</v>
      </c>
      <c r="J48" s="78">
        <f t="shared" ref="J48:J56" si="11">F48-D48</f>
        <v>-21836</v>
      </c>
      <c r="K48" s="77">
        <f>F48/F27</f>
        <v>0.55659074264630903</v>
      </c>
    </row>
    <row r="49" spans="2:11" ht="15.75" x14ac:dyDescent="0.25">
      <c r="B49" s="70"/>
      <c r="C49" s="79" t="s">
        <v>64</v>
      </c>
      <c r="D49" s="76">
        <v>247045</v>
      </c>
      <c r="E49" s="76">
        <v>261265</v>
      </c>
      <c r="F49" s="76">
        <v>266071</v>
      </c>
      <c r="G49" s="77">
        <f>F49/E49-1</f>
        <v>1.8395116069890749E-2</v>
      </c>
      <c r="H49" s="78">
        <f t="shared" si="10"/>
        <v>4806</v>
      </c>
      <c r="I49" s="77">
        <f t="shared" ref="I49:I63" si="12">F49/D49-1</f>
        <v>7.7014309133963454E-2</v>
      </c>
      <c r="J49" s="78">
        <f t="shared" si="11"/>
        <v>19026</v>
      </c>
      <c r="K49" s="77">
        <f>F49/F28</f>
        <v>0.6217323945965777</v>
      </c>
    </row>
    <row r="50" spans="2:11" ht="15.75" x14ac:dyDescent="0.25">
      <c r="B50" s="70"/>
      <c r="C50" s="75" t="s">
        <v>69</v>
      </c>
      <c r="D50" s="76">
        <v>80002</v>
      </c>
      <c r="E50" s="76">
        <v>82190</v>
      </c>
      <c r="F50" s="76">
        <v>84480</v>
      </c>
      <c r="G50" s="77">
        <f t="shared" ref="G50:G63" si="13">F50/E50-1</f>
        <v>2.7862270349190865E-2</v>
      </c>
      <c r="H50" s="78">
        <f>F50-E50</f>
        <v>2290</v>
      </c>
      <c r="I50" s="77">
        <f t="shared" si="12"/>
        <v>5.597360065998358E-2</v>
      </c>
      <c r="J50" s="78">
        <f t="shared" si="11"/>
        <v>4478</v>
      </c>
      <c r="K50" s="77">
        <f>F50/F29</f>
        <v>0.39967261665397191</v>
      </c>
    </row>
    <row r="51" spans="2:11" ht="15.75" x14ac:dyDescent="0.25">
      <c r="B51" s="70"/>
      <c r="C51" s="75" t="s">
        <v>76</v>
      </c>
      <c r="D51" s="76">
        <v>46627</v>
      </c>
      <c r="E51" s="76">
        <v>49821</v>
      </c>
      <c r="F51" s="76">
        <v>50259</v>
      </c>
      <c r="G51" s="77">
        <f t="shared" si="13"/>
        <v>8.7914734750407231E-3</v>
      </c>
      <c r="H51" s="78">
        <f t="shared" ref="H51:H63" si="14">F51-E51</f>
        <v>438</v>
      </c>
      <c r="I51" s="77">
        <f t="shared" si="12"/>
        <v>7.7894781993265605E-2</v>
      </c>
      <c r="J51" s="78">
        <f t="shared" si="11"/>
        <v>3632</v>
      </c>
      <c r="K51" s="77">
        <f>F51/F30</f>
        <v>1.157188248296187</v>
      </c>
    </row>
    <row r="52" spans="2:11" ht="15.75" x14ac:dyDescent="0.25">
      <c r="B52" s="70"/>
      <c r="C52" s="75" t="s">
        <v>85</v>
      </c>
      <c r="D52" s="76">
        <v>8818</v>
      </c>
      <c r="E52" s="76">
        <v>11484</v>
      </c>
      <c r="F52" s="76">
        <v>8173</v>
      </c>
      <c r="G52" s="77">
        <f t="shared" si="13"/>
        <v>-0.28831417624521072</v>
      </c>
      <c r="H52" s="78">
        <f t="shared" si="14"/>
        <v>-3311</v>
      </c>
      <c r="I52" s="77">
        <f t="shared" si="12"/>
        <v>-7.314583805851671E-2</v>
      </c>
      <c r="J52" s="78">
        <f t="shared" si="11"/>
        <v>-645</v>
      </c>
      <c r="K52" s="77">
        <f>F52/F31</f>
        <v>0.4792986159981234</v>
      </c>
    </row>
    <row r="53" spans="2:11" ht="15.75" x14ac:dyDescent="0.25">
      <c r="B53" s="70"/>
      <c r="C53" s="75" t="s">
        <v>82</v>
      </c>
      <c r="D53" s="76">
        <v>13749</v>
      </c>
      <c r="E53" s="76">
        <v>17637</v>
      </c>
      <c r="F53" s="76">
        <v>16157</v>
      </c>
      <c r="G53" s="77">
        <f t="shared" si="13"/>
        <v>-8.3914497930486998E-2</v>
      </c>
      <c r="H53" s="78">
        <f t="shared" si="14"/>
        <v>-1480</v>
      </c>
      <c r="I53" s="77">
        <f t="shared" si="12"/>
        <v>0.17514001018255865</v>
      </c>
      <c r="J53" s="78">
        <f t="shared" si="11"/>
        <v>2408</v>
      </c>
      <c r="K53" s="77">
        <f>F53/F32</f>
        <v>0.57697389565403712</v>
      </c>
    </row>
    <row r="54" spans="2:11" ht="15.75" x14ac:dyDescent="0.25">
      <c r="B54" s="70"/>
      <c r="C54" s="75" t="s">
        <v>89</v>
      </c>
      <c r="D54" s="76">
        <v>22744</v>
      </c>
      <c r="E54" s="76">
        <v>28658</v>
      </c>
      <c r="F54" s="76">
        <v>26382</v>
      </c>
      <c r="G54" s="77">
        <f>F54/E54-1</f>
        <v>-7.941935934119615E-2</v>
      </c>
      <c r="H54" s="78">
        <f t="shared" si="14"/>
        <v>-2276</v>
      </c>
      <c r="I54" s="77">
        <f t="shared" si="12"/>
        <v>0.15995427365459025</v>
      </c>
      <c r="J54" s="78">
        <f t="shared" si="11"/>
        <v>3638</v>
      </c>
      <c r="K54" s="77">
        <f>F54/F33</f>
        <v>0.98771995507300636</v>
      </c>
    </row>
    <row r="55" spans="2:11" ht="15.75" x14ac:dyDescent="0.25">
      <c r="B55" s="70"/>
      <c r="C55" s="75" t="s">
        <v>73</v>
      </c>
      <c r="D55" s="76">
        <v>7564</v>
      </c>
      <c r="E55" s="76">
        <v>7107</v>
      </c>
      <c r="F55" s="76">
        <v>10255</v>
      </c>
      <c r="G55" s="77">
        <f t="shared" ref="G55:G63" si="15">F55/E55-1</f>
        <v>0.4429435767553116</v>
      </c>
      <c r="H55" s="78">
        <f t="shared" si="14"/>
        <v>3148</v>
      </c>
      <c r="I55" s="77">
        <f t="shared" si="12"/>
        <v>0.35576414595452133</v>
      </c>
      <c r="J55" s="78">
        <f t="shared" si="11"/>
        <v>2691</v>
      </c>
      <c r="K55" s="77">
        <f>F55/F34</f>
        <v>0.70636451301832204</v>
      </c>
    </row>
    <row r="56" spans="2:11" ht="15.75" x14ac:dyDescent="0.25">
      <c r="B56" s="70"/>
      <c r="C56" s="75" t="s">
        <v>79</v>
      </c>
      <c r="D56" s="76">
        <v>9183</v>
      </c>
      <c r="E56" s="76">
        <v>12335</v>
      </c>
      <c r="F56" s="76">
        <v>10852</v>
      </c>
      <c r="G56" s="77">
        <f t="shared" si="15"/>
        <v>-0.12022699635184431</v>
      </c>
      <c r="H56" s="78">
        <f t="shared" si="14"/>
        <v>-1483</v>
      </c>
      <c r="I56" s="77">
        <f t="shared" si="12"/>
        <v>0.18174888380703469</v>
      </c>
      <c r="J56" s="78">
        <f t="shared" si="11"/>
        <v>1669</v>
      </c>
      <c r="K56" s="77">
        <f>F56/F35</f>
        <v>0.38782074190551069</v>
      </c>
    </row>
    <row r="57" spans="2:11" ht="15.75" x14ac:dyDescent="0.25">
      <c r="B57" s="70"/>
      <c r="C57" s="75" t="s">
        <v>143</v>
      </c>
      <c r="D57" s="76" t="s">
        <v>149</v>
      </c>
      <c r="E57" s="76" t="s">
        <v>149</v>
      </c>
      <c r="F57" s="76" t="s">
        <v>149</v>
      </c>
      <c r="G57" s="77"/>
      <c r="H57" s="78" t="s">
        <v>149</v>
      </c>
      <c r="I57" s="77"/>
      <c r="J57" s="78" t="s">
        <v>149</v>
      </c>
      <c r="K57" s="77"/>
    </row>
    <row r="58" spans="2:11" ht="15.75" x14ac:dyDescent="0.25">
      <c r="B58" s="70"/>
      <c r="C58" s="75" t="s">
        <v>144</v>
      </c>
      <c r="D58" s="76" t="s">
        <v>149</v>
      </c>
      <c r="E58" s="76" t="s">
        <v>149</v>
      </c>
      <c r="F58" s="76" t="s">
        <v>149</v>
      </c>
      <c r="G58" s="77"/>
      <c r="H58" s="78" t="s">
        <v>149</v>
      </c>
      <c r="I58" s="77"/>
      <c r="J58" s="78" t="s">
        <v>149</v>
      </c>
      <c r="K58" s="77"/>
    </row>
    <row r="59" spans="2:11" ht="15.75" x14ac:dyDescent="0.25">
      <c r="B59" s="70"/>
      <c r="C59" s="75" t="s">
        <v>145</v>
      </c>
      <c r="D59" s="76" t="s">
        <v>149</v>
      </c>
      <c r="E59" s="76" t="s">
        <v>149</v>
      </c>
      <c r="F59" s="76" t="s">
        <v>149</v>
      </c>
      <c r="G59" s="77"/>
      <c r="H59" s="78" t="s">
        <v>149</v>
      </c>
      <c r="I59" s="77"/>
      <c r="J59" s="78" t="s">
        <v>149</v>
      </c>
      <c r="K59" s="77"/>
    </row>
    <row r="60" spans="2:11" ht="15.75" x14ac:dyDescent="0.25">
      <c r="B60" s="70"/>
      <c r="C60" s="75" t="s">
        <v>146</v>
      </c>
      <c r="D60" s="76" t="s">
        <v>149</v>
      </c>
      <c r="E60" s="76" t="s">
        <v>149</v>
      </c>
      <c r="F60" s="76" t="s">
        <v>149</v>
      </c>
      <c r="G60" s="77"/>
      <c r="H60" s="78" t="s">
        <v>149</v>
      </c>
      <c r="I60" s="77"/>
      <c r="J60" s="78" t="s">
        <v>149</v>
      </c>
      <c r="K60" s="77"/>
    </row>
    <row r="61" spans="2:11" ht="15.75" x14ac:dyDescent="0.25">
      <c r="B61" s="70"/>
      <c r="C61" s="75" t="s">
        <v>147</v>
      </c>
      <c r="D61" s="76" t="s">
        <v>149</v>
      </c>
      <c r="E61" s="76" t="s">
        <v>149</v>
      </c>
      <c r="F61" s="76" t="s">
        <v>149</v>
      </c>
      <c r="G61" s="77"/>
      <c r="H61" s="78" t="s">
        <v>149</v>
      </c>
      <c r="I61" s="77"/>
      <c r="J61" s="78" t="s">
        <v>149</v>
      </c>
      <c r="K61" s="77"/>
    </row>
    <row r="62" spans="2:11" ht="15.75" x14ac:dyDescent="0.25">
      <c r="B62" s="70"/>
      <c r="C62" s="80" t="s">
        <v>93</v>
      </c>
      <c r="D62" s="76">
        <v>21902</v>
      </c>
      <c r="E62" s="76">
        <v>22151</v>
      </c>
      <c r="F62" s="76">
        <v>23093</v>
      </c>
      <c r="G62" s="77">
        <f t="shared" ref="G62:G63" si="16">F62/E62-1</f>
        <v>4.2526296781183692E-2</v>
      </c>
      <c r="H62" s="78">
        <f t="shared" ref="H62:H63" si="17">F62-E62</f>
        <v>942</v>
      </c>
      <c r="I62" s="77">
        <f t="shared" ref="I62:I63" si="18">F62/D62-1</f>
        <v>5.4378595562049048E-2</v>
      </c>
      <c r="J62" s="78">
        <f t="shared" ref="J62" si="19">F62-D62</f>
        <v>1191</v>
      </c>
      <c r="K62" s="77">
        <f>F62/F41</f>
        <v>4.3662318018529023</v>
      </c>
    </row>
    <row r="63" spans="2:11" ht="30" x14ac:dyDescent="0.25">
      <c r="B63" s="70"/>
      <c r="C63" s="79" t="s">
        <v>148</v>
      </c>
      <c r="D63" s="76">
        <v>36455</v>
      </c>
      <c r="E63" s="76">
        <v>29883</v>
      </c>
      <c r="F63" s="76">
        <v>36420</v>
      </c>
      <c r="G63" s="77">
        <f t="shared" si="16"/>
        <v>0.21875313723521739</v>
      </c>
      <c r="H63" s="78">
        <f t="shared" si="17"/>
        <v>6537</v>
      </c>
      <c r="I63" s="77">
        <f t="shared" si="18"/>
        <v>-9.6008777945411072E-4</v>
      </c>
      <c r="J63" s="78">
        <f>F63-D63</f>
        <v>-35</v>
      </c>
      <c r="K63" s="77">
        <f>F63/F42</f>
        <v>0.67955368138224426</v>
      </c>
    </row>
    <row r="66" spans="2:11" ht="21" x14ac:dyDescent="0.25">
      <c r="B66" s="68" t="str">
        <f>CONCATENATE("Llegada de Turistas a ",B67," por lugar de residencia (FRONTUR-ISTAC)")</f>
        <v>Llegada de Turistas a Fuerteventura por lugar de residencia (FRONTUR-ISTAC)</v>
      </c>
      <c r="C66" s="69"/>
      <c r="D66" s="69"/>
      <c r="E66" s="69"/>
      <c r="F66" s="69"/>
      <c r="G66" s="69"/>
      <c r="H66" s="69"/>
      <c r="I66" s="69"/>
      <c r="J66" s="69"/>
      <c r="K66" s="69"/>
    </row>
    <row r="67" spans="2:11" ht="45.75" thickBot="1" x14ac:dyDescent="0.3">
      <c r="B67" s="70" t="s">
        <v>136</v>
      </c>
      <c r="C67" s="71"/>
      <c r="D67" s="72" t="s">
        <v>190</v>
      </c>
      <c r="E67" s="72" t="s">
        <v>193</v>
      </c>
      <c r="F67" s="72" t="s">
        <v>194</v>
      </c>
      <c r="G67" s="73" t="str">
        <f>CONCATENATE("Var ",RIGHT(F67,2),"/",RIGHT(E67,2))</f>
        <v>Var 23/22</v>
      </c>
      <c r="H67" s="73" t="str">
        <f>CONCATENATE("Dif ",RIGHT(F67,2),"/",RIGHT(E67,2))</f>
        <v>Dif 23/22</v>
      </c>
      <c r="I67" s="73" t="str">
        <f>CONCATENATE("Var ",RIGHT(F67,2),"/",RIGHT(D67,2))</f>
        <v>Var 23/19</v>
      </c>
      <c r="J67" s="73" t="str">
        <f>CONCATENATE("Dif ",RIGHT(F67,2),"/",RIGHT(D67,2))</f>
        <v>Dif 23/19</v>
      </c>
      <c r="K67" s="74" t="str">
        <f>CONCATENATE("Cuota ",RIGHT(F67,4)," s/ total Canarias")</f>
        <v>Cuota 2023 s/ total Canarias</v>
      </c>
    </row>
    <row r="68" spans="2:11" ht="15.75" x14ac:dyDescent="0.25">
      <c r="B68" s="70"/>
      <c r="C68" s="75" t="s">
        <v>29</v>
      </c>
      <c r="D68" s="76">
        <v>175153</v>
      </c>
      <c r="E68" s="76">
        <v>207169</v>
      </c>
      <c r="F68" s="76">
        <v>197593</v>
      </c>
      <c r="G68" s="77">
        <f>F68/E68-1</f>
        <v>-4.6223131839222997E-2</v>
      </c>
      <c r="H68" s="78">
        <f>F68-E68</f>
        <v>-9576</v>
      </c>
      <c r="I68" s="77">
        <f>F68/D68-1</f>
        <v>0.1281165609495698</v>
      </c>
      <c r="J68" s="78">
        <f>F68-D68</f>
        <v>22440</v>
      </c>
      <c r="K68" s="77">
        <f>F68/F47</f>
        <v>0.60590719110977553</v>
      </c>
    </row>
    <row r="69" spans="2:11" ht="15.75" x14ac:dyDescent="0.25">
      <c r="B69" s="70"/>
      <c r="C69" s="79" t="s">
        <v>60</v>
      </c>
      <c r="D69" s="76">
        <v>26258</v>
      </c>
      <c r="E69" s="76">
        <v>25384</v>
      </c>
      <c r="F69" s="76">
        <v>23362</v>
      </c>
      <c r="G69" s="77">
        <f>F69/E69-1</f>
        <v>-7.9656476520642894E-2</v>
      </c>
      <c r="H69" s="78">
        <f t="shared" ref="H69:H84" si="20">F69-E69</f>
        <v>-2022</v>
      </c>
      <c r="I69" s="77">
        <f>F69/D69-1</f>
        <v>-0.11029019727321199</v>
      </c>
      <c r="J69" s="78">
        <f t="shared" ref="J69:J77" si="21">F69-D69</f>
        <v>-2896</v>
      </c>
      <c r="K69" s="77">
        <f>F69/F48</f>
        <v>0.38910726182544969</v>
      </c>
    </row>
    <row r="70" spans="2:11" ht="15.75" x14ac:dyDescent="0.25">
      <c r="B70" s="70"/>
      <c r="C70" s="79" t="s">
        <v>64</v>
      </c>
      <c r="D70" s="76">
        <v>148895</v>
      </c>
      <c r="E70" s="76">
        <v>181786</v>
      </c>
      <c r="F70" s="76">
        <v>174230</v>
      </c>
      <c r="G70" s="77">
        <f>F70/E70-1</f>
        <v>-4.1565357068201081E-2</v>
      </c>
      <c r="H70" s="78">
        <f t="shared" si="20"/>
        <v>-7556</v>
      </c>
      <c r="I70" s="77">
        <f t="shared" ref="I70:I84" si="22">F70/D70-1</f>
        <v>0.17015346385036434</v>
      </c>
      <c r="J70" s="78">
        <f t="shared" si="21"/>
        <v>25335</v>
      </c>
      <c r="K70" s="77">
        <f>F70/F49</f>
        <v>0.65482521582585096</v>
      </c>
    </row>
    <row r="71" spans="2:11" ht="15.75" x14ac:dyDescent="0.25">
      <c r="B71" s="70"/>
      <c r="C71" s="75" t="s">
        <v>69</v>
      </c>
      <c r="D71" s="76">
        <v>42671</v>
      </c>
      <c r="E71" s="76">
        <v>58487</v>
      </c>
      <c r="F71" s="76">
        <v>59913</v>
      </c>
      <c r="G71" s="77">
        <f t="shared" ref="G71:G84" si="23">F71/E71-1</f>
        <v>2.438148648417604E-2</v>
      </c>
      <c r="H71" s="78">
        <f>F71-E71</f>
        <v>1426</v>
      </c>
      <c r="I71" s="77">
        <f t="shared" si="22"/>
        <v>0.40406833680954279</v>
      </c>
      <c r="J71" s="78">
        <f t="shared" si="21"/>
        <v>17242</v>
      </c>
      <c r="K71" s="77">
        <f>F71/F50</f>
        <v>0.70919744318181821</v>
      </c>
    </row>
    <row r="72" spans="2:11" ht="15.75" x14ac:dyDescent="0.25">
      <c r="B72" s="70"/>
      <c r="C72" s="75" t="s">
        <v>76</v>
      </c>
      <c r="D72" s="76">
        <v>55424</v>
      </c>
      <c r="E72" s="76">
        <v>60937</v>
      </c>
      <c r="F72" s="76">
        <v>52100</v>
      </c>
      <c r="G72" s="77">
        <f t="shared" si="23"/>
        <v>-0.14501862579385272</v>
      </c>
      <c r="H72" s="78">
        <f t="shared" ref="H72:H84" si="24">F72-E72</f>
        <v>-8837</v>
      </c>
      <c r="I72" s="77">
        <f t="shared" si="22"/>
        <v>-5.9974018475750568E-2</v>
      </c>
      <c r="J72" s="78">
        <f t="shared" si="21"/>
        <v>-3324</v>
      </c>
      <c r="K72" s="77">
        <f>F72/F51</f>
        <v>1.0366302552776616</v>
      </c>
    </row>
    <row r="73" spans="2:11" ht="15.75" x14ac:dyDescent="0.25">
      <c r="B73" s="70"/>
      <c r="C73" s="75" t="s">
        <v>85</v>
      </c>
      <c r="D73" s="76">
        <v>1445</v>
      </c>
      <c r="E73" s="76">
        <v>362</v>
      </c>
      <c r="F73" s="76">
        <v>957</v>
      </c>
      <c r="G73" s="77">
        <f t="shared" si="23"/>
        <v>1.6436464088397789</v>
      </c>
      <c r="H73" s="78">
        <f t="shared" si="24"/>
        <v>595</v>
      </c>
      <c r="I73" s="77">
        <f t="shared" si="22"/>
        <v>-0.3377162629757785</v>
      </c>
      <c r="J73" s="78">
        <f t="shared" si="21"/>
        <v>-488</v>
      </c>
      <c r="K73" s="77">
        <f>F73/F52</f>
        <v>0.11709286675639301</v>
      </c>
    </row>
    <row r="74" spans="2:11" ht="15.75" x14ac:dyDescent="0.25">
      <c r="B74" s="70"/>
      <c r="C74" s="75" t="s">
        <v>82</v>
      </c>
      <c r="D74" s="76">
        <v>11261</v>
      </c>
      <c r="E74" s="76">
        <v>15183</v>
      </c>
      <c r="F74" s="76">
        <v>13260</v>
      </c>
      <c r="G74" s="77">
        <f t="shared" si="23"/>
        <v>-0.1266548113021142</v>
      </c>
      <c r="H74" s="78">
        <f t="shared" si="24"/>
        <v>-1923</v>
      </c>
      <c r="I74" s="77">
        <f t="shared" si="22"/>
        <v>0.17751531835538592</v>
      </c>
      <c r="J74" s="78">
        <f t="shared" si="21"/>
        <v>1999</v>
      </c>
      <c r="K74" s="77">
        <f>F74/F53</f>
        <v>0.82069691155536295</v>
      </c>
    </row>
    <row r="75" spans="2:11" ht="15.75" x14ac:dyDescent="0.25">
      <c r="B75" s="70"/>
      <c r="C75" s="75" t="s">
        <v>89</v>
      </c>
      <c r="D75" s="76">
        <v>3872</v>
      </c>
      <c r="E75" s="76">
        <v>7109</v>
      </c>
      <c r="F75" s="76">
        <v>5976</v>
      </c>
      <c r="G75" s="77">
        <f>F75/E75-1</f>
        <v>-0.15937543958362643</v>
      </c>
      <c r="H75" s="78">
        <f t="shared" si="24"/>
        <v>-1133</v>
      </c>
      <c r="I75" s="77">
        <f t="shared" si="22"/>
        <v>0.54338842975206614</v>
      </c>
      <c r="J75" s="78">
        <f t="shared" si="21"/>
        <v>2104</v>
      </c>
      <c r="K75" s="77">
        <f>F75/F54</f>
        <v>0.22651808050943825</v>
      </c>
    </row>
    <row r="76" spans="2:11" ht="15.75" x14ac:dyDescent="0.25">
      <c r="B76" s="70"/>
      <c r="C76" s="75" t="s">
        <v>73</v>
      </c>
      <c r="D76" s="76">
        <v>2698</v>
      </c>
      <c r="E76" s="76">
        <v>3488</v>
      </c>
      <c r="F76" s="76">
        <v>5674</v>
      </c>
      <c r="G76" s="77">
        <f t="shared" ref="G76:G84" si="25">F76/E76-1</f>
        <v>0.62672018348623859</v>
      </c>
      <c r="H76" s="78">
        <f t="shared" si="24"/>
        <v>2186</v>
      </c>
      <c r="I76" s="77">
        <f t="shared" si="22"/>
        <v>1.1030392883617495</v>
      </c>
      <c r="J76" s="78">
        <f t="shared" si="21"/>
        <v>2976</v>
      </c>
      <c r="K76" s="77">
        <f>F76/F55</f>
        <v>0.55329107752315942</v>
      </c>
    </row>
    <row r="77" spans="2:11" ht="15.75" x14ac:dyDescent="0.25">
      <c r="B77" s="70"/>
      <c r="C77" s="75" t="s">
        <v>79</v>
      </c>
      <c r="D77" s="76">
        <v>11822</v>
      </c>
      <c r="E77" s="76">
        <v>14195</v>
      </c>
      <c r="F77" s="76">
        <v>11837</v>
      </c>
      <c r="G77" s="77">
        <f t="shared" si="25"/>
        <v>-0.16611482916519904</v>
      </c>
      <c r="H77" s="78">
        <f t="shared" si="24"/>
        <v>-2358</v>
      </c>
      <c r="I77" s="77">
        <f t="shared" si="22"/>
        <v>1.2688208424971315E-3</v>
      </c>
      <c r="J77" s="78">
        <f t="shared" si="21"/>
        <v>15</v>
      </c>
      <c r="K77" s="77">
        <f>F77/F56</f>
        <v>1.0907666789531885</v>
      </c>
    </row>
    <row r="78" spans="2:11" ht="15.75" x14ac:dyDescent="0.25">
      <c r="B78" s="70"/>
      <c r="C78" s="75" t="s">
        <v>143</v>
      </c>
      <c r="D78" s="76" t="s">
        <v>149</v>
      </c>
      <c r="E78" s="76" t="s">
        <v>149</v>
      </c>
      <c r="F78" s="76" t="s">
        <v>149</v>
      </c>
      <c r="G78" s="77"/>
      <c r="H78" s="78" t="s">
        <v>149</v>
      </c>
      <c r="I78" s="77"/>
      <c r="J78" s="78" t="s">
        <v>149</v>
      </c>
      <c r="K78" s="77"/>
    </row>
    <row r="79" spans="2:11" ht="15.75" x14ac:dyDescent="0.25">
      <c r="B79" s="70"/>
      <c r="C79" s="75" t="s">
        <v>144</v>
      </c>
      <c r="D79" s="76" t="s">
        <v>149</v>
      </c>
      <c r="E79" s="76" t="s">
        <v>149</v>
      </c>
      <c r="F79" s="76" t="s">
        <v>149</v>
      </c>
      <c r="G79" s="77"/>
      <c r="H79" s="78" t="s">
        <v>149</v>
      </c>
      <c r="I79" s="77"/>
      <c r="J79" s="78" t="s">
        <v>149</v>
      </c>
      <c r="K79" s="77"/>
    </row>
    <row r="80" spans="2:11" ht="15.75" x14ac:dyDescent="0.25">
      <c r="B80" s="70"/>
      <c r="C80" s="75" t="s">
        <v>145</v>
      </c>
      <c r="D80" s="76" t="s">
        <v>149</v>
      </c>
      <c r="E80" s="76" t="s">
        <v>149</v>
      </c>
      <c r="F80" s="76" t="s">
        <v>149</v>
      </c>
      <c r="G80" s="77"/>
      <c r="H80" s="78" t="s">
        <v>149</v>
      </c>
      <c r="I80" s="77"/>
      <c r="J80" s="78" t="s">
        <v>149</v>
      </c>
      <c r="K80" s="77"/>
    </row>
    <row r="81" spans="2:11" ht="15.75" x14ac:dyDescent="0.25">
      <c r="B81" s="70"/>
      <c r="C81" s="75" t="s">
        <v>146</v>
      </c>
      <c r="D81" s="76" t="s">
        <v>149</v>
      </c>
      <c r="E81" s="76" t="s">
        <v>149</v>
      </c>
      <c r="F81" s="76" t="s">
        <v>149</v>
      </c>
      <c r="G81" s="77"/>
      <c r="H81" s="78" t="s">
        <v>149</v>
      </c>
      <c r="I81" s="77"/>
      <c r="J81" s="78" t="s">
        <v>149</v>
      </c>
      <c r="K81" s="77"/>
    </row>
    <row r="82" spans="2:11" ht="15.75" x14ac:dyDescent="0.25">
      <c r="B82" s="70"/>
      <c r="C82" s="75" t="s">
        <v>147</v>
      </c>
      <c r="D82" s="76" t="s">
        <v>149</v>
      </c>
      <c r="E82" s="76" t="s">
        <v>149</v>
      </c>
      <c r="F82" s="76" t="s">
        <v>149</v>
      </c>
      <c r="G82" s="77"/>
      <c r="H82" s="78" t="s">
        <v>149</v>
      </c>
      <c r="I82" s="77"/>
      <c r="J82" s="78" t="s">
        <v>149</v>
      </c>
      <c r="K82" s="77"/>
    </row>
    <row r="83" spans="2:11" ht="15.75" x14ac:dyDescent="0.25">
      <c r="B83" s="70"/>
      <c r="C83" s="80" t="s">
        <v>93</v>
      </c>
      <c r="D83" s="76">
        <v>1753</v>
      </c>
      <c r="E83" s="76">
        <v>1888</v>
      </c>
      <c r="F83" s="76">
        <v>2610</v>
      </c>
      <c r="G83" s="77">
        <f t="shared" ref="G83:G84" si="26">F83/E83-1</f>
        <v>0.38241525423728806</v>
      </c>
      <c r="H83" s="78">
        <f t="shared" ref="H83:H84" si="27">F83-E83</f>
        <v>722</v>
      </c>
      <c r="I83" s="77">
        <f t="shared" ref="I83:I84" si="28">F83/D83-1</f>
        <v>0.48887621220764399</v>
      </c>
      <c r="J83" s="78">
        <f t="shared" ref="J83" si="29">F83-D83</f>
        <v>857</v>
      </c>
      <c r="K83" s="77">
        <f>F83/F62</f>
        <v>0.11302126185424155</v>
      </c>
    </row>
    <row r="84" spans="2:11" ht="30" x14ac:dyDescent="0.25">
      <c r="B84" s="70"/>
      <c r="C84" s="79" t="s">
        <v>148</v>
      </c>
      <c r="D84" s="76">
        <v>17949</v>
      </c>
      <c r="E84" s="76">
        <v>20137</v>
      </c>
      <c r="F84" s="76">
        <v>21905</v>
      </c>
      <c r="G84" s="77">
        <f t="shared" si="26"/>
        <v>8.7798579728857407E-2</v>
      </c>
      <c r="H84" s="78">
        <f t="shared" si="27"/>
        <v>1768</v>
      </c>
      <c r="I84" s="77">
        <f t="shared" si="28"/>
        <v>0.22040225082177289</v>
      </c>
      <c r="J84" s="78">
        <f>F84-D84</f>
        <v>3956</v>
      </c>
      <c r="K84" s="77">
        <f>F84/F63</f>
        <v>0.60145524437122455</v>
      </c>
    </row>
    <row r="87" spans="2:11" ht="21" x14ac:dyDescent="0.25">
      <c r="B87" s="68" t="str">
        <f>CONCATENATE("Llegada de Turistas a ",B88," por lugar de residencia (FRONTUR-ISTAC)")</f>
        <v>Llegada de Turistas a Lanzarote por lugar de residencia (FRONTUR-ISTAC)</v>
      </c>
      <c r="C87" s="69"/>
      <c r="D87" s="69"/>
      <c r="E87" s="69"/>
      <c r="F87" s="69"/>
      <c r="G87" s="69"/>
      <c r="H87" s="69"/>
      <c r="I87" s="69"/>
      <c r="J87" s="69"/>
      <c r="K87" s="69"/>
    </row>
    <row r="88" spans="2:11" ht="45.75" thickBot="1" x14ac:dyDescent="0.3">
      <c r="B88" s="70" t="s">
        <v>135</v>
      </c>
      <c r="C88" s="71"/>
      <c r="D88" s="72" t="s">
        <v>190</v>
      </c>
      <c r="E88" s="72" t="s">
        <v>193</v>
      </c>
      <c r="F88" s="72" t="s">
        <v>194</v>
      </c>
      <c r="G88" s="73" t="str">
        <f>CONCATENATE("Var ",RIGHT(F88,2),"/",RIGHT(E88,2))</f>
        <v>Var 23/22</v>
      </c>
      <c r="H88" s="73" t="str">
        <f>CONCATENATE("Dif ",RIGHT(F88,2),"/",RIGHT(E88,2))</f>
        <v>Dif 23/22</v>
      </c>
      <c r="I88" s="73" t="str">
        <f>CONCATENATE("Var ",RIGHT(F88,2),"/",RIGHT(D88,2))</f>
        <v>Var 23/19</v>
      </c>
      <c r="J88" s="73" t="str">
        <f>CONCATENATE("Dif ",RIGHT(F88,2),"/",RIGHT(D88,2))</f>
        <v>Dif 23/19</v>
      </c>
      <c r="K88" s="74" t="str">
        <f>CONCATENATE("Cuota ",RIGHT(F88,4)," s/ total Canarias")</f>
        <v>Cuota 2023 s/ total Canarias</v>
      </c>
    </row>
    <row r="89" spans="2:11" ht="15.75" x14ac:dyDescent="0.25">
      <c r="B89" s="70"/>
      <c r="C89" s="75" t="s">
        <v>29</v>
      </c>
      <c r="D89" s="76">
        <v>273783</v>
      </c>
      <c r="E89" s="76">
        <v>278200</v>
      </c>
      <c r="F89" s="76">
        <v>275252</v>
      </c>
      <c r="G89" s="77">
        <f>F89/E89-1</f>
        <v>-1.0596693026599602E-2</v>
      </c>
      <c r="H89" s="78">
        <f>F89-E89</f>
        <v>-2948</v>
      </c>
      <c r="I89" s="77">
        <f>F89/D89-1</f>
        <v>5.3655632380389395E-3</v>
      </c>
      <c r="J89" s="78">
        <f>F89-D89</f>
        <v>1469</v>
      </c>
      <c r="K89" s="77">
        <f>F89/F68</f>
        <v>1.3930250565556472</v>
      </c>
    </row>
    <row r="90" spans="2:11" ht="15.75" x14ac:dyDescent="0.25">
      <c r="B90" s="70"/>
      <c r="C90" s="79" t="s">
        <v>60</v>
      </c>
      <c r="D90" s="76">
        <v>42400</v>
      </c>
      <c r="E90" s="76">
        <v>53159</v>
      </c>
      <c r="F90" s="76">
        <v>42726</v>
      </c>
      <c r="G90" s="77">
        <f>F90/E90-1</f>
        <v>-0.19626027577644423</v>
      </c>
      <c r="H90" s="78">
        <f t="shared" ref="H90:H105" si="30">F90-E90</f>
        <v>-10433</v>
      </c>
      <c r="I90" s="77">
        <f>F90/D90-1</f>
        <v>7.6886792452830477E-3</v>
      </c>
      <c r="J90" s="78">
        <f t="shared" ref="J90:J98" si="31">F90-D90</f>
        <v>326</v>
      </c>
      <c r="K90" s="77">
        <f>F90/F69</f>
        <v>1.8288673914904545</v>
      </c>
    </row>
    <row r="91" spans="2:11" ht="15.75" x14ac:dyDescent="0.25">
      <c r="B91" s="70"/>
      <c r="C91" s="79" t="s">
        <v>64</v>
      </c>
      <c r="D91" s="76">
        <v>231383</v>
      </c>
      <c r="E91" s="76">
        <v>225041</v>
      </c>
      <c r="F91" s="76">
        <v>232526</v>
      </c>
      <c r="G91" s="77">
        <f>F91/E91-1</f>
        <v>3.3260605845156999E-2</v>
      </c>
      <c r="H91" s="78">
        <f t="shared" si="30"/>
        <v>7485</v>
      </c>
      <c r="I91" s="77">
        <f t="shared" ref="I91:I105" si="32">F91/D91-1</f>
        <v>4.9398616147253716E-3</v>
      </c>
      <c r="J91" s="78">
        <f t="shared" si="31"/>
        <v>1143</v>
      </c>
      <c r="K91" s="77">
        <f>F91/F70</f>
        <v>1.3345922057051025</v>
      </c>
    </row>
    <row r="92" spans="2:11" ht="15.75" x14ac:dyDescent="0.25">
      <c r="B92" s="70"/>
      <c r="C92" s="75" t="s">
        <v>69</v>
      </c>
      <c r="D92" s="76">
        <v>123849</v>
      </c>
      <c r="E92" s="76">
        <v>124117</v>
      </c>
      <c r="F92" s="76">
        <v>134425</v>
      </c>
      <c r="G92" s="77">
        <f t="shared" ref="G92:G105" si="33">F92/E92-1</f>
        <v>8.305066993240251E-2</v>
      </c>
      <c r="H92" s="78">
        <f>F92-E92</f>
        <v>10308</v>
      </c>
      <c r="I92" s="77">
        <f t="shared" si="32"/>
        <v>8.5394310813974972E-2</v>
      </c>
      <c r="J92" s="78">
        <f t="shared" si="31"/>
        <v>10576</v>
      </c>
      <c r="K92" s="77">
        <f>F92/F71</f>
        <v>2.2436699881494833</v>
      </c>
    </row>
    <row r="93" spans="2:11" ht="15.75" x14ac:dyDescent="0.25">
      <c r="B93" s="70"/>
      <c r="C93" s="75" t="s">
        <v>76</v>
      </c>
      <c r="D93" s="76">
        <v>22303</v>
      </c>
      <c r="E93" s="76">
        <v>17117</v>
      </c>
      <c r="F93" s="76">
        <v>13890</v>
      </c>
      <c r="G93" s="77">
        <f t="shared" si="33"/>
        <v>-0.18852602675702523</v>
      </c>
      <c r="H93" s="78">
        <f t="shared" ref="H93:H105" si="34">F93-E93</f>
        <v>-3227</v>
      </c>
      <c r="I93" s="77">
        <f t="shared" si="32"/>
        <v>-0.37721382773617895</v>
      </c>
      <c r="J93" s="78">
        <f t="shared" si="31"/>
        <v>-8413</v>
      </c>
      <c r="K93" s="77">
        <f>F93/F72</f>
        <v>0.26660268714011515</v>
      </c>
    </row>
    <row r="94" spans="2:11" ht="15.75" x14ac:dyDescent="0.25">
      <c r="B94" s="70"/>
      <c r="C94" s="75" t="s">
        <v>85</v>
      </c>
      <c r="D94" s="76">
        <v>4449</v>
      </c>
      <c r="E94" s="76">
        <v>5945</v>
      </c>
      <c r="F94" s="76">
        <v>4741</v>
      </c>
      <c r="G94" s="77">
        <f t="shared" si="33"/>
        <v>-0.20252312867956268</v>
      </c>
      <c r="H94" s="78">
        <f t="shared" si="34"/>
        <v>-1204</v>
      </c>
      <c r="I94" s="77">
        <f t="shared" si="32"/>
        <v>6.5632726455383317E-2</v>
      </c>
      <c r="J94" s="78">
        <f t="shared" si="31"/>
        <v>292</v>
      </c>
      <c r="K94" s="77">
        <f>F94/F73</f>
        <v>4.9540229885057467</v>
      </c>
    </row>
    <row r="95" spans="2:11" ht="15.75" x14ac:dyDescent="0.25">
      <c r="B95" s="70"/>
      <c r="C95" s="75" t="s">
        <v>82</v>
      </c>
      <c r="D95" s="76">
        <v>19213</v>
      </c>
      <c r="E95" s="76">
        <v>18038</v>
      </c>
      <c r="F95" s="76">
        <v>20064</v>
      </c>
      <c r="G95" s="77">
        <f t="shared" si="33"/>
        <v>0.11231843885131387</v>
      </c>
      <c r="H95" s="78">
        <f t="shared" si="34"/>
        <v>2026</v>
      </c>
      <c r="I95" s="77">
        <f t="shared" si="32"/>
        <v>4.4292926664237786E-2</v>
      </c>
      <c r="J95" s="78">
        <f t="shared" si="31"/>
        <v>851</v>
      </c>
      <c r="K95" s="77">
        <f>F95/F74</f>
        <v>1.5131221719457013</v>
      </c>
    </row>
    <row r="96" spans="2:11" ht="15.75" x14ac:dyDescent="0.25">
      <c r="B96" s="70"/>
      <c r="C96" s="75" t="s">
        <v>89</v>
      </c>
      <c r="D96" s="76">
        <v>7754</v>
      </c>
      <c r="E96" s="76">
        <v>8343</v>
      </c>
      <c r="F96" s="76">
        <v>8027</v>
      </c>
      <c r="G96" s="77">
        <f>F96/E96-1</f>
        <v>-3.7876063766031365E-2</v>
      </c>
      <c r="H96" s="78">
        <f t="shared" si="34"/>
        <v>-316</v>
      </c>
      <c r="I96" s="77">
        <f t="shared" si="32"/>
        <v>3.5207634769151452E-2</v>
      </c>
      <c r="J96" s="78">
        <f t="shared" si="31"/>
        <v>273</v>
      </c>
      <c r="K96" s="77">
        <f>F96/F75</f>
        <v>1.3432061579651942</v>
      </c>
    </row>
    <row r="97" spans="2:11" ht="15.75" x14ac:dyDescent="0.25">
      <c r="B97" s="70"/>
      <c r="C97" s="75" t="s">
        <v>73</v>
      </c>
      <c r="D97" s="76">
        <v>31571</v>
      </c>
      <c r="E97" s="76">
        <v>29097</v>
      </c>
      <c r="F97" s="76">
        <v>30586</v>
      </c>
      <c r="G97" s="77">
        <f t="shared" ref="G97:G105" si="35">F97/E97-1</f>
        <v>5.1173660514829633E-2</v>
      </c>
      <c r="H97" s="78">
        <f t="shared" si="34"/>
        <v>1489</v>
      </c>
      <c r="I97" s="77">
        <f t="shared" si="32"/>
        <v>-3.1199518545500626E-2</v>
      </c>
      <c r="J97" s="78">
        <f t="shared" si="31"/>
        <v>-985</v>
      </c>
      <c r="K97" s="77">
        <f>F97/F76</f>
        <v>5.390553401480437</v>
      </c>
    </row>
    <row r="98" spans="2:11" ht="15.75" x14ac:dyDescent="0.25">
      <c r="B98" s="70"/>
      <c r="C98" s="75" t="s">
        <v>79</v>
      </c>
      <c r="D98" s="76">
        <v>7038</v>
      </c>
      <c r="E98" s="76">
        <v>9518</v>
      </c>
      <c r="F98" s="76">
        <v>9796</v>
      </c>
      <c r="G98" s="77">
        <f t="shared" si="35"/>
        <v>2.9207816768228589E-2</v>
      </c>
      <c r="H98" s="78">
        <f t="shared" si="34"/>
        <v>278</v>
      </c>
      <c r="I98" s="77">
        <f t="shared" si="32"/>
        <v>0.39187269110542777</v>
      </c>
      <c r="J98" s="78">
        <f t="shared" si="31"/>
        <v>2758</v>
      </c>
      <c r="K98" s="77">
        <f>F98/F77</f>
        <v>0.82757455436343663</v>
      </c>
    </row>
    <row r="99" spans="2:11" ht="15.75" x14ac:dyDescent="0.25">
      <c r="B99" s="70"/>
      <c r="C99" s="75" t="s">
        <v>143</v>
      </c>
      <c r="D99" s="76" t="s">
        <v>149</v>
      </c>
      <c r="E99" s="76" t="s">
        <v>149</v>
      </c>
      <c r="F99" s="76" t="s">
        <v>149</v>
      </c>
      <c r="G99" s="77"/>
      <c r="H99" s="78" t="s">
        <v>149</v>
      </c>
      <c r="I99" s="77"/>
      <c r="J99" s="78" t="s">
        <v>149</v>
      </c>
      <c r="K99" s="77"/>
    </row>
    <row r="100" spans="2:11" ht="15.75" x14ac:dyDescent="0.25">
      <c r="B100" s="70"/>
      <c r="C100" s="75" t="s">
        <v>144</v>
      </c>
      <c r="D100" s="76" t="s">
        <v>149</v>
      </c>
      <c r="E100" s="76" t="s">
        <v>149</v>
      </c>
      <c r="F100" s="76" t="s">
        <v>149</v>
      </c>
      <c r="G100" s="77"/>
      <c r="H100" s="78" t="s">
        <v>149</v>
      </c>
      <c r="I100" s="77"/>
      <c r="J100" s="78" t="s">
        <v>149</v>
      </c>
      <c r="K100" s="77"/>
    </row>
    <row r="101" spans="2:11" ht="15.75" x14ac:dyDescent="0.25">
      <c r="B101" s="70"/>
      <c r="C101" s="75" t="s">
        <v>145</v>
      </c>
      <c r="D101" s="76" t="s">
        <v>149</v>
      </c>
      <c r="E101" s="76" t="s">
        <v>149</v>
      </c>
      <c r="F101" s="76" t="s">
        <v>149</v>
      </c>
      <c r="G101" s="77"/>
      <c r="H101" s="78" t="s">
        <v>149</v>
      </c>
      <c r="I101" s="77"/>
      <c r="J101" s="78" t="s">
        <v>149</v>
      </c>
      <c r="K101" s="77"/>
    </row>
    <row r="102" spans="2:11" ht="15.75" x14ac:dyDescent="0.25">
      <c r="B102" s="70"/>
      <c r="C102" s="75" t="s">
        <v>146</v>
      </c>
      <c r="D102" s="76" t="s">
        <v>149</v>
      </c>
      <c r="E102" s="76" t="s">
        <v>149</v>
      </c>
      <c r="F102" s="76" t="s">
        <v>149</v>
      </c>
      <c r="G102" s="77"/>
      <c r="H102" s="78" t="s">
        <v>149</v>
      </c>
      <c r="I102" s="77"/>
      <c r="J102" s="78" t="s">
        <v>149</v>
      </c>
      <c r="K102" s="77"/>
    </row>
    <row r="103" spans="2:11" ht="15.75" x14ac:dyDescent="0.25">
      <c r="B103" s="70"/>
      <c r="C103" s="75" t="s">
        <v>147</v>
      </c>
      <c r="D103" s="76" t="s">
        <v>149</v>
      </c>
      <c r="E103" s="76" t="s">
        <v>149</v>
      </c>
      <c r="F103" s="76" t="s">
        <v>149</v>
      </c>
      <c r="G103" s="77"/>
      <c r="H103" s="78" t="s">
        <v>149</v>
      </c>
      <c r="I103" s="77"/>
      <c r="J103" s="78" t="s">
        <v>149</v>
      </c>
      <c r="K103" s="77"/>
    </row>
    <row r="104" spans="2:11" ht="15.75" x14ac:dyDescent="0.25">
      <c r="B104" s="70"/>
      <c r="C104" s="80" t="s">
        <v>93</v>
      </c>
      <c r="D104" s="76">
        <v>2375</v>
      </c>
      <c r="E104" s="76">
        <v>3816</v>
      </c>
      <c r="F104" s="76">
        <v>2059</v>
      </c>
      <c r="G104" s="77">
        <f t="shared" ref="G104:G105" si="36">F104/E104-1</f>
        <v>-0.46042976939203351</v>
      </c>
      <c r="H104" s="78">
        <f t="shared" ref="H104:H105" si="37">F104-E104</f>
        <v>-1757</v>
      </c>
      <c r="I104" s="77">
        <f t="shared" ref="I104:I105" si="38">F104/D104-1</f>
        <v>-0.13305263157894742</v>
      </c>
      <c r="J104" s="78">
        <f t="shared" ref="J104" si="39">F104-D104</f>
        <v>-316</v>
      </c>
      <c r="K104" s="77">
        <f>F104/F83</f>
        <v>0.78888888888888886</v>
      </c>
    </row>
    <row r="105" spans="2:11" ht="30" x14ac:dyDescent="0.25">
      <c r="B105" s="70"/>
      <c r="C105" s="79" t="s">
        <v>148</v>
      </c>
      <c r="D105" s="76">
        <v>12832</v>
      </c>
      <c r="E105" s="76">
        <v>9051</v>
      </c>
      <c r="F105" s="76">
        <v>8939</v>
      </c>
      <c r="G105" s="77">
        <f t="shared" si="36"/>
        <v>-1.2374323279195631E-2</v>
      </c>
      <c r="H105" s="78">
        <f t="shared" si="37"/>
        <v>-112</v>
      </c>
      <c r="I105" s="77">
        <f t="shared" si="38"/>
        <v>-0.3033821695760599</v>
      </c>
      <c r="J105" s="78">
        <f>F105-D105</f>
        <v>-3893</v>
      </c>
      <c r="K105" s="77">
        <f>F105/F84</f>
        <v>0.40808034695275053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C3782-7AB1-45C8-8094-76E12129D6EF}">
  <dimension ref="A1:K104"/>
  <sheetViews>
    <sheetView showGridLines="0" workbookViewId="0">
      <selection activeCell="G13" sqref="G13"/>
    </sheetView>
  </sheetViews>
  <sheetFormatPr baseColWidth="10" defaultRowHeight="15" x14ac:dyDescent="0.25"/>
  <cols>
    <col min="1" max="1" width="13.7109375" customWidth="1"/>
    <col min="2" max="2" width="14.5703125" customWidth="1"/>
    <col min="3" max="3" width="27.42578125" customWidth="1"/>
    <col min="15" max="15" width="25.28515625" customWidth="1"/>
    <col min="16" max="16" width="15.85546875" customWidth="1"/>
  </cols>
  <sheetData>
    <row r="1" spans="1:11" ht="40.5" customHeight="1" x14ac:dyDescent="0.25">
      <c r="A1" s="44"/>
    </row>
    <row r="2" spans="1:11" ht="21" x14ac:dyDescent="0.25">
      <c r="B2" s="68" t="s">
        <v>142</v>
      </c>
      <c r="C2" s="69"/>
      <c r="D2" s="69"/>
      <c r="E2" s="69"/>
      <c r="F2" s="69"/>
      <c r="G2" s="69"/>
      <c r="H2" s="69"/>
      <c r="I2" s="69"/>
      <c r="J2" s="69"/>
      <c r="K2" s="69"/>
    </row>
    <row r="3" spans="1:11" ht="45.75" thickBot="1" x14ac:dyDescent="0.3">
      <c r="B3" s="70" t="s">
        <v>132</v>
      </c>
      <c r="C3" s="71"/>
      <c r="D3" s="72" t="s">
        <v>195</v>
      </c>
      <c r="E3" s="72" t="s">
        <v>196</v>
      </c>
      <c r="F3" s="72" t="s">
        <v>197</v>
      </c>
      <c r="G3" s="73" t="str">
        <f>CONCATENATE("Var ",RIGHT(F3,2),"/",RIGHT(E3,2))</f>
        <v>Var 23/22</v>
      </c>
      <c r="H3" s="73" t="str">
        <f>CONCATENATE("Dif ",RIGHT(F3,2),"/",RIGHT(E3,2))</f>
        <v>Dif 23/22</v>
      </c>
      <c r="I3" s="73" t="str">
        <f>CONCATENATE("Var ",RIGHT(F3,2),"/",RIGHT(D3,2))</f>
        <v>Var 23/19</v>
      </c>
      <c r="J3" s="73" t="str">
        <f>CONCATENATE("Dif ",RIGHT(F3,2),"/",RIGHT(D3,2))</f>
        <v>Dif 23/19</v>
      </c>
      <c r="K3" s="74" t="str">
        <f>CONCATENATE("Cuota ",RIGHT(F3,4)," s/ total Canarias")</f>
        <v>Cuota 2023 s/ total Canarias</v>
      </c>
    </row>
    <row r="4" spans="1:11" ht="15.75" x14ac:dyDescent="0.25">
      <c r="B4" s="70"/>
      <c r="C4" s="75" t="s">
        <v>29</v>
      </c>
      <c r="D4" s="76">
        <v>10080669</v>
      </c>
      <c r="E4" s="76">
        <v>9286289</v>
      </c>
      <c r="F4" s="76">
        <v>10503968</v>
      </c>
      <c r="G4" s="77">
        <f>F4/E4-1</f>
        <v>0.13112654581394145</v>
      </c>
      <c r="H4" s="78">
        <f>F4-E4</f>
        <v>1217679</v>
      </c>
      <c r="I4" s="77">
        <f>F4/D4-1</f>
        <v>4.1991161499301377E-2</v>
      </c>
      <c r="J4" s="78">
        <f t="shared" ref="J4:J20" si="0">F4-D4</f>
        <v>423299</v>
      </c>
      <c r="K4" s="77">
        <f t="shared" ref="K4:K20" si="1">F4/$F$4</f>
        <v>1</v>
      </c>
    </row>
    <row r="5" spans="1:11" ht="18.75" customHeight="1" x14ac:dyDescent="0.25">
      <c r="B5" s="70"/>
      <c r="C5" s="79" t="s">
        <v>60</v>
      </c>
      <c r="D5" s="76">
        <v>1378612</v>
      </c>
      <c r="E5" s="76">
        <v>1294491</v>
      </c>
      <c r="F5" s="76">
        <v>1341270</v>
      </c>
      <c r="G5" s="77">
        <f t="shared" ref="G5:G20" si="2">F5/D5-1</f>
        <v>-2.7086663977971992E-2</v>
      </c>
      <c r="H5" s="78">
        <f t="shared" ref="H5:H20" si="3">F5-D5</f>
        <v>-37342</v>
      </c>
      <c r="I5" s="77">
        <f t="shared" ref="I5:I20" si="4">F5/D5-1</f>
        <v>-2.7086663977971992E-2</v>
      </c>
      <c r="J5" s="78">
        <f t="shared" si="0"/>
        <v>-37342</v>
      </c>
      <c r="K5" s="77">
        <f t="shared" si="1"/>
        <v>0.12769174468162889</v>
      </c>
    </row>
    <row r="6" spans="1:11" ht="15.75" x14ac:dyDescent="0.25">
      <c r="B6" s="70"/>
      <c r="C6" s="79" t="s">
        <v>64</v>
      </c>
      <c r="D6" s="76">
        <v>8702056</v>
      </c>
      <c r="E6" s="76">
        <v>7991797</v>
      </c>
      <c r="F6" s="76">
        <v>9162697</v>
      </c>
      <c r="G6" s="77">
        <f t="shared" si="2"/>
        <v>5.2934731746152819E-2</v>
      </c>
      <c r="H6" s="78">
        <f t="shared" si="3"/>
        <v>460641</v>
      </c>
      <c r="I6" s="77">
        <f t="shared" si="4"/>
        <v>5.2934731746152819E-2</v>
      </c>
      <c r="J6" s="78">
        <f t="shared" si="0"/>
        <v>460641</v>
      </c>
      <c r="K6" s="77">
        <f t="shared" si="1"/>
        <v>0.87230816011625323</v>
      </c>
    </row>
    <row r="7" spans="1:11" ht="15.75" x14ac:dyDescent="0.25">
      <c r="B7" s="70"/>
      <c r="C7" s="75" t="s">
        <v>69</v>
      </c>
      <c r="D7" s="76">
        <v>3342012</v>
      </c>
      <c r="E7" s="76">
        <v>3159641</v>
      </c>
      <c r="F7" s="76">
        <v>3655958</v>
      </c>
      <c r="G7" s="77">
        <f t="shared" si="2"/>
        <v>9.3939219847205768E-2</v>
      </c>
      <c r="H7" s="78">
        <f t="shared" si="3"/>
        <v>313946</v>
      </c>
      <c r="I7" s="77">
        <f t="shared" si="4"/>
        <v>9.3939219847205768E-2</v>
      </c>
      <c r="J7" s="78">
        <f t="shared" si="0"/>
        <v>313946</v>
      </c>
      <c r="K7" s="77">
        <f t="shared" si="1"/>
        <v>0.34805494456951885</v>
      </c>
    </row>
    <row r="8" spans="1:11" ht="15.75" x14ac:dyDescent="0.25">
      <c r="B8" s="70"/>
      <c r="C8" s="75" t="s">
        <v>76</v>
      </c>
      <c r="D8" s="76">
        <v>1711397</v>
      </c>
      <c r="E8" s="76">
        <v>1392846</v>
      </c>
      <c r="F8" s="76">
        <v>1586211</v>
      </c>
      <c r="G8" s="77">
        <f t="shared" si="2"/>
        <v>-7.3148427863318655E-2</v>
      </c>
      <c r="H8" s="78">
        <f t="shared" si="3"/>
        <v>-125186</v>
      </c>
      <c r="I8" s="77">
        <f t="shared" si="4"/>
        <v>-7.3148427863318655E-2</v>
      </c>
      <c r="J8" s="78">
        <f t="shared" si="0"/>
        <v>-125186</v>
      </c>
      <c r="K8" s="77">
        <f t="shared" si="1"/>
        <v>0.15101064664324948</v>
      </c>
    </row>
    <row r="9" spans="1:11" ht="15.75" x14ac:dyDescent="0.25">
      <c r="B9" s="70"/>
      <c r="C9" s="75" t="s">
        <v>85</v>
      </c>
      <c r="D9" s="76">
        <v>274559</v>
      </c>
      <c r="E9" s="76">
        <v>267350</v>
      </c>
      <c r="F9" s="76">
        <v>281344</v>
      </c>
      <c r="G9" s="77">
        <f t="shared" si="2"/>
        <v>2.4712356906894328E-2</v>
      </c>
      <c r="H9" s="78">
        <f t="shared" si="3"/>
        <v>6785</v>
      </c>
      <c r="I9" s="77">
        <f t="shared" si="4"/>
        <v>2.4712356906894328E-2</v>
      </c>
      <c r="J9" s="78">
        <f t="shared" si="0"/>
        <v>6785</v>
      </c>
      <c r="K9" s="77">
        <f t="shared" si="1"/>
        <v>2.6784544659694317E-2</v>
      </c>
    </row>
    <row r="10" spans="1:11" ht="15.75" x14ac:dyDescent="0.25">
      <c r="B10" s="70"/>
      <c r="C10" s="75" t="s">
        <v>82</v>
      </c>
      <c r="D10" s="76">
        <v>410949</v>
      </c>
      <c r="E10" s="76">
        <v>503660</v>
      </c>
      <c r="F10" s="76">
        <v>563623</v>
      </c>
      <c r="G10" s="77">
        <f t="shared" si="2"/>
        <v>0.3715156868613867</v>
      </c>
      <c r="H10" s="78">
        <f t="shared" si="3"/>
        <v>152674</v>
      </c>
      <c r="I10" s="77">
        <f t="shared" si="4"/>
        <v>0.3715156868613867</v>
      </c>
      <c r="J10" s="78">
        <f t="shared" si="0"/>
        <v>152674</v>
      </c>
      <c r="K10" s="77">
        <f t="shared" si="1"/>
        <v>5.3658103299629244E-2</v>
      </c>
    </row>
    <row r="11" spans="1:11" ht="15.75" x14ac:dyDescent="0.25">
      <c r="B11" s="70"/>
      <c r="C11" s="75" t="s">
        <v>89</v>
      </c>
      <c r="D11" s="76">
        <v>385517</v>
      </c>
      <c r="E11" s="76">
        <v>430264</v>
      </c>
      <c r="F11" s="76">
        <v>418064</v>
      </c>
      <c r="G11" s="77">
        <f t="shared" si="2"/>
        <v>8.4424292573349602E-2</v>
      </c>
      <c r="H11" s="78">
        <f t="shared" si="3"/>
        <v>32547</v>
      </c>
      <c r="I11" s="77">
        <f t="shared" si="4"/>
        <v>8.4424292573349602E-2</v>
      </c>
      <c r="J11" s="78">
        <f t="shared" si="0"/>
        <v>32547</v>
      </c>
      <c r="K11" s="77">
        <f t="shared" si="1"/>
        <v>3.9800578219583306E-2</v>
      </c>
    </row>
    <row r="12" spans="1:11" ht="15.75" x14ac:dyDescent="0.25">
      <c r="B12" s="70"/>
      <c r="C12" s="75" t="s">
        <v>73</v>
      </c>
      <c r="D12" s="76">
        <v>404911</v>
      </c>
      <c r="E12" s="76">
        <v>369194</v>
      </c>
      <c r="F12" s="76">
        <v>474458</v>
      </c>
      <c r="G12" s="77">
        <f t="shared" si="2"/>
        <v>0.17175873216583404</v>
      </c>
      <c r="H12" s="78">
        <f t="shared" si="3"/>
        <v>69547</v>
      </c>
      <c r="I12" s="77">
        <f t="shared" si="4"/>
        <v>0.17175873216583404</v>
      </c>
      <c r="J12" s="78">
        <f t="shared" si="0"/>
        <v>69547</v>
      </c>
      <c r="K12" s="77">
        <f t="shared" si="1"/>
        <v>4.5169406456683797E-2</v>
      </c>
    </row>
    <row r="13" spans="1:11" ht="15.75" x14ac:dyDescent="0.25">
      <c r="B13" s="70"/>
      <c r="C13" s="75" t="s">
        <v>79</v>
      </c>
      <c r="D13" s="76">
        <v>306615</v>
      </c>
      <c r="E13" s="76">
        <v>384074</v>
      </c>
      <c r="F13" s="76">
        <v>417489</v>
      </c>
      <c r="G13" s="77">
        <f t="shared" si="2"/>
        <v>0.36160657502079152</v>
      </c>
      <c r="H13" s="78">
        <f t="shared" si="3"/>
        <v>110874</v>
      </c>
      <c r="I13" s="77">
        <f t="shared" si="4"/>
        <v>0.36160657502079152</v>
      </c>
      <c r="J13" s="78">
        <f t="shared" si="0"/>
        <v>110874</v>
      </c>
      <c r="K13" s="77">
        <f t="shared" si="1"/>
        <v>3.9745837001788277E-2</v>
      </c>
    </row>
    <row r="14" spans="1:11" ht="15.75" x14ac:dyDescent="0.25">
      <c r="B14" s="70"/>
      <c r="C14" s="75" t="s">
        <v>143</v>
      </c>
      <c r="D14" s="76">
        <v>162094</v>
      </c>
      <c r="E14" s="76">
        <v>91539</v>
      </c>
      <c r="F14" s="76">
        <v>117483</v>
      </c>
      <c r="G14" s="77">
        <f t="shared" si="2"/>
        <v>-0.27521684948239911</v>
      </c>
      <c r="H14" s="78">
        <f t="shared" si="3"/>
        <v>-44611</v>
      </c>
      <c r="I14" s="77">
        <f t="shared" si="4"/>
        <v>-0.27521684948239911</v>
      </c>
      <c r="J14" s="78">
        <f t="shared" si="0"/>
        <v>-44611</v>
      </c>
      <c r="K14" s="77">
        <f t="shared" si="1"/>
        <v>1.1184630417762126E-2</v>
      </c>
    </row>
    <row r="15" spans="1:11" ht="15.75" x14ac:dyDescent="0.25">
      <c r="B15" s="70"/>
      <c r="C15" s="75" t="s">
        <v>144</v>
      </c>
      <c r="D15" s="76">
        <v>191032</v>
      </c>
      <c r="E15" s="76">
        <v>209381</v>
      </c>
      <c r="F15" s="76">
        <v>193190</v>
      </c>
      <c r="G15" s="77">
        <f t="shared" si="2"/>
        <v>1.1296536705892146E-2</v>
      </c>
      <c r="H15" s="78">
        <f t="shared" si="3"/>
        <v>2158</v>
      </c>
      <c r="I15" s="77">
        <f t="shared" si="4"/>
        <v>1.1296536705892146E-2</v>
      </c>
      <c r="J15" s="78">
        <f t="shared" si="0"/>
        <v>2158</v>
      </c>
      <c r="K15" s="77">
        <f t="shared" si="1"/>
        <v>1.8392097157950215E-2</v>
      </c>
    </row>
    <row r="16" spans="1:11" ht="15.75" x14ac:dyDescent="0.25">
      <c r="B16" s="70"/>
      <c r="C16" s="75" t="s">
        <v>145</v>
      </c>
      <c r="D16" s="76">
        <v>147118</v>
      </c>
      <c r="E16" s="76">
        <v>88068</v>
      </c>
      <c r="F16" s="76">
        <v>110006</v>
      </c>
      <c r="G16" s="77">
        <f t="shared" si="2"/>
        <v>-0.25226009053956688</v>
      </c>
      <c r="H16" s="78">
        <f t="shared" si="3"/>
        <v>-37112</v>
      </c>
      <c r="I16" s="77">
        <f t="shared" si="4"/>
        <v>-0.25226009053956688</v>
      </c>
      <c r="J16" s="78">
        <f t="shared" si="0"/>
        <v>-37112</v>
      </c>
      <c r="K16" s="77">
        <f t="shared" si="1"/>
        <v>1.0472804182190959E-2</v>
      </c>
    </row>
    <row r="17" spans="2:11" ht="15.75" x14ac:dyDescent="0.25">
      <c r="B17" s="70"/>
      <c r="C17" s="75" t="s">
        <v>146</v>
      </c>
      <c r="D17" s="76">
        <v>265155</v>
      </c>
      <c r="E17" s="76">
        <v>172097</v>
      </c>
      <c r="F17" s="76">
        <v>232530</v>
      </c>
      <c r="G17" s="77">
        <f t="shared" si="2"/>
        <v>-0.12304124002941674</v>
      </c>
      <c r="H17" s="78">
        <f t="shared" si="3"/>
        <v>-32625</v>
      </c>
      <c r="I17" s="77">
        <f t="shared" si="4"/>
        <v>-0.12304124002941674</v>
      </c>
      <c r="J17" s="78">
        <f t="shared" si="0"/>
        <v>-32625</v>
      </c>
      <c r="K17" s="77">
        <f t="shared" si="1"/>
        <v>2.2137348476309143E-2</v>
      </c>
    </row>
    <row r="18" spans="2:11" ht="15.75" x14ac:dyDescent="0.25">
      <c r="B18" s="70"/>
      <c r="C18" s="75" t="s">
        <v>147</v>
      </c>
      <c r="D18" s="76">
        <v>323206</v>
      </c>
      <c r="E18" s="76">
        <v>170683</v>
      </c>
      <c r="F18" s="76">
        <v>225089</v>
      </c>
      <c r="G18" s="77">
        <f t="shared" si="2"/>
        <v>-0.30357419107318551</v>
      </c>
      <c r="H18" s="78">
        <f t="shared" si="3"/>
        <v>-98117</v>
      </c>
      <c r="I18" s="77">
        <f t="shared" si="4"/>
        <v>-0.30357419107318551</v>
      </c>
      <c r="J18" s="78">
        <f t="shared" si="0"/>
        <v>-98117</v>
      </c>
      <c r="K18" s="77">
        <f t="shared" si="1"/>
        <v>2.1428949516982536E-2</v>
      </c>
    </row>
    <row r="19" spans="2:11" ht="15.75" x14ac:dyDescent="0.25">
      <c r="B19" s="70"/>
      <c r="C19" s="75" t="s">
        <v>93</v>
      </c>
      <c r="D19" s="76">
        <v>926508</v>
      </c>
      <c r="E19" s="76">
        <v>640228</v>
      </c>
      <c r="F19" s="76">
        <v>760815</v>
      </c>
      <c r="G19" s="77">
        <f t="shared" si="2"/>
        <v>-0.17883601652657077</v>
      </c>
      <c r="H19" s="78">
        <f t="shared" si="3"/>
        <v>-165693</v>
      </c>
      <c r="I19" s="77">
        <f t="shared" si="4"/>
        <v>-0.17883601652657077</v>
      </c>
      <c r="J19" s="78">
        <f t="shared" si="0"/>
        <v>-165693</v>
      </c>
      <c r="K19" s="77">
        <f t="shared" si="1"/>
        <v>7.2431199333432852E-2</v>
      </c>
    </row>
    <row r="20" spans="2:11" ht="30" x14ac:dyDescent="0.25">
      <c r="B20" s="70"/>
      <c r="C20" s="79" t="s">
        <v>148</v>
      </c>
      <c r="D20" s="76">
        <v>777497</v>
      </c>
      <c r="E20" s="76">
        <v>753007</v>
      </c>
      <c r="F20" s="76">
        <v>887258</v>
      </c>
      <c r="G20" s="77">
        <f t="shared" si="2"/>
        <v>0.14117224889613711</v>
      </c>
      <c r="H20" s="78">
        <f t="shared" si="3"/>
        <v>109761</v>
      </c>
      <c r="I20" s="77">
        <f t="shared" si="4"/>
        <v>0.14117224889613711</v>
      </c>
      <c r="J20" s="78">
        <f t="shared" si="0"/>
        <v>109761</v>
      </c>
      <c r="K20" s="77">
        <f t="shared" si="1"/>
        <v>8.4468840727618358E-2</v>
      </c>
    </row>
    <row r="23" spans="2:11" ht="21" x14ac:dyDescent="0.25">
      <c r="B23" s="68" t="str">
        <f>CONCATENATE("Llegada de Turistas a ",B24," por lugar de residencia (FRONTUR-ISTAC)")</f>
        <v>Llegada de Turistas a Tenerife por lugar de residencia (FRONTUR-ISTAC)</v>
      </c>
      <c r="C23" s="69"/>
      <c r="D23" s="69"/>
      <c r="E23" s="69"/>
      <c r="F23" s="69"/>
      <c r="G23" s="69"/>
      <c r="H23" s="69"/>
      <c r="I23" s="69"/>
      <c r="J23" s="69"/>
      <c r="K23" s="69"/>
    </row>
    <row r="24" spans="2:11" ht="45.75" thickBot="1" x14ac:dyDescent="0.3">
      <c r="B24" s="70" t="s">
        <v>133</v>
      </c>
      <c r="C24" s="71"/>
      <c r="D24" s="72" t="s">
        <v>195</v>
      </c>
      <c r="E24" s="72" t="s">
        <v>196</v>
      </c>
      <c r="F24" s="72" t="s">
        <v>197</v>
      </c>
      <c r="G24" s="73" t="str">
        <f>CONCATENATE("Var ",RIGHT(F24,2),"/",RIGHT(E24,2))</f>
        <v>Var 23/22</v>
      </c>
      <c r="H24" s="73" t="str">
        <f>CONCATENATE("Dif ",RIGHT(F24,2),"/",RIGHT(E24,2))</f>
        <v>Dif 23/22</v>
      </c>
      <c r="I24" s="73" t="str">
        <f>CONCATENATE("Var ",RIGHT(F24,2),"/",RIGHT(D24,2))</f>
        <v>Var 23/19</v>
      </c>
      <c r="J24" s="73" t="str">
        <f>CONCATENATE("Dif ",RIGHT(F24,2),"/",RIGHT(D24,2))</f>
        <v>Dif 23/19</v>
      </c>
      <c r="K24" s="74" t="str">
        <f>CONCATENATE("Cuota ",RIGHT(F24,4)," s/ total Canarias")</f>
        <v>Cuota 2023 s/ total Canarias</v>
      </c>
    </row>
    <row r="25" spans="2:11" ht="15.75" x14ac:dyDescent="0.25">
      <c r="B25" s="70"/>
      <c r="C25" s="75" t="s">
        <v>29</v>
      </c>
      <c r="D25" s="76">
        <v>3958474</v>
      </c>
      <c r="E25" s="76">
        <v>3810962</v>
      </c>
      <c r="F25" s="76">
        <v>4270879</v>
      </c>
      <c r="G25" s="77">
        <f>F25/E25-1</f>
        <v>0.12068265178188597</v>
      </c>
      <c r="H25" s="78">
        <f>F25-E25</f>
        <v>459917</v>
      </c>
      <c r="I25" s="77">
        <f>F25/D25-1</f>
        <v>7.892056383343693E-2</v>
      </c>
      <c r="J25" s="78">
        <f>F25-D25</f>
        <v>312405</v>
      </c>
      <c r="K25" s="77">
        <f>F25/F4</f>
        <v>0.4065967261134078</v>
      </c>
    </row>
    <row r="26" spans="2:11" ht="15.75" x14ac:dyDescent="0.25">
      <c r="B26" s="70"/>
      <c r="C26" s="79" t="s">
        <v>60</v>
      </c>
      <c r="D26" s="76">
        <v>585614</v>
      </c>
      <c r="E26" s="76">
        <v>557836</v>
      </c>
      <c r="F26" s="76">
        <v>621038</v>
      </c>
      <c r="G26" s="77">
        <f>F26/E26-1</f>
        <v>0.11329853218508656</v>
      </c>
      <c r="H26" s="78">
        <f t="shared" ref="H26:H41" si="5">F26-E26</f>
        <v>63202</v>
      </c>
      <c r="I26" s="77">
        <f>F26/D26-1</f>
        <v>6.0490357129440175E-2</v>
      </c>
      <c r="J26" s="78">
        <f t="shared" ref="J26:J34" si="6">F26-D26</f>
        <v>35424</v>
      </c>
      <c r="K26" s="77">
        <f>F26/F5</f>
        <v>0.46302235940563796</v>
      </c>
    </row>
    <row r="27" spans="2:11" ht="15.75" x14ac:dyDescent="0.25">
      <c r="B27" s="70"/>
      <c r="C27" s="79" t="s">
        <v>64</v>
      </c>
      <c r="D27" s="76">
        <v>3372860</v>
      </c>
      <c r="E27" s="76">
        <v>3253126</v>
      </c>
      <c r="F27" s="76">
        <v>3649841</v>
      </c>
      <c r="G27" s="77">
        <f>F27/E27-1</f>
        <v>0.12194885780630682</v>
      </c>
      <c r="H27" s="78">
        <f t="shared" si="5"/>
        <v>396715</v>
      </c>
      <c r="I27" s="77">
        <f t="shared" ref="I27:I41" si="7">F27/D27-1</f>
        <v>8.2120514933913702E-2</v>
      </c>
      <c r="J27" s="78">
        <f t="shared" si="6"/>
        <v>276981</v>
      </c>
      <c r="K27" s="77">
        <f>F27/F6</f>
        <v>0.39833697436464394</v>
      </c>
    </row>
    <row r="28" spans="2:11" ht="15.75" x14ac:dyDescent="0.25">
      <c r="B28" s="70"/>
      <c r="C28" s="75" t="s">
        <v>69</v>
      </c>
      <c r="D28" s="76">
        <v>1518777</v>
      </c>
      <c r="E28" s="76">
        <v>1467247</v>
      </c>
      <c r="F28" s="76">
        <v>1617409</v>
      </c>
      <c r="G28" s="77">
        <f t="shared" ref="G28:G41" si="8">F28/E28-1</f>
        <v>0.10234268667783941</v>
      </c>
      <c r="H28" s="78">
        <f>F28-E28</f>
        <v>150162</v>
      </c>
      <c r="I28" s="77">
        <f t="shared" si="7"/>
        <v>6.4941726138860512E-2</v>
      </c>
      <c r="J28" s="78">
        <f t="shared" si="6"/>
        <v>98632</v>
      </c>
      <c r="K28" s="77">
        <f>F28/F7</f>
        <v>0.44240360529305861</v>
      </c>
    </row>
    <row r="29" spans="2:11" ht="15.75" x14ac:dyDescent="0.25">
      <c r="B29" s="70"/>
      <c r="C29" s="75" t="s">
        <v>76</v>
      </c>
      <c r="D29" s="76">
        <v>501590</v>
      </c>
      <c r="E29" s="76">
        <v>406339</v>
      </c>
      <c r="F29" s="76">
        <v>483804</v>
      </c>
      <c r="G29" s="77">
        <f t="shared" si="8"/>
        <v>0.19064131181107391</v>
      </c>
      <c r="H29" s="78">
        <f t="shared" si="5"/>
        <v>77465</v>
      </c>
      <c r="I29" s="77">
        <f t="shared" si="7"/>
        <v>-3.5459239618014671E-2</v>
      </c>
      <c r="J29" s="78">
        <f t="shared" si="6"/>
        <v>-17786</v>
      </c>
      <c r="K29" s="77">
        <f>F29/F8</f>
        <v>0.30500608052774819</v>
      </c>
    </row>
    <row r="30" spans="2:11" ht="15.75" x14ac:dyDescent="0.25">
      <c r="B30" s="70"/>
      <c r="C30" s="75" t="s">
        <v>85</v>
      </c>
      <c r="D30" s="76">
        <v>149303</v>
      </c>
      <c r="E30" s="76">
        <v>151555</v>
      </c>
      <c r="F30" s="76">
        <v>152247</v>
      </c>
      <c r="G30" s="77">
        <f t="shared" si="8"/>
        <v>4.5659991422255519E-3</v>
      </c>
      <c r="H30" s="78">
        <f t="shared" si="5"/>
        <v>692</v>
      </c>
      <c r="I30" s="77">
        <f t="shared" si="7"/>
        <v>1.9718290992143395E-2</v>
      </c>
      <c r="J30" s="78">
        <f t="shared" si="6"/>
        <v>2944</v>
      </c>
      <c r="K30" s="77">
        <f>F30/F9</f>
        <v>0.5411418050500455</v>
      </c>
    </row>
    <row r="31" spans="2:11" ht="15.75" x14ac:dyDescent="0.25">
      <c r="B31" s="70"/>
      <c r="C31" s="75" t="s">
        <v>82</v>
      </c>
      <c r="D31" s="76">
        <v>151253</v>
      </c>
      <c r="E31" s="76">
        <v>207268</v>
      </c>
      <c r="F31" s="76">
        <v>222264</v>
      </c>
      <c r="G31" s="77">
        <f t="shared" si="8"/>
        <v>7.2350772912364691E-2</v>
      </c>
      <c r="H31" s="78">
        <f t="shared" si="5"/>
        <v>14996</v>
      </c>
      <c r="I31" s="77">
        <f t="shared" si="7"/>
        <v>0.46948490277878796</v>
      </c>
      <c r="J31" s="78">
        <f t="shared" si="6"/>
        <v>71011</v>
      </c>
      <c r="K31" s="77">
        <f>F31/F10</f>
        <v>0.39434870471928929</v>
      </c>
    </row>
    <row r="32" spans="2:11" ht="15.75" x14ac:dyDescent="0.25">
      <c r="B32" s="70"/>
      <c r="C32" s="75" t="s">
        <v>89</v>
      </c>
      <c r="D32" s="76">
        <v>122515</v>
      </c>
      <c r="E32" s="76">
        <v>142288</v>
      </c>
      <c r="F32" s="76">
        <v>148541</v>
      </c>
      <c r="G32" s="77">
        <f>F32/E32-1</f>
        <v>4.3946081187450803E-2</v>
      </c>
      <c r="H32" s="78">
        <f t="shared" si="5"/>
        <v>6253</v>
      </c>
      <c r="I32" s="77">
        <f t="shared" si="7"/>
        <v>0.21243113088193288</v>
      </c>
      <c r="J32" s="78">
        <f t="shared" si="6"/>
        <v>26026</v>
      </c>
      <c r="K32" s="77">
        <f>F32/F11</f>
        <v>0.35530684297141107</v>
      </c>
    </row>
    <row r="33" spans="2:11" ht="15.75" x14ac:dyDescent="0.25">
      <c r="B33" s="70"/>
      <c r="C33" s="75" t="s">
        <v>73</v>
      </c>
      <c r="D33" s="76">
        <v>111962</v>
      </c>
      <c r="E33" s="76">
        <v>119028</v>
      </c>
      <c r="F33" s="76">
        <v>127893</v>
      </c>
      <c r="G33" s="77">
        <f t="shared" si="8"/>
        <v>7.4478274019558421E-2</v>
      </c>
      <c r="H33" s="78">
        <f t="shared" si="5"/>
        <v>8865</v>
      </c>
      <c r="I33" s="77">
        <f t="shared" si="7"/>
        <v>0.14228934817170114</v>
      </c>
      <c r="J33" s="78">
        <f t="shared" si="6"/>
        <v>15931</v>
      </c>
      <c r="K33" s="77">
        <f>F33/F12</f>
        <v>0.26955599863423108</v>
      </c>
    </row>
    <row r="34" spans="2:11" ht="15.75" x14ac:dyDescent="0.25">
      <c r="B34" s="70"/>
      <c r="C34" s="75" t="s">
        <v>79</v>
      </c>
      <c r="D34" s="76">
        <v>137761</v>
      </c>
      <c r="E34" s="76">
        <v>181192</v>
      </c>
      <c r="F34" s="76">
        <v>197862</v>
      </c>
      <c r="G34" s="77">
        <f t="shared" si="8"/>
        <v>9.2001854386507098E-2</v>
      </c>
      <c r="H34" s="78">
        <f t="shared" si="5"/>
        <v>16670</v>
      </c>
      <c r="I34" s="77">
        <f t="shared" si="7"/>
        <v>0.43627006191883044</v>
      </c>
      <c r="J34" s="78">
        <f t="shared" si="6"/>
        <v>60101</v>
      </c>
      <c r="K34" s="77">
        <f>F34/F13</f>
        <v>0.47393344495304068</v>
      </c>
    </row>
    <row r="35" spans="2:11" ht="15.75" x14ac:dyDescent="0.25">
      <c r="B35" s="70"/>
      <c r="C35" s="75" t="s">
        <v>143</v>
      </c>
      <c r="D35" s="76" t="s">
        <v>149</v>
      </c>
      <c r="E35" s="76" t="s">
        <v>149</v>
      </c>
      <c r="F35" s="76" t="s">
        <v>149</v>
      </c>
      <c r="G35" s="77"/>
      <c r="H35" s="78" t="s">
        <v>149</v>
      </c>
      <c r="I35" s="77"/>
      <c r="J35" s="78" t="s">
        <v>149</v>
      </c>
      <c r="K35" s="77"/>
    </row>
    <row r="36" spans="2:11" ht="15.75" x14ac:dyDescent="0.25">
      <c r="B36" s="70"/>
      <c r="C36" s="75" t="s">
        <v>144</v>
      </c>
      <c r="D36" s="76" t="s">
        <v>149</v>
      </c>
      <c r="E36" s="76" t="s">
        <v>149</v>
      </c>
      <c r="F36" s="76" t="s">
        <v>149</v>
      </c>
      <c r="G36" s="77"/>
      <c r="H36" s="78" t="s">
        <v>149</v>
      </c>
      <c r="I36" s="77"/>
      <c r="J36" s="78" t="s">
        <v>149</v>
      </c>
      <c r="K36" s="77"/>
    </row>
    <row r="37" spans="2:11" ht="15.75" x14ac:dyDescent="0.25">
      <c r="B37" s="70"/>
      <c r="C37" s="75" t="s">
        <v>145</v>
      </c>
      <c r="D37" s="76" t="s">
        <v>149</v>
      </c>
      <c r="E37" s="76" t="s">
        <v>149</v>
      </c>
      <c r="F37" s="76" t="s">
        <v>149</v>
      </c>
      <c r="G37" s="77"/>
      <c r="H37" s="78" t="s">
        <v>149</v>
      </c>
      <c r="I37" s="77"/>
      <c r="J37" s="78" t="s">
        <v>149</v>
      </c>
      <c r="K37" s="77"/>
    </row>
    <row r="38" spans="2:11" ht="15.75" x14ac:dyDescent="0.25">
      <c r="B38" s="70"/>
      <c r="C38" s="75" t="s">
        <v>146</v>
      </c>
      <c r="D38" s="76" t="s">
        <v>149</v>
      </c>
      <c r="E38" s="76" t="s">
        <v>149</v>
      </c>
      <c r="F38" s="76" t="s">
        <v>149</v>
      </c>
      <c r="G38" s="77"/>
      <c r="H38" s="78" t="s">
        <v>149</v>
      </c>
      <c r="I38" s="77"/>
      <c r="J38" s="78" t="s">
        <v>149</v>
      </c>
      <c r="K38" s="77"/>
    </row>
    <row r="39" spans="2:11" ht="15.75" x14ac:dyDescent="0.25">
      <c r="B39" s="70"/>
      <c r="C39" s="75" t="s">
        <v>147</v>
      </c>
      <c r="D39" s="76" t="s">
        <v>149</v>
      </c>
      <c r="E39" s="76" t="s">
        <v>149</v>
      </c>
      <c r="F39" s="76" t="s">
        <v>149</v>
      </c>
      <c r="G39" s="77"/>
      <c r="H39" s="78" t="s">
        <v>149</v>
      </c>
      <c r="I39" s="77"/>
      <c r="J39" s="78" t="s">
        <v>149</v>
      </c>
      <c r="K39" s="77"/>
    </row>
    <row r="40" spans="2:11" ht="15.75" x14ac:dyDescent="0.25">
      <c r="B40" s="70"/>
      <c r="C40" s="80" t="s">
        <v>93</v>
      </c>
      <c r="D40" s="76">
        <v>234957</v>
      </c>
      <c r="E40" s="76">
        <v>155677</v>
      </c>
      <c r="F40" s="76">
        <v>197151</v>
      </c>
      <c r="G40" s="77">
        <f t="shared" si="8"/>
        <v>0.26641058088221126</v>
      </c>
      <c r="H40" s="78">
        <f t="shared" si="5"/>
        <v>41474</v>
      </c>
      <c r="I40" s="77">
        <f t="shared" si="7"/>
        <v>-0.16090603812612525</v>
      </c>
      <c r="J40" s="78">
        <f t="shared" ref="J40" si="9">F40-D40</f>
        <v>-37806</v>
      </c>
      <c r="K40" s="77">
        <f>F40/F19</f>
        <v>0.25913132627511287</v>
      </c>
    </row>
    <row r="41" spans="2:11" ht="30" x14ac:dyDescent="0.25">
      <c r="B41" s="70"/>
      <c r="C41" s="79" t="s">
        <v>148</v>
      </c>
      <c r="D41" s="76">
        <v>444743</v>
      </c>
      <c r="E41" s="76">
        <v>422536</v>
      </c>
      <c r="F41" s="76">
        <v>502675</v>
      </c>
      <c r="G41" s="77">
        <f t="shared" si="8"/>
        <v>0.18966194596436758</v>
      </c>
      <c r="H41" s="78">
        <f t="shared" si="5"/>
        <v>80139</v>
      </c>
      <c r="I41" s="77">
        <f t="shared" si="7"/>
        <v>0.13025949818209615</v>
      </c>
      <c r="J41" s="78">
        <f>F41-D41</f>
        <v>57932</v>
      </c>
      <c r="K41" s="77">
        <f>F41/F20</f>
        <v>0.56654885050346127</v>
      </c>
    </row>
    <row r="44" spans="2:11" ht="21" x14ac:dyDescent="0.25">
      <c r="B44" s="68" t="str">
        <f>CONCATENATE("Llegada de Turistas a ",B45," por lugar de residencia (FRONTUR-ISTAC)")</f>
        <v>Llegada de Turistas a Gran Canaria por lugar de residencia (FRONTUR-ISTAC)</v>
      </c>
      <c r="C44" s="69"/>
      <c r="D44" s="69"/>
      <c r="E44" s="69"/>
      <c r="F44" s="69"/>
      <c r="G44" s="69"/>
      <c r="H44" s="69"/>
      <c r="I44" s="69"/>
      <c r="J44" s="69"/>
      <c r="K44" s="69"/>
    </row>
    <row r="45" spans="2:11" ht="45.75" thickBot="1" x14ac:dyDescent="0.3">
      <c r="B45" s="81" t="s">
        <v>134</v>
      </c>
      <c r="C45" s="71"/>
      <c r="D45" s="72" t="s">
        <v>195</v>
      </c>
      <c r="E45" s="72" t="s">
        <v>196</v>
      </c>
      <c r="F45" s="72" t="s">
        <v>197</v>
      </c>
      <c r="G45" s="73" t="str">
        <f>CONCATENATE("Var ",RIGHT(F45,2),"/",RIGHT(E45,2))</f>
        <v>Var 23/22</v>
      </c>
      <c r="H45" s="73" t="str">
        <f>CONCATENATE("Dif ",RIGHT(F45,2),"/",RIGHT(E45,2))</f>
        <v>Dif 23/22</v>
      </c>
      <c r="I45" s="73" t="str">
        <f>CONCATENATE("Var ",RIGHT(F45,2),"/",RIGHT(D45,2))</f>
        <v>Var 23/19</v>
      </c>
      <c r="J45" s="73" t="str">
        <f>CONCATENATE("Dif ",RIGHT(F45,2),"/",RIGHT(D45,2))</f>
        <v>Dif 23/19</v>
      </c>
      <c r="K45" s="74" t="str">
        <f>CONCATENATE("Cuota ",RIGHT(F45,4)," s/ total Canarias")</f>
        <v>Cuota 2023 s/ total Canarias</v>
      </c>
    </row>
    <row r="46" spans="2:11" ht="15.75" x14ac:dyDescent="0.25">
      <c r="B46" s="70"/>
      <c r="C46" s="75" t="s">
        <v>29</v>
      </c>
      <c r="D46" s="76">
        <v>2803604</v>
      </c>
      <c r="E46" s="76">
        <v>2406559</v>
      </c>
      <c r="F46" s="76">
        <v>2758590</v>
      </c>
      <c r="G46" s="77">
        <f>F46/E46-1</f>
        <v>0.14627981279494917</v>
      </c>
      <c r="H46" s="78">
        <f>F46-E46</f>
        <v>352031</v>
      </c>
      <c r="I46" s="77">
        <f>F46/D46-1</f>
        <v>-1.6055762511396066E-2</v>
      </c>
      <c r="J46" s="78">
        <f>F46-D46</f>
        <v>-45014</v>
      </c>
      <c r="K46" s="77">
        <f>F46/F25</f>
        <v>0.64590684962041767</v>
      </c>
    </row>
    <row r="47" spans="2:11" ht="15.75" x14ac:dyDescent="0.25">
      <c r="B47" s="70"/>
      <c r="C47" s="79" t="s">
        <v>60</v>
      </c>
      <c r="D47" s="76">
        <v>457914</v>
      </c>
      <c r="E47" s="76">
        <v>372005</v>
      </c>
      <c r="F47" s="76">
        <v>363542</v>
      </c>
      <c r="G47" s="77">
        <f>F47/E47-1</f>
        <v>-2.2749694224539985E-2</v>
      </c>
      <c r="H47" s="78">
        <f t="shared" ref="H47:H62" si="10">F47-E47</f>
        <v>-8463</v>
      </c>
      <c r="I47" s="77">
        <f>F47/D47-1</f>
        <v>-0.20609110007556009</v>
      </c>
      <c r="J47" s="78">
        <f t="shared" ref="J47:J55" si="11">F47-D47</f>
        <v>-94372</v>
      </c>
      <c r="K47" s="77">
        <f>F47/F26</f>
        <v>0.58537802839761821</v>
      </c>
    </row>
    <row r="48" spans="2:11" ht="15.75" x14ac:dyDescent="0.25">
      <c r="B48" s="70"/>
      <c r="C48" s="79" t="s">
        <v>64</v>
      </c>
      <c r="D48" s="76">
        <v>2345689</v>
      </c>
      <c r="E48" s="76">
        <v>2034555</v>
      </c>
      <c r="F48" s="76">
        <v>2395048</v>
      </c>
      <c r="G48" s="77">
        <f>F48/E48-1</f>
        <v>0.1771851830007054</v>
      </c>
      <c r="H48" s="78">
        <f t="shared" si="10"/>
        <v>360493</v>
      </c>
      <c r="I48" s="77">
        <f t="shared" ref="I48:I62" si="12">F48/D48-1</f>
        <v>2.104243145617346E-2</v>
      </c>
      <c r="J48" s="78">
        <f t="shared" si="11"/>
        <v>49359</v>
      </c>
      <c r="K48" s="77">
        <f>F48/F27</f>
        <v>0.6562061196638429</v>
      </c>
    </row>
    <row r="49" spans="2:11" ht="15.75" x14ac:dyDescent="0.25">
      <c r="B49" s="70"/>
      <c r="C49" s="75" t="s">
        <v>69</v>
      </c>
      <c r="D49" s="76">
        <v>517793</v>
      </c>
      <c r="E49" s="76">
        <v>507061</v>
      </c>
      <c r="F49" s="76">
        <v>605649</v>
      </c>
      <c r="G49" s="77">
        <f t="shared" ref="G49:G62" si="13">F49/E49-1</f>
        <v>0.19443025592581553</v>
      </c>
      <c r="H49" s="78">
        <f>F49-E49</f>
        <v>98588</v>
      </c>
      <c r="I49" s="77">
        <f t="shared" si="12"/>
        <v>0.1696739816876629</v>
      </c>
      <c r="J49" s="78">
        <f t="shared" si="11"/>
        <v>87856</v>
      </c>
      <c r="K49" s="77">
        <f>F49/F28</f>
        <v>0.37445630635170202</v>
      </c>
    </row>
    <row r="50" spans="2:11" ht="15.75" x14ac:dyDescent="0.25">
      <c r="B50" s="70"/>
      <c r="C50" s="75" t="s">
        <v>76</v>
      </c>
      <c r="D50" s="76">
        <v>563335</v>
      </c>
      <c r="E50" s="76">
        <v>443935</v>
      </c>
      <c r="F50" s="76">
        <v>515159</v>
      </c>
      <c r="G50" s="77">
        <f t="shared" si="13"/>
        <v>0.16043790194510454</v>
      </c>
      <c r="H50" s="78">
        <f t="shared" ref="H50:H62" si="14">F50-E50</f>
        <v>71224</v>
      </c>
      <c r="I50" s="77">
        <f t="shared" si="12"/>
        <v>-8.5519273611616486E-2</v>
      </c>
      <c r="J50" s="78">
        <f t="shared" si="11"/>
        <v>-48176</v>
      </c>
      <c r="K50" s="77">
        <f>F50/F29</f>
        <v>1.0648093029408603</v>
      </c>
    </row>
    <row r="51" spans="2:11" ht="15.75" x14ac:dyDescent="0.25">
      <c r="B51" s="70"/>
      <c r="C51" s="75" t="s">
        <v>85</v>
      </c>
      <c r="D51" s="76">
        <v>72457</v>
      </c>
      <c r="E51" s="76">
        <v>70980</v>
      </c>
      <c r="F51" s="76">
        <v>71973</v>
      </c>
      <c r="G51" s="77">
        <f t="shared" si="13"/>
        <v>1.3989856297548675E-2</v>
      </c>
      <c r="H51" s="78">
        <f t="shared" si="14"/>
        <v>993</v>
      </c>
      <c r="I51" s="77">
        <f t="shared" si="12"/>
        <v>-6.679823895551884E-3</v>
      </c>
      <c r="J51" s="78">
        <f t="shared" si="11"/>
        <v>-484</v>
      </c>
      <c r="K51" s="77">
        <f>F51/F30</f>
        <v>0.47273837908136118</v>
      </c>
    </row>
    <row r="52" spans="2:11" ht="15.75" x14ac:dyDescent="0.25">
      <c r="B52" s="70"/>
      <c r="C52" s="75" t="s">
        <v>82</v>
      </c>
      <c r="D52" s="76">
        <v>67234</v>
      </c>
      <c r="E52" s="76">
        <v>87130</v>
      </c>
      <c r="F52" s="76">
        <v>107182</v>
      </c>
      <c r="G52" s="77">
        <f t="shared" si="13"/>
        <v>0.23013887294846791</v>
      </c>
      <c r="H52" s="78">
        <f t="shared" si="14"/>
        <v>20052</v>
      </c>
      <c r="I52" s="77">
        <f t="shared" si="12"/>
        <v>0.59416366719219438</v>
      </c>
      <c r="J52" s="78">
        <f t="shared" si="11"/>
        <v>39948</v>
      </c>
      <c r="K52" s="77">
        <f>F52/F31</f>
        <v>0.48222834107187851</v>
      </c>
    </row>
    <row r="53" spans="2:11" ht="15.75" x14ac:dyDescent="0.25">
      <c r="B53" s="70"/>
      <c r="C53" s="75" t="s">
        <v>89</v>
      </c>
      <c r="D53" s="76">
        <v>153842</v>
      </c>
      <c r="E53" s="76">
        <v>178046</v>
      </c>
      <c r="F53" s="76">
        <v>172163</v>
      </c>
      <c r="G53" s="77">
        <f>F53/E53-1</f>
        <v>-3.3042022848028041E-2</v>
      </c>
      <c r="H53" s="78">
        <f t="shared" si="14"/>
        <v>-5883</v>
      </c>
      <c r="I53" s="77">
        <f t="shared" si="12"/>
        <v>0.1190897154223165</v>
      </c>
      <c r="J53" s="78">
        <f t="shared" si="11"/>
        <v>18321</v>
      </c>
      <c r="K53" s="77">
        <f>F53/F32</f>
        <v>1.1590268006812934</v>
      </c>
    </row>
    <row r="54" spans="2:11" ht="15.75" x14ac:dyDescent="0.25">
      <c r="B54" s="70"/>
      <c r="C54" s="75" t="s">
        <v>73</v>
      </c>
      <c r="D54" s="76">
        <v>52050</v>
      </c>
      <c r="E54" s="76">
        <v>51648</v>
      </c>
      <c r="F54" s="76">
        <v>74609</v>
      </c>
      <c r="G54" s="77">
        <f t="shared" ref="G54:G62" si="15">F54/E54-1</f>
        <v>0.44456706939281299</v>
      </c>
      <c r="H54" s="78">
        <f t="shared" si="14"/>
        <v>22961</v>
      </c>
      <c r="I54" s="77">
        <f t="shared" si="12"/>
        <v>0.43341018251681085</v>
      </c>
      <c r="J54" s="78">
        <f t="shared" si="11"/>
        <v>22559</v>
      </c>
      <c r="K54" s="77">
        <f>F54/F33</f>
        <v>0.58337047375540496</v>
      </c>
    </row>
    <row r="55" spans="2:11" ht="15.75" x14ac:dyDescent="0.25">
      <c r="B55" s="70"/>
      <c r="C55" s="75" t="s">
        <v>79</v>
      </c>
      <c r="D55" s="76">
        <v>66366</v>
      </c>
      <c r="E55" s="76">
        <v>72683</v>
      </c>
      <c r="F55" s="76">
        <v>82082</v>
      </c>
      <c r="G55" s="77">
        <f t="shared" si="15"/>
        <v>0.12931497048828478</v>
      </c>
      <c r="H55" s="78">
        <f t="shared" si="14"/>
        <v>9399</v>
      </c>
      <c r="I55" s="77">
        <f t="shared" si="12"/>
        <v>0.23680800409848413</v>
      </c>
      <c r="J55" s="78">
        <f t="shared" si="11"/>
        <v>15716</v>
      </c>
      <c r="K55" s="77">
        <f>F55/F34</f>
        <v>0.41484468973324845</v>
      </c>
    </row>
    <row r="56" spans="2:11" ht="15.75" x14ac:dyDescent="0.25">
      <c r="B56" s="70"/>
      <c r="C56" s="75" t="s">
        <v>143</v>
      </c>
      <c r="D56" s="76" t="s">
        <v>149</v>
      </c>
      <c r="E56" s="76" t="s">
        <v>149</v>
      </c>
      <c r="F56" s="76" t="s">
        <v>149</v>
      </c>
      <c r="G56" s="77"/>
      <c r="H56" s="78" t="s">
        <v>149</v>
      </c>
      <c r="I56" s="77"/>
      <c r="J56" s="78" t="s">
        <v>149</v>
      </c>
      <c r="K56" s="77"/>
    </row>
    <row r="57" spans="2:11" ht="15.75" x14ac:dyDescent="0.25">
      <c r="B57" s="70"/>
      <c r="C57" s="75" t="s">
        <v>144</v>
      </c>
      <c r="D57" s="76" t="s">
        <v>149</v>
      </c>
      <c r="E57" s="76" t="s">
        <v>149</v>
      </c>
      <c r="F57" s="76" t="s">
        <v>149</v>
      </c>
      <c r="G57" s="77"/>
      <c r="H57" s="78" t="s">
        <v>149</v>
      </c>
      <c r="I57" s="77"/>
      <c r="J57" s="78" t="s">
        <v>149</v>
      </c>
      <c r="K57" s="77"/>
    </row>
    <row r="58" spans="2:11" ht="15.75" x14ac:dyDescent="0.25">
      <c r="B58" s="70"/>
      <c r="C58" s="75" t="s">
        <v>145</v>
      </c>
      <c r="D58" s="76" t="s">
        <v>149</v>
      </c>
      <c r="E58" s="76" t="s">
        <v>149</v>
      </c>
      <c r="F58" s="76" t="s">
        <v>149</v>
      </c>
      <c r="G58" s="77"/>
      <c r="H58" s="78" t="s">
        <v>149</v>
      </c>
      <c r="I58" s="77"/>
      <c r="J58" s="78" t="s">
        <v>149</v>
      </c>
      <c r="K58" s="77"/>
    </row>
    <row r="59" spans="2:11" ht="15.75" x14ac:dyDescent="0.25">
      <c r="B59" s="70"/>
      <c r="C59" s="75" t="s">
        <v>146</v>
      </c>
      <c r="D59" s="76" t="s">
        <v>149</v>
      </c>
      <c r="E59" s="76" t="s">
        <v>149</v>
      </c>
      <c r="F59" s="76" t="s">
        <v>149</v>
      </c>
      <c r="G59" s="77"/>
      <c r="H59" s="78" t="s">
        <v>149</v>
      </c>
      <c r="I59" s="77"/>
      <c r="J59" s="78" t="s">
        <v>149</v>
      </c>
      <c r="K59" s="77"/>
    </row>
    <row r="60" spans="2:11" ht="15.75" x14ac:dyDescent="0.25">
      <c r="B60" s="70"/>
      <c r="C60" s="75" t="s">
        <v>147</v>
      </c>
      <c r="D60" s="76" t="s">
        <v>149</v>
      </c>
      <c r="E60" s="76" t="s">
        <v>149</v>
      </c>
      <c r="F60" s="76" t="s">
        <v>149</v>
      </c>
      <c r="G60" s="77"/>
      <c r="H60" s="78" t="s">
        <v>149</v>
      </c>
      <c r="I60" s="77"/>
      <c r="J60" s="78" t="s">
        <v>149</v>
      </c>
      <c r="K60" s="77"/>
    </row>
    <row r="61" spans="2:11" ht="15.75" x14ac:dyDescent="0.25">
      <c r="B61" s="70"/>
      <c r="C61" s="80" t="s">
        <v>93</v>
      </c>
      <c r="D61" s="76">
        <v>576387</v>
      </c>
      <c r="E61" s="76">
        <v>393712</v>
      </c>
      <c r="F61" s="76">
        <v>479270</v>
      </c>
      <c r="G61" s="77">
        <f t="shared" ref="G61:G62" si="16">F61/E61-1</f>
        <v>0.21731113097898969</v>
      </c>
      <c r="H61" s="78">
        <f t="shared" ref="H61:H62" si="17">F61-E61</f>
        <v>85558</v>
      </c>
      <c r="I61" s="77">
        <f t="shared" ref="I61:I62" si="18">F61/D61-1</f>
        <v>-0.16849269674715084</v>
      </c>
      <c r="J61" s="78">
        <f t="shared" ref="J61" si="19">F61-D61</f>
        <v>-97117</v>
      </c>
      <c r="K61" s="77">
        <f>F61/F40</f>
        <v>2.4309793001303568</v>
      </c>
    </row>
    <row r="62" spans="2:11" ht="30" x14ac:dyDescent="0.25">
      <c r="B62" s="70"/>
      <c r="C62" s="79" t="s">
        <v>148</v>
      </c>
      <c r="D62" s="76">
        <v>276226</v>
      </c>
      <c r="E62" s="76">
        <v>229364</v>
      </c>
      <c r="F62" s="76">
        <v>286960</v>
      </c>
      <c r="G62" s="77">
        <f t="shared" si="16"/>
        <v>0.25111176993774098</v>
      </c>
      <c r="H62" s="78">
        <f t="shared" si="17"/>
        <v>57596</v>
      </c>
      <c r="I62" s="77">
        <f t="shared" si="18"/>
        <v>3.8859484624908625E-2</v>
      </c>
      <c r="J62" s="78">
        <f>F62-D62</f>
        <v>10734</v>
      </c>
      <c r="K62" s="77">
        <f>F62/F41</f>
        <v>0.57086586760829561</v>
      </c>
    </row>
    <row r="65" spans="2:11" ht="21" x14ac:dyDescent="0.25">
      <c r="B65" s="68" t="str">
        <f>CONCATENATE("Llegada de Turistas a ",B66," por lugar de residencia (FRONTUR-ISTAC)")</f>
        <v>Llegada de Turistas a Fuerteventura por lugar de residencia (FRONTUR-ISTAC)</v>
      </c>
      <c r="C65" s="69"/>
      <c r="D65" s="69"/>
      <c r="E65" s="69"/>
      <c r="F65" s="69"/>
      <c r="G65" s="69"/>
      <c r="H65" s="69"/>
      <c r="I65" s="69"/>
      <c r="J65" s="69"/>
      <c r="K65" s="69"/>
    </row>
    <row r="66" spans="2:11" ht="45.75" thickBot="1" x14ac:dyDescent="0.3">
      <c r="B66" s="70" t="s">
        <v>136</v>
      </c>
      <c r="C66" s="71"/>
      <c r="D66" s="72" t="s">
        <v>195</v>
      </c>
      <c r="E66" s="72" t="s">
        <v>196</v>
      </c>
      <c r="F66" s="72" t="s">
        <v>197</v>
      </c>
      <c r="G66" s="73" t="str">
        <f>CONCATENATE("Var ",RIGHT(F66,2),"/",RIGHT(E66,2))</f>
        <v>Var 23/22</v>
      </c>
      <c r="H66" s="73" t="str">
        <f>CONCATENATE("Dif ",RIGHT(F66,2),"/",RIGHT(E66,2))</f>
        <v>Dif 23/22</v>
      </c>
      <c r="I66" s="73" t="str">
        <f>CONCATENATE("Var ",RIGHT(F66,2),"/",RIGHT(D66,2))</f>
        <v>Var 23/19</v>
      </c>
      <c r="J66" s="73" t="str">
        <f>CONCATENATE("Dif ",RIGHT(F66,2),"/",RIGHT(D66,2))</f>
        <v>Dif 23/19</v>
      </c>
      <c r="K66" s="74" t="str">
        <f>CONCATENATE("Cuota ",RIGHT(F66,4)," s/ total Canarias")</f>
        <v>Cuota 2023 s/ total Canarias</v>
      </c>
    </row>
    <row r="67" spans="2:11" ht="15.75" x14ac:dyDescent="0.25">
      <c r="B67" s="70"/>
      <c r="C67" s="75" t="s">
        <v>29</v>
      </c>
      <c r="D67" s="76">
        <v>1365599</v>
      </c>
      <c r="E67" s="76">
        <v>1344110</v>
      </c>
      <c r="F67" s="76">
        <v>1539222</v>
      </c>
      <c r="G67" s="77">
        <f>F67/E67-1</f>
        <v>0.14516073833242804</v>
      </c>
      <c r="H67" s="78">
        <f>F67-E67</f>
        <v>195112</v>
      </c>
      <c r="I67" s="77">
        <f>F67/D67-1</f>
        <v>0.12714054418610443</v>
      </c>
      <c r="J67" s="78">
        <f>F67-D67</f>
        <v>173623</v>
      </c>
      <c r="K67" s="77">
        <f>F67/F46</f>
        <v>0.55797418246277986</v>
      </c>
    </row>
    <row r="68" spans="2:11" ht="15.75" x14ac:dyDescent="0.25">
      <c r="B68" s="70"/>
      <c r="C68" s="79" t="s">
        <v>60</v>
      </c>
      <c r="D68" s="76">
        <v>121354</v>
      </c>
      <c r="E68" s="76">
        <v>114346</v>
      </c>
      <c r="F68" s="76">
        <v>122266</v>
      </c>
      <c r="G68" s="77">
        <f>F68/E68-1</f>
        <v>6.926346352299162E-2</v>
      </c>
      <c r="H68" s="78">
        <f t="shared" ref="H68:H83" si="20">F68-E68</f>
        <v>7920</v>
      </c>
      <c r="I68" s="77">
        <f>F68/D68-1</f>
        <v>7.5152034543566337E-3</v>
      </c>
      <c r="J68" s="78">
        <f t="shared" ref="J68:J76" si="21">F68-D68</f>
        <v>912</v>
      </c>
      <c r="K68" s="77">
        <f>F68/F47</f>
        <v>0.33631877472204036</v>
      </c>
    </row>
    <row r="69" spans="2:11" ht="15.75" x14ac:dyDescent="0.25">
      <c r="B69" s="70"/>
      <c r="C69" s="79" t="s">
        <v>64</v>
      </c>
      <c r="D69" s="76">
        <v>1244245</v>
      </c>
      <c r="E69" s="76">
        <v>1229765</v>
      </c>
      <c r="F69" s="76">
        <v>1416955</v>
      </c>
      <c r="G69" s="77">
        <f>F69/E69-1</f>
        <v>0.15221607380271851</v>
      </c>
      <c r="H69" s="78">
        <f t="shared" si="20"/>
        <v>187190</v>
      </c>
      <c r="I69" s="77">
        <f t="shared" ref="I69:I83" si="22">F69/D69-1</f>
        <v>0.13880706773987428</v>
      </c>
      <c r="J69" s="78">
        <f t="shared" si="21"/>
        <v>172710</v>
      </c>
      <c r="K69" s="77">
        <f>F69/F48</f>
        <v>0.59161862309231383</v>
      </c>
    </row>
    <row r="70" spans="2:11" ht="15.75" x14ac:dyDescent="0.25">
      <c r="B70" s="70"/>
      <c r="C70" s="75" t="s">
        <v>69</v>
      </c>
      <c r="D70" s="76">
        <v>348796</v>
      </c>
      <c r="E70" s="76">
        <v>368798</v>
      </c>
      <c r="F70" s="76">
        <v>466425</v>
      </c>
      <c r="G70" s="77">
        <f t="shared" ref="G70:G83" si="23">F70/E70-1</f>
        <v>0.26471672839874394</v>
      </c>
      <c r="H70" s="78">
        <f>F70-E70</f>
        <v>97627</v>
      </c>
      <c r="I70" s="77">
        <f t="shared" si="22"/>
        <v>0.3372429729698736</v>
      </c>
      <c r="J70" s="78">
        <f t="shared" si="21"/>
        <v>117629</v>
      </c>
      <c r="K70" s="77">
        <f>F70/F49</f>
        <v>0.77012427990469723</v>
      </c>
    </row>
    <row r="71" spans="2:11" ht="15.75" x14ac:dyDescent="0.25">
      <c r="B71" s="70"/>
      <c r="C71" s="75" t="s">
        <v>76</v>
      </c>
      <c r="D71" s="76">
        <v>500747</v>
      </c>
      <c r="E71" s="76">
        <v>445403</v>
      </c>
      <c r="F71" s="76">
        <v>483891</v>
      </c>
      <c r="G71" s="77">
        <f t="shared" si="23"/>
        <v>8.641163171330235E-2</v>
      </c>
      <c r="H71" s="78">
        <f t="shared" ref="H71:H83" si="24">F71-E71</f>
        <v>38488</v>
      </c>
      <c r="I71" s="77">
        <f t="shared" si="22"/>
        <v>-3.3661709406147211E-2</v>
      </c>
      <c r="J71" s="78">
        <f t="shared" si="21"/>
        <v>-16856</v>
      </c>
      <c r="K71" s="77">
        <f>F71/F50</f>
        <v>0.93930417599226645</v>
      </c>
    </row>
    <row r="72" spans="2:11" ht="15.75" x14ac:dyDescent="0.25">
      <c r="B72" s="70"/>
      <c r="C72" s="75" t="s">
        <v>85</v>
      </c>
      <c r="D72" s="76">
        <v>10965</v>
      </c>
      <c r="E72" s="76">
        <v>9588</v>
      </c>
      <c r="F72" s="76">
        <v>15536</v>
      </c>
      <c r="G72" s="77">
        <f t="shared" si="23"/>
        <v>0.62035878181059667</v>
      </c>
      <c r="H72" s="78">
        <f t="shared" si="24"/>
        <v>5948</v>
      </c>
      <c r="I72" s="77">
        <f t="shared" si="22"/>
        <v>0.41687186502507978</v>
      </c>
      <c r="J72" s="78">
        <f t="shared" si="21"/>
        <v>4571</v>
      </c>
      <c r="K72" s="77">
        <f>F72/F51</f>
        <v>0.21585872479957763</v>
      </c>
    </row>
    <row r="73" spans="2:11" ht="15.75" x14ac:dyDescent="0.25">
      <c r="B73" s="70"/>
      <c r="C73" s="75" t="s">
        <v>82</v>
      </c>
      <c r="D73" s="76">
        <v>78616</v>
      </c>
      <c r="E73" s="76">
        <v>95674</v>
      </c>
      <c r="F73" s="76">
        <v>94115</v>
      </c>
      <c r="G73" s="77">
        <f t="shared" si="23"/>
        <v>-1.6294918159583616E-2</v>
      </c>
      <c r="H73" s="78">
        <f t="shared" si="24"/>
        <v>-1559</v>
      </c>
      <c r="I73" s="77">
        <f t="shared" si="22"/>
        <v>0.19714816322377127</v>
      </c>
      <c r="J73" s="78">
        <f t="shared" si="21"/>
        <v>15499</v>
      </c>
      <c r="K73" s="77">
        <f>F73/F52</f>
        <v>0.87808587262786664</v>
      </c>
    </row>
    <row r="74" spans="2:11" ht="15.75" x14ac:dyDescent="0.25">
      <c r="B74" s="70"/>
      <c r="C74" s="75" t="s">
        <v>89</v>
      </c>
      <c r="D74" s="76">
        <v>33662</v>
      </c>
      <c r="E74" s="76">
        <v>43191</v>
      </c>
      <c r="F74" s="76">
        <v>40203</v>
      </c>
      <c r="G74" s="77">
        <f>F74/E74-1</f>
        <v>-6.9181079391539946E-2</v>
      </c>
      <c r="H74" s="78">
        <f t="shared" si="24"/>
        <v>-2988</v>
      </c>
      <c r="I74" s="77">
        <f t="shared" si="22"/>
        <v>0.19431406333551182</v>
      </c>
      <c r="J74" s="78">
        <f t="shared" si="21"/>
        <v>6541</v>
      </c>
      <c r="K74" s="77">
        <f>F74/F53</f>
        <v>0.23351707393574694</v>
      </c>
    </row>
    <row r="75" spans="2:11" ht="15.75" x14ac:dyDescent="0.25">
      <c r="B75" s="70"/>
      <c r="C75" s="75" t="s">
        <v>73</v>
      </c>
      <c r="D75" s="76">
        <v>24036</v>
      </c>
      <c r="E75" s="76">
        <v>23711</v>
      </c>
      <c r="F75" s="76">
        <v>41706</v>
      </c>
      <c r="G75" s="77">
        <f t="shared" ref="G75:G83" si="25">F75/E75-1</f>
        <v>0.75893045421956051</v>
      </c>
      <c r="H75" s="78">
        <f t="shared" si="24"/>
        <v>17995</v>
      </c>
      <c r="I75" s="77">
        <f t="shared" si="22"/>
        <v>0.735147279081378</v>
      </c>
      <c r="J75" s="78">
        <f t="shared" si="21"/>
        <v>17670</v>
      </c>
      <c r="K75" s="77">
        <f>F75/F54</f>
        <v>0.55899422321703818</v>
      </c>
    </row>
    <row r="76" spans="2:11" ht="15.75" x14ac:dyDescent="0.25">
      <c r="B76" s="70"/>
      <c r="C76" s="75" t="s">
        <v>79</v>
      </c>
      <c r="D76" s="76">
        <v>61294</v>
      </c>
      <c r="E76" s="76">
        <v>80584</v>
      </c>
      <c r="F76" s="76">
        <v>78468</v>
      </c>
      <c r="G76" s="77">
        <f t="shared" si="25"/>
        <v>-2.6258314305569352E-2</v>
      </c>
      <c r="H76" s="78">
        <f t="shared" si="24"/>
        <v>-2116</v>
      </c>
      <c r="I76" s="77">
        <f t="shared" si="22"/>
        <v>0.28019055698763329</v>
      </c>
      <c r="J76" s="78">
        <f t="shared" si="21"/>
        <v>17174</v>
      </c>
      <c r="K76" s="77">
        <f>F76/F55</f>
        <v>0.95597085840988283</v>
      </c>
    </row>
    <row r="77" spans="2:11" ht="15.75" x14ac:dyDescent="0.25">
      <c r="B77" s="70"/>
      <c r="C77" s="75" t="s">
        <v>143</v>
      </c>
      <c r="D77" s="76" t="s">
        <v>149</v>
      </c>
      <c r="E77" s="76" t="s">
        <v>149</v>
      </c>
      <c r="F77" s="76" t="s">
        <v>149</v>
      </c>
      <c r="G77" s="77"/>
      <c r="H77" s="78" t="s">
        <v>149</v>
      </c>
      <c r="I77" s="77"/>
      <c r="J77" s="78" t="s">
        <v>149</v>
      </c>
      <c r="K77" s="77"/>
    </row>
    <row r="78" spans="2:11" ht="15.75" x14ac:dyDescent="0.25">
      <c r="B78" s="70"/>
      <c r="C78" s="75" t="s">
        <v>144</v>
      </c>
      <c r="D78" s="76" t="s">
        <v>149</v>
      </c>
      <c r="E78" s="76" t="s">
        <v>149</v>
      </c>
      <c r="F78" s="76" t="s">
        <v>149</v>
      </c>
      <c r="G78" s="77"/>
      <c r="H78" s="78" t="s">
        <v>149</v>
      </c>
      <c r="I78" s="77"/>
      <c r="J78" s="78" t="s">
        <v>149</v>
      </c>
      <c r="K78" s="77"/>
    </row>
    <row r="79" spans="2:11" ht="15.75" x14ac:dyDescent="0.25">
      <c r="B79" s="70"/>
      <c r="C79" s="75" t="s">
        <v>145</v>
      </c>
      <c r="D79" s="76" t="s">
        <v>149</v>
      </c>
      <c r="E79" s="76" t="s">
        <v>149</v>
      </c>
      <c r="F79" s="76" t="s">
        <v>149</v>
      </c>
      <c r="G79" s="77"/>
      <c r="H79" s="78" t="s">
        <v>149</v>
      </c>
      <c r="I79" s="77"/>
      <c r="J79" s="78" t="s">
        <v>149</v>
      </c>
      <c r="K79" s="77"/>
    </row>
    <row r="80" spans="2:11" ht="15.75" x14ac:dyDescent="0.25">
      <c r="B80" s="70"/>
      <c r="C80" s="75" t="s">
        <v>146</v>
      </c>
      <c r="D80" s="76" t="s">
        <v>149</v>
      </c>
      <c r="E80" s="76" t="s">
        <v>149</v>
      </c>
      <c r="F80" s="76" t="s">
        <v>149</v>
      </c>
      <c r="G80" s="77"/>
      <c r="H80" s="78" t="s">
        <v>149</v>
      </c>
      <c r="I80" s="77"/>
      <c r="J80" s="78" t="s">
        <v>149</v>
      </c>
      <c r="K80" s="77"/>
    </row>
    <row r="81" spans="2:11" ht="15.75" x14ac:dyDescent="0.25">
      <c r="B81" s="70"/>
      <c r="C81" s="75" t="s">
        <v>147</v>
      </c>
      <c r="D81" s="76" t="s">
        <v>149</v>
      </c>
      <c r="E81" s="76" t="s">
        <v>149</v>
      </c>
      <c r="F81" s="76" t="s">
        <v>149</v>
      </c>
      <c r="G81" s="77"/>
      <c r="H81" s="78" t="s">
        <v>149</v>
      </c>
      <c r="I81" s="77"/>
      <c r="J81" s="78" t="s">
        <v>149</v>
      </c>
      <c r="K81" s="77"/>
    </row>
    <row r="82" spans="2:11" ht="15.75" x14ac:dyDescent="0.25">
      <c r="B82" s="70"/>
      <c r="C82" s="80" t="s">
        <v>93</v>
      </c>
      <c r="D82" s="76">
        <v>51436</v>
      </c>
      <c r="E82" s="76">
        <v>38227</v>
      </c>
      <c r="F82" s="76">
        <v>41693</v>
      </c>
      <c r="G82" s="77">
        <f t="shared" ref="G82:G83" si="26">F82/E82-1</f>
        <v>9.0668898945771348E-2</v>
      </c>
      <c r="H82" s="78">
        <f t="shared" ref="H82:H83" si="27">F82-E82</f>
        <v>3466</v>
      </c>
      <c r="I82" s="77">
        <f t="shared" ref="I82:I83" si="28">F82/D82-1</f>
        <v>-0.18941986157555024</v>
      </c>
      <c r="J82" s="78">
        <f t="shared" ref="J82" si="29">F82-D82</f>
        <v>-9743</v>
      </c>
      <c r="K82" s="77">
        <f>F82/F61</f>
        <v>8.6992718092098395E-2</v>
      </c>
    </row>
    <row r="83" spans="2:11" ht="30" x14ac:dyDescent="0.25">
      <c r="B83" s="70"/>
      <c r="C83" s="79" t="s">
        <v>148</v>
      </c>
      <c r="D83" s="76">
        <v>134695</v>
      </c>
      <c r="E83" s="76">
        <v>124592</v>
      </c>
      <c r="F83" s="76">
        <v>154925</v>
      </c>
      <c r="G83" s="77">
        <f t="shared" si="26"/>
        <v>0.24345864903043535</v>
      </c>
      <c r="H83" s="78">
        <f t="shared" si="27"/>
        <v>30333</v>
      </c>
      <c r="I83" s="77">
        <f t="shared" si="28"/>
        <v>0.1501911726493188</v>
      </c>
      <c r="J83" s="78">
        <f>F83-D83</f>
        <v>20230</v>
      </c>
      <c r="K83" s="77">
        <f>F83/F62</f>
        <v>0.53988360747142461</v>
      </c>
    </row>
    <row r="86" spans="2:11" ht="21" x14ac:dyDescent="0.25">
      <c r="B86" s="68" t="str">
        <f>CONCATENATE("Llegada de Turistas a ",B87," por lugar de residencia (FRONTUR-ISTAC)")</f>
        <v>Llegada de Turistas a Lanzarote por lugar de residencia (FRONTUR-ISTAC)</v>
      </c>
      <c r="C86" s="69"/>
      <c r="D86" s="69"/>
      <c r="E86" s="69"/>
      <c r="F86" s="69"/>
      <c r="G86" s="69"/>
      <c r="H86" s="69"/>
      <c r="I86" s="69"/>
      <c r="J86" s="69"/>
      <c r="K86" s="69"/>
    </row>
    <row r="87" spans="2:11" ht="45.75" thickBot="1" x14ac:dyDescent="0.3">
      <c r="B87" s="70" t="s">
        <v>135</v>
      </c>
      <c r="C87" s="71"/>
      <c r="D87" s="72" t="s">
        <v>195</v>
      </c>
      <c r="E87" s="72" t="s">
        <v>196</v>
      </c>
      <c r="F87" s="72" t="s">
        <v>197</v>
      </c>
      <c r="G87" s="73" t="str">
        <f>CONCATENATE("Var ",RIGHT(F87,2),"/",RIGHT(E87,2))</f>
        <v>Var 23/22</v>
      </c>
      <c r="H87" s="73" t="str">
        <f>CONCATENATE("Dif ",RIGHT(F87,2),"/",RIGHT(E87,2))</f>
        <v>Dif 23/22</v>
      </c>
      <c r="I87" s="73" t="str">
        <f>CONCATENATE("Var ",RIGHT(F87,2),"/",RIGHT(D87,2))</f>
        <v>Var 23/19</v>
      </c>
      <c r="J87" s="73" t="str">
        <f>CONCATENATE("Dif ",RIGHT(F87,2),"/",RIGHT(D87,2))</f>
        <v>Dif 23/19</v>
      </c>
      <c r="K87" s="74" t="str">
        <f>CONCATENATE("Cuota ",RIGHT(F87,4)," s/ total Canarias")</f>
        <v>Cuota 2023 s/ total Canarias</v>
      </c>
    </row>
    <row r="88" spans="2:11" ht="15.75" x14ac:dyDescent="0.25">
      <c r="B88" s="70"/>
      <c r="C88" s="75" t="s">
        <v>29</v>
      </c>
      <c r="D88" s="76">
        <v>2082591</v>
      </c>
      <c r="E88" s="76">
        <v>1810318</v>
      </c>
      <c r="F88" s="76">
        <v>2077695</v>
      </c>
      <c r="G88" s="77">
        <f>F88/E88-1</f>
        <v>0.14769615062105101</v>
      </c>
      <c r="H88" s="78">
        <f>F88-E88</f>
        <v>267377</v>
      </c>
      <c r="I88" s="77">
        <f>F88/D88-1</f>
        <v>-2.3509176789874298E-3</v>
      </c>
      <c r="J88" s="78">
        <f>F88-D88</f>
        <v>-4896</v>
      </c>
      <c r="K88" s="77">
        <f>F88/F67</f>
        <v>1.349834526793406</v>
      </c>
    </row>
    <row r="89" spans="2:11" ht="15.75" x14ac:dyDescent="0.25">
      <c r="B89" s="70"/>
      <c r="C89" s="79" t="s">
        <v>60</v>
      </c>
      <c r="D89" s="76">
        <v>215862</v>
      </c>
      <c r="E89" s="76">
        <v>238226</v>
      </c>
      <c r="F89" s="76">
        <v>224821</v>
      </c>
      <c r="G89" s="77">
        <f>F89/E89-1</f>
        <v>-5.6270096463022501E-2</v>
      </c>
      <c r="H89" s="78">
        <f t="shared" ref="H89:H104" si="30">F89-E89</f>
        <v>-13405</v>
      </c>
      <c r="I89" s="77">
        <f>F89/D89-1</f>
        <v>4.1503367892449905E-2</v>
      </c>
      <c r="J89" s="78">
        <f t="shared" ref="J89:J97" si="31">F89-D89</f>
        <v>8959</v>
      </c>
      <c r="K89" s="77">
        <f>F89/F68</f>
        <v>1.8387859257684065</v>
      </c>
    </row>
    <row r="90" spans="2:11" ht="15.75" x14ac:dyDescent="0.25">
      <c r="B90" s="70"/>
      <c r="C90" s="79" t="s">
        <v>64</v>
      </c>
      <c r="D90" s="76">
        <v>1866730</v>
      </c>
      <c r="E90" s="76">
        <v>1572090</v>
      </c>
      <c r="F90" s="76">
        <v>1852876</v>
      </c>
      <c r="G90" s="77">
        <f>F90/E90-1</f>
        <v>0.17860682276460005</v>
      </c>
      <c r="H90" s="78">
        <f t="shared" si="30"/>
        <v>280786</v>
      </c>
      <c r="I90" s="77">
        <f t="shared" ref="I90:I104" si="32">F90/D90-1</f>
        <v>-7.4215339122423174E-3</v>
      </c>
      <c r="J90" s="78">
        <f t="shared" si="31"/>
        <v>-13854</v>
      </c>
      <c r="K90" s="77">
        <f>F90/F69</f>
        <v>1.3076463261006877</v>
      </c>
    </row>
    <row r="91" spans="2:11" ht="15.75" x14ac:dyDescent="0.25">
      <c r="B91" s="70"/>
      <c r="C91" s="75" t="s">
        <v>69</v>
      </c>
      <c r="D91" s="76">
        <v>961352</v>
      </c>
      <c r="E91" s="76">
        <v>829003</v>
      </c>
      <c r="F91" s="76">
        <v>998468</v>
      </c>
      <c r="G91" s="77">
        <f t="shared" ref="G91:G104" si="33">F91/E91-1</f>
        <v>0.20442024938389847</v>
      </c>
      <c r="H91" s="78">
        <f>F91-E91</f>
        <v>169465</v>
      </c>
      <c r="I91" s="77">
        <f t="shared" si="32"/>
        <v>3.860812688796611E-2</v>
      </c>
      <c r="J91" s="78">
        <f t="shared" si="31"/>
        <v>37116</v>
      </c>
      <c r="K91" s="77">
        <f>F91/F70</f>
        <v>2.1406828536206248</v>
      </c>
    </row>
    <row r="92" spans="2:11" ht="15.75" x14ac:dyDescent="0.25">
      <c r="B92" s="70"/>
      <c r="C92" s="75" t="s">
        <v>76</v>
      </c>
      <c r="D92" s="76">
        <v>262394</v>
      </c>
      <c r="E92" s="76">
        <v>166387</v>
      </c>
      <c r="F92" s="76">
        <v>191313</v>
      </c>
      <c r="G92" s="77">
        <f t="shared" si="33"/>
        <v>0.14980737677823397</v>
      </c>
      <c r="H92" s="78">
        <f t="shared" ref="H92:H104" si="34">F92-E92</f>
        <v>24926</v>
      </c>
      <c r="I92" s="77">
        <f t="shared" si="32"/>
        <v>-0.27089415154309926</v>
      </c>
      <c r="J92" s="78">
        <f t="shared" si="31"/>
        <v>-71081</v>
      </c>
      <c r="K92" s="77">
        <f>F92/F71</f>
        <v>0.3953638319373578</v>
      </c>
    </row>
    <row r="93" spans="2:11" ht="15.75" x14ac:dyDescent="0.25">
      <c r="B93" s="70"/>
      <c r="C93" s="75" t="s">
        <v>85</v>
      </c>
      <c r="D93" s="76">
        <v>35823</v>
      </c>
      <c r="E93" s="76">
        <v>33280</v>
      </c>
      <c r="F93" s="76">
        <v>40425</v>
      </c>
      <c r="G93" s="77">
        <f t="shared" si="33"/>
        <v>0.21469350961538458</v>
      </c>
      <c r="H93" s="78">
        <f t="shared" si="34"/>
        <v>7145</v>
      </c>
      <c r="I93" s="77">
        <f t="shared" si="32"/>
        <v>0.1284649526840298</v>
      </c>
      <c r="J93" s="78">
        <f t="shared" si="31"/>
        <v>4602</v>
      </c>
      <c r="K93" s="77">
        <f>F93/F72</f>
        <v>2.6020211122554069</v>
      </c>
    </row>
    <row r="94" spans="2:11" ht="15.75" x14ac:dyDescent="0.25">
      <c r="B94" s="70"/>
      <c r="C94" s="75" t="s">
        <v>82</v>
      </c>
      <c r="D94" s="76">
        <v>113910</v>
      </c>
      <c r="E94" s="76">
        <v>120469</v>
      </c>
      <c r="F94" s="76">
        <v>147487</v>
      </c>
      <c r="G94" s="77">
        <f t="shared" si="33"/>
        <v>0.22427346454274533</v>
      </c>
      <c r="H94" s="78">
        <f t="shared" si="34"/>
        <v>27018</v>
      </c>
      <c r="I94" s="77">
        <f t="shared" si="32"/>
        <v>0.29476779913967177</v>
      </c>
      <c r="J94" s="78">
        <f t="shared" si="31"/>
        <v>33577</v>
      </c>
      <c r="K94" s="77">
        <f>F94/F73</f>
        <v>1.5670934495032673</v>
      </c>
    </row>
    <row r="95" spans="2:11" ht="15.75" x14ac:dyDescent="0.25">
      <c r="B95" s="70"/>
      <c r="C95" s="75" t="s">
        <v>89</v>
      </c>
      <c r="D95" s="76">
        <v>64569</v>
      </c>
      <c r="E95" s="76">
        <v>62993</v>
      </c>
      <c r="F95" s="76">
        <v>55513</v>
      </c>
      <c r="G95" s="77">
        <f>F95/E95-1</f>
        <v>-0.11874335243598499</v>
      </c>
      <c r="H95" s="78">
        <f t="shared" si="34"/>
        <v>-7480</v>
      </c>
      <c r="I95" s="77">
        <f t="shared" si="32"/>
        <v>-0.14025306261518689</v>
      </c>
      <c r="J95" s="78">
        <f t="shared" si="31"/>
        <v>-9056</v>
      </c>
      <c r="K95" s="77">
        <f>F95/F74</f>
        <v>1.38081735193891</v>
      </c>
    </row>
    <row r="96" spans="2:11" ht="15.75" x14ac:dyDescent="0.25">
      <c r="B96" s="70"/>
      <c r="C96" s="75" t="s">
        <v>73</v>
      </c>
      <c r="D96" s="76">
        <v>219186</v>
      </c>
      <c r="E96" s="76">
        <v>176717</v>
      </c>
      <c r="F96" s="76">
        <v>234979</v>
      </c>
      <c r="G96" s="77">
        <f t="shared" ref="G96:G104" si="35">F96/E96-1</f>
        <v>0.3296909748354715</v>
      </c>
      <c r="H96" s="78">
        <f t="shared" si="34"/>
        <v>58262</v>
      </c>
      <c r="I96" s="77">
        <f t="shared" si="32"/>
        <v>7.2052959586834886E-2</v>
      </c>
      <c r="J96" s="78">
        <f t="shared" si="31"/>
        <v>15793</v>
      </c>
      <c r="K96" s="77">
        <f>F96/F75</f>
        <v>5.6341773365942549</v>
      </c>
    </row>
    <row r="97" spans="2:11" ht="15.75" x14ac:dyDescent="0.25">
      <c r="B97" s="70"/>
      <c r="C97" s="75" t="s">
        <v>79</v>
      </c>
      <c r="D97" s="76">
        <v>47483</v>
      </c>
      <c r="E97" s="76">
        <v>55201</v>
      </c>
      <c r="F97" s="76">
        <v>65517</v>
      </c>
      <c r="G97" s="77">
        <f t="shared" si="35"/>
        <v>0.18688067245158613</v>
      </c>
      <c r="H97" s="78">
        <f t="shared" si="34"/>
        <v>10316</v>
      </c>
      <c r="I97" s="77">
        <f t="shared" si="32"/>
        <v>0.37979908598866974</v>
      </c>
      <c r="J97" s="78">
        <f t="shared" si="31"/>
        <v>18034</v>
      </c>
      <c r="K97" s="77">
        <f>F97/F76</f>
        <v>0.83495182749655905</v>
      </c>
    </row>
    <row r="98" spans="2:11" ht="15.75" x14ac:dyDescent="0.25">
      <c r="B98" s="70"/>
      <c r="C98" s="75" t="s">
        <v>143</v>
      </c>
      <c r="D98" s="76" t="s">
        <v>149</v>
      </c>
      <c r="E98" s="76" t="s">
        <v>149</v>
      </c>
      <c r="F98" s="76" t="s">
        <v>149</v>
      </c>
      <c r="G98" s="77"/>
      <c r="H98" s="78" t="s">
        <v>149</v>
      </c>
      <c r="I98" s="77"/>
      <c r="J98" s="78" t="s">
        <v>149</v>
      </c>
      <c r="K98" s="77"/>
    </row>
    <row r="99" spans="2:11" ht="15.75" x14ac:dyDescent="0.25">
      <c r="B99" s="70"/>
      <c r="C99" s="75" t="s">
        <v>144</v>
      </c>
      <c r="D99" s="76" t="s">
        <v>149</v>
      </c>
      <c r="E99" s="76" t="s">
        <v>149</v>
      </c>
      <c r="F99" s="76" t="s">
        <v>149</v>
      </c>
      <c r="G99" s="77"/>
      <c r="H99" s="78" t="s">
        <v>149</v>
      </c>
      <c r="I99" s="77"/>
      <c r="J99" s="78" t="s">
        <v>149</v>
      </c>
      <c r="K99" s="77"/>
    </row>
    <row r="100" spans="2:11" ht="15.75" x14ac:dyDescent="0.25">
      <c r="B100" s="70"/>
      <c r="C100" s="75" t="s">
        <v>145</v>
      </c>
      <c r="D100" s="76" t="s">
        <v>149</v>
      </c>
      <c r="E100" s="76" t="s">
        <v>149</v>
      </c>
      <c r="F100" s="76" t="s">
        <v>149</v>
      </c>
      <c r="G100" s="77"/>
      <c r="H100" s="78" t="s">
        <v>149</v>
      </c>
      <c r="I100" s="77"/>
      <c r="J100" s="78" t="s">
        <v>149</v>
      </c>
      <c r="K100" s="77"/>
    </row>
    <row r="101" spans="2:11" ht="15.75" x14ac:dyDescent="0.25">
      <c r="B101" s="70"/>
      <c r="C101" s="75" t="s">
        <v>146</v>
      </c>
      <c r="D101" s="76" t="s">
        <v>149</v>
      </c>
      <c r="E101" s="76" t="s">
        <v>149</v>
      </c>
      <c r="F101" s="76" t="s">
        <v>149</v>
      </c>
      <c r="G101" s="77"/>
      <c r="H101" s="78" t="s">
        <v>149</v>
      </c>
      <c r="I101" s="77"/>
      <c r="J101" s="78" t="s">
        <v>149</v>
      </c>
      <c r="K101" s="77"/>
    </row>
    <row r="102" spans="2:11" ht="15.75" x14ac:dyDescent="0.25">
      <c r="B102" s="70"/>
      <c r="C102" s="75" t="s">
        <v>147</v>
      </c>
      <c r="D102" s="76" t="s">
        <v>149</v>
      </c>
      <c r="E102" s="76" t="s">
        <v>149</v>
      </c>
      <c r="F102" s="76" t="s">
        <v>149</v>
      </c>
      <c r="G102" s="77"/>
      <c r="H102" s="78" t="s">
        <v>149</v>
      </c>
      <c r="I102" s="77"/>
      <c r="J102" s="78" t="s">
        <v>149</v>
      </c>
      <c r="K102" s="77"/>
    </row>
    <row r="103" spans="2:11" ht="15.75" x14ac:dyDescent="0.25">
      <c r="B103" s="70"/>
      <c r="C103" s="80" t="s">
        <v>93</v>
      </c>
      <c r="D103" s="76">
        <v>57667</v>
      </c>
      <c r="E103" s="76">
        <v>49965</v>
      </c>
      <c r="F103" s="76">
        <v>40898</v>
      </c>
      <c r="G103" s="77">
        <f t="shared" ref="G103:G104" si="36">F103/E103-1</f>
        <v>-0.1814670269188432</v>
      </c>
      <c r="H103" s="78">
        <f t="shared" ref="H103:H104" si="37">F103-E103</f>
        <v>-9067</v>
      </c>
      <c r="I103" s="77">
        <f t="shared" ref="I103:I104" si="38">F103/D103-1</f>
        <v>-0.29079022664608878</v>
      </c>
      <c r="J103" s="78">
        <f t="shared" ref="J103" si="39">F103-D103</f>
        <v>-16769</v>
      </c>
      <c r="K103" s="77">
        <f>F103/F82</f>
        <v>0.98093205094380354</v>
      </c>
    </row>
    <row r="104" spans="2:11" ht="30" x14ac:dyDescent="0.25">
      <c r="B104" s="70"/>
      <c r="C104" s="79" t="s">
        <v>148</v>
      </c>
      <c r="D104" s="76">
        <v>104349</v>
      </c>
      <c r="E104" s="76">
        <v>78078</v>
      </c>
      <c r="F104" s="76">
        <v>78283</v>
      </c>
      <c r="G104" s="77">
        <f t="shared" si="36"/>
        <v>2.6255795486564981E-3</v>
      </c>
      <c r="H104" s="78">
        <f t="shared" si="37"/>
        <v>205</v>
      </c>
      <c r="I104" s="77">
        <f t="shared" si="38"/>
        <v>-0.24979635645765652</v>
      </c>
      <c r="J104" s="78">
        <f>F104-D104</f>
        <v>-26066</v>
      </c>
      <c r="K104" s="77">
        <f>F104/F83</f>
        <v>0.50529611102146199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Indice</vt:lpstr>
      <vt:lpstr>Evolución mensual turistas TF</vt:lpstr>
      <vt:lpstr>Evolución anual turistas TF</vt:lpstr>
      <vt:lpstr>Evolución mensual turistas GC</vt:lpstr>
      <vt:lpstr>Evolución mensual turistas LZ</vt:lpstr>
      <vt:lpstr>Evolución mensual turistas FV</vt:lpstr>
      <vt:lpstr>Turistas entrados mes actual</vt:lpstr>
      <vt:lpstr>Turistas merc isla mes</vt:lpstr>
      <vt:lpstr>Turistas merc isla acumulado</vt:lpstr>
      <vt:lpstr>Turistas tipo aloj mes actua</vt:lpstr>
      <vt:lpstr>Turistas tipo aloj mes actu (2)</vt:lpstr>
      <vt:lpstr>Turistas tipo aloj canarias mer</vt:lpstr>
      <vt:lpstr>Turistas paquete mes actu</vt:lpstr>
      <vt:lpstr>Turistas paquete mes actu (2)</vt:lpstr>
      <vt:lpstr>Turistas noches mes actu</vt:lpstr>
      <vt:lpstr>Turistas noches mes actu (2)</vt:lpstr>
      <vt:lpstr>Turistas motivo mes actu</vt:lpstr>
      <vt:lpstr>Turistas motivo mes actu (2)</vt:lpstr>
      <vt:lpstr>Turistas entrados mes actua mer</vt:lpstr>
      <vt:lpstr>Turistas ent acum mes actua</vt:lpstr>
      <vt:lpstr>T princi ent acum mes actua me </vt:lpstr>
      <vt:lpstr>cuota sobre Canarias mercados</vt:lpstr>
      <vt:lpstr>Turistas entrados mercad año</vt:lpstr>
      <vt:lpstr>Turistas lugar residencia isla </vt:lpstr>
      <vt:lpstr>%Turistas lugar res isla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2023-10-06T09:24:39Z</dcterms:created>
  <dcterms:modified xsi:type="dcterms:W3CDTF">2023-10-06T11:10:45Z</dcterms:modified>
</cp:coreProperties>
</file>